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8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9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83D89367-6862-4AA0-A5EF-098E84DF8D01}" xr6:coauthVersionLast="45" xr6:coauthVersionMax="45" xr10:uidLastSave="{00000000-0000-0000-0000-000000000000}"/>
  <bookViews>
    <workbookView minimized="1" xWindow="8840" yWindow="100" windowWidth="9610" windowHeight="9710" firstSheet="20" activeTab="24" xr2:uid="{0FDE1C89-DBC6-4FB8-9F5A-C66FBDAAA77F}"/>
  </bookViews>
  <sheets>
    <sheet name="Precio_mayorista_mes" sheetId="13" r:id="rId1"/>
    <sheet name="Precio_mensual_papa_mayorista" sheetId="1" r:id="rId2"/>
    <sheet name="Precio_mensual_minorista" sheetId="14" r:id="rId3"/>
    <sheet name="Precio mensual_minorista" sheetId="5" r:id="rId4"/>
    <sheet name="Precio_semanal_minorista" sheetId="15" r:id="rId5"/>
    <sheet name="Precio_semanal_minorista_region" sheetId="6" r:id="rId6"/>
    <sheet name="Precio_diario" sheetId="16" r:id="rId7"/>
    <sheet name="Precio_diario_var" sheetId="18" r:id="rId8"/>
    <sheet name="precio_diario_variedades" sheetId="17" r:id="rId9"/>
    <sheet name="Superficie_producción_rendimien" sheetId="7" r:id="rId10"/>
    <sheet name="Superficie_consulta" sheetId="19" r:id="rId11"/>
    <sheet name="Superficie" sheetId="8" r:id="rId12"/>
    <sheet name="Producción_consulta" sheetId="20" r:id="rId13"/>
    <sheet name="Producción" sheetId="9" r:id="rId14"/>
    <sheet name="Rendimiento consulta" sheetId="21" r:id="rId15"/>
    <sheet name="Rendimiento" sheetId="10" r:id="rId16"/>
    <sheet name="Exportaciones" sheetId="11" r:id="rId17"/>
    <sheet name="Importaciones" sheetId="12" r:id="rId18"/>
    <sheet name="Tabla17" sheetId="22" r:id="rId19"/>
    <sheet name="Precio_diario_mercado" sheetId="4" r:id="rId20"/>
    <sheet name="Fuente" sheetId="2" r:id="rId21"/>
    <sheet name="Precio_dia_var_con" sheetId="24" r:id="rId22"/>
    <sheet name="Precio_diario_vari" sheetId="23" r:id="rId23"/>
    <sheet name="Codigos" sheetId="25" r:id="rId24"/>
    <sheet name="Hoja3" sheetId="26" r:id="rId25"/>
  </sheets>
  <definedNames>
    <definedName name="DatosExternos_1" localSheetId="21" hidden="1">Precio_dia_var_con!$A$1:$F$1436</definedName>
    <definedName name="DatosExternos_1" localSheetId="7" hidden="1">Precio_diario_var!$A$1:$C$180</definedName>
    <definedName name="DatosExternos_1" localSheetId="0" hidden="1">Precio_mayorista_mes!$A$1:$D$35</definedName>
    <definedName name="DatosExternos_1" localSheetId="2" hidden="1">Precio_mensual_minorista!$A$1:$D$45</definedName>
    <definedName name="DatosExternos_1" localSheetId="4" hidden="1">Precio_semanal_minorista!$A$1:$D$325</definedName>
    <definedName name="DatosExternos_1" localSheetId="12" hidden="1">Producción_consulta!$B$1:$D$188</definedName>
    <definedName name="DatosExternos_1" localSheetId="14" hidden="1">'Rendimiento consulta'!$B$1:$D$188</definedName>
    <definedName name="DatosExternos_1" localSheetId="10" hidden="1">Superficie_consulta!$C$1:$E$188</definedName>
    <definedName name="DatosExternos_1" localSheetId="18" hidden="1">Tabla17!$A$1:$C$262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4" l="1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H213" i="24"/>
  <c r="H214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33" i="24"/>
  <c r="H234" i="24"/>
  <c r="H235" i="24"/>
  <c r="H236" i="24"/>
  <c r="H237" i="24"/>
  <c r="H238" i="24"/>
  <c r="H239" i="24"/>
  <c r="H240" i="24"/>
  <c r="H241" i="24"/>
  <c r="H242" i="24"/>
  <c r="H243" i="24"/>
  <c r="H244" i="24"/>
  <c r="H245" i="24"/>
  <c r="H246" i="24"/>
  <c r="H247" i="24"/>
  <c r="H248" i="24"/>
  <c r="H249" i="24"/>
  <c r="H250" i="24"/>
  <c r="H251" i="24"/>
  <c r="H252" i="24"/>
  <c r="H253" i="24"/>
  <c r="H254" i="24"/>
  <c r="H255" i="24"/>
  <c r="H256" i="24"/>
  <c r="H257" i="24"/>
  <c r="H258" i="24"/>
  <c r="H259" i="24"/>
  <c r="H260" i="24"/>
  <c r="H261" i="24"/>
  <c r="H262" i="24"/>
  <c r="H263" i="24"/>
  <c r="H264" i="24"/>
  <c r="H265" i="24"/>
  <c r="H266" i="24"/>
  <c r="H267" i="24"/>
  <c r="H268" i="24"/>
  <c r="H269" i="24"/>
  <c r="H270" i="24"/>
  <c r="H271" i="24"/>
  <c r="H272" i="24"/>
  <c r="H273" i="24"/>
  <c r="H274" i="24"/>
  <c r="H275" i="24"/>
  <c r="H276" i="24"/>
  <c r="H277" i="24"/>
  <c r="H278" i="24"/>
  <c r="H279" i="24"/>
  <c r="H280" i="24"/>
  <c r="H281" i="24"/>
  <c r="H282" i="24"/>
  <c r="H283" i="24"/>
  <c r="H284" i="24"/>
  <c r="H285" i="24"/>
  <c r="H286" i="24"/>
  <c r="H287" i="24"/>
  <c r="H288" i="24"/>
  <c r="H289" i="24"/>
  <c r="H290" i="24"/>
  <c r="H291" i="24"/>
  <c r="H292" i="24"/>
  <c r="H293" i="24"/>
  <c r="H294" i="24"/>
  <c r="H295" i="24"/>
  <c r="H296" i="24"/>
  <c r="H297" i="24"/>
  <c r="H298" i="24"/>
  <c r="H299" i="24"/>
  <c r="H300" i="24"/>
  <c r="H301" i="24"/>
  <c r="H302" i="24"/>
  <c r="H303" i="24"/>
  <c r="H304" i="24"/>
  <c r="H305" i="24"/>
  <c r="H306" i="24"/>
  <c r="H307" i="24"/>
  <c r="H308" i="24"/>
  <c r="H309" i="24"/>
  <c r="H310" i="24"/>
  <c r="H311" i="24"/>
  <c r="H312" i="24"/>
  <c r="H313" i="24"/>
  <c r="H314" i="24"/>
  <c r="H315" i="24"/>
  <c r="H316" i="24"/>
  <c r="H317" i="24"/>
  <c r="H318" i="24"/>
  <c r="H319" i="24"/>
  <c r="H320" i="24"/>
  <c r="H321" i="24"/>
  <c r="H322" i="24"/>
  <c r="H323" i="24"/>
  <c r="H324" i="24"/>
  <c r="H325" i="24"/>
  <c r="H326" i="24"/>
  <c r="H327" i="24"/>
  <c r="H328" i="24"/>
  <c r="H329" i="24"/>
  <c r="H330" i="24"/>
  <c r="H331" i="24"/>
  <c r="H332" i="24"/>
  <c r="H333" i="24"/>
  <c r="H334" i="24"/>
  <c r="H335" i="24"/>
  <c r="H336" i="24"/>
  <c r="H337" i="24"/>
  <c r="H338" i="24"/>
  <c r="H339" i="24"/>
  <c r="H340" i="24"/>
  <c r="H341" i="24"/>
  <c r="H342" i="24"/>
  <c r="H343" i="24"/>
  <c r="H344" i="24"/>
  <c r="H345" i="24"/>
  <c r="H346" i="24"/>
  <c r="H347" i="24"/>
  <c r="H348" i="24"/>
  <c r="H349" i="24"/>
  <c r="H350" i="24"/>
  <c r="H351" i="24"/>
  <c r="H352" i="24"/>
  <c r="H353" i="24"/>
  <c r="H354" i="24"/>
  <c r="H355" i="24"/>
  <c r="H356" i="24"/>
  <c r="H357" i="24"/>
  <c r="H358" i="24"/>
  <c r="H359" i="24"/>
  <c r="H360" i="24"/>
  <c r="H361" i="24"/>
  <c r="H362" i="24"/>
  <c r="H363" i="24"/>
  <c r="H364" i="24"/>
  <c r="H365" i="24"/>
  <c r="H366" i="24"/>
  <c r="H367" i="24"/>
  <c r="H368" i="24"/>
  <c r="H369" i="24"/>
  <c r="H370" i="24"/>
  <c r="H371" i="24"/>
  <c r="H372" i="24"/>
  <c r="H373" i="24"/>
  <c r="H374" i="24"/>
  <c r="H375" i="24"/>
  <c r="H376" i="24"/>
  <c r="H377" i="24"/>
  <c r="H378" i="24"/>
  <c r="H379" i="24"/>
  <c r="H380" i="24"/>
  <c r="H381" i="24"/>
  <c r="H382" i="24"/>
  <c r="H383" i="24"/>
  <c r="H384" i="24"/>
  <c r="H385" i="24"/>
  <c r="H386" i="24"/>
  <c r="H387" i="24"/>
  <c r="H388" i="24"/>
  <c r="H389" i="24"/>
  <c r="H390" i="24"/>
  <c r="H391" i="24"/>
  <c r="H392" i="24"/>
  <c r="H393" i="24"/>
  <c r="H394" i="24"/>
  <c r="H395" i="24"/>
  <c r="H396" i="24"/>
  <c r="H397" i="24"/>
  <c r="H398" i="24"/>
  <c r="H399" i="24"/>
  <c r="H400" i="24"/>
  <c r="H401" i="24"/>
  <c r="H402" i="24"/>
  <c r="H403" i="24"/>
  <c r="H404" i="24"/>
  <c r="H405" i="24"/>
  <c r="H406" i="24"/>
  <c r="H407" i="24"/>
  <c r="H408" i="24"/>
  <c r="H409" i="24"/>
  <c r="H410" i="24"/>
  <c r="H411" i="24"/>
  <c r="H412" i="24"/>
  <c r="H413" i="24"/>
  <c r="H414" i="24"/>
  <c r="H415" i="24"/>
  <c r="H416" i="24"/>
  <c r="H417" i="24"/>
  <c r="H418" i="24"/>
  <c r="H419" i="24"/>
  <c r="H420" i="24"/>
  <c r="H421" i="24"/>
  <c r="H422" i="24"/>
  <c r="H423" i="24"/>
  <c r="H424" i="24"/>
  <c r="H425" i="24"/>
  <c r="H426" i="24"/>
  <c r="H427" i="24"/>
  <c r="H428" i="24"/>
  <c r="H429" i="24"/>
  <c r="H430" i="24"/>
  <c r="H431" i="24"/>
  <c r="H432" i="24"/>
  <c r="H433" i="24"/>
  <c r="H434" i="24"/>
  <c r="H435" i="24"/>
  <c r="H436" i="24"/>
  <c r="H437" i="24"/>
  <c r="H438" i="24"/>
  <c r="H439" i="24"/>
  <c r="H440" i="24"/>
  <c r="H441" i="24"/>
  <c r="H442" i="24"/>
  <c r="H443" i="24"/>
  <c r="H444" i="24"/>
  <c r="H445" i="24"/>
  <c r="H446" i="24"/>
  <c r="H447" i="24"/>
  <c r="H448" i="24"/>
  <c r="H449" i="24"/>
  <c r="H450" i="24"/>
  <c r="H451" i="24"/>
  <c r="H452" i="24"/>
  <c r="H453" i="24"/>
  <c r="H454" i="24"/>
  <c r="H455" i="24"/>
  <c r="H456" i="24"/>
  <c r="H457" i="24"/>
  <c r="H458" i="24"/>
  <c r="H459" i="24"/>
  <c r="H460" i="24"/>
  <c r="H461" i="24"/>
  <c r="H462" i="24"/>
  <c r="H463" i="24"/>
  <c r="H464" i="24"/>
  <c r="H465" i="24"/>
  <c r="H466" i="24"/>
  <c r="H467" i="24"/>
  <c r="H468" i="24"/>
  <c r="H469" i="24"/>
  <c r="H470" i="24"/>
  <c r="H471" i="24"/>
  <c r="H472" i="24"/>
  <c r="H473" i="24"/>
  <c r="H474" i="24"/>
  <c r="H475" i="24"/>
  <c r="H476" i="24"/>
  <c r="H477" i="24"/>
  <c r="H478" i="24"/>
  <c r="H479" i="24"/>
  <c r="H480" i="24"/>
  <c r="H481" i="24"/>
  <c r="H482" i="24"/>
  <c r="H483" i="24"/>
  <c r="H484" i="24"/>
  <c r="H485" i="24"/>
  <c r="H486" i="24"/>
  <c r="H487" i="24"/>
  <c r="H488" i="24"/>
  <c r="H489" i="24"/>
  <c r="H490" i="24"/>
  <c r="H491" i="24"/>
  <c r="H492" i="24"/>
  <c r="H493" i="24"/>
  <c r="H494" i="24"/>
  <c r="H495" i="24"/>
  <c r="H496" i="24"/>
  <c r="H497" i="24"/>
  <c r="H498" i="24"/>
  <c r="H499" i="24"/>
  <c r="H500" i="24"/>
  <c r="H501" i="24"/>
  <c r="H502" i="24"/>
  <c r="H503" i="24"/>
  <c r="H504" i="24"/>
  <c r="H505" i="24"/>
  <c r="H506" i="24"/>
  <c r="H507" i="24"/>
  <c r="H508" i="24"/>
  <c r="H509" i="24"/>
  <c r="H510" i="24"/>
  <c r="H511" i="24"/>
  <c r="H512" i="24"/>
  <c r="H513" i="24"/>
  <c r="H514" i="24"/>
  <c r="H515" i="24"/>
  <c r="H516" i="24"/>
  <c r="H517" i="24"/>
  <c r="H518" i="24"/>
  <c r="H519" i="24"/>
  <c r="H520" i="24"/>
  <c r="H521" i="24"/>
  <c r="H522" i="24"/>
  <c r="H523" i="24"/>
  <c r="H524" i="24"/>
  <c r="H525" i="24"/>
  <c r="H526" i="24"/>
  <c r="H527" i="24"/>
  <c r="H528" i="24"/>
  <c r="H529" i="24"/>
  <c r="H530" i="24"/>
  <c r="H531" i="24"/>
  <c r="H532" i="24"/>
  <c r="H533" i="24"/>
  <c r="H534" i="24"/>
  <c r="H535" i="24"/>
  <c r="H536" i="24"/>
  <c r="H537" i="24"/>
  <c r="H538" i="24"/>
  <c r="H539" i="24"/>
  <c r="H540" i="24"/>
  <c r="H541" i="24"/>
  <c r="H542" i="24"/>
  <c r="H543" i="24"/>
  <c r="H544" i="24"/>
  <c r="H545" i="24"/>
  <c r="H546" i="24"/>
  <c r="H547" i="24"/>
  <c r="H548" i="24"/>
  <c r="H549" i="24"/>
  <c r="H550" i="24"/>
  <c r="H551" i="24"/>
  <c r="H552" i="24"/>
  <c r="H553" i="24"/>
  <c r="H554" i="24"/>
  <c r="H555" i="24"/>
  <c r="H556" i="24"/>
  <c r="H557" i="24"/>
  <c r="H558" i="24"/>
  <c r="H559" i="24"/>
  <c r="H560" i="24"/>
  <c r="H561" i="24"/>
  <c r="H562" i="24"/>
  <c r="H563" i="24"/>
  <c r="H564" i="24"/>
  <c r="H565" i="24"/>
  <c r="H566" i="24"/>
  <c r="H567" i="24"/>
  <c r="H568" i="24"/>
  <c r="H569" i="24"/>
  <c r="H570" i="24"/>
  <c r="H571" i="24"/>
  <c r="H572" i="24"/>
  <c r="H573" i="24"/>
  <c r="H574" i="24"/>
  <c r="H575" i="24"/>
  <c r="H576" i="24"/>
  <c r="H577" i="24"/>
  <c r="H578" i="24"/>
  <c r="H579" i="24"/>
  <c r="H580" i="24"/>
  <c r="H581" i="24"/>
  <c r="H582" i="24"/>
  <c r="H583" i="24"/>
  <c r="H584" i="24"/>
  <c r="H585" i="24"/>
  <c r="H586" i="24"/>
  <c r="H587" i="24"/>
  <c r="H588" i="24"/>
  <c r="H589" i="24"/>
  <c r="H590" i="24"/>
  <c r="H591" i="24"/>
  <c r="H592" i="24"/>
  <c r="H593" i="24"/>
  <c r="H594" i="24"/>
  <c r="H595" i="24"/>
  <c r="H596" i="24"/>
  <c r="H597" i="24"/>
  <c r="H598" i="24"/>
  <c r="H599" i="24"/>
  <c r="H600" i="24"/>
  <c r="H601" i="24"/>
  <c r="H602" i="24"/>
  <c r="H603" i="24"/>
  <c r="H604" i="24"/>
  <c r="H605" i="24"/>
  <c r="H606" i="24"/>
  <c r="H607" i="24"/>
  <c r="H608" i="24"/>
  <c r="H609" i="24"/>
  <c r="H610" i="24"/>
  <c r="H611" i="24"/>
  <c r="H612" i="24"/>
  <c r="H613" i="24"/>
  <c r="H614" i="24"/>
  <c r="H615" i="24"/>
  <c r="H616" i="24"/>
  <c r="H617" i="24"/>
  <c r="H618" i="24"/>
  <c r="H619" i="24"/>
  <c r="H620" i="24"/>
  <c r="H621" i="24"/>
  <c r="H622" i="24"/>
  <c r="H623" i="24"/>
  <c r="H624" i="24"/>
  <c r="H625" i="24"/>
  <c r="H626" i="24"/>
  <c r="H627" i="24"/>
  <c r="H628" i="24"/>
  <c r="H629" i="24"/>
  <c r="H630" i="24"/>
  <c r="H631" i="24"/>
  <c r="H632" i="24"/>
  <c r="H633" i="24"/>
  <c r="H634" i="24"/>
  <c r="H635" i="24"/>
  <c r="H636" i="24"/>
  <c r="H637" i="24"/>
  <c r="H638" i="24"/>
  <c r="H639" i="24"/>
  <c r="H640" i="24"/>
  <c r="H641" i="24"/>
  <c r="H642" i="24"/>
  <c r="H643" i="24"/>
  <c r="H644" i="24"/>
  <c r="H645" i="24"/>
  <c r="H646" i="24"/>
  <c r="H647" i="24"/>
  <c r="H648" i="24"/>
  <c r="H649" i="24"/>
  <c r="H650" i="24"/>
  <c r="H651" i="24"/>
  <c r="H652" i="24"/>
  <c r="H653" i="24"/>
  <c r="H654" i="24"/>
  <c r="H655" i="24"/>
  <c r="H656" i="24"/>
  <c r="H657" i="24"/>
  <c r="H658" i="24"/>
  <c r="H659" i="24"/>
  <c r="H660" i="24"/>
  <c r="H661" i="24"/>
  <c r="H662" i="24"/>
  <c r="H663" i="24"/>
  <c r="H664" i="24"/>
  <c r="H665" i="24"/>
  <c r="H666" i="24"/>
  <c r="H667" i="24"/>
  <c r="H668" i="24"/>
  <c r="H669" i="24"/>
  <c r="H670" i="24"/>
  <c r="H671" i="24"/>
  <c r="H672" i="24"/>
  <c r="H673" i="24"/>
  <c r="H674" i="24"/>
  <c r="H675" i="24"/>
  <c r="H676" i="24"/>
  <c r="H677" i="24"/>
  <c r="H678" i="24"/>
  <c r="H679" i="24"/>
  <c r="H680" i="24"/>
  <c r="H681" i="24"/>
  <c r="H682" i="24"/>
  <c r="H683" i="24"/>
  <c r="H684" i="24"/>
  <c r="H685" i="24"/>
  <c r="H686" i="24"/>
  <c r="H687" i="24"/>
  <c r="H688" i="24"/>
  <c r="H689" i="24"/>
  <c r="H690" i="24"/>
  <c r="H691" i="24"/>
  <c r="H692" i="24"/>
  <c r="H693" i="24"/>
  <c r="H694" i="24"/>
  <c r="H695" i="24"/>
  <c r="H696" i="24"/>
  <c r="H697" i="24"/>
  <c r="H698" i="24"/>
  <c r="H699" i="24"/>
  <c r="H700" i="24"/>
  <c r="H701" i="24"/>
  <c r="H702" i="24"/>
  <c r="H703" i="24"/>
  <c r="H704" i="24"/>
  <c r="H705" i="24"/>
  <c r="H706" i="24"/>
  <c r="H707" i="24"/>
  <c r="H708" i="24"/>
  <c r="H709" i="24"/>
  <c r="H710" i="24"/>
  <c r="H711" i="24"/>
  <c r="H712" i="24"/>
  <c r="H713" i="24"/>
  <c r="H714" i="24"/>
  <c r="H715" i="24"/>
  <c r="H716" i="24"/>
  <c r="H717" i="24"/>
  <c r="H718" i="24"/>
  <c r="H719" i="24"/>
  <c r="H720" i="24"/>
  <c r="H721" i="24"/>
  <c r="H722" i="24"/>
  <c r="H723" i="24"/>
  <c r="H724" i="24"/>
  <c r="H725" i="24"/>
  <c r="H726" i="24"/>
  <c r="H727" i="24"/>
  <c r="H728" i="24"/>
  <c r="H729" i="24"/>
  <c r="H730" i="24"/>
  <c r="H731" i="24"/>
  <c r="H732" i="24"/>
  <c r="H733" i="24"/>
  <c r="H734" i="24"/>
  <c r="H735" i="24"/>
  <c r="H736" i="24"/>
  <c r="H737" i="24"/>
  <c r="H738" i="24"/>
  <c r="H739" i="24"/>
  <c r="H740" i="24"/>
  <c r="H741" i="24"/>
  <c r="H742" i="24"/>
  <c r="H743" i="24"/>
  <c r="H744" i="24"/>
  <c r="H745" i="24"/>
  <c r="H746" i="24"/>
  <c r="H747" i="24"/>
  <c r="H748" i="24"/>
  <c r="H749" i="24"/>
  <c r="H750" i="24"/>
  <c r="H751" i="24"/>
  <c r="H752" i="24"/>
  <c r="H753" i="24"/>
  <c r="H754" i="24"/>
  <c r="H755" i="24"/>
  <c r="H756" i="24"/>
  <c r="H757" i="24"/>
  <c r="H758" i="24"/>
  <c r="H759" i="24"/>
  <c r="H760" i="24"/>
  <c r="H761" i="24"/>
  <c r="H762" i="24"/>
  <c r="H763" i="24"/>
  <c r="H764" i="24"/>
  <c r="H765" i="24"/>
  <c r="H766" i="24"/>
  <c r="H767" i="24"/>
  <c r="H768" i="24"/>
  <c r="H769" i="24"/>
  <c r="H770" i="24"/>
  <c r="H771" i="24"/>
  <c r="H772" i="24"/>
  <c r="H773" i="24"/>
  <c r="H774" i="24"/>
  <c r="H775" i="24"/>
  <c r="H776" i="24"/>
  <c r="H777" i="24"/>
  <c r="H778" i="24"/>
  <c r="H779" i="24"/>
  <c r="H780" i="24"/>
  <c r="H781" i="24"/>
  <c r="H782" i="24"/>
  <c r="H783" i="24"/>
  <c r="H784" i="24"/>
  <c r="H785" i="24"/>
  <c r="H786" i="24"/>
  <c r="H787" i="24"/>
  <c r="H788" i="24"/>
  <c r="H789" i="24"/>
  <c r="H790" i="24"/>
  <c r="H791" i="24"/>
  <c r="H792" i="24"/>
  <c r="H793" i="24"/>
  <c r="H794" i="24"/>
  <c r="H795" i="24"/>
  <c r="H796" i="24"/>
  <c r="H797" i="24"/>
  <c r="H798" i="24"/>
  <c r="H799" i="24"/>
  <c r="H800" i="24"/>
  <c r="H801" i="24"/>
  <c r="H802" i="24"/>
  <c r="H803" i="24"/>
  <c r="H804" i="24"/>
  <c r="H805" i="24"/>
  <c r="H806" i="24"/>
  <c r="H807" i="24"/>
  <c r="H808" i="24"/>
  <c r="H809" i="24"/>
  <c r="H810" i="24"/>
  <c r="H811" i="24"/>
  <c r="H812" i="24"/>
  <c r="H813" i="24"/>
  <c r="H814" i="24"/>
  <c r="H815" i="24"/>
  <c r="H816" i="24"/>
  <c r="H817" i="24"/>
  <c r="H818" i="24"/>
  <c r="H819" i="24"/>
  <c r="H820" i="24"/>
  <c r="H821" i="24"/>
  <c r="H822" i="24"/>
  <c r="H823" i="24"/>
  <c r="H824" i="24"/>
  <c r="H825" i="24"/>
  <c r="H826" i="24"/>
  <c r="H827" i="24"/>
  <c r="H828" i="24"/>
  <c r="H829" i="24"/>
  <c r="H830" i="24"/>
  <c r="H831" i="24"/>
  <c r="H832" i="24"/>
  <c r="H833" i="24"/>
  <c r="H834" i="24"/>
  <c r="H835" i="24"/>
  <c r="H836" i="24"/>
  <c r="H837" i="24"/>
  <c r="H838" i="24"/>
  <c r="H839" i="24"/>
  <c r="H840" i="24"/>
  <c r="H841" i="24"/>
  <c r="H842" i="24"/>
  <c r="H843" i="24"/>
  <c r="H844" i="24"/>
  <c r="H845" i="24"/>
  <c r="H846" i="24"/>
  <c r="H847" i="24"/>
  <c r="H848" i="24"/>
  <c r="H849" i="24"/>
  <c r="H850" i="24"/>
  <c r="H851" i="24"/>
  <c r="H852" i="24"/>
  <c r="H853" i="24"/>
  <c r="H854" i="24"/>
  <c r="H855" i="24"/>
  <c r="H856" i="24"/>
  <c r="H857" i="24"/>
  <c r="H858" i="24"/>
  <c r="H859" i="24"/>
  <c r="H860" i="24"/>
  <c r="H861" i="24"/>
  <c r="H862" i="24"/>
  <c r="H863" i="24"/>
  <c r="H864" i="24"/>
  <c r="H865" i="24"/>
  <c r="H866" i="24"/>
  <c r="H867" i="24"/>
  <c r="H868" i="24"/>
  <c r="H869" i="24"/>
  <c r="H870" i="24"/>
  <c r="H871" i="24"/>
  <c r="H872" i="24"/>
  <c r="H873" i="24"/>
  <c r="H874" i="24"/>
  <c r="H875" i="24"/>
  <c r="H876" i="24"/>
  <c r="H877" i="24"/>
  <c r="H878" i="24"/>
  <c r="H879" i="24"/>
  <c r="H880" i="24"/>
  <c r="H881" i="24"/>
  <c r="H882" i="24"/>
  <c r="H883" i="24"/>
  <c r="H884" i="24"/>
  <c r="H885" i="24"/>
  <c r="H886" i="24"/>
  <c r="H887" i="24"/>
  <c r="H888" i="24"/>
  <c r="H889" i="24"/>
  <c r="H890" i="24"/>
  <c r="H891" i="24"/>
  <c r="H892" i="24"/>
  <c r="H893" i="24"/>
  <c r="H894" i="24"/>
  <c r="H895" i="24"/>
  <c r="H896" i="24"/>
  <c r="H897" i="24"/>
  <c r="H898" i="24"/>
  <c r="H899" i="24"/>
  <c r="H900" i="24"/>
  <c r="H901" i="24"/>
  <c r="H902" i="24"/>
  <c r="H903" i="24"/>
  <c r="H904" i="24"/>
  <c r="H905" i="24"/>
  <c r="H906" i="24"/>
  <c r="H907" i="24"/>
  <c r="H908" i="24"/>
  <c r="H909" i="24"/>
  <c r="H910" i="24"/>
  <c r="H911" i="24"/>
  <c r="H912" i="24"/>
  <c r="H913" i="24"/>
  <c r="H914" i="24"/>
  <c r="H915" i="24"/>
  <c r="H916" i="24"/>
  <c r="H917" i="24"/>
  <c r="H918" i="24"/>
  <c r="H919" i="24"/>
  <c r="H920" i="24"/>
  <c r="H921" i="24"/>
  <c r="H922" i="24"/>
  <c r="H923" i="24"/>
  <c r="H924" i="24"/>
  <c r="H925" i="24"/>
  <c r="H926" i="24"/>
  <c r="H927" i="24"/>
  <c r="H928" i="24"/>
  <c r="H929" i="24"/>
  <c r="H930" i="24"/>
  <c r="H931" i="24"/>
  <c r="H932" i="24"/>
  <c r="H933" i="24"/>
  <c r="H934" i="24"/>
  <c r="H935" i="24"/>
  <c r="H936" i="24"/>
  <c r="H937" i="24"/>
  <c r="H938" i="24"/>
  <c r="H939" i="24"/>
  <c r="H940" i="24"/>
  <c r="H941" i="24"/>
  <c r="H942" i="24"/>
  <c r="H943" i="24"/>
  <c r="H944" i="24"/>
  <c r="H945" i="24"/>
  <c r="H946" i="24"/>
  <c r="H947" i="24"/>
  <c r="H948" i="24"/>
  <c r="H949" i="24"/>
  <c r="H950" i="24"/>
  <c r="H951" i="24"/>
  <c r="H952" i="24"/>
  <c r="H953" i="24"/>
  <c r="H954" i="24"/>
  <c r="H955" i="24"/>
  <c r="H956" i="24"/>
  <c r="H957" i="24"/>
  <c r="H958" i="24"/>
  <c r="H959" i="24"/>
  <c r="H960" i="24"/>
  <c r="H961" i="24"/>
  <c r="H962" i="24"/>
  <c r="H963" i="24"/>
  <c r="H964" i="24"/>
  <c r="H965" i="24"/>
  <c r="H966" i="24"/>
  <c r="H967" i="24"/>
  <c r="H968" i="24"/>
  <c r="H969" i="24"/>
  <c r="H970" i="24"/>
  <c r="H971" i="24"/>
  <c r="H972" i="24"/>
  <c r="H973" i="24"/>
  <c r="H974" i="24"/>
  <c r="H975" i="24"/>
  <c r="H976" i="24"/>
  <c r="H977" i="24"/>
  <c r="H978" i="24"/>
  <c r="H979" i="24"/>
  <c r="H980" i="24"/>
  <c r="H981" i="24"/>
  <c r="H982" i="24"/>
  <c r="H983" i="24"/>
  <c r="H984" i="24"/>
  <c r="H985" i="24"/>
  <c r="H986" i="24"/>
  <c r="H987" i="24"/>
  <c r="H988" i="24"/>
  <c r="H989" i="24"/>
  <c r="H990" i="24"/>
  <c r="H991" i="24"/>
  <c r="H992" i="24"/>
  <c r="H993" i="24"/>
  <c r="H994" i="24"/>
  <c r="H995" i="24"/>
  <c r="H996" i="24"/>
  <c r="H997" i="24"/>
  <c r="H998" i="24"/>
  <c r="H999" i="24"/>
  <c r="H1000" i="24"/>
  <c r="H1001" i="24"/>
  <c r="H1002" i="24"/>
  <c r="H1003" i="24"/>
  <c r="H1004" i="24"/>
  <c r="H1005" i="24"/>
  <c r="H1006" i="24"/>
  <c r="H1007" i="24"/>
  <c r="H1008" i="24"/>
  <c r="H1009" i="24"/>
  <c r="H1010" i="24"/>
  <c r="H1011" i="24"/>
  <c r="H1012" i="24"/>
  <c r="H1013" i="24"/>
  <c r="H1014" i="24"/>
  <c r="H1015" i="24"/>
  <c r="H1016" i="24"/>
  <c r="H1017" i="24"/>
  <c r="H1018" i="24"/>
  <c r="H1019" i="24"/>
  <c r="H1020" i="24"/>
  <c r="H1021" i="24"/>
  <c r="H1022" i="24"/>
  <c r="H1023" i="24"/>
  <c r="H1024" i="24"/>
  <c r="H1025" i="24"/>
  <c r="H1026" i="24"/>
  <c r="H1027" i="24"/>
  <c r="H1028" i="24"/>
  <c r="H1029" i="24"/>
  <c r="H1030" i="24"/>
  <c r="H1031" i="24"/>
  <c r="H1032" i="24"/>
  <c r="H1033" i="24"/>
  <c r="H1034" i="24"/>
  <c r="H1035" i="24"/>
  <c r="H1036" i="24"/>
  <c r="H1037" i="24"/>
  <c r="H1038" i="24"/>
  <c r="H1039" i="24"/>
  <c r="H1040" i="24"/>
  <c r="H1041" i="24"/>
  <c r="H1042" i="24"/>
  <c r="H1043" i="24"/>
  <c r="H1044" i="24"/>
  <c r="H1045" i="24"/>
  <c r="H1046" i="24"/>
  <c r="H1047" i="24"/>
  <c r="H1048" i="24"/>
  <c r="H1049" i="24"/>
  <c r="H1050" i="24"/>
  <c r="H1051" i="24"/>
  <c r="H1052" i="24"/>
  <c r="H1053" i="24"/>
  <c r="H1054" i="24"/>
  <c r="H1055" i="24"/>
  <c r="H1056" i="24"/>
  <c r="H1057" i="24"/>
  <c r="H1058" i="24"/>
  <c r="H1059" i="24"/>
  <c r="H1060" i="24"/>
  <c r="H1061" i="24"/>
  <c r="H1062" i="24"/>
  <c r="H1063" i="24"/>
  <c r="H1064" i="24"/>
  <c r="H1065" i="24"/>
  <c r="H1066" i="24"/>
  <c r="H1067" i="24"/>
  <c r="H1068" i="24"/>
  <c r="H1069" i="24"/>
  <c r="H1070" i="24"/>
  <c r="H1071" i="24"/>
  <c r="H1072" i="24"/>
  <c r="H1073" i="24"/>
  <c r="H1074" i="24"/>
  <c r="H1075" i="24"/>
  <c r="H1076" i="24"/>
  <c r="H1077" i="24"/>
  <c r="H1078" i="24"/>
  <c r="H1079" i="24"/>
  <c r="H1080" i="24"/>
  <c r="H1081" i="24"/>
  <c r="H1082" i="24"/>
  <c r="H1083" i="24"/>
  <c r="H1084" i="24"/>
  <c r="H1085" i="24"/>
  <c r="H1086" i="24"/>
  <c r="H1087" i="24"/>
  <c r="H1088" i="24"/>
  <c r="H1089" i="24"/>
  <c r="H1090" i="24"/>
  <c r="H1091" i="24"/>
  <c r="H1092" i="24"/>
  <c r="H1093" i="24"/>
  <c r="H1094" i="24"/>
  <c r="H1095" i="24"/>
  <c r="H1096" i="24"/>
  <c r="H1097" i="24"/>
  <c r="H1098" i="24"/>
  <c r="H1099" i="24"/>
  <c r="H1100" i="24"/>
  <c r="H1101" i="24"/>
  <c r="H1102" i="24"/>
  <c r="H1103" i="24"/>
  <c r="H1104" i="24"/>
  <c r="H1105" i="24"/>
  <c r="H1106" i="24"/>
  <c r="H1107" i="24"/>
  <c r="H1108" i="24"/>
  <c r="H1109" i="24"/>
  <c r="H1110" i="24"/>
  <c r="H1111" i="24"/>
  <c r="H1112" i="24"/>
  <c r="H1113" i="24"/>
  <c r="H1114" i="24"/>
  <c r="H1115" i="24"/>
  <c r="H1116" i="24"/>
  <c r="H1117" i="24"/>
  <c r="H1118" i="24"/>
  <c r="H1119" i="24"/>
  <c r="H1120" i="24"/>
  <c r="H1121" i="24"/>
  <c r="H1122" i="24"/>
  <c r="H1123" i="24"/>
  <c r="H1124" i="24"/>
  <c r="H1125" i="24"/>
  <c r="H1126" i="24"/>
  <c r="H1127" i="24"/>
  <c r="H1128" i="24"/>
  <c r="H1129" i="24"/>
  <c r="H1130" i="24"/>
  <c r="H1131" i="24"/>
  <c r="H1132" i="24"/>
  <c r="H1133" i="24"/>
  <c r="H1134" i="24"/>
  <c r="H1135" i="24"/>
  <c r="H1136" i="24"/>
  <c r="H1137" i="24"/>
  <c r="H1138" i="24"/>
  <c r="H1139" i="24"/>
  <c r="H1140" i="24"/>
  <c r="H1141" i="24"/>
  <c r="H1142" i="24"/>
  <c r="H1143" i="24"/>
  <c r="H1144" i="24"/>
  <c r="H1145" i="24"/>
  <c r="H1146" i="24"/>
  <c r="H1147" i="24"/>
  <c r="H1148" i="24"/>
  <c r="H1149" i="24"/>
  <c r="H1150" i="24"/>
  <c r="H1151" i="24"/>
  <c r="H1152" i="24"/>
  <c r="H1153" i="24"/>
  <c r="H1154" i="24"/>
  <c r="H1155" i="24"/>
  <c r="H1156" i="24"/>
  <c r="H1157" i="24"/>
  <c r="H1158" i="24"/>
  <c r="H1159" i="24"/>
  <c r="H1160" i="24"/>
  <c r="H1161" i="24"/>
  <c r="H1162" i="24"/>
  <c r="H1163" i="24"/>
  <c r="H1164" i="24"/>
  <c r="H1165" i="24"/>
  <c r="H1166" i="24"/>
  <c r="H1167" i="24"/>
  <c r="H1168" i="24"/>
  <c r="H1169" i="24"/>
  <c r="H1170" i="24"/>
  <c r="H1171" i="24"/>
  <c r="H1172" i="24"/>
  <c r="H1173" i="24"/>
  <c r="H1174" i="24"/>
  <c r="H1175" i="24"/>
  <c r="H1176" i="24"/>
  <c r="H1177" i="24"/>
  <c r="H1178" i="24"/>
  <c r="H1179" i="24"/>
  <c r="H1180" i="24"/>
  <c r="H1181" i="24"/>
  <c r="H1182" i="24"/>
  <c r="H1183" i="24"/>
  <c r="H1184" i="24"/>
  <c r="H1185" i="24"/>
  <c r="H1186" i="24"/>
  <c r="H1187" i="24"/>
  <c r="H1188" i="24"/>
  <c r="H1189" i="24"/>
  <c r="H1190" i="24"/>
  <c r="H1191" i="24"/>
  <c r="H1192" i="24"/>
  <c r="H1193" i="24"/>
  <c r="H1194" i="24"/>
  <c r="H1195" i="24"/>
  <c r="H1196" i="24"/>
  <c r="H1197" i="24"/>
  <c r="H1198" i="24"/>
  <c r="H1199" i="24"/>
  <c r="H1200" i="24"/>
  <c r="H1201" i="24"/>
  <c r="H1202" i="24"/>
  <c r="H1203" i="24"/>
  <c r="H1204" i="24"/>
  <c r="H1205" i="24"/>
  <c r="H1206" i="24"/>
  <c r="H1207" i="24"/>
  <c r="H1208" i="24"/>
  <c r="H1209" i="24"/>
  <c r="H1210" i="24"/>
  <c r="H1211" i="24"/>
  <c r="H1212" i="24"/>
  <c r="H1213" i="24"/>
  <c r="H1214" i="24"/>
  <c r="H1215" i="24"/>
  <c r="H1216" i="24"/>
  <c r="H1217" i="24"/>
  <c r="H1218" i="24"/>
  <c r="H1219" i="24"/>
  <c r="H1220" i="24"/>
  <c r="H1221" i="24"/>
  <c r="H1222" i="24"/>
  <c r="H1223" i="24"/>
  <c r="H1224" i="24"/>
  <c r="H1225" i="24"/>
  <c r="H1226" i="24"/>
  <c r="H1227" i="24"/>
  <c r="H1228" i="24"/>
  <c r="H1229" i="24"/>
  <c r="H1230" i="24"/>
  <c r="H1231" i="24"/>
  <c r="H1232" i="24"/>
  <c r="H1233" i="24"/>
  <c r="H1234" i="24"/>
  <c r="H1235" i="24"/>
  <c r="H1236" i="24"/>
  <c r="H1237" i="24"/>
  <c r="H1238" i="24"/>
  <c r="H1239" i="24"/>
  <c r="H1240" i="24"/>
  <c r="H1241" i="24"/>
  <c r="H1242" i="24"/>
  <c r="H1243" i="24"/>
  <c r="H1244" i="24"/>
  <c r="H1245" i="24"/>
  <c r="H1246" i="24"/>
  <c r="H1247" i="24"/>
  <c r="H1248" i="24"/>
  <c r="H1249" i="24"/>
  <c r="H1250" i="24"/>
  <c r="H1251" i="24"/>
  <c r="H1252" i="24"/>
  <c r="H1253" i="24"/>
  <c r="H1254" i="24"/>
  <c r="H1255" i="24"/>
  <c r="H1256" i="24"/>
  <c r="H1257" i="24"/>
  <c r="H1258" i="24"/>
  <c r="H1259" i="24"/>
  <c r="H1260" i="24"/>
  <c r="H1261" i="24"/>
  <c r="H1262" i="24"/>
  <c r="H1263" i="24"/>
  <c r="H1264" i="24"/>
  <c r="H1265" i="24"/>
  <c r="H1266" i="24"/>
  <c r="H1267" i="24"/>
  <c r="H1268" i="24"/>
  <c r="H1269" i="24"/>
  <c r="H1270" i="24"/>
  <c r="H1271" i="24"/>
  <c r="H1272" i="24"/>
  <c r="H1273" i="24"/>
  <c r="H1274" i="24"/>
  <c r="H1275" i="24"/>
  <c r="H1276" i="24"/>
  <c r="H1277" i="24"/>
  <c r="H1278" i="24"/>
  <c r="H1279" i="24"/>
  <c r="H1280" i="24"/>
  <c r="H1281" i="24"/>
  <c r="H1282" i="24"/>
  <c r="H1283" i="24"/>
  <c r="H1284" i="24"/>
  <c r="H1285" i="24"/>
  <c r="H1286" i="24"/>
  <c r="H1287" i="24"/>
  <c r="H1288" i="24"/>
  <c r="H1289" i="24"/>
  <c r="H1290" i="24"/>
  <c r="H1291" i="24"/>
  <c r="H1292" i="24"/>
  <c r="H1293" i="24"/>
  <c r="H1294" i="24"/>
  <c r="H1295" i="24"/>
  <c r="H1296" i="24"/>
  <c r="H1297" i="24"/>
  <c r="H1298" i="24"/>
  <c r="H1299" i="24"/>
  <c r="H1300" i="24"/>
  <c r="H1301" i="24"/>
  <c r="H1302" i="24"/>
  <c r="H1303" i="24"/>
  <c r="H1304" i="24"/>
  <c r="H1305" i="24"/>
  <c r="H1306" i="24"/>
  <c r="H1307" i="24"/>
  <c r="H1308" i="24"/>
  <c r="H1309" i="24"/>
  <c r="H1310" i="24"/>
  <c r="H1311" i="24"/>
  <c r="H1312" i="24"/>
  <c r="H1313" i="24"/>
  <c r="H1314" i="24"/>
  <c r="H1315" i="24"/>
  <c r="H1316" i="24"/>
  <c r="H1317" i="24"/>
  <c r="H1318" i="24"/>
  <c r="H1319" i="24"/>
  <c r="H1320" i="24"/>
  <c r="H1321" i="24"/>
  <c r="H1322" i="24"/>
  <c r="H1323" i="24"/>
  <c r="H1324" i="24"/>
  <c r="H1325" i="24"/>
  <c r="H1326" i="24"/>
  <c r="H1327" i="24"/>
  <c r="H1328" i="24"/>
  <c r="H1329" i="24"/>
  <c r="H1330" i="24"/>
  <c r="H1331" i="24"/>
  <c r="H1332" i="24"/>
  <c r="H1333" i="24"/>
  <c r="H1334" i="24"/>
  <c r="H1335" i="24"/>
  <c r="H1336" i="24"/>
  <c r="H1337" i="24"/>
  <c r="H1338" i="24"/>
  <c r="H1339" i="24"/>
  <c r="H1340" i="24"/>
  <c r="H1341" i="24"/>
  <c r="H1342" i="24"/>
  <c r="H1343" i="24"/>
  <c r="H1344" i="24"/>
  <c r="H1345" i="24"/>
  <c r="H1346" i="24"/>
  <c r="H1347" i="24"/>
  <c r="H1348" i="24"/>
  <c r="H1349" i="24"/>
  <c r="H1350" i="24"/>
  <c r="H1351" i="24"/>
  <c r="H1352" i="24"/>
  <c r="H1353" i="24"/>
  <c r="H1354" i="24"/>
  <c r="H1355" i="24"/>
  <c r="H1356" i="24"/>
  <c r="H1357" i="24"/>
  <c r="H1358" i="24"/>
  <c r="H1359" i="24"/>
  <c r="H1360" i="24"/>
  <c r="H1361" i="24"/>
  <c r="H1362" i="24"/>
  <c r="H1363" i="24"/>
  <c r="H1364" i="24"/>
  <c r="H1365" i="24"/>
  <c r="H1366" i="24"/>
  <c r="H1367" i="24"/>
  <c r="H1368" i="24"/>
  <c r="H1369" i="24"/>
  <c r="H1370" i="24"/>
  <c r="H1371" i="24"/>
  <c r="H1372" i="24"/>
  <c r="H1373" i="24"/>
  <c r="H1374" i="24"/>
  <c r="H1375" i="24"/>
  <c r="H1376" i="24"/>
  <c r="H1377" i="24"/>
  <c r="H1378" i="24"/>
  <c r="H1379" i="24"/>
  <c r="H1380" i="24"/>
  <c r="H1381" i="24"/>
  <c r="H1382" i="24"/>
  <c r="H1383" i="24"/>
  <c r="H1384" i="24"/>
  <c r="H1385" i="24"/>
  <c r="H1386" i="24"/>
  <c r="H1387" i="24"/>
  <c r="H1388" i="24"/>
  <c r="H1389" i="24"/>
  <c r="H1390" i="24"/>
  <c r="H1391" i="24"/>
  <c r="H1392" i="24"/>
  <c r="H1393" i="24"/>
  <c r="H1394" i="24"/>
  <c r="H1395" i="24"/>
  <c r="H1396" i="24"/>
  <c r="H1397" i="24"/>
  <c r="H1398" i="24"/>
  <c r="H1399" i="24"/>
  <c r="H1400" i="24"/>
  <c r="H1401" i="24"/>
  <c r="H1402" i="24"/>
  <c r="H1403" i="24"/>
  <c r="H1404" i="24"/>
  <c r="H1405" i="24"/>
  <c r="H1406" i="24"/>
  <c r="H1407" i="24"/>
  <c r="H1408" i="24"/>
  <c r="H1409" i="24"/>
  <c r="H1410" i="24"/>
  <c r="H1411" i="24"/>
  <c r="H1412" i="24"/>
  <c r="H1413" i="24"/>
  <c r="H1414" i="24"/>
  <c r="H1415" i="24"/>
  <c r="H1416" i="24"/>
  <c r="H1417" i="24"/>
  <c r="H1418" i="24"/>
  <c r="H1419" i="24"/>
  <c r="H1420" i="24"/>
  <c r="H1421" i="24"/>
  <c r="H1422" i="24"/>
  <c r="H1423" i="24"/>
  <c r="H1424" i="24"/>
  <c r="H1425" i="24"/>
  <c r="H1426" i="24"/>
  <c r="H1427" i="24"/>
  <c r="H1428" i="24"/>
  <c r="H1429" i="24"/>
  <c r="H1430" i="24"/>
  <c r="H1431" i="24"/>
  <c r="H1432" i="24"/>
  <c r="H1433" i="24"/>
  <c r="H1434" i="24"/>
  <c r="H1435" i="24"/>
  <c r="H1436" i="24"/>
  <c r="G3" i="24" l="1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84" i="24"/>
  <c r="G285" i="24"/>
  <c r="G286" i="24"/>
  <c r="G287" i="24"/>
  <c r="G288" i="24"/>
  <c r="G289" i="24"/>
  <c r="G290" i="24"/>
  <c r="G291" i="24"/>
  <c r="G292" i="24"/>
  <c r="G293" i="24"/>
  <c r="G294" i="24"/>
  <c r="G295" i="24"/>
  <c r="G296" i="24"/>
  <c r="G297" i="24"/>
  <c r="G298" i="24"/>
  <c r="G299" i="24"/>
  <c r="G300" i="24"/>
  <c r="G301" i="24"/>
  <c r="G302" i="24"/>
  <c r="G303" i="24"/>
  <c r="G304" i="24"/>
  <c r="G305" i="24"/>
  <c r="G306" i="24"/>
  <c r="G307" i="24"/>
  <c r="G308" i="24"/>
  <c r="G309" i="24"/>
  <c r="G310" i="24"/>
  <c r="G311" i="24"/>
  <c r="G312" i="24"/>
  <c r="G313" i="24"/>
  <c r="G314" i="24"/>
  <c r="G315" i="24"/>
  <c r="G316" i="24"/>
  <c r="G317" i="24"/>
  <c r="G318" i="24"/>
  <c r="G319" i="24"/>
  <c r="G320" i="24"/>
  <c r="G321" i="24"/>
  <c r="G322" i="24"/>
  <c r="G323" i="24"/>
  <c r="G324" i="24"/>
  <c r="G325" i="24"/>
  <c r="G326" i="24"/>
  <c r="G327" i="24"/>
  <c r="G328" i="24"/>
  <c r="G329" i="24"/>
  <c r="G330" i="24"/>
  <c r="G331" i="24"/>
  <c r="G332" i="24"/>
  <c r="G333" i="24"/>
  <c r="G334" i="24"/>
  <c r="G335" i="24"/>
  <c r="G336" i="24"/>
  <c r="G337" i="24"/>
  <c r="G338" i="24"/>
  <c r="G339" i="24"/>
  <c r="G340" i="24"/>
  <c r="G341" i="24"/>
  <c r="G342" i="24"/>
  <c r="G343" i="24"/>
  <c r="G344" i="24"/>
  <c r="G345" i="24"/>
  <c r="G346" i="24"/>
  <c r="G347" i="24"/>
  <c r="G348" i="24"/>
  <c r="G349" i="24"/>
  <c r="G350" i="24"/>
  <c r="G351" i="24"/>
  <c r="G352" i="24"/>
  <c r="G353" i="24"/>
  <c r="G354" i="24"/>
  <c r="G355" i="24"/>
  <c r="G356" i="24"/>
  <c r="G357" i="24"/>
  <c r="G358" i="24"/>
  <c r="G359" i="24"/>
  <c r="G360" i="24"/>
  <c r="G361" i="24"/>
  <c r="G362" i="24"/>
  <c r="G363" i="24"/>
  <c r="G364" i="24"/>
  <c r="G365" i="24"/>
  <c r="G366" i="24"/>
  <c r="G367" i="24"/>
  <c r="G368" i="24"/>
  <c r="G369" i="24"/>
  <c r="G370" i="24"/>
  <c r="G371" i="24"/>
  <c r="G372" i="24"/>
  <c r="G373" i="24"/>
  <c r="G374" i="24"/>
  <c r="G375" i="24"/>
  <c r="G376" i="24"/>
  <c r="G377" i="24"/>
  <c r="G378" i="24"/>
  <c r="G379" i="24"/>
  <c r="G380" i="24"/>
  <c r="G381" i="24"/>
  <c r="G382" i="24"/>
  <c r="G383" i="24"/>
  <c r="G384" i="24"/>
  <c r="G385" i="24"/>
  <c r="G386" i="24"/>
  <c r="G387" i="24"/>
  <c r="G388" i="24"/>
  <c r="G389" i="24"/>
  <c r="G390" i="24"/>
  <c r="G391" i="24"/>
  <c r="G392" i="24"/>
  <c r="G393" i="24"/>
  <c r="G394" i="24"/>
  <c r="G395" i="24"/>
  <c r="G396" i="24"/>
  <c r="G397" i="24"/>
  <c r="G398" i="24"/>
  <c r="G399" i="24"/>
  <c r="G400" i="24"/>
  <c r="G401" i="24"/>
  <c r="G402" i="24"/>
  <c r="G403" i="24"/>
  <c r="G404" i="24"/>
  <c r="G405" i="24"/>
  <c r="G406" i="24"/>
  <c r="G407" i="24"/>
  <c r="G408" i="24"/>
  <c r="G409" i="24"/>
  <c r="G410" i="24"/>
  <c r="G411" i="24"/>
  <c r="G412" i="24"/>
  <c r="G413" i="24"/>
  <c r="G414" i="24"/>
  <c r="G415" i="24"/>
  <c r="G416" i="24"/>
  <c r="G417" i="24"/>
  <c r="G418" i="24"/>
  <c r="G419" i="24"/>
  <c r="G420" i="24"/>
  <c r="G421" i="24"/>
  <c r="G422" i="24"/>
  <c r="G423" i="24"/>
  <c r="G424" i="24"/>
  <c r="G425" i="24"/>
  <c r="G426" i="24"/>
  <c r="G427" i="24"/>
  <c r="G428" i="24"/>
  <c r="G429" i="24"/>
  <c r="G430" i="24"/>
  <c r="G431" i="24"/>
  <c r="G432" i="24"/>
  <c r="G433" i="24"/>
  <c r="G434" i="24"/>
  <c r="G435" i="24"/>
  <c r="G436" i="24"/>
  <c r="G437" i="24"/>
  <c r="G438" i="24"/>
  <c r="G439" i="24"/>
  <c r="G440" i="24"/>
  <c r="G441" i="24"/>
  <c r="G442" i="24"/>
  <c r="G443" i="24"/>
  <c r="G444" i="24"/>
  <c r="G445" i="24"/>
  <c r="G446" i="24"/>
  <c r="G447" i="24"/>
  <c r="G448" i="24"/>
  <c r="G449" i="24"/>
  <c r="G450" i="24"/>
  <c r="G451" i="24"/>
  <c r="G452" i="24"/>
  <c r="G453" i="24"/>
  <c r="G454" i="24"/>
  <c r="G455" i="24"/>
  <c r="G456" i="24"/>
  <c r="G457" i="24"/>
  <c r="G458" i="24"/>
  <c r="G459" i="24"/>
  <c r="G460" i="24"/>
  <c r="G461" i="24"/>
  <c r="G462" i="24"/>
  <c r="G463" i="24"/>
  <c r="G464" i="24"/>
  <c r="G465" i="24"/>
  <c r="G466" i="24"/>
  <c r="G467" i="24"/>
  <c r="G468" i="24"/>
  <c r="G469" i="24"/>
  <c r="G470" i="24"/>
  <c r="G471" i="24"/>
  <c r="G472" i="24"/>
  <c r="G473" i="24"/>
  <c r="G474" i="24"/>
  <c r="G475" i="24"/>
  <c r="G476" i="24"/>
  <c r="G477" i="24"/>
  <c r="G478" i="24"/>
  <c r="G479" i="24"/>
  <c r="G480" i="24"/>
  <c r="G481" i="24"/>
  <c r="G482" i="24"/>
  <c r="G483" i="24"/>
  <c r="G484" i="24"/>
  <c r="G485" i="24"/>
  <c r="G486" i="24"/>
  <c r="G487" i="24"/>
  <c r="G488" i="24"/>
  <c r="G489" i="24"/>
  <c r="G490" i="24"/>
  <c r="G491" i="24"/>
  <c r="G492" i="24"/>
  <c r="G493" i="24"/>
  <c r="G494" i="24"/>
  <c r="G495" i="24"/>
  <c r="G496" i="24"/>
  <c r="G497" i="24"/>
  <c r="G498" i="24"/>
  <c r="G499" i="24"/>
  <c r="G500" i="24"/>
  <c r="G501" i="24"/>
  <c r="G502" i="24"/>
  <c r="G503" i="24"/>
  <c r="G504" i="24"/>
  <c r="G505" i="24"/>
  <c r="G506" i="24"/>
  <c r="G507" i="24"/>
  <c r="G508" i="24"/>
  <c r="G509" i="24"/>
  <c r="G510" i="24"/>
  <c r="G511" i="24"/>
  <c r="G512" i="24"/>
  <c r="G513" i="24"/>
  <c r="G514" i="24"/>
  <c r="G515" i="24"/>
  <c r="G516" i="24"/>
  <c r="G517" i="24"/>
  <c r="G518" i="24"/>
  <c r="G519" i="24"/>
  <c r="G520" i="24"/>
  <c r="G521" i="24"/>
  <c r="G522" i="24"/>
  <c r="G523" i="24"/>
  <c r="G524" i="24"/>
  <c r="G525" i="24"/>
  <c r="G526" i="24"/>
  <c r="G527" i="24"/>
  <c r="G528" i="24"/>
  <c r="G529" i="24"/>
  <c r="G530" i="24"/>
  <c r="G531" i="24"/>
  <c r="G532" i="24"/>
  <c r="G533" i="24"/>
  <c r="G534" i="24"/>
  <c r="G535" i="24"/>
  <c r="G536" i="24"/>
  <c r="G537" i="24"/>
  <c r="G538" i="24"/>
  <c r="G539" i="24"/>
  <c r="G540" i="24"/>
  <c r="G541" i="24"/>
  <c r="G542" i="24"/>
  <c r="G543" i="24"/>
  <c r="G544" i="24"/>
  <c r="G545" i="24"/>
  <c r="G546" i="24"/>
  <c r="G547" i="24"/>
  <c r="G548" i="24"/>
  <c r="G549" i="24"/>
  <c r="G550" i="24"/>
  <c r="G551" i="24"/>
  <c r="G552" i="24"/>
  <c r="G553" i="24"/>
  <c r="G554" i="24"/>
  <c r="G555" i="24"/>
  <c r="G556" i="24"/>
  <c r="G557" i="24"/>
  <c r="G558" i="24"/>
  <c r="G559" i="24"/>
  <c r="G560" i="24"/>
  <c r="G561" i="24"/>
  <c r="G562" i="24"/>
  <c r="G563" i="24"/>
  <c r="G564" i="24"/>
  <c r="G565" i="24"/>
  <c r="G566" i="24"/>
  <c r="G567" i="24"/>
  <c r="G568" i="24"/>
  <c r="G569" i="24"/>
  <c r="G570" i="24"/>
  <c r="G571" i="24"/>
  <c r="G572" i="24"/>
  <c r="G573" i="24"/>
  <c r="G574" i="24"/>
  <c r="G575" i="24"/>
  <c r="G576" i="24"/>
  <c r="G577" i="24"/>
  <c r="G578" i="24"/>
  <c r="G579" i="24"/>
  <c r="G580" i="24"/>
  <c r="G581" i="24"/>
  <c r="G582" i="24"/>
  <c r="G583" i="24"/>
  <c r="G584" i="24"/>
  <c r="G585" i="24"/>
  <c r="G586" i="24"/>
  <c r="G587" i="24"/>
  <c r="G588" i="24"/>
  <c r="G589" i="24"/>
  <c r="G590" i="24"/>
  <c r="G591" i="24"/>
  <c r="G592" i="24"/>
  <c r="G593" i="24"/>
  <c r="G594" i="24"/>
  <c r="G595" i="24"/>
  <c r="G596" i="24"/>
  <c r="G597" i="24"/>
  <c r="G598" i="24"/>
  <c r="G599" i="24"/>
  <c r="G600" i="24"/>
  <c r="G601" i="24"/>
  <c r="G602" i="24"/>
  <c r="G603" i="24"/>
  <c r="G604" i="24"/>
  <c r="G605" i="24"/>
  <c r="G606" i="24"/>
  <c r="G607" i="24"/>
  <c r="G608" i="24"/>
  <c r="G609" i="24"/>
  <c r="G610" i="24"/>
  <c r="G611" i="24"/>
  <c r="G612" i="24"/>
  <c r="G613" i="24"/>
  <c r="G614" i="24"/>
  <c r="G615" i="24"/>
  <c r="G616" i="24"/>
  <c r="G617" i="24"/>
  <c r="G618" i="24"/>
  <c r="G619" i="24"/>
  <c r="G620" i="24"/>
  <c r="G621" i="24"/>
  <c r="G622" i="24"/>
  <c r="G623" i="24"/>
  <c r="G624" i="24"/>
  <c r="G625" i="24"/>
  <c r="G626" i="24"/>
  <c r="G627" i="24"/>
  <c r="G628" i="24"/>
  <c r="G629" i="24"/>
  <c r="G630" i="24"/>
  <c r="G631" i="24"/>
  <c r="G632" i="24"/>
  <c r="G633" i="24"/>
  <c r="G634" i="24"/>
  <c r="G635" i="24"/>
  <c r="G636" i="24"/>
  <c r="G637" i="24"/>
  <c r="G638" i="24"/>
  <c r="G639" i="24"/>
  <c r="G640" i="24"/>
  <c r="G641" i="24"/>
  <c r="G642" i="24"/>
  <c r="G643" i="24"/>
  <c r="G644" i="24"/>
  <c r="G645" i="24"/>
  <c r="G646" i="24"/>
  <c r="G647" i="24"/>
  <c r="G648" i="24"/>
  <c r="G649" i="24"/>
  <c r="G650" i="24"/>
  <c r="G651" i="24"/>
  <c r="G652" i="24"/>
  <c r="G653" i="24"/>
  <c r="G654" i="24"/>
  <c r="G655" i="24"/>
  <c r="G656" i="24"/>
  <c r="G657" i="24"/>
  <c r="G658" i="24"/>
  <c r="G659" i="24"/>
  <c r="G660" i="24"/>
  <c r="G661" i="24"/>
  <c r="G662" i="24"/>
  <c r="G663" i="24"/>
  <c r="G664" i="24"/>
  <c r="G665" i="24"/>
  <c r="G666" i="24"/>
  <c r="G667" i="24"/>
  <c r="G668" i="24"/>
  <c r="G669" i="24"/>
  <c r="G670" i="24"/>
  <c r="G671" i="24"/>
  <c r="G672" i="24"/>
  <c r="G673" i="24"/>
  <c r="G674" i="24"/>
  <c r="G675" i="24"/>
  <c r="G676" i="24"/>
  <c r="G677" i="24"/>
  <c r="G678" i="24"/>
  <c r="G679" i="24"/>
  <c r="G680" i="24"/>
  <c r="G681" i="24"/>
  <c r="G682" i="24"/>
  <c r="G683" i="24"/>
  <c r="G684" i="24"/>
  <c r="G685" i="24"/>
  <c r="G686" i="24"/>
  <c r="G687" i="24"/>
  <c r="G688" i="24"/>
  <c r="G689" i="24"/>
  <c r="G690" i="24"/>
  <c r="G691" i="24"/>
  <c r="G692" i="24"/>
  <c r="G693" i="24"/>
  <c r="G694" i="24"/>
  <c r="G695" i="24"/>
  <c r="G696" i="24"/>
  <c r="G697" i="24"/>
  <c r="G698" i="24"/>
  <c r="G699" i="24"/>
  <c r="G700" i="24"/>
  <c r="G701" i="24"/>
  <c r="G702" i="24"/>
  <c r="G703" i="24"/>
  <c r="G704" i="24"/>
  <c r="G705" i="24"/>
  <c r="G706" i="24"/>
  <c r="G707" i="24"/>
  <c r="G708" i="24"/>
  <c r="G709" i="24"/>
  <c r="G710" i="24"/>
  <c r="G711" i="24"/>
  <c r="G712" i="24"/>
  <c r="G713" i="24"/>
  <c r="G714" i="24"/>
  <c r="G715" i="24"/>
  <c r="G716" i="24"/>
  <c r="G717" i="24"/>
  <c r="G718" i="24"/>
  <c r="G719" i="24"/>
  <c r="G720" i="24"/>
  <c r="G721" i="24"/>
  <c r="G722" i="24"/>
  <c r="G723" i="24"/>
  <c r="G724" i="24"/>
  <c r="G725" i="24"/>
  <c r="G726" i="24"/>
  <c r="G727" i="24"/>
  <c r="G728" i="24"/>
  <c r="G729" i="24"/>
  <c r="G730" i="24"/>
  <c r="G731" i="24"/>
  <c r="G732" i="24"/>
  <c r="G733" i="24"/>
  <c r="G734" i="24"/>
  <c r="G735" i="24"/>
  <c r="G736" i="24"/>
  <c r="G737" i="24"/>
  <c r="G738" i="24"/>
  <c r="G739" i="24"/>
  <c r="G740" i="24"/>
  <c r="G741" i="24"/>
  <c r="G742" i="24"/>
  <c r="G743" i="24"/>
  <c r="G744" i="24"/>
  <c r="G745" i="24"/>
  <c r="G746" i="24"/>
  <c r="G747" i="24"/>
  <c r="G748" i="24"/>
  <c r="G749" i="24"/>
  <c r="G750" i="24"/>
  <c r="G751" i="24"/>
  <c r="G752" i="24"/>
  <c r="G753" i="24"/>
  <c r="G754" i="24"/>
  <c r="G755" i="24"/>
  <c r="G756" i="24"/>
  <c r="G757" i="24"/>
  <c r="G758" i="24"/>
  <c r="G759" i="24"/>
  <c r="G760" i="24"/>
  <c r="G761" i="24"/>
  <c r="G762" i="24"/>
  <c r="G763" i="24"/>
  <c r="G764" i="24"/>
  <c r="G765" i="24"/>
  <c r="G766" i="24"/>
  <c r="G767" i="24"/>
  <c r="G768" i="24"/>
  <c r="G769" i="24"/>
  <c r="G770" i="24"/>
  <c r="G771" i="24"/>
  <c r="G772" i="24"/>
  <c r="G773" i="24"/>
  <c r="G774" i="24"/>
  <c r="G775" i="24"/>
  <c r="G776" i="24"/>
  <c r="G777" i="24"/>
  <c r="G778" i="24"/>
  <c r="G779" i="24"/>
  <c r="G780" i="24"/>
  <c r="G781" i="24"/>
  <c r="G782" i="24"/>
  <c r="G783" i="24"/>
  <c r="G784" i="24"/>
  <c r="G785" i="24"/>
  <c r="G786" i="24"/>
  <c r="G787" i="24"/>
  <c r="G788" i="24"/>
  <c r="G789" i="24"/>
  <c r="G790" i="24"/>
  <c r="G791" i="24"/>
  <c r="G792" i="24"/>
  <c r="G793" i="24"/>
  <c r="G794" i="24"/>
  <c r="G795" i="24"/>
  <c r="G796" i="24"/>
  <c r="G797" i="24"/>
  <c r="G798" i="24"/>
  <c r="G799" i="24"/>
  <c r="G800" i="24"/>
  <c r="G801" i="24"/>
  <c r="G802" i="24"/>
  <c r="G803" i="24"/>
  <c r="G804" i="24"/>
  <c r="G805" i="24"/>
  <c r="G806" i="24"/>
  <c r="G807" i="24"/>
  <c r="G808" i="24"/>
  <c r="G809" i="24"/>
  <c r="G810" i="24"/>
  <c r="G811" i="24"/>
  <c r="G812" i="24"/>
  <c r="G813" i="24"/>
  <c r="G814" i="24"/>
  <c r="G815" i="24"/>
  <c r="G816" i="24"/>
  <c r="G817" i="24"/>
  <c r="G818" i="24"/>
  <c r="G819" i="24"/>
  <c r="G820" i="24"/>
  <c r="G821" i="24"/>
  <c r="G822" i="24"/>
  <c r="G823" i="24"/>
  <c r="G824" i="24"/>
  <c r="G825" i="24"/>
  <c r="G826" i="24"/>
  <c r="G827" i="24"/>
  <c r="G828" i="24"/>
  <c r="G829" i="24"/>
  <c r="G830" i="24"/>
  <c r="G831" i="24"/>
  <c r="G832" i="24"/>
  <c r="G833" i="24"/>
  <c r="G834" i="24"/>
  <c r="G835" i="24"/>
  <c r="G836" i="24"/>
  <c r="G837" i="24"/>
  <c r="G838" i="24"/>
  <c r="G839" i="24"/>
  <c r="G840" i="24"/>
  <c r="G841" i="24"/>
  <c r="G842" i="24"/>
  <c r="G843" i="24"/>
  <c r="G844" i="24"/>
  <c r="G845" i="24"/>
  <c r="G846" i="24"/>
  <c r="G847" i="24"/>
  <c r="G848" i="24"/>
  <c r="G849" i="24"/>
  <c r="G850" i="24"/>
  <c r="G851" i="24"/>
  <c r="G852" i="24"/>
  <c r="G853" i="24"/>
  <c r="G854" i="24"/>
  <c r="G855" i="24"/>
  <c r="G856" i="24"/>
  <c r="G857" i="24"/>
  <c r="G858" i="24"/>
  <c r="G859" i="24"/>
  <c r="G860" i="24"/>
  <c r="G861" i="24"/>
  <c r="G862" i="24"/>
  <c r="G863" i="24"/>
  <c r="G864" i="24"/>
  <c r="G865" i="24"/>
  <c r="G866" i="24"/>
  <c r="G867" i="24"/>
  <c r="G868" i="24"/>
  <c r="G869" i="24"/>
  <c r="G870" i="24"/>
  <c r="G871" i="24"/>
  <c r="G872" i="24"/>
  <c r="G873" i="24"/>
  <c r="G874" i="24"/>
  <c r="G875" i="24"/>
  <c r="G876" i="24"/>
  <c r="G877" i="24"/>
  <c r="G878" i="24"/>
  <c r="G879" i="24"/>
  <c r="G880" i="24"/>
  <c r="G881" i="24"/>
  <c r="G882" i="24"/>
  <c r="G883" i="24"/>
  <c r="G884" i="24"/>
  <c r="G885" i="24"/>
  <c r="G886" i="24"/>
  <c r="G887" i="24"/>
  <c r="G888" i="24"/>
  <c r="G889" i="24"/>
  <c r="G890" i="24"/>
  <c r="G891" i="24"/>
  <c r="G892" i="24"/>
  <c r="G893" i="24"/>
  <c r="G894" i="24"/>
  <c r="G895" i="24"/>
  <c r="G896" i="24"/>
  <c r="G897" i="24"/>
  <c r="G898" i="24"/>
  <c r="G899" i="24"/>
  <c r="G900" i="24"/>
  <c r="G901" i="24"/>
  <c r="G902" i="24"/>
  <c r="G903" i="24"/>
  <c r="G904" i="24"/>
  <c r="G905" i="24"/>
  <c r="G906" i="24"/>
  <c r="G907" i="24"/>
  <c r="G908" i="24"/>
  <c r="G909" i="24"/>
  <c r="G910" i="24"/>
  <c r="G911" i="24"/>
  <c r="G912" i="24"/>
  <c r="G913" i="24"/>
  <c r="G914" i="24"/>
  <c r="G915" i="24"/>
  <c r="G916" i="24"/>
  <c r="G917" i="24"/>
  <c r="G918" i="24"/>
  <c r="G919" i="24"/>
  <c r="G920" i="24"/>
  <c r="G921" i="24"/>
  <c r="G922" i="24"/>
  <c r="G923" i="24"/>
  <c r="G924" i="24"/>
  <c r="G925" i="24"/>
  <c r="G926" i="24"/>
  <c r="G927" i="24"/>
  <c r="G928" i="24"/>
  <c r="G929" i="24"/>
  <c r="G930" i="24"/>
  <c r="G931" i="24"/>
  <c r="G932" i="24"/>
  <c r="G933" i="24"/>
  <c r="G934" i="24"/>
  <c r="G935" i="24"/>
  <c r="G936" i="24"/>
  <c r="G937" i="24"/>
  <c r="G938" i="24"/>
  <c r="G939" i="24"/>
  <c r="G940" i="24"/>
  <c r="G941" i="24"/>
  <c r="G942" i="24"/>
  <c r="G943" i="24"/>
  <c r="G944" i="24"/>
  <c r="G945" i="24"/>
  <c r="G946" i="24"/>
  <c r="G947" i="24"/>
  <c r="G948" i="24"/>
  <c r="G949" i="24"/>
  <c r="G950" i="24"/>
  <c r="G951" i="24"/>
  <c r="G952" i="24"/>
  <c r="G953" i="24"/>
  <c r="G954" i="24"/>
  <c r="G955" i="24"/>
  <c r="G956" i="24"/>
  <c r="G957" i="24"/>
  <c r="G958" i="24"/>
  <c r="G959" i="24"/>
  <c r="G960" i="24"/>
  <c r="G961" i="24"/>
  <c r="G962" i="24"/>
  <c r="G963" i="24"/>
  <c r="G964" i="24"/>
  <c r="G965" i="24"/>
  <c r="G966" i="24"/>
  <c r="G967" i="24"/>
  <c r="G968" i="24"/>
  <c r="G969" i="24"/>
  <c r="G970" i="24"/>
  <c r="G971" i="24"/>
  <c r="G972" i="24"/>
  <c r="G973" i="24"/>
  <c r="G974" i="24"/>
  <c r="G975" i="24"/>
  <c r="G976" i="24"/>
  <c r="G977" i="24"/>
  <c r="G978" i="24"/>
  <c r="G979" i="24"/>
  <c r="G980" i="24"/>
  <c r="G981" i="24"/>
  <c r="G982" i="24"/>
  <c r="G983" i="24"/>
  <c r="G984" i="24"/>
  <c r="G985" i="24"/>
  <c r="G986" i="24"/>
  <c r="G987" i="24"/>
  <c r="G988" i="24"/>
  <c r="G989" i="24"/>
  <c r="G990" i="24"/>
  <c r="G991" i="24"/>
  <c r="G992" i="24"/>
  <c r="G993" i="24"/>
  <c r="G994" i="24"/>
  <c r="G995" i="24"/>
  <c r="G996" i="24"/>
  <c r="G997" i="24"/>
  <c r="G998" i="24"/>
  <c r="G999" i="24"/>
  <c r="G1000" i="24"/>
  <c r="G1001" i="24"/>
  <c r="G1002" i="24"/>
  <c r="G1003" i="24"/>
  <c r="G1004" i="24"/>
  <c r="G1005" i="24"/>
  <c r="G1006" i="24"/>
  <c r="G1007" i="24"/>
  <c r="G1008" i="24"/>
  <c r="G1009" i="24"/>
  <c r="G1010" i="24"/>
  <c r="G1011" i="24"/>
  <c r="G1012" i="24"/>
  <c r="G1013" i="24"/>
  <c r="G1014" i="24"/>
  <c r="G1015" i="24"/>
  <c r="G1016" i="24"/>
  <c r="G1017" i="24"/>
  <c r="G1018" i="24"/>
  <c r="G1019" i="24"/>
  <c r="G1020" i="24"/>
  <c r="G1021" i="24"/>
  <c r="G1022" i="24"/>
  <c r="G1023" i="24"/>
  <c r="G1024" i="24"/>
  <c r="G1025" i="24"/>
  <c r="G1026" i="24"/>
  <c r="G1027" i="24"/>
  <c r="G1028" i="24"/>
  <c r="G1029" i="24"/>
  <c r="G1030" i="24"/>
  <c r="G1031" i="24"/>
  <c r="G1032" i="24"/>
  <c r="G1033" i="24"/>
  <c r="G1034" i="24"/>
  <c r="G1035" i="24"/>
  <c r="G1036" i="24"/>
  <c r="G1037" i="24"/>
  <c r="G1038" i="24"/>
  <c r="G1039" i="24"/>
  <c r="G1040" i="24"/>
  <c r="G1041" i="24"/>
  <c r="G1042" i="24"/>
  <c r="G1043" i="24"/>
  <c r="G1044" i="24"/>
  <c r="G1045" i="24"/>
  <c r="G1046" i="24"/>
  <c r="G1047" i="24"/>
  <c r="G1048" i="24"/>
  <c r="G1049" i="24"/>
  <c r="G1050" i="24"/>
  <c r="G1051" i="24"/>
  <c r="G1052" i="24"/>
  <c r="G1053" i="24"/>
  <c r="G1054" i="24"/>
  <c r="G1055" i="24"/>
  <c r="G1056" i="24"/>
  <c r="G1057" i="24"/>
  <c r="G1058" i="24"/>
  <c r="G1059" i="24"/>
  <c r="G1060" i="24"/>
  <c r="G1061" i="24"/>
  <c r="G1062" i="24"/>
  <c r="G1063" i="24"/>
  <c r="G1064" i="24"/>
  <c r="G1065" i="24"/>
  <c r="G1066" i="24"/>
  <c r="G1067" i="24"/>
  <c r="G1068" i="24"/>
  <c r="G1069" i="24"/>
  <c r="G1070" i="24"/>
  <c r="G1071" i="24"/>
  <c r="G1072" i="24"/>
  <c r="G1073" i="24"/>
  <c r="G1074" i="24"/>
  <c r="G1075" i="24"/>
  <c r="G1076" i="24"/>
  <c r="G1077" i="24"/>
  <c r="G1078" i="24"/>
  <c r="G1079" i="24"/>
  <c r="G1080" i="24"/>
  <c r="G1081" i="24"/>
  <c r="G1082" i="24"/>
  <c r="G1083" i="24"/>
  <c r="G1084" i="24"/>
  <c r="G1085" i="24"/>
  <c r="G1086" i="24"/>
  <c r="G1087" i="24"/>
  <c r="G1088" i="24"/>
  <c r="G1089" i="24"/>
  <c r="G1090" i="24"/>
  <c r="G1091" i="24"/>
  <c r="G1092" i="24"/>
  <c r="G1093" i="24"/>
  <c r="G1094" i="24"/>
  <c r="G1095" i="24"/>
  <c r="G1096" i="24"/>
  <c r="G1097" i="24"/>
  <c r="G1098" i="24"/>
  <c r="G1099" i="24"/>
  <c r="G1100" i="24"/>
  <c r="G1101" i="24"/>
  <c r="G1102" i="24"/>
  <c r="G1103" i="24"/>
  <c r="G1104" i="24"/>
  <c r="G1105" i="24"/>
  <c r="G1106" i="24"/>
  <c r="G1107" i="24"/>
  <c r="G1108" i="24"/>
  <c r="G1109" i="24"/>
  <c r="G1110" i="24"/>
  <c r="G1111" i="24"/>
  <c r="G1112" i="24"/>
  <c r="G1113" i="24"/>
  <c r="G1114" i="24"/>
  <c r="G1115" i="24"/>
  <c r="G1116" i="24"/>
  <c r="G1117" i="24"/>
  <c r="G1118" i="24"/>
  <c r="G1119" i="24"/>
  <c r="G1120" i="24"/>
  <c r="G1121" i="24"/>
  <c r="G1122" i="24"/>
  <c r="G1123" i="24"/>
  <c r="G1124" i="24"/>
  <c r="G1125" i="24"/>
  <c r="G1126" i="24"/>
  <c r="G1127" i="24"/>
  <c r="G1128" i="24"/>
  <c r="G1129" i="24"/>
  <c r="G1130" i="24"/>
  <c r="G1131" i="24"/>
  <c r="G1132" i="24"/>
  <c r="G1133" i="24"/>
  <c r="G1134" i="24"/>
  <c r="G1135" i="24"/>
  <c r="G1136" i="24"/>
  <c r="G1137" i="24"/>
  <c r="G1138" i="24"/>
  <c r="G1139" i="24"/>
  <c r="G1140" i="24"/>
  <c r="G1141" i="24"/>
  <c r="G1142" i="24"/>
  <c r="G1143" i="24"/>
  <c r="G1144" i="24"/>
  <c r="G1145" i="24"/>
  <c r="G1146" i="24"/>
  <c r="G1147" i="24"/>
  <c r="G1148" i="24"/>
  <c r="G1149" i="24"/>
  <c r="G1150" i="24"/>
  <c r="G1151" i="24"/>
  <c r="G1152" i="24"/>
  <c r="G1153" i="24"/>
  <c r="G1154" i="24"/>
  <c r="G1155" i="24"/>
  <c r="G1156" i="24"/>
  <c r="G1157" i="24"/>
  <c r="G1158" i="24"/>
  <c r="G1159" i="24"/>
  <c r="G1160" i="24"/>
  <c r="G1161" i="24"/>
  <c r="G1162" i="24"/>
  <c r="G1163" i="24"/>
  <c r="G1164" i="24"/>
  <c r="G1165" i="24"/>
  <c r="G1166" i="24"/>
  <c r="G1167" i="24"/>
  <c r="G1168" i="24"/>
  <c r="G1169" i="24"/>
  <c r="G1170" i="24"/>
  <c r="G1171" i="24"/>
  <c r="G1172" i="24"/>
  <c r="G1173" i="24"/>
  <c r="G1174" i="24"/>
  <c r="G1175" i="24"/>
  <c r="G1176" i="24"/>
  <c r="G1177" i="24"/>
  <c r="G1178" i="24"/>
  <c r="G1179" i="24"/>
  <c r="G1180" i="24"/>
  <c r="G1181" i="24"/>
  <c r="G1182" i="24"/>
  <c r="G1183" i="24"/>
  <c r="G1184" i="24"/>
  <c r="G1185" i="24"/>
  <c r="G1186" i="24"/>
  <c r="G1187" i="24"/>
  <c r="G1188" i="24"/>
  <c r="G1189" i="24"/>
  <c r="G1190" i="24"/>
  <c r="G1191" i="24"/>
  <c r="G1192" i="24"/>
  <c r="G1193" i="24"/>
  <c r="G1194" i="24"/>
  <c r="G1195" i="24"/>
  <c r="G1196" i="24"/>
  <c r="G1197" i="24"/>
  <c r="G1198" i="24"/>
  <c r="G1199" i="24"/>
  <c r="G1200" i="24"/>
  <c r="G1201" i="24"/>
  <c r="G1202" i="24"/>
  <c r="G1203" i="24"/>
  <c r="G1204" i="24"/>
  <c r="G1205" i="24"/>
  <c r="G1206" i="24"/>
  <c r="G1207" i="24"/>
  <c r="G1208" i="24"/>
  <c r="G1209" i="24"/>
  <c r="G1210" i="24"/>
  <c r="G1211" i="24"/>
  <c r="G1212" i="24"/>
  <c r="G1213" i="24"/>
  <c r="G1214" i="24"/>
  <c r="G1215" i="24"/>
  <c r="G1216" i="24"/>
  <c r="G1217" i="24"/>
  <c r="G1218" i="24"/>
  <c r="G1219" i="24"/>
  <c r="G1220" i="24"/>
  <c r="G1221" i="24"/>
  <c r="G1222" i="24"/>
  <c r="G1223" i="24"/>
  <c r="G1224" i="24"/>
  <c r="G1225" i="24"/>
  <c r="G1226" i="24"/>
  <c r="G1227" i="24"/>
  <c r="G1228" i="24"/>
  <c r="G1229" i="24"/>
  <c r="G1230" i="24"/>
  <c r="G1231" i="24"/>
  <c r="G1232" i="24"/>
  <c r="G1233" i="24"/>
  <c r="G1234" i="24"/>
  <c r="G1235" i="24"/>
  <c r="G1236" i="24"/>
  <c r="G1237" i="24"/>
  <c r="G1238" i="24"/>
  <c r="G1239" i="24"/>
  <c r="G1240" i="24"/>
  <c r="G1241" i="24"/>
  <c r="G1242" i="24"/>
  <c r="G1243" i="24"/>
  <c r="G1244" i="24"/>
  <c r="G1245" i="24"/>
  <c r="G1246" i="24"/>
  <c r="G1247" i="24"/>
  <c r="G1248" i="24"/>
  <c r="G1249" i="24"/>
  <c r="G1250" i="24"/>
  <c r="G1251" i="24"/>
  <c r="G1252" i="24"/>
  <c r="G1253" i="24"/>
  <c r="G1254" i="24"/>
  <c r="G1255" i="24"/>
  <c r="G1256" i="24"/>
  <c r="G1257" i="24"/>
  <c r="G1258" i="24"/>
  <c r="G1259" i="24"/>
  <c r="G1260" i="24"/>
  <c r="G1261" i="24"/>
  <c r="G1262" i="24"/>
  <c r="G1263" i="24"/>
  <c r="G1264" i="24"/>
  <c r="G1265" i="24"/>
  <c r="G1266" i="24"/>
  <c r="G1267" i="24"/>
  <c r="G1268" i="24"/>
  <c r="G1269" i="24"/>
  <c r="G1270" i="24"/>
  <c r="G1271" i="24"/>
  <c r="G1272" i="24"/>
  <c r="G1273" i="24"/>
  <c r="G1274" i="24"/>
  <c r="G1275" i="24"/>
  <c r="G1276" i="24"/>
  <c r="G1277" i="24"/>
  <c r="G1278" i="24"/>
  <c r="G1279" i="24"/>
  <c r="G1280" i="24"/>
  <c r="G1281" i="24"/>
  <c r="G1282" i="24"/>
  <c r="G1283" i="24"/>
  <c r="G1284" i="24"/>
  <c r="G1285" i="24"/>
  <c r="G1286" i="24"/>
  <c r="G1287" i="24"/>
  <c r="G1288" i="24"/>
  <c r="G1289" i="24"/>
  <c r="G1290" i="24"/>
  <c r="G1291" i="24"/>
  <c r="G1292" i="24"/>
  <c r="G1293" i="24"/>
  <c r="G1294" i="24"/>
  <c r="G1295" i="24"/>
  <c r="G1296" i="24"/>
  <c r="G1297" i="24"/>
  <c r="G1298" i="24"/>
  <c r="G1299" i="24"/>
  <c r="G1300" i="24"/>
  <c r="G1301" i="24"/>
  <c r="G1302" i="24"/>
  <c r="G1303" i="24"/>
  <c r="G1304" i="24"/>
  <c r="G1305" i="24"/>
  <c r="G1306" i="24"/>
  <c r="G1307" i="24"/>
  <c r="G1308" i="24"/>
  <c r="G1309" i="24"/>
  <c r="G1310" i="24"/>
  <c r="G1311" i="24"/>
  <c r="G1312" i="24"/>
  <c r="G1313" i="24"/>
  <c r="G1314" i="24"/>
  <c r="G1315" i="24"/>
  <c r="G1316" i="24"/>
  <c r="G1317" i="24"/>
  <c r="G1318" i="24"/>
  <c r="G1319" i="24"/>
  <c r="G1320" i="24"/>
  <c r="G1321" i="24"/>
  <c r="G1322" i="24"/>
  <c r="G1323" i="24"/>
  <c r="G1324" i="24"/>
  <c r="G1325" i="24"/>
  <c r="G1326" i="24"/>
  <c r="G1327" i="24"/>
  <c r="G1328" i="24"/>
  <c r="G1329" i="24"/>
  <c r="G1330" i="24"/>
  <c r="G1331" i="24"/>
  <c r="G1332" i="24"/>
  <c r="G1333" i="24"/>
  <c r="G1334" i="24"/>
  <c r="G1335" i="24"/>
  <c r="G1336" i="24"/>
  <c r="G1337" i="24"/>
  <c r="G1338" i="24"/>
  <c r="G1339" i="24"/>
  <c r="G1340" i="24"/>
  <c r="G1341" i="24"/>
  <c r="G1342" i="24"/>
  <c r="G1343" i="24"/>
  <c r="G1344" i="24"/>
  <c r="G1345" i="24"/>
  <c r="G1346" i="24"/>
  <c r="G1347" i="24"/>
  <c r="G1348" i="24"/>
  <c r="G1349" i="24"/>
  <c r="G1350" i="24"/>
  <c r="G1351" i="24"/>
  <c r="G1352" i="24"/>
  <c r="G1353" i="24"/>
  <c r="G1354" i="24"/>
  <c r="G1355" i="24"/>
  <c r="G1356" i="24"/>
  <c r="G1357" i="24"/>
  <c r="G1358" i="24"/>
  <c r="G1359" i="24"/>
  <c r="G1360" i="24"/>
  <c r="G1361" i="24"/>
  <c r="G1362" i="24"/>
  <c r="G1363" i="24"/>
  <c r="G1364" i="24"/>
  <c r="G1365" i="24"/>
  <c r="G1366" i="24"/>
  <c r="G1367" i="24"/>
  <c r="G1368" i="24"/>
  <c r="G1369" i="24"/>
  <c r="G1370" i="24"/>
  <c r="G1371" i="24"/>
  <c r="G1372" i="24"/>
  <c r="G1373" i="24"/>
  <c r="G1374" i="24"/>
  <c r="G1375" i="24"/>
  <c r="G1376" i="24"/>
  <c r="G1377" i="24"/>
  <c r="G1378" i="24"/>
  <c r="G1379" i="24"/>
  <c r="G1380" i="24"/>
  <c r="G1381" i="24"/>
  <c r="G1382" i="24"/>
  <c r="G1383" i="24"/>
  <c r="G1384" i="24"/>
  <c r="G1385" i="24"/>
  <c r="G1386" i="24"/>
  <c r="G1387" i="24"/>
  <c r="G1388" i="24"/>
  <c r="G1389" i="24"/>
  <c r="G1390" i="24"/>
  <c r="G1391" i="24"/>
  <c r="G1392" i="24"/>
  <c r="G1393" i="24"/>
  <c r="G1394" i="24"/>
  <c r="G1395" i="24"/>
  <c r="G1396" i="24"/>
  <c r="G1397" i="24"/>
  <c r="G1398" i="24"/>
  <c r="G1399" i="24"/>
  <c r="G1400" i="24"/>
  <c r="G1401" i="24"/>
  <c r="G1402" i="24"/>
  <c r="G1403" i="24"/>
  <c r="G1404" i="24"/>
  <c r="G1405" i="24"/>
  <c r="G1406" i="24"/>
  <c r="G1407" i="24"/>
  <c r="G1408" i="24"/>
  <c r="G1409" i="24"/>
  <c r="G1410" i="24"/>
  <c r="G1411" i="24"/>
  <c r="G1412" i="24"/>
  <c r="G1413" i="24"/>
  <c r="G1414" i="24"/>
  <c r="G1415" i="24"/>
  <c r="G1416" i="24"/>
  <c r="G1417" i="24"/>
  <c r="G1418" i="24"/>
  <c r="G1419" i="24"/>
  <c r="G1420" i="24"/>
  <c r="G1421" i="24"/>
  <c r="G1422" i="24"/>
  <c r="G1423" i="24"/>
  <c r="G1424" i="24"/>
  <c r="G1425" i="24"/>
  <c r="G1426" i="24"/>
  <c r="G1427" i="24"/>
  <c r="G1428" i="24"/>
  <c r="G1429" i="24"/>
  <c r="G1430" i="24"/>
  <c r="G1431" i="24"/>
  <c r="G1432" i="24"/>
  <c r="G1433" i="24"/>
  <c r="G1434" i="24"/>
  <c r="G1435" i="24"/>
  <c r="G1436" i="24"/>
  <c r="G2" i="2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2" i="2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2" i="20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2" i="19"/>
  <c r="F165" i="19" l="1"/>
  <c r="G165" i="19"/>
  <c r="F157" i="19"/>
  <c r="G157" i="19"/>
  <c r="F149" i="19"/>
  <c r="G149" i="19"/>
  <c r="F141" i="19"/>
  <c r="G141" i="19"/>
  <c r="F133" i="19"/>
  <c r="G133" i="19"/>
  <c r="F125" i="19"/>
  <c r="G125" i="19"/>
  <c r="F117" i="19"/>
  <c r="G117" i="19"/>
  <c r="F109" i="19"/>
  <c r="G109" i="19"/>
  <c r="F188" i="19"/>
  <c r="G188" i="19"/>
  <c r="F180" i="19"/>
  <c r="G180" i="19"/>
  <c r="F172" i="19"/>
  <c r="G172" i="19"/>
  <c r="F164" i="19"/>
  <c r="G164" i="19"/>
  <c r="F156" i="19"/>
  <c r="G156" i="19"/>
  <c r="F148" i="19"/>
  <c r="G148" i="19"/>
  <c r="F140" i="19"/>
  <c r="G140" i="19"/>
  <c r="F132" i="19"/>
  <c r="G132" i="19"/>
  <c r="F124" i="19"/>
  <c r="G124" i="19"/>
  <c r="F116" i="19"/>
  <c r="G116" i="19"/>
  <c r="F108" i="19"/>
  <c r="G108" i="19"/>
  <c r="F100" i="19"/>
  <c r="G100" i="19"/>
  <c r="F92" i="19"/>
  <c r="G92" i="19"/>
  <c r="F84" i="19"/>
  <c r="G84" i="19"/>
  <c r="F76" i="19"/>
  <c r="G76" i="19"/>
  <c r="F68" i="19"/>
  <c r="G68" i="19"/>
  <c r="F60" i="19"/>
  <c r="G60" i="19"/>
  <c r="F52" i="19"/>
  <c r="G52" i="19"/>
  <c r="F44" i="19"/>
  <c r="G44" i="19"/>
  <c r="F36" i="19"/>
  <c r="G36" i="19"/>
  <c r="F28" i="19"/>
  <c r="G28" i="19"/>
  <c r="F20" i="19"/>
  <c r="G20" i="19"/>
  <c r="F12" i="19"/>
  <c r="G12" i="19"/>
  <c r="F4" i="19"/>
  <c r="G4" i="19"/>
  <c r="F2" i="19"/>
  <c r="G2" i="19"/>
  <c r="F179" i="19"/>
  <c r="G179" i="19"/>
  <c r="F147" i="19"/>
  <c r="G147" i="19"/>
  <c r="F107" i="19"/>
  <c r="G107" i="19"/>
  <c r="F67" i="19"/>
  <c r="G67" i="19"/>
  <c r="F19" i="19"/>
  <c r="G19" i="19"/>
  <c r="F186" i="19"/>
  <c r="G186" i="19"/>
  <c r="F178" i="19"/>
  <c r="G178" i="19"/>
  <c r="F170" i="19"/>
  <c r="G170" i="19"/>
  <c r="F162" i="19"/>
  <c r="G162" i="19"/>
  <c r="F154" i="19"/>
  <c r="G154" i="19"/>
  <c r="F146" i="19"/>
  <c r="G146" i="19"/>
  <c r="F138" i="19"/>
  <c r="G138" i="19"/>
  <c r="F130" i="19"/>
  <c r="G130" i="19"/>
  <c r="F122" i="19"/>
  <c r="G122" i="19"/>
  <c r="F114" i="19"/>
  <c r="G114" i="19"/>
  <c r="F106" i="19"/>
  <c r="G106" i="19"/>
  <c r="F98" i="19"/>
  <c r="G98" i="19"/>
  <c r="F90" i="19"/>
  <c r="G90" i="19"/>
  <c r="F82" i="19"/>
  <c r="G82" i="19"/>
  <c r="F74" i="19"/>
  <c r="G74" i="19"/>
  <c r="F66" i="19"/>
  <c r="G66" i="19"/>
  <c r="F58" i="19"/>
  <c r="G58" i="19"/>
  <c r="F50" i="19"/>
  <c r="G50" i="19"/>
  <c r="F42" i="19"/>
  <c r="G42" i="19"/>
  <c r="F34" i="19"/>
  <c r="G34" i="19"/>
  <c r="F26" i="19"/>
  <c r="G26" i="19"/>
  <c r="F18" i="19"/>
  <c r="G18" i="19"/>
  <c r="F10" i="19"/>
  <c r="G10" i="19"/>
  <c r="F187" i="19"/>
  <c r="G187" i="19"/>
  <c r="F155" i="19"/>
  <c r="G155" i="19"/>
  <c r="F115" i="19"/>
  <c r="G115" i="19"/>
  <c r="F83" i="19"/>
  <c r="G83" i="19"/>
  <c r="F51" i="19"/>
  <c r="G51" i="19"/>
  <c r="F35" i="19"/>
  <c r="G35" i="19"/>
  <c r="F185" i="19"/>
  <c r="G185" i="19"/>
  <c r="G177" i="19"/>
  <c r="F177" i="19"/>
  <c r="G169" i="19"/>
  <c r="F169" i="19"/>
  <c r="G161" i="19"/>
  <c r="F161" i="19"/>
  <c r="F153" i="19"/>
  <c r="G153" i="19"/>
  <c r="G145" i="19"/>
  <c r="F145" i="19"/>
  <c r="F137" i="19"/>
  <c r="G137" i="19"/>
  <c r="G129" i="19"/>
  <c r="F129" i="19"/>
  <c r="G121" i="19"/>
  <c r="F121" i="19"/>
  <c r="F113" i="19"/>
  <c r="G113" i="19"/>
  <c r="G105" i="19"/>
  <c r="F105" i="19"/>
  <c r="F97" i="19"/>
  <c r="G97" i="19"/>
  <c r="G89" i="19"/>
  <c r="F89" i="19"/>
  <c r="G81" i="19"/>
  <c r="F81" i="19"/>
  <c r="F73" i="19"/>
  <c r="G73" i="19"/>
  <c r="G65" i="19"/>
  <c r="F65" i="19"/>
  <c r="G57" i="19"/>
  <c r="F57" i="19"/>
  <c r="G49" i="19"/>
  <c r="F49" i="19"/>
  <c r="G41" i="19"/>
  <c r="F41" i="19"/>
  <c r="G33" i="19"/>
  <c r="F33" i="19"/>
  <c r="F25" i="19"/>
  <c r="G25" i="19"/>
  <c r="G17" i="19"/>
  <c r="F17" i="19"/>
  <c r="F9" i="19"/>
  <c r="G9" i="19"/>
  <c r="F131" i="19"/>
  <c r="G131" i="19"/>
  <c r="F75" i="19"/>
  <c r="G75" i="19"/>
  <c r="F11" i="19"/>
  <c r="G11" i="19"/>
  <c r="G176" i="19"/>
  <c r="F176" i="19"/>
  <c r="G168" i="19"/>
  <c r="F168" i="19"/>
  <c r="G160" i="19"/>
  <c r="F160" i="19"/>
  <c r="G152" i="19"/>
  <c r="F152" i="19"/>
  <c r="G144" i="19"/>
  <c r="F144" i="19"/>
  <c r="G136" i="19"/>
  <c r="F136" i="19"/>
  <c r="G128" i="19"/>
  <c r="F128" i="19"/>
  <c r="G120" i="19"/>
  <c r="F120" i="19"/>
  <c r="G112" i="19"/>
  <c r="F112" i="19"/>
  <c r="G104" i="19"/>
  <c r="F104" i="19"/>
  <c r="G96" i="19"/>
  <c r="F96" i="19"/>
  <c r="G88" i="19"/>
  <c r="F88" i="19"/>
  <c r="G80" i="19"/>
  <c r="F80" i="19"/>
  <c r="G72" i="19"/>
  <c r="F72" i="19"/>
  <c r="G64" i="19"/>
  <c r="F64" i="19"/>
  <c r="G56" i="19"/>
  <c r="F56" i="19"/>
  <c r="G48" i="19"/>
  <c r="F48" i="19"/>
  <c r="G40" i="19"/>
  <c r="F40" i="19"/>
  <c r="G32" i="19"/>
  <c r="F32" i="19"/>
  <c r="G24" i="19"/>
  <c r="F24" i="19"/>
  <c r="G16" i="19"/>
  <c r="F16" i="19"/>
  <c r="G8" i="19"/>
  <c r="F8" i="19"/>
  <c r="F173" i="19"/>
  <c r="G173" i="19"/>
  <c r="F171" i="19"/>
  <c r="G171" i="19"/>
  <c r="F139" i="19"/>
  <c r="G139" i="19"/>
  <c r="F91" i="19"/>
  <c r="G91" i="19"/>
  <c r="F43" i="19"/>
  <c r="G43" i="19"/>
  <c r="F3" i="19"/>
  <c r="G3" i="19"/>
  <c r="G183" i="19"/>
  <c r="F183" i="19"/>
  <c r="G175" i="19"/>
  <c r="F175" i="19"/>
  <c r="G167" i="19"/>
  <c r="F167" i="19"/>
  <c r="G159" i="19"/>
  <c r="F159" i="19"/>
  <c r="G151" i="19"/>
  <c r="F151" i="19"/>
  <c r="G143" i="19"/>
  <c r="F143" i="19"/>
  <c r="G135" i="19"/>
  <c r="F135" i="19"/>
  <c r="G127" i="19"/>
  <c r="F127" i="19"/>
  <c r="G119" i="19"/>
  <c r="F119" i="19"/>
  <c r="G111" i="19"/>
  <c r="F111" i="19"/>
  <c r="G103" i="19"/>
  <c r="F103" i="19"/>
  <c r="G95" i="19"/>
  <c r="F95" i="19"/>
  <c r="G87" i="19"/>
  <c r="F87" i="19"/>
  <c r="G79" i="19"/>
  <c r="F79" i="19"/>
  <c r="G71" i="19"/>
  <c r="F71" i="19"/>
  <c r="G63" i="19"/>
  <c r="F63" i="19"/>
  <c r="G55" i="19"/>
  <c r="F55" i="19"/>
  <c r="G47" i="19"/>
  <c r="F47" i="19"/>
  <c r="G39" i="19"/>
  <c r="F39" i="19"/>
  <c r="G31" i="19"/>
  <c r="F31" i="19"/>
  <c r="G23" i="19"/>
  <c r="F23" i="19"/>
  <c r="G15" i="19"/>
  <c r="F15" i="19"/>
  <c r="G7" i="19"/>
  <c r="F7" i="19"/>
  <c r="F181" i="19"/>
  <c r="G181" i="19"/>
  <c r="F163" i="19"/>
  <c r="G163" i="19"/>
  <c r="F123" i="19"/>
  <c r="G123" i="19"/>
  <c r="F99" i="19"/>
  <c r="G99" i="19"/>
  <c r="F59" i="19"/>
  <c r="G59" i="19"/>
  <c r="F27" i="19"/>
  <c r="G27" i="19"/>
  <c r="G184" i="19"/>
  <c r="F184" i="19"/>
  <c r="F182" i="19"/>
  <c r="G182" i="19"/>
  <c r="G174" i="19"/>
  <c r="F174" i="19"/>
  <c r="F166" i="19"/>
  <c r="G166" i="19"/>
  <c r="F158" i="19"/>
  <c r="G158" i="19"/>
  <c r="G150" i="19"/>
  <c r="F150" i="19"/>
  <c r="G142" i="19"/>
  <c r="F142" i="19"/>
  <c r="F134" i="19"/>
  <c r="G134" i="19"/>
  <c r="G126" i="19"/>
  <c r="F126" i="19"/>
  <c r="G118" i="19"/>
  <c r="F118" i="19"/>
  <c r="F110" i="19"/>
  <c r="G110" i="19"/>
  <c r="F102" i="19"/>
  <c r="G102" i="19"/>
  <c r="G94" i="19"/>
  <c r="F94" i="19"/>
  <c r="F86" i="19"/>
  <c r="G86" i="19"/>
  <c r="F78" i="19"/>
  <c r="G78" i="19"/>
  <c r="G70" i="19"/>
  <c r="F70" i="19"/>
  <c r="G62" i="19"/>
  <c r="F62" i="19"/>
  <c r="G54" i="19"/>
  <c r="F54" i="19"/>
  <c r="G46" i="19"/>
  <c r="F46" i="19"/>
  <c r="F38" i="19"/>
  <c r="G38" i="19"/>
  <c r="F30" i="19"/>
  <c r="G30" i="19"/>
  <c r="G22" i="19"/>
  <c r="F22" i="19"/>
  <c r="F14" i="19"/>
  <c r="G14" i="19"/>
  <c r="F6" i="19"/>
  <c r="G6" i="19"/>
  <c r="F101" i="19"/>
  <c r="G101" i="19"/>
  <c r="F93" i="19"/>
  <c r="G93" i="19"/>
  <c r="F85" i="19"/>
  <c r="G85" i="19"/>
  <c r="F77" i="19"/>
  <c r="G77" i="19"/>
  <c r="F69" i="19"/>
  <c r="G69" i="19"/>
  <c r="F61" i="19"/>
  <c r="G61" i="19"/>
  <c r="F53" i="19"/>
  <c r="G53" i="19"/>
  <c r="F45" i="19"/>
  <c r="G45" i="19"/>
  <c r="F37" i="19"/>
  <c r="G37" i="19"/>
  <c r="F29" i="19"/>
  <c r="G29" i="19"/>
  <c r="F21" i="19"/>
  <c r="G21" i="19"/>
  <c r="F13" i="19"/>
  <c r="G13" i="19"/>
  <c r="F5" i="19"/>
  <c r="G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46180-4633-4057-AF48-D97C570F0BD2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5556538F-C49A-438F-92BD-66403A636B3A}" keepAlive="1" name="Consulta - Tabla11" description="Conexión a la consulta 'Tabla11' en el libro." type="5" refreshedVersion="6" background="1" saveData="1">
    <dbPr connection="Provider=Microsoft.Mashup.OleDb.1;Data Source=$Workbook$;Location=Tabla11;Extended Properties=&quot;&quot;" command="SELECT * FROM [Tabla11]"/>
  </connection>
  <connection id="3" xr16:uid="{6919F694-0E3A-46B6-BE83-7E382FF03969}" keepAlive="1" name="Consulta - Tabla13" description="Conexión a la consulta 'Tabla13' en el libro." type="5" refreshedVersion="6" background="1" saveData="1">
    <dbPr connection="Provider=Microsoft.Mashup.OleDb.1;Data Source=$Workbook$;Location=Tabla13;Extended Properties=&quot;&quot;" command="SELECT * FROM [Tabla13]"/>
  </connection>
  <connection id="4" xr16:uid="{DB3AEF7C-B768-4BAE-A288-FB7F59369D1C}" keepAlive="1" name="Consulta - Tabla16" description="Conexión a la consulta 'Tabla16' en el libro." type="5" refreshedVersion="6" background="1" saveData="1">
    <dbPr connection="Provider=Microsoft.Mashup.OleDb.1;Data Source=$Workbook$;Location=Tabla16;Extended Properties=&quot;&quot;" command="SELECT * FROM [Tabla16]"/>
  </connection>
  <connection id="5" xr16:uid="{62991D31-0D2B-4247-A5F2-E3AE4ADA8AF5}" keepAlive="1" name="Consulta - Tabla17" description="Conexión a la consulta 'Tabla17' en el libro." type="5" refreshedVersion="6" background="1" saveData="1">
    <dbPr connection="Provider=Microsoft.Mashup.OleDb.1;Data Source=$Workbook$;Location=Tabla17;Extended Properties=&quot;&quot;" command="SELECT * FROM [Tabla17]"/>
  </connection>
  <connection id="6" xr16:uid="{CB95FC24-9742-4CA8-A047-185E166FDDE7}" keepAlive="1" name="Consulta - Tabla4" description="Conexión a la consulta 'Tabla4' en el libro." type="5" refreshedVersion="6" background="1" saveData="1">
    <dbPr connection="Provider=Microsoft.Mashup.OleDb.1;Data Source=$Workbook$;Location=Tabla4;Extended Properties=&quot;&quot;" command="SELECT * FROM [Tabla4]"/>
  </connection>
  <connection id="7" xr16:uid="{D266AFF6-7FD1-4803-B9A2-25613CEBD2C3}" keepAlive="1" name="Consulta - Tabla6" description="Conexión a la consulta 'Tabla6' en el libro." type="5" refreshedVersion="6" background="1" saveData="1">
    <dbPr connection="Provider=Microsoft.Mashup.OleDb.1;Data Source=$Workbook$;Location=Tabla6;Extended Properties=&quot;&quot;" command="SELECT * FROM [Tabla6]"/>
  </connection>
  <connection id="8" xr16:uid="{F61E911F-3420-4247-B01B-DA716D9BC7A9}" keepAlive="1" name="Consulta - Tabla7" description="Conexión a la consulta 'Tabla7' en el libro." type="5" refreshedVersion="6" background="1" saveData="1">
    <dbPr connection="Provider=Microsoft.Mashup.OleDb.1;Data Source=$Workbook$;Location=Tabla7;Extended Properties=&quot;&quot;" command="SELECT * FROM [Tabla7]"/>
  </connection>
  <connection id="9" xr16:uid="{9E198D4D-7EFC-4A30-AF27-E6B819466060}" keepAlive="1" name="Consulta - Tabla9" description="Conexión a la consulta 'Tabla9' en el libro." type="5" refreshedVersion="6" background="1" saveData="1">
    <dbPr connection="Provider=Microsoft.Mashup.OleDb.1;Data Source=$Workbook$;Location=Tabla9;Extended Properties=&quot;&quot;" command="SELECT * FROM [Tabla9]"/>
  </connection>
</connections>
</file>

<file path=xl/sharedStrings.xml><?xml version="1.0" encoding="utf-8"?>
<sst xmlns="http://schemas.openxmlformats.org/spreadsheetml/2006/main" count="13213" uniqueCount="240">
  <si>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</si>
  <si>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</si>
  <si>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</si>
  <si>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</si>
  <si>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</si>
  <si>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</si>
  <si>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</si>
  <si>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</si>
  <si>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</si>
  <si>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</si>
  <si>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</si>
  <si>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</si>
  <si>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</si>
  <si>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</si>
  <si>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mayorista</t>
  </si>
  <si>
    <t xml:space="preserve">Fecha </t>
  </si>
  <si>
    <t>Asterix</t>
  </si>
  <si>
    <t>Cardinal</t>
  </si>
  <si>
    <t>Desirée</t>
  </si>
  <si>
    <t>Karú</t>
  </si>
  <si>
    <t>Patagonia</t>
  </si>
  <si>
    <t>Pukará</t>
  </si>
  <si>
    <t>Rodeo</t>
  </si>
  <si>
    <t>Rosara</t>
  </si>
  <si>
    <t>Pehuenche</t>
  </si>
  <si>
    <t>Puyehue</t>
  </si>
  <si>
    <t>Fecha</t>
  </si>
  <si>
    <t>Agrícola del Norte de Arica</t>
  </si>
  <si>
    <t>Terminal La Palmera de La Serena</t>
  </si>
  <si>
    <t>Femacal de La Calera</t>
  </si>
  <si>
    <t>Central Lo Valledor de Santiago</t>
  </si>
  <si>
    <t>Vega Central Mapocho de Santiago</t>
  </si>
  <si>
    <t>Macroferia Regional de Talca</t>
  </si>
  <si>
    <t>Terminal Hortofrutícola Agro Chillán</t>
  </si>
  <si>
    <t>Vega Monumental Concepción</t>
  </si>
  <si>
    <t>Vega Modelo de Temuco</t>
  </si>
  <si>
    <t>Feria Lagunitas de Puerto Montt</t>
  </si>
  <si>
    <t>Ferias libres</t>
  </si>
  <si>
    <t>SUPERMERCADO</t>
  </si>
  <si>
    <t>Semana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</si>
  <si>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</si>
  <si>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</si>
  <si>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</si>
  <si>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</si>
  <si>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</si>
  <si>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</si>
  <si>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</si>
  <si>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</si>
  <si>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</si>
  <si>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Año agrícola</t>
  </si>
  <si>
    <t>Superficie (ha)</t>
  </si>
  <si>
    <t>Producción (ton)</t>
  </si>
  <si>
    <t>Rendimiento (ton/ha)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</si>
  <si>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</si>
  <si>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</si>
  <si>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</si>
  <si>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</si>
  <si>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</si>
  <si>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</si>
  <si>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</si>
  <si>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</si>
  <si>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</si>
  <si>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</si>
  <si>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</si>
  <si>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</si>
  <si>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</si>
  <si>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</si>
  <si>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</si>
  <si>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</si>
  <si>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</si>
  <si>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</si>
  <si>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Región</t>
  </si>
  <si>
    <t>Metropolitana</t>
  </si>
  <si>
    <t>-</t>
  </si>
  <si>
    <t>Producto</t>
  </si>
  <si>
    <t>País</t>
  </si>
  <si>
    <t>2019</t>
  </si>
  <si>
    <t>Preparadas sin congelar</t>
  </si>
  <si>
    <t>Argentina</t>
  </si>
  <si>
    <t>Uruguay</t>
  </si>
  <si>
    <t>Paraguay</t>
  </si>
  <si>
    <t>Ecuador</t>
  </si>
  <si>
    <t>Perú</t>
  </si>
  <si>
    <t>Estados Unidos</t>
  </si>
  <si>
    <t>Corea del Sur</t>
  </si>
  <si>
    <t>Cuba</t>
  </si>
  <si>
    <t>Australia</t>
  </si>
  <si>
    <t>Nueva Zelanda</t>
  </si>
  <si>
    <t>Alemania</t>
  </si>
  <si>
    <t>Papa semilla</t>
  </si>
  <si>
    <t>Brasil</t>
  </si>
  <si>
    <t>Guatemala</t>
  </si>
  <si>
    <t>Consumo fresca</t>
  </si>
  <si>
    <t>Papas "in vitro" para siembra</t>
  </si>
  <si>
    <t>Copos (puré)</t>
  </si>
  <si>
    <t>Bolivia</t>
  </si>
  <si>
    <t>Canadá</t>
  </si>
  <si>
    <t>Congeladas</t>
  </si>
  <si>
    <t>Preparadas congeladas</t>
  </si>
  <si>
    <t>Harina de papa</t>
  </si>
  <si>
    <t>Fécula (almidón)</t>
  </si>
  <si>
    <t>Bélgica</t>
  </si>
  <si>
    <t>Países Bajos</t>
  </si>
  <si>
    <t>Francia</t>
  </si>
  <si>
    <t>España</t>
  </si>
  <si>
    <t>Polonia</t>
  </si>
  <si>
    <t>Turquía</t>
  </si>
  <si>
    <t>Dinamarca</t>
  </si>
  <si>
    <t>China</t>
  </si>
  <si>
    <t>Reino Unido</t>
  </si>
  <si>
    <t>Colombia</t>
  </si>
  <si>
    <t>Letonia</t>
  </si>
  <si>
    <t>Taiwán</t>
  </si>
  <si>
    <t>India</t>
  </si>
  <si>
    <t>Italia</t>
  </si>
  <si>
    <t>Eslovenia</t>
  </si>
  <si>
    <t>México</t>
  </si>
  <si>
    <t>Rusia</t>
  </si>
  <si>
    <t>Chile</t>
  </si>
  <si>
    <t>Austria</t>
  </si>
  <si>
    <t>Origen o destino no precisado</t>
  </si>
  <si>
    <t>Japón</t>
  </si>
  <si>
    <t>Suiza</t>
  </si>
  <si>
    <t>Suecia</t>
  </si>
  <si>
    <t>14.460*</t>
  </si>
  <si>
    <t>1.649*</t>
  </si>
  <si>
    <t>Boletín de papa noviembre</t>
  </si>
  <si>
    <t xml:space="preserve">https://www.odepa.gob.cl/publicaciones/boletines/boletin-de-la-papa-noviembre-2020 </t>
  </si>
  <si>
    <t>Fuente</t>
  </si>
  <si>
    <t>ODEPA</t>
  </si>
  <si>
    <t>2018</t>
  </si>
  <si>
    <t>2020</t>
  </si>
  <si>
    <t>Columna1</t>
  </si>
  <si>
    <t>Supermercado</t>
  </si>
  <si>
    <t>Feria libre</t>
  </si>
  <si>
    <t>Punto de venta</t>
  </si>
  <si>
    <t>Region</t>
  </si>
  <si>
    <t>Mercado</t>
  </si>
  <si>
    <t>Codreg</t>
  </si>
  <si>
    <t>Clasificación</t>
  </si>
  <si>
    <t>Variedad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</si>
  <si>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</si>
  <si>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</si>
  <si>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</si>
  <si>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</si>
  <si>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</si>
  <si>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</si>
  <si>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</si>
  <si>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Kg o Unidades</t>
  </si>
  <si>
    <t>Precio $/Kg</t>
  </si>
  <si>
    <t>Hortaliza</t>
  </si>
  <si>
    <t>Papa</t>
  </si>
  <si>
    <t>1a nueva(o)</t>
  </si>
  <si>
    <t>$/saco 25 kilos</t>
  </si>
  <si>
    <t>Provincia de Quillota</t>
  </si>
  <si>
    <t>1a (guarda lavada)</t>
  </si>
  <si>
    <t>$/malla 25 kilos</t>
  </si>
  <si>
    <t>Provincia de Llanquihue</t>
  </si>
  <si>
    <t>Región de La Araucanía</t>
  </si>
  <si>
    <t>1a (guarda)</t>
  </si>
  <si>
    <t>1a (cosecha)</t>
  </si>
  <si>
    <t>Región del Maule</t>
  </si>
  <si>
    <t>Región de O'Higgins</t>
  </si>
  <si>
    <t>Mercado Mayorista Lo Valledor de Santiago</t>
  </si>
  <si>
    <t>1a (cosecha lavada)</t>
  </si>
  <si>
    <t>Provincia de Melipilla</t>
  </si>
  <si>
    <t>Provincia de Talagante</t>
  </si>
  <si>
    <t>Región de Los Lagos</t>
  </si>
  <si>
    <t>Provincia de Diguillín</t>
  </si>
  <si>
    <t>Provincia del Elquí</t>
  </si>
  <si>
    <t>Provincia de Linares</t>
  </si>
  <si>
    <t>1a (nueva lavada)</t>
  </si>
  <si>
    <t>Provincia de Cautín</t>
  </si>
  <si>
    <t>Bíobío</t>
  </si>
  <si>
    <t>Provincia de Arauco</t>
  </si>
  <si>
    <t>2a (guarda)</t>
  </si>
  <si>
    <t>Provincia de Petorca</t>
  </si>
  <si>
    <t>2a nueva(o)</t>
  </si>
  <si>
    <t>Región de Coquimbo</t>
  </si>
  <si>
    <t>La Ligua</t>
  </si>
  <si>
    <t>Provincia de Maipo</t>
  </si>
  <si>
    <t>Promedio ponderado</t>
  </si>
  <si>
    <t>$ nominales con IVA / 25 Kg</t>
  </si>
  <si>
    <t>Región de Valparaíso</t>
  </si>
  <si>
    <t>Región Metropolitana</t>
  </si>
  <si>
    <t>Región de O´Higgins</t>
  </si>
  <si>
    <t>Región de Ñuble</t>
  </si>
  <si>
    <t>Región del Bío Bío</t>
  </si>
  <si>
    <t>Región de La Aracanía</t>
  </si>
  <si>
    <t>Región de Los Ríos</t>
  </si>
  <si>
    <t>Resto del país</t>
  </si>
  <si>
    <t>Toneladas</t>
  </si>
  <si>
    <t>Rendimiento</t>
  </si>
  <si>
    <t>Kg</t>
  </si>
  <si>
    <t>USD FOB</t>
  </si>
  <si>
    <t>2020 (enero-octubre)</t>
  </si>
  <si>
    <t>Especie</t>
  </si>
  <si>
    <t>USD CIF</t>
  </si>
  <si>
    <t>Valor</t>
  </si>
  <si>
    <t>Lunes</t>
  </si>
  <si>
    <t>Martes</t>
  </si>
  <si>
    <t>Miércoles</t>
  </si>
  <si>
    <t>Jueves</t>
  </si>
  <si>
    <t>Viernes</t>
  </si>
  <si>
    <t xml:space="preserve">Unidad de
comercialización </t>
  </si>
  <si>
    <t xml:space="preserve">Semana </t>
  </si>
  <si>
    <t xml:space="preserve"> 30 noviembre-4 diciembre</t>
  </si>
  <si>
    <t>Agrícola del Norte S.A. de Arica</t>
  </si>
  <si>
    <t>23 noviembre - 27 noviembre</t>
  </si>
  <si>
    <t>16 noviembre-20 noviembre</t>
  </si>
  <si>
    <t>9 noviembre - 14 noviembre</t>
  </si>
  <si>
    <t>2 noviembre - 6 noviembre</t>
  </si>
  <si>
    <t>26 octubre - 30 octubre</t>
  </si>
  <si>
    <t>19 octubre - 23 octubre</t>
  </si>
  <si>
    <t>12 octubre- 16 octubre</t>
  </si>
  <si>
    <t>5 octubre - 9 octubre</t>
  </si>
  <si>
    <t>28 septiembre - 2 octubre</t>
  </si>
  <si>
    <t>Día</t>
  </si>
  <si>
    <t>$ nominal con IVA/25Kg</t>
  </si>
  <si>
    <t>21 septiembre - 25 septiembre</t>
  </si>
  <si>
    <t>14 septiembre- 17 septiembre</t>
  </si>
  <si>
    <t>7 septiembre - 11 septiembre</t>
  </si>
  <si>
    <t>31 agosto - 4 septiembre</t>
  </si>
  <si>
    <t>Désirée</t>
  </si>
  <si>
    <t>24 agosto - 28 agosto</t>
  </si>
  <si>
    <t>Precio/Kg</t>
  </si>
  <si>
    <t>CLP/25 Kg</t>
  </si>
  <si>
    <t>Precio</t>
  </si>
  <si>
    <t>precio</t>
  </si>
  <si>
    <t>17 agosto - 21 agosto</t>
  </si>
  <si>
    <t>10 agosto - 14 agosto</t>
  </si>
  <si>
    <t>3 agosto - 7 agosto</t>
  </si>
  <si>
    <t>27 julio - 31 julio</t>
  </si>
  <si>
    <t>20 julio - 24 julio</t>
  </si>
  <si>
    <t>13 julio - 17 julio</t>
  </si>
  <si>
    <t>Código</t>
  </si>
  <si>
    <t xml:space="preserve">Mercado  </t>
  </si>
  <si>
    <t>Arica y Parinacota</t>
  </si>
  <si>
    <t>Comercializadora del Agro de Limarí</t>
  </si>
  <si>
    <t>Mapocho venta directa de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</si>
</sst>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 * #,##0_ ;_ * \-#,##0_ ;_ 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-&quot;$&quot;\ * #,##0_-;\-&quot;$&quot;\ * #,##0_-;_-&quot;$&quot;\ * &quot;-&quot;_-;_-@_-"/>
    <numFmt numFmtId="166" formatCode="_-* #,##0_-;\-* #,##0_-;_-* &quot;-&quot;_-;_-@_-"/>
    <numFmt numFmtId="167" formatCode="_-* #,##0.00_-;\-* #,##0.00_-;_-* &quot;-&quot;??_-;_-@_-"/>
    <numFmt numFmtId="168" formatCode="#,##0.0"/>
    <numFmt numFmtId="169" formatCode="dd/mm/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 MT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2" tint="-0.89999084444715716"/>
      <name val="Arial"/>
      <family val="2"/>
    </font>
    <font>
      <b/>
      <sz val="11"/>
      <color theme="0"/>
      <name val="Calibri"/>
      <family val="2"/>
    </font>
    <font>
      <b/>
      <sz val="10"/>
      <color theme="1" tint="4.9989318521683403E-2"/>
      <name val="Arial"/>
      <family val="2"/>
    </font>
    <font>
      <sz val="8"/>
      <name val="Calibri"/>
      <family val="2"/>
      <scheme val="minor"/>
    </font>
    <font>
      <sz val="10"/>
      <color theme="1" tint="4.9989318521683403E-2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theme="9"/>
      </patternFill>
    </fill>
  </fills>
  <borders count="1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auto="1"/>
      </left>
      <right/>
      <top/>
      <bottom style="thin">
        <color theme="0" tint="-0.14999847407452621"/>
      </bottom>
      <diagonal/>
    </border>
    <border>
      <left/>
      <right style="thin">
        <color auto="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586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31" fillId="47" borderId="74" applyNumberFormat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31" fillId="47" borderId="84" applyNumberFormat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31" fillId="47" borderId="84" applyNumberFormat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31" fillId="47" borderId="84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1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wrapText="1"/>
    </xf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31" fillId="47" borderId="74" applyNumberFormat="0" applyAlignment="0" applyProtection="0"/>
    <xf numFmtId="0" fontId="31" fillId="47" borderId="74" applyNumberFormat="0" applyAlignment="0" applyProtection="0"/>
    <xf numFmtId="0" fontId="31" fillId="47" borderId="66" applyNumberFormat="0" applyAlignment="0" applyProtection="0"/>
    <xf numFmtId="0" fontId="17" fillId="54" borderId="83" applyNumberFormat="0" applyFont="0" applyAlignment="0" applyProtection="0"/>
    <xf numFmtId="0" fontId="31" fillId="47" borderId="66" applyNumberFormat="0" applyAlignment="0" applyProtection="0"/>
    <xf numFmtId="0" fontId="17" fillId="54" borderId="83" applyNumberFormat="0" applyFont="0" applyAlignment="0" applyProtection="0"/>
    <xf numFmtId="0" fontId="31" fillId="47" borderId="56" applyNumberFormat="0" applyAlignment="0" applyProtection="0"/>
    <xf numFmtId="0" fontId="31" fillId="47" borderId="66" applyNumberFormat="0" applyAlignment="0" applyProtection="0"/>
    <xf numFmtId="0" fontId="31" fillId="47" borderId="56" applyNumberFormat="0" applyAlignment="0" applyProtection="0"/>
    <xf numFmtId="0" fontId="17" fillId="54" borderId="73" applyNumberFormat="0" applyFont="0" applyAlignment="0" applyProtection="0"/>
    <xf numFmtId="0" fontId="31" fillId="47" borderId="56" applyNumberFormat="0" applyAlignment="0" applyProtection="0"/>
    <xf numFmtId="0" fontId="17" fillId="54" borderId="83" applyNumberFormat="0" applyFont="0" applyAlignment="0" applyProtection="0"/>
    <xf numFmtId="0" fontId="17" fillId="54" borderId="73" applyNumberFormat="0" applyFont="0" applyAlignment="0" applyProtection="0"/>
    <xf numFmtId="0" fontId="17" fillId="54" borderId="65" applyNumberFormat="0" applyFont="0" applyAlignment="0" applyProtection="0"/>
    <xf numFmtId="0" fontId="17" fillId="54" borderId="73" applyNumberFormat="0" applyFont="0" applyAlignment="0" applyProtection="0"/>
    <xf numFmtId="0" fontId="17" fillId="54" borderId="65" applyNumberFormat="0" applyFont="0" applyAlignment="0" applyProtection="0"/>
    <xf numFmtId="0" fontId="17" fillId="54" borderId="55" applyNumberFormat="0" applyFont="0" applyAlignment="0" applyProtection="0"/>
    <xf numFmtId="0" fontId="17" fillId="54" borderId="55" applyNumberFormat="0" applyFont="0" applyAlignment="0" applyProtection="0"/>
    <xf numFmtId="0" fontId="17" fillId="54" borderId="65" applyNumberFormat="0" applyFont="0" applyAlignment="0" applyProtection="0"/>
    <xf numFmtId="0" fontId="17" fillId="54" borderId="55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38" borderId="82" applyNumberFormat="0" applyAlignment="0" applyProtection="0"/>
    <xf numFmtId="0" fontId="28" fillId="38" borderId="82" applyNumberFormat="0" applyAlignment="0" applyProtection="0"/>
    <xf numFmtId="0" fontId="28" fillId="38" borderId="72" applyNumberFormat="0" applyAlignment="0" applyProtection="0"/>
    <xf numFmtId="0" fontId="28" fillId="38" borderId="72" applyNumberFormat="0" applyAlignment="0" applyProtection="0"/>
    <xf numFmtId="0" fontId="28" fillId="38" borderId="64" applyNumberFormat="0" applyAlignment="0" applyProtection="0"/>
    <xf numFmtId="0" fontId="28" fillId="38" borderId="54" applyNumberFormat="0" applyAlignment="0" applyProtection="0"/>
    <xf numFmtId="0" fontId="24" fillId="47" borderId="77" applyNumberFormat="0" applyAlignment="0" applyProtection="0"/>
    <xf numFmtId="0" fontId="28" fillId="38" borderId="54" applyNumberFormat="0" applyAlignment="0" applyProtection="0"/>
    <xf numFmtId="0" fontId="28" fillId="38" borderId="64" applyNumberFormat="0" applyAlignment="0" applyProtection="0"/>
    <xf numFmtId="0" fontId="28" fillId="38" borderId="82" applyNumberFormat="0" applyAlignment="0" applyProtection="0"/>
    <xf numFmtId="0" fontId="24" fillId="47" borderId="50" applyNumberFormat="0" applyAlignment="0" applyProtection="0"/>
    <xf numFmtId="0" fontId="28" fillId="38" borderId="72" applyNumberFormat="0" applyAlignment="0" applyProtection="0"/>
    <xf numFmtId="0" fontId="28" fillId="38" borderId="54" applyNumberFormat="0" applyAlignment="0" applyProtection="0"/>
    <xf numFmtId="0" fontId="24" fillId="47" borderId="68" applyNumberFormat="0" applyAlignment="0" applyProtection="0"/>
    <xf numFmtId="0" fontId="24" fillId="47" borderId="50" applyNumberFormat="0" applyAlignment="0" applyProtection="0"/>
    <xf numFmtId="0" fontId="24" fillId="47" borderId="59" applyNumberFormat="0" applyAlignment="0" applyProtection="0"/>
    <xf numFmtId="0" fontId="28" fillId="38" borderId="64" applyNumberFormat="0" applyAlignment="0" applyProtection="0"/>
    <xf numFmtId="0" fontId="24" fillId="47" borderId="50" applyNumberFormat="0" applyAlignment="0" applyProtection="0"/>
    <xf numFmtId="0" fontId="24" fillId="47" borderId="77" applyNumberFormat="0" applyAlignment="0" applyProtection="0"/>
    <xf numFmtId="0" fontId="24" fillId="47" borderId="59" applyNumberFormat="0" applyAlignment="0" applyProtection="0"/>
    <xf numFmtId="0" fontId="24" fillId="47" borderId="68" applyNumberFormat="0" applyAlignment="0" applyProtection="0"/>
    <xf numFmtId="0" fontId="24" fillId="47" borderId="59" applyNumberFormat="0" applyAlignment="0" applyProtection="0"/>
    <xf numFmtId="0" fontId="24" fillId="47" borderId="77" applyNumberFormat="0" applyAlignment="0" applyProtection="0"/>
    <xf numFmtId="0" fontId="24" fillId="47" borderId="68" applyNumberFormat="0" applyAlignment="0" applyProtection="0"/>
    <xf numFmtId="0" fontId="24" fillId="47" borderId="90" applyNumberFormat="0" applyAlignment="0" applyProtection="0"/>
    <xf numFmtId="0" fontId="24" fillId="47" borderId="90" applyNumberFormat="0" applyAlignment="0" applyProtection="0"/>
    <xf numFmtId="0" fontId="24" fillId="47" borderId="9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64" applyNumberFormat="0" applyAlignment="0" applyProtection="0"/>
    <xf numFmtId="0" fontId="24" fillId="47" borderId="64" applyNumberFormat="0" applyAlignment="0" applyProtection="0"/>
    <xf numFmtId="0" fontId="28" fillId="38" borderId="59" applyNumberFormat="0" applyAlignment="0" applyProtection="0"/>
    <xf numFmtId="0" fontId="24" fillId="47" borderId="72" applyNumberFormat="0" applyAlignment="0" applyProtection="0"/>
    <xf numFmtId="0" fontId="28" fillId="38" borderId="59" applyNumberFormat="0" applyAlignment="0" applyProtection="0"/>
    <xf numFmtId="0" fontId="24" fillId="47" borderId="64" applyNumberFormat="0" applyAlignment="0" applyProtection="0"/>
    <xf numFmtId="0" fontId="24" fillId="47" borderId="72" applyNumberFormat="0" applyAlignment="0" applyProtection="0"/>
    <xf numFmtId="0" fontId="28" fillId="38" borderId="59" applyNumberFormat="0" applyAlignment="0" applyProtection="0"/>
    <xf numFmtId="0" fontId="24" fillId="47" borderId="82" applyNumberFormat="0" applyAlignment="0" applyProtection="0"/>
    <xf numFmtId="167" fontId="1" fillId="0" borderId="0" applyFont="0" applyFill="0" applyBorder="0" applyAlignment="0" applyProtection="0"/>
    <xf numFmtId="0" fontId="28" fillId="38" borderId="68" applyNumberFormat="0" applyAlignment="0" applyProtection="0"/>
    <xf numFmtId="0" fontId="24" fillId="47" borderId="72" applyNumberFormat="0" applyAlignment="0" applyProtection="0"/>
    <xf numFmtId="0" fontId="28" fillId="38" borderId="68" applyNumberFormat="0" applyAlignment="0" applyProtection="0"/>
    <xf numFmtId="0" fontId="28" fillId="38" borderId="77" applyNumberFormat="0" applyAlignment="0" applyProtection="0"/>
    <xf numFmtId="0" fontId="24" fillId="47" borderId="82" applyNumberFormat="0" applyAlignment="0" applyProtection="0"/>
    <xf numFmtId="0" fontId="28" fillId="38" borderId="68" applyNumberFormat="0" applyAlignment="0" applyProtection="0"/>
    <xf numFmtId="0" fontId="28" fillId="38" borderId="77" applyNumberFormat="0" applyAlignment="0" applyProtection="0"/>
    <xf numFmtId="167" fontId="1" fillId="0" borderId="0" applyFont="0" applyFill="0" applyBorder="0" applyAlignment="0" applyProtection="0"/>
    <xf numFmtId="0" fontId="24" fillId="47" borderId="82" applyNumberFormat="0" applyAlignment="0" applyProtection="0"/>
    <xf numFmtId="0" fontId="28" fillId="38" borderId="77" applyNumberFormat="0" applyAlignment="0" applyProtection="0"/>
    <xf numFmtId="167" fontId="1" fillId="0" borderId="0" applyFont="0" applyFill="0" applyBorder="0" applyAlignment="0" applyProtection="0"/>
    <xf numFmtId="0" fontId="28" fillId="38" borderId="90" applyNumberFormat="0" applyAlignment="0" applyProtection="0"/>
    <xf numFmtId="167" fontId="1" fillId="0" borderId="0" applyFont="0" applyFill="0" applyBorder="0" applyAlignment="0" applyProtection="0"/>
    <xf numFmtId="0" fontId="28" fillId="38" borderId="90" applyNumberFormat="0" applyAlignment="0" applyProtection="0"/>
    <xf numFmtId="0" fontId="28" fillId="38" borderId="90" applyNumberFormat="0" applyAlignment="0" applyProtection="0"/>
    <xf numFmtId="167" fontId="1" fillId="0" borderId="0" applyFont="0" applyFill="0" applyBorder="0" applyAlignment="0" applyProtection="0"/>
    <xf numFmtId="0" fontId="17" fillId="54" borderId="51" applyNumberFormat="0" applyFont="0" applyAlignment="0" applyProtection="0"/>
    <xf numFmtId="0" fontId="17" fillId="54" borderId="51" applyNumberFormat="0" applyFont="0" applyAlignment="0" applyProtection="0"/>
    <xf numFmtId="0" fontId="17" fillId="54" borderId="51" applyNumberFormat="0" applyFon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9" applyNumberFormat="0" applyFont="0" applyAlignment="0" applyProtection="0"/>
    <xf numFmtId="0" fontId="17" fillId="54" borderId="69" applyNumberFormat="0" applyFont="0" applyAlignment="0" applyProtection="0"/>
    <xf numFmtId="0" fontId="31" fillId="47" borderId="61" applyNumberFormat="0" applyAlignment="0" applyProtection="0"/>
    <xf numFmtId="0" fontId="17" fillId="54" borderId="69" applyNumberFormat="0" applyFont="0" applyAlignment="0" applyProtection="0"/>
    <xf numFmtId="0" fontId="31" fillId="47" borderId="61" applyNumberFormat="0" applyAlignment="0" applyProtection="0"/>
    <xf numFmtId="0" fontId="17" fillId="54" borderId="78" applyNumberFormat="0" applyFont="0" applyAlignment="0" applyProtection="0"/>
    <xf numFmtId="0" fontId="31" fillId="47" borderId="61" applyNumberFormat="0" applyAlignment="0" applyProtection="0"/>
    <xf numFmtId="0" fontId="17" fillId="54" borderId="78" applyNumberFormat="0" applyFont="0" applyAlignment="0" applyProtection="0"/>
    <xf numFmtId="0" fontId="17" fillId="54" borderId="78" applyNumberFormat="0" applyFont="0" applyAlignment="0" applyProtection="0"/>
    <xf numFmtId="0" fontId="31" fillId="47" borderId="70" applyNumberFormat="0" applyAlignment="0" applyProtection="0"/>
    <xf numFmtId="0" fontId="31" fillId="47" borderId="70" applyNumberFormat="0" applyAlignment="0" applyProtection="0"/>
    <xf numFmtId="0" fontId="31" fillId="47" borderId="70" applyNumberFormat="0" applyAlignment="0" applyProtection="0"/>
    <xf numFmtId="0" fontId="31" fillId="47" borderId="79" applyNumberFormat="0" applyAlignment="0" applyProtection="0"/>
    <xf numFmtId="0" fontId="31" fillId="47" borderId="79" applyNumberFormat="0" applyAlignment="0" applyProtection="0"/>
    <xf numFmtId="0" fontId="17" fillId="54" borderId="91" applyNumberFormat="0" applyFont="0" applyAlignment="0" applyProtection="0"/>
    <xf numFmtId="0" fontId="31" fillId="47" borderId="79" applyNumberFormat="0" applyAlignment="0" applyProtection="0"/>
    <xf numFmtId="0" fontId="17" fillId="54" borderId="91" applyNumberFormat="0" applyFont="0" applyAlignment="0" applyProtection="0"/>
    <xf numFmtId="0" fontId="17" fillId="54" borderId="91" applyNumberFormat="0" applyFont="0" applyAlignment="0" applyProtection="0"/>
    <xf numFmtId="0" fontId="20" fillId="0" borderId="53" applyNumberFormat="0" applyFill="0" applyAlignment="0" applyProtection="0"/>
    <xf numFmtId="0" fontId="20" fillId="0" borderId="53" applyNumberFormat="0" applyFill="0" applyAlignment="0" applyProtection="0"/>
    <xf numFmtId="0" fontId="20" fillId="0" borderId="53" applyNumberFormat="0" applyFill="0" applyAlignment="0" applyProtection="0"/>
    <xf numFmtId="0" fontId="31" fillId="47" borderId="92" applyNumberFormat="0" applyAlignment="0" applyProtection="0"/>
    <xf numFmtId="0" fontId="20" fillId="0" borderId="57" applyNumberFormat="0" applyFill="0" applyAlignment="0" applyProtection="0"/>
    <xf numFmtId="0" fontId="20" fillId="0" borderId="57" applyNumberFormat="0" applyFill="0" applyAlignment="0" applyProtection="0"/>
    <xf numFmtId="0" fontId="20" fillId="0" borderId="57" applyNumberFormat="0" applyFill="0" applyAlignment="0" applyProtection="0"/>
    <xf numFmtId="0" fontId="31" fillId="47" borderId="92" applyNumberFormat="0" applyAlignment="0" applyProtection="0"/>
    <xf numFmtId="0" fontId="31" fillId="47" borderId="92" applyNumberFormat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20" fillId="0" borderId="71" applyNumberFormat="0" applyFill="0" applyAlignment="0" applyProtection="0"/>
    <xf numFmtId="0" fontId="20" fillId="0" borderId="71" applyNumberFormat="0" applyFill="0" applyAlignment="0" applyProtection="0"/>
    <xf numFmtId="0" fontId="20" fillId="0" borderId="71" applyNumberFormat="0" applyFill="0" applyAlignment="0" applyProtection="0"/>
    <xf numFmtId="0" fontId="20" fillId="0" borderId="75" applyNumberFormat="0" applyFill="0" applyAlignment="0" applyProtection="0"/>
    <xf numFmtId="0" fontId="20" fillId="0" borderId="75" applyNumberFormat="0" applyFill="0" applyAlignment="0" applyProtection="0"/>
    <xf numFmtId="0" fontId="20" fillId="0" borderId="75" applyNumberFormat="0" applyFill="0" applyAlignment="0" applyProtection="0"/>
    <xf numFmtId="0" fontId="20" fillId="0" borderId="80" applyNumberFormat="0" applyFill="0" applyAlignment="0" applyProtection="0"/>
    <xf numFmtId="0" fontId="20" fillId="0" borderId="80" applyNumberFormat="0" applyFill="0" applyAlignment="0" applyProtection="0"/>
    <xf numFmtId="0" fontId="20" fillId="0" borderId="80" applyNumberFormat="0" applyFill="0" applyAlignment="0" applyProtection="0"/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0" fillId="0" borderId="93" applyNumberFormat="0" applyFill="0" applyAlignment="0" applyProtection="0"/>
    <xf numFmtId="0" fontId="20" fillId="0" borderId="93" applyNumberFormat="0" applyFill="0" applyAlignment="0" applyProtection="0"/>
    <xf numFmtId="0" fontId="20" fillId="0" borderId="93" applyNumberFormat="0" applyFill="0" applyAlignment="0" applyProtection="0"/>
  </cellStyleXfs>
  <cellXfs count="270">
    <xf numFmtId="0" fontId="0" fillId="0" borderId="0" xfId="0"/>
    <xf numFmtId="3" fontId="0" fillId="0" borderId="0" xfId="0" applyNumberFormat="1"/>
    <xf numFmtId="169" fontId="43" fillId="55" borderId="28" xfId="0" applyNumberFormat="1" applyFont="1" applyFill="1" applyBorder="1" applyAlignment="1">
      <alignment horizontal="left"/>
    </xf>
    <xf numFmtId="169" fontId="43" fillId="55" borderId="33" xfId="0" applyNumberFormat="1" applyFont="1" applyFill="1" applyBorder="1" applyAlignment="1">
      <alignment horizontal="left"/>
    </xf>
    <xf numFmtId="0" fontId="44" fillId="56" borderId="23" xfId="0" applyFont="1" applyFill="1" applyBorder="1" applyAlignment="1">
      <alignment horizontal="center" vertical="center" wrapText="1"/>
    </xf>
    <xf numFmtId="0" fontId="44" fillId="56" borderId="19" xfId="0" applyFont="1" applyFill="1" applyBorder="1" applyAlignment="1">
      <alignment horizontal="center" vertical="center" wrapText="1"/>
    </xf>
    <xf numFmtId="0" fontId="44" fillId="56" borderId="22" xfId="0" applyFont="1" applyFill="1" applyBorder="1" applyAlignment="1">
      <alignment horizontal="center" vertical="center" wrapText="1"/>
    </xf>
    <xf numFmtId="3" fontId="43" fillId="0" borderId="21" xfId="0" applyNumberFormat="1" applyFont="1" applyFill="1" applyBorder="1" applyAlignment="1">
      <alignment horizontal="center"/>
    </xf>
    <xf numFmtId="3" fontId="43" fillId="55" borderId="20" xfId="0" applyNumberFormat="1" applyFont="1" applyFill="1" applyBorder="1" applyAlignment="1">
      <alignment horizontal="center"/>
    </xf>
    <xf numFmtId="169" fontId="43" fillId="55" borderId="21" xfId="0" applyNumberFormat="1" applyFont="1" applyFill="1" applyBorder="1" applyAlignment="1">
      <alignment horizontal="left"/>
    </xf>
    <xf numFmtId="169" fontId="43" fillId="55" borderId="31" xfId="0" applyNumberFormat="1" applyFont="1" applyFill="1" applyBorder="1" applyAlignment="1">
      <alignment horizontal="left"/>
    </xf>
    <xf numFmtId="169" fontId="43" fillId="55" borderId="34" xfId="0" applyNumberFormat="1" applyFont="1" applyFill="1" applyBorder="1" applyAlignment="1">
      <alignment horizontal="left"/>
    </xf>
    <xf numFmtId="0" fontId="43" fillId="55" borderId="101" xfId="0" applyNumberFormat="1" applyFont="1" applyFill="1" applyBorder="1" applyAlignment="1">
      <alignment horizontal="left"/>
    </xf>
    <xf numFmtId="0" fontId="43" fillId="55" borderId="28" xfId="0" applyNumberFormat="1" applyFont="1" applyFill="1" applyBorder="1" applyAlignment="1">
      <alignment horizontal="left"/>
    </xf>
    <xf numFmtId="0" fontId="43" fillId="55" borderId="33" xfId="0" applyNumberFormat="1" applyFont="1" applyFill="1" applyBorder="1" applyAlignment="1">
      <alignment horizontal="left"/>
    </xf>
    <xf numFmtId="0" fontId="16" fillId="55" borderId="58" xfId="355" applyFont="1" applyFill="1" applyBorder="1" applyAlignment="1">
      <alignment horizontal="center" vertical="center"/>
    </xf>
    <xf numFmtId="0" fontId="43" fillId="55" borderId="0" xfId="0" applyFont="1" applyFill="1"/>
    <xf numFmtId="3" fontId="43" fillId="55" borderId="29" xfId="0" applyNumberFormat="1" applyFont="1" applyFill="1" applyBorder="1" applyAlignment="1">
      <alignment horizontal="center"/>
    </xf>
    <xf numFmtId="3" fontId="43" fillId="55" borderId="30" xfId="0" applyNumberFormat="1" applyFont="1" applyFill="1" applyBorder="1" applyAlignment="1">
      <alignment horizontal="center"/>
    </xf>
    <xf numFmtId="3" fontId="43" fillId="55" borderId="31" xfId="0" applyNumberFormat="1" applyFont="1" applyFill="1" applyBorder="1" applyAlignment="1">
      <alignment horizontal="center"/>
    </xf>
    <xf numFmtId="3" fontId="43" fillId="55" borderId="32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0" borderId="31" xfId="0" applyNumberFormat="1" applyFont="1" applyFill="1" applyBorder="1" applyAlignment="1">
      <alignment horizontal="center"/>
    </xf>
    <xf numFmtId="3" fontId="43" fillId="55" borderId="34" xfId="0" applyNumberFormat="1" applyFont="1" applyFill="1" applyBorder="1" applyAlignment="1">
      <alignment horizontal="center"/>
    </xf>
    <xf numFmtId="3" fontId="17" fillId="55" borderId="0" xfId="299" applyNumberFormat="1" applyFont="1" applyFill="1" applyBorder="1" applyAlignment="1">
      <alignment horizontal="center" vertical="center"/>
    </xf>
    <xf numFmtId="168" fontId="17" fillId="55" borderId="0" xfId="299" applyNumberFormat="1" applyFont="1" applyFill="1" applyBorder="1" applyAlignment="1">
      <alignment horizontal="center" vertical="center"/>
    </xf>
    <xf numFmtId="0" fontId="17" fillId="55" borderId="0" xfId="359" applyFont="1" applyFill="1" applyBorder="1" applyAlignment="1">
      <alignment horizontal="center"/>
    </xf>
    <xf numFmtId="3" fontId="17" fillId="0" borderId="0" xfId="359" applyNumberFormat="1" applyFont="1" applyFill="1" applyBorder="1" applyAlignment="1">
      <alignment horizontal="center"/>
    </xf>
    <xf numFmtId="0" fontId="16" fillId="55" borderId="76" xfId="355" applyFont="1" applyFill="1" applyBorder="1" applyAlignment="1">
      <alignment horizontal="center" vertical="center" wrapText="1"/>
    </xf>
    <xf numFmtId="0" fontId="43" fillId="55" borderId="37" xfId="0" applyNumberFormat="1" applyFont="1" applyFill="1" applyBorder="1" applyAlignment="1">
      <alignment horizontal="left"/>
    </xf>
    <xf numFmtId="0" fontId="43" fillId="55" borderId="35" xfId="0" applyNumberFormat="1" applyFont="1" applyFill="1" applyBorder="1" applyAlignment="1">
      <alignment horizontal="left"/>
    </xf>
    <xf numFmtId="0" fontId="43" fillId="55" borderId="34" xfId="0" applyNumberFormat="1" applyFont="1" applyFill="1" applyBorder="1" applyAlignment="1">
      <alignment horizontal="left"/>
    </xf>
    <xf numFmtId="0" fontId="16" fillId="55" borderId="21" xfId="355" applyFont="1" applyFill="1" applyBorder="1" applyAlignment="1">
      <alignment horizontal="center" vertical="center"/>
    </xf>
    <xf numFmtId="3" fontId="17" fillId="55" borderId="0" xfId="355" applyNumberFormat="1" applyFont="1" applyFill="1" applyBorder="1" applyAlignment="1">
      <alignment horizontal="center"/>
    </xf>
    <xf numFmtId="0" fontId="17" fillId="55" borderId="0" xfId="355" applyFont="1" applyFill="1" applyBorder="1" applyAlignment="1">
      <alignment horizontal="center"/>
    </xf>
    <xf numFmtId="0" fontId="16" fillId="55" borderId="27" xfId="355" applyFont="1" applyFill="1" applyBorder="1" applyAlignment="1">
      <alignment horizontal="center" vertical="center" wrapText="1"/>
    </xf>
    <xf numFmtId="0" fontId="44" fillId="56" borderId="100" xfId="0" applyFont="1" applyFill="1" applyBorder="1" applyAlignment="1">
      <alignment vertical="center"/>
    </xf>
    <xf numFmtId="0" fontId="0" fillId="0" borderId="0" xfId="0" applyNumberFormat="1"/>
    <xf numFmtId="0" fontId="37" fillId="0" borderId="0" xfId="282"/>
    <xf numFmtId="0" fontId="0" fillId="0" borderId="0" xfId="0"/>
    <xf numFmtId="3" fontId="43" fillId="55" borderId="28" xfId="0" applyNumberFormat="1" applyFont="1" applyFill="1" applyBorder="1" applyAlignment="1">
      <alignment horizontal="center"/>
    </xf>
    <xf numFmtId="3" fontId="43" fillId="55" borderId="29" xfId="0" applyNumberFormat="1" applyFont="1" applyFill="1" applyBorder="1" applyAlignment="1">
      <alignment horizontal="center"/>
    </xf>
    <xf numFmtId="3" fontId="43" fillId="55" borderId="0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55" borderId="36" xfId="0" applyNumberFormat="1" applyFont="1" applyFill="1" applyBorder="1" applyAlignment="1">
      <alignment horizontal="center"/>
    </xf>
    <xf numFmtId="3" fontId="43" fillId="55" borderId="49" xfId="0" applyNumberFormat="1" applyFont="1" applyFill="1" applyBorder="1" applyAlignment="1">
      <alignment horizontal="center"/>
    </xf>
    <xf numFmtId="3" fontId="0" fillId="0" borderId="38" xfId="0" applyNumberFormat="1" applyBorder="1" applyAlignment="1">
      <alignment horizontal="right"/>
    </xf>
    <xf numFmtId="3" fontId="0" fillId="0" borderId="94" xfId="0" applyNumberFormat="1" applyBorder="1" applyAlignment="1">
      <alignment horizontal="right"/>
    </xf>
    <xf numFmtId="3" fontId="0" fillId="0" borderId="2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42" xfId="0" applyNumberFormat="1" applyBorder="1" applyAlignment="1">
      <alignment horizontal="right"/>
    </xf>
    <xf numFmtId="0" fontId="0" fillId="0" borderId="41" xfId="0" applyBorder="1"/>
    <xf numFmtId="0" fontId="0" fillId="0" borderId="39" xfId="0" applyBorder="1"/>
    <xf numFmtId="3" fontId="0" fillId="0" borderId="22" xfId="0" applyNumberForma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0" fontId="16" fillId="55" borderId="0" xfId="355" applyFont="1" applyFill="1" applyBorder="1" applyAlignment="1">
      <alignment horizontal="center" vertical="center"/>
    </xf>
    <xf numFmtId="3" fontId="0" fillId="0" borderId="96" xfId="0" applyNumberFormat="1" applyBorder="1" applyAlignment="1">
      <alignment horizontal="right"/>
    </xf>
    <xf numFmtId="22" fontId="0" fillId="0" borderId="0" xfId="0" applyNumberFormat="1"/>
    <xf numFmtId="0" fontId="0" fillId="0" borderId="0" xfId="0" applyFont="1"/>
    <xf numFmtId="0" fontId="45" fillId="58" borderId="102" xfId="0" applyFont="1" applyFill="1" applyBorder="1" applyAlignment="1">
      <alignment horizontal="center" wrapText="1"/>
    </xf>
    <xf numFmtId="0" fontId="1" fillId="57" borderId="102" xfId="0" applyFont="1" applyFill="1" applyBorder="1" applyAlignment="1">
      <alignment wrapText="1"/>
    </xf>
    <xf numFmtId="15" fontId="1" fillId="57" borderId="102" xfId="0" applyNumberFormat="1" applyFont="1" applyFill="1" applyBorder="1" applyAlignment="1">
      <alignment wrapText="1"/>
    </xf>
    <xf numFmtId="3" fontId="1" fillId="57" borderId="102" xfId="0" applyNumberFormat="1" applyFont="1" applyFill="1" applyBorder="1" applyAlignment="1">
      <alignment wrapText="1"/>
    </xf>
    <xf numFmtId="0" fontId="1" fillId="57" borderId="104" xfId="0" applyFont="1" applyFill="1" applyBorder="1"/>
    <xf numFmtId="0" fontId="1" fillId="57" borderId="105" xfId="0" applyFont="1" applyFill="1" applyBorder="1"/>
    <xf numFmtId="0" fontId="1" fillId="0" borderId="102" xfId="0" applyFont="1" applyBorder="1" applyAlignment="1">
      <alignment wrapText="1"/>
    </xf>
    <xf numFmtId="15" fontId="1" fillId="0" borderId="102" xfId="0" applyNumberFormat="1" applyFont="1" applyBorder="1" applyAlignment="1">
      <alignment wrapText="1"/>
    </xf>
    <xf numFmtId="3" fontId="1" fillId="0" borderId="102" xfId="0" applyNumberFormat="1" applyFont="1" applyBorder="1" applyAlignment="1">
      <alignment wrapText="1"/>
    </xf>
    <xf numFmtId="0" fontId="1" fillId="0" borderId="104" xfId="0" applyFont="1" applyBorder="1"/>
    <xf numFmtId="0" fontId="1" fillId="0" borderId="105" xfId="0" applyFont="1" applyBorder="1"/>
    <xf numFmtId="0" fontId="1" fillId="57" borderId="103" xfId="0" applyFont="1" applyFill="1" applyBorder="1"/>
    <xf numFmtId="0" fontId="1" fillId="0" borderId="103" xfId="0" applyFont="1" applyBorder="1"/>
    <xf numFmtId="15" fontId="1" fillId="57" borderId="104" xfId="0" applyNumberFormat="1" applyFont="1" applyFill="1" applyBorder="1"/>
    <xf numFmtId="3" fontId="1" fillId="57" borderId="104" xfId="0" applyNumberFormat="1" applyFont="1" applyFill="1" applyBorder="1"/>
    <xf numFmtId="15" fontId="1" fillId="0" borderId="104" xfId="0" applyNumberFormat="1" applyFont="1" applyBorder="1"/>
    <xf numFmtId="3" fontId="1" fillId="0" borderId="104" xfId="0" applyNumberFormat="1" applyFont="1" applyBorder="1"/>
    <xf numFmtId="0" fontId="1" fillId="59" borderId="104" xfId="356" applyFill="1" applyBorder="1"/>
    <xf numFmtId="3" fontId="1" fillId="59" borderId="104" xfId="356" applyNumberFormat="1" applyFill="1" applyBorder="1" applyAlignment="1">
      <alignment horizontal="center"/>
    </xf>
    <xf numFmtId="0" fontId="1" fillId="59" borderId="104" xfId="360" applyFont="1" applyFill="1" applyBorder="1"/>
    <xf numFmtId="3" fontId="1" fillId="59" borderId="104" xfId="360" applyNumberFormat="1" applyFont="1" applyFill="1" applyBorder="1" applyAlignment="1">
      <alignment horizontal="center"/>
    </xf>
    <xf numFmtId="0" fontId="42" fillId="55" borderId="95" xfId="0" applyFont="1" applyFill="1" applyBorder="1" applyAlignment="1">
      <alignment horizontal="center" vertical="center" wrapText="1"/>
    </xf>
    <xf numFmtId="0" fontId="46" fillId="55" borderId="19" xfId="0" applyFont="1" applyFill="1" applyBorder="1" applyAlignment="1">
      <alignment vertical="center"/>
    </xf>
    <xf numFmtId="0" fontId="46" fillId="55" borderId="19" xfId="0" applyFont="1" applyFill="1" applyBorder="1" applyAlignment="1">
      <alignment horizontal="center" vertical="center" wrapText="1"/>
    </xf>
    <xf numFmtId="0" fontId="16" fillId="0" borderId="0" xfId="355" applyFont="1" applyFill="1" applyBorder="1" applyAlignment="1">
      <alignment horizontal="center" vertical="center" wrapText="1"/>
    </xf>
    <xf numFmtId="0" fontId="17" fillId="0" borderId="0" xfId="355" applyFont="1" applyFill="1" applyBorder="1" applyAlignment="1">
      <alignment horizontal="center"/>
    </xf>
    <xf numFmtId="3" fontId="17" fillId="0" borderId="0" xfId="355" applyNumberFormat="1" applyFont="1" applyFill="1" applyBorder="1" applyAlignment="1">
      <alignment horizontal="center"/>
    </xf>
    <xf numFmtId="0" fontId="16" fillId="0" borderId="27" xfId="355" applyFont="1" applyFill="1" applyBorder="1" applyAlignment="1">
      <alignment horizontal="center" vertical="center" wrapText="1"/>
    </xf>
    <xf numFmtId="0" fontId="16" fillId="0" borderId="81" xfId="355" applyFont="1" applyFill="1" applyBorder="1" applyAlignment="1">
      <alignment horizontal="center" vertical="center" wrapText="1"/>
    </xf>
    <xf numFmtId="168" fontId="17" fillId="0" borderId="0" xfId="299" applyNumberFormat="1" applyFont="1" applyFill="1" applyBorder="1" applyAlignment="1">
      <alignment horizontal="center" vertical="center" wrapText="1"/>
    </xf>
    <xf numFmtId="168" fontId="17" fillId="0" borderId="0" xfId="355" applyNumberFormat="1" applyFont="1" applyFill="1" applyBorder="1" applyAlignment="1">
      <alignment horizontal="center"/>
    </xf>
    <xf numFmtId="0" fontId="0" fillId="0" borderId="0" xfId="0" applyFill="1"/>
    <xf numFmtId="0" fontId="0" fillId="0" borderId="98" xfId="0" applyBorder="1" applyAlignment="1">
      <alignment vertical="center" wrapText="1"/>
    </xf>
    <xf numFmtId="3" fontId="0" fillId="0" borderId="0" xfId="0" applyNumberFormat="1" applyFill="1" applyAlignment="1">
      <alignment horizontal="right"/>
    </xf>
    <xf numFmtId="0" fontId="46" fillId="0" borderId="21" xfId="0" applyFont="1" applyFill="1" applyBorder="1" applyAlignment="1">
      <alignment horizontal="left" vertical="center"/>
    </xf>
    <xf numFmtId="3" fontId="46" fillId="0" borderId="22" xfId="0" quotePrefix="1" applyNumberFormat="1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left" vertical="center"/>
    </xf>
    <xf numFmtId="0" fontId="0" fillId="0" borderId="0" xfId="0" applyFill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48" xfId="0" applyBorder="1" applyAlignment="1">
      <alignment vertical="center" wrapText="1"/>
    </xf>
    <xf numFmtId="0" fontId="0" fillId="0" borderId="0" xfId="0" applyBorder="1"/>
    <xf numFmtId="0" fontId="0" fillId="0" borderId="97" xfId="0" applyFont="1" applyBorder="1"/>
    <xf numFmtId="0" fontId="0" fillId="0" borderId="88" xfId="0" applyFont="1" applyBorder="1"/>
    <xf numFmtId="0" fontId="0" fillId="0" borderId="96" xfId="0" applyFont="1" applyFill="1" applyBorder="1"/>
    <xf numFmtId="3" fontId="0" fillId="0" borderId="87" xfId="0" applyNumberFormat="1" applyFont="1" applyBorder="1" applyAlignment="1">
      <alignment horizontal="right"/>
    </xf>
    <xf numFmtId="3" fontId="0" fillId="0" borderId="86" xfId="0" applyNumberFormat="1" applyFont="1" applyBorder="1" applyAlignment="1">
      <alignment horizontal="right"/>
    </xf>
    <xf numFmtId="0" fontId="0" fillId="0" borderId="25" xfId="0" applyFont="1" applyBorder="1"/>
    <xf numFmtId="0" fontId="0" fillId="0" borderId="96" xfId="0" applyFont="1" applyBorder="1"/>
    <xf numFmtId="3" fontId="0" fillId="0" borderId="2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0" borderId="97" xfId="0" applyFont="1" applyBorder="1" applyAlignment="1">
      <alignment horizontal="left" vertical="center" wrapText="1"/>
    </xf>
    <xf numFmtId="3" fontId="0" fillId="0" borderId="0" xfId="0" applyNumberFormat="1" applyFont="1" applyAlignment="1">
      <alignment horizontal="right"/>
    </xf>
    <xf numFmtId="0" fontId="0" fillId="0" borderId="97" xfId="0" applyFont="1" applyBorder="1" applyAlignment="1">
      <alignment vertical="center" wrapText="1"/>
    </xf>
    <xf numFmtId="0" fontId="0" fillId="0" borderId="24" xfId="0" applyFont="1" applyBorder="1"/>
    <xf numFmtId="0" fontId="0" fillId="0" borderId="95" xfId="0" applyFont="1" applyBorder="1" applyAlignment="1">
      <alignment vertical="center" wrapText="1"/>
    </xf>
    <xf numFmtId="0" fontId="0" fillId="0" borderId="44" xfId="0" applyFont="1" applyBorder="1"/>
    <xf numFmtId="3" fontId="0" fillId="0" borderId="42" xfId="0" applyNumberFormat="1" applyFont="1" applyBorder="1" applyAlignment="1">
      <alignment horizontal="right"/>
    </xf>
    <xf numFmtId="3" fontId="0" fillId="0" borderId="38" xfId="0" applyNumberFormat="1" applyFont="1" applyBorder="1" applyAlignment="1">
      <alignment horizontal="right"/>
    </xf>
    <xf numFmtId="0" fontId="0" fillId="0" borderId="95" xfId="0" applyFont="1" applyBorder="1"/>
    <xf numFmtId="0" fontId="0" fillId="0" borderId="95" xfId="0" applyFont="1" applyBorder="1" applyAlignment="1">
      <alignment horizontal="left" vertical="center" wrapText="1"/>
    </xf>
    <xf numFmtId="0" fontId="0" fillId="0" borderId="100" xfId="0" applyFont="1" applyBorder="1" applyAlignment="1">
      <alignment horizontal="left" vertical="center" wrapText="1"/>
    </xf>
    <xf numFmtId="0" fontId="0" fillId="0" borderId="89" xfId="0" applyFont="1" applyBorder="1"/>
    <xf numFmtId="0" fontId="0" fillId="0" borderId="97" xfId="0" applyFont="1" applyBorder="1" applyAlignment="1">
      <alignment horizontal="center" vertical="center" wrapText="1"/>
    </xf>
    <xf numFmtId="0" fontId="0" fillId="0" borderId="95" xfId="0" applyFont="1" applyBorder="1" applyAlignment="1">
      <alignment horizontal="center" vertical="center" wrapText="1"/>
    </xf>
    <xf numFmtId="0" fontId="0" fillId="0" borderId="100" xfId="0" applyFont="1" applyBorder="1" applyAlignment="1">
      <alignment horizontal="left" vertical="top" wrapText="1"/>
    </xf>
    <xf numFmtId="0" fontId="0" fillId="0" borderId="95" xfId="0" applyFont="1" applyBorder="1" applyAlignment="1">
      <alignment horizontal="left" vertical="top" wrapText="1"/>
    </xf>
    <xf numFmtId="0" fontId="0" fillId="0" borderId="97" xfId="0" applyFont="1" applyBorder="1" applyAlignment="1">
      <alignment horizontal="left" vertical="top" wrapText="1"/>
    </xf>
    <xf numFmtId="0" fontId="0" fillId="0" borderId="95" xfId="0" applyFont="1" applyFill="1" applyBorder="1" applyAlignment="1">
      <alignment horizontal="left" vertical="center" wrapText="1"/>
    </xf>
    <xf numFmtId="0" fontId="0" fillId="0" borderId="44" xfId="0" applyFont="1" applyFill="1" applyBorder="1"/>
    <xf numFmtId="3" fontId="0" fillId="0" borderId="42" xfId="0" applyNumberFormat="1" applyFont="1" applyFill="1" applyBorder="1" applyAlignment="1">
      <alignment horizontal="right"/>
    </xf>
    <xf numFmtId="3" fontId="0" fillId="0" borderId="38" xfId="0" applyNumberFormat="1" applyFont="1" applyFill="1" applyBorder="1" applyAlignment="1">
      <alignment horizontal="right"/>
    </xf>
    <xf numFmtId="0" fontId="0" fillId="0" borderId="100" xfId="0" applyFont="1" applyFill="1" applyBorder="1" applyAlignment="1">
      <alignment horizontal="left" vertical="center" wrapText="1"/>
    </xf>
    <xf numFmtId="0" fontId="0" fillId="0" borderId="89" xfId="0" applyFont="1" applyFill="1" applyBorder="1"/>
    <xf numFmtId="0" fontId="0" fillId="0" borderId="94" xfId="0" applyFont="1" applyFill="1" applyBorder="1" applyAlignment="1">
      <alignment horizontal="left" vertical="center" wrapText="1"/>
    </xf>
    <xf numFmtId="0" fontId="0" fillId="0" borderId="106" xfId="0" applyFont="1" applyFill="1" applyBorder="1"/>
    <xf numFmtId="0" fontId="0" fillId="0" borderId="0" xfId="0" applyFont="1" applyFill="1" applyBorder="1"/>
    <xf numFmtId="3" fontId="0" fillId="0" borderId="86" xfId="0" applyNumberFormat="1" applyFont="1" applyFill="1" applyBorder="1" applyAlignment="1">
      <alignment horizontal="right"/>
    </xf>
    <xf numFmtId="3" fontId="0" fillId="0" borderId="20" xfId="0" applyNumberFormat="1" applyFont="1" applyFill="1" applyBorder="1" applyAlignment="1">
      <alignment horizontal="right"/>
    </xf>
    <xf numFmtId="3" fontId="0" fillId="0" borderId="0" xfId="0" applyNumberFormat="1" applyFont="1" applyFill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48" fillId="0" borderId="0" xfId="0" applyFont="1"/>
    <xf numFmtId="0" fontId="42" fillId="0" borderId="98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3" fontId="42" fillId="0" borderId="96" xfId="0" quotePrefix="1" applyNumberFormat="1" applyFont="1" applyFill="1" applyBorder="1" applyAlignment="1">
      <alignment horizontal="center" vertical="center" wrapText="1"/>
    </xf>
    <xf numFmtId="0" fontId="0" fillId="0" borderId="98" xfId="0" applyFill="1" applyBorder="1" applyAlignment="1">
      <alignment vertical="center" wrapText="1"/>
    </xf>
    <xf numFmtId="0" fontId="0" fillId="0" borderId="39" xfId="0" applyFill="1" applyBorder="1"/>
    <xf numFmtId="0" fontId="0" fillId="0" borderId="41" xfId="0" applyBorder="1" applyAlignment="1">
      <alignment vertical="center" wrapText="1"/>
    </xf>
    <xf numFmtId="0" fontId="0" fillId="0" borderId="48" xfId="0" applyBorder="1"/>
    <xf numFmtId="0" fontId="0" fillId="0" borderId="45" xfId="0" applyBorder="1" applyAlignment="1">
      <alignment vertical="center" wrapText="1"/>
    </xf>
    <xf numFmtId="0" fontId="0" fillId="0" borderId="40" xfId="0" applyBorder="1"/>
    <xf numFmtId="0" fontId="0" fillId="0" borderId="46" xfId="0" applyBorder="1"/>
    <xf numFmtId="3" fontId="0" fillId="0" borderId="43" xfId="0" applyNumberFormat="1" applyBorder="1" applyAlignment="1">
      <alignment horizontal="right"/>
    </xf>
    <xf numFmtId="3" fontId="0" fillId="0" borderId="47" xfId="0" applyNumberFormat="1" applyBorder="1" applyAlignment="1">
      <alignment horizontal="right"/>
    </xf>
    <xf numFmtId="0" fontId="42" fillId="0" borderId="23" xfId="0" applyFont="1" applyFill="1" applyBorder="1" applyAlignment="1">
      <alignment vertical="center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2" xfId="0" applyFont="1" applyFill="1" applyBorder="1" applyAlignment="1">
      <alignment horizontal="center" vertical="center" wrapText="1"/>
    </xf>
    <xf numFmtId="14" fontId="43" fillId="0" borderId="100" xfId="0" applyNumberFormat="1" applyFont="1" applyFill="1" applyBorder="1" applyAlignment="1">
      <alignment horizontal="left"/>
    </xf>
    <xf numFmtId="3" fontId="43" fillId="0" borderId="102" xfId="0" applyNumberFormat="1" applyFont="1" applyFill="1" applyBorder="1" applyAlignment="1">
      <alignment horizontal="center"/>
    </xf>
    <xf numFmtId="3" fontId="43" fillId="0" borderId="99" xfId="0" applyNumberFormat="1" applyFont="1" applyFill="1" applyBorder="1" applyAlignment="1">
      <alignment horizontal="center"/>
    </xf>
    <xf numFmtId="14" fontId="43" fillId="0" borderId="97" xfId="0" applyNumberFormat="1" applyFont="1" applyFill="1" applyBorder="1" applyAlignment="1">
      <alignment horizontal="left"/>
    </xf>
    <xf numFmtId="3" fontId="43" fillId="0" borderId="98" xfId="0" applyNumberFormat="1" applyFont="1" applyFill="1" applyBorder="1" applyAlignment="1">
      <alignment horizontal="center"/>
    </xf>
    <xf numFmtId="3" fontId="43" fillId="0" borderId="96" xfId="0" applyNumberFormat="1" applyFont="1" applyFill="1" applyBorder="1" applyAlignment="1">
      <alignment horizontal="center"/>
    </xf>
    <xf numFmtId="0" fontId="42" fillId="56" borderId="63" xfId="0" applyFont="1" applyFill="1" applyBorder="1" applyAlignment="1">
      <alignment horizontal="center"/>
    </xf>
    <xf numFmtId="0" fontId="16" fillId="55" borderId="27" xfId="359" applyFont="1" applyFill="1" applyBorder="1" applyAlignment="1">
      <alignment horizontal="left" vertical="center" wrapText="1"/>
    </xf>
    <xf numFmtId="0" fontId="16" fillId="55" borderId="26" xfId="359" applyFont="1" applyFill="1" applyBorder="1" applyAlignment="1">
      <alignment horizontal="left" vertical="center" wrapText="1"/>
    </xf>
    <xf numFmtId="0" fontId="16" fillId="55" borderId="27" xfId="359" applyFont="1" applyFill="1" applyBorder="1" applyAlignment="1">
      <alignment horizontal="center" vertical="center" wrapText="1"/>
    </xf>
    <xf numFmtId="0" fontId="16" fillId="55" borderId="26" xfId="359" applyFont="1" applyFill="1" applyBorder="1" applyAlignment="1">
      <alignment horizontal="center" vertical="center" wrapText="1"/>
    </xf>
    <xf numFmtId="0" fontId="16" fillId="60" borderId="23" xfId="0" applyFont="1" applyFill="1" applyBorder="1" applyAlignment="1">
      <alignment horizontal="center" vertical="center" wrapText="1"/>
    </xf>
    <xf numFmtId="0" fontId="16" fillId="60" borderId="24" xfId="0" applyFont="1" applyFill="1" applyBorder="1" applyAlignment="1">
      <alignment horizontal="center" vertical="center" wrapText="1"/>
    </xf>
    <xf numFmtId="0" fontId="16" fillId="60" borderId="22" xfId="0" applyFont="1" applyFill="1" applyBorder="1" applyAlignment="1">
      <alignment horizontal="center" vertical="center" wrapText="1"/>
    </xf>
    <xf numFmtId="0" fontId="43" fillId="55" borderId="100" xfId="0" applyFont="1" applyFill="1" applyBorder="1"/>
    <xf numFmtId="0" fontId="43" fillId="55" borderId="102" xfId="0" applyFont="1" applyFill="1" applyBorder="1"/>
    <xf numFmtId="3" fontId="43" fillId="55" borderId="102" xfId="0" applyNumberFormat="1" applyFont="1" applyFill="1" applyBorder="1"/>
    <xf numFmtId="0" fontId="43" fillId="55" borderId="102" xfId="0" applyFont="1" applyFill="1" applyBorder="1" applyAlignment="1">
      <alignment horizontal="center"/>
    </xf>
    <xf numFmtId="0" fontId="43" fillId="55" borderId="99" xfId="0" applyFont="1" applyFill="1" applyBorder="1"/>
    <xf numFmtId="0" fontId="43" fillId="55" borderId="97" xfId="0" applyFont="1" applyFill="1" applyBorder="1"/>
    <xf numFmtId="0" fontId="43" fillId="55" borderId="98" xfId="0" applyFont="1" applyFill="1" applyBorder="1"/>
    <xf numFmtId="3" fontId="43" fillId="55" borderId="98" xfId="0" applyNumberFormat="1" applyFont="1" applyFill="1" applyBorder="1"/>
    <xf numFmtId="0" fontId="43" fillId="55" borderId="98" xfId="0" applyFont="1" applyFill="1" applyBorder="1" applyAlignment="1">
      <alignment horizontal="center"/>
    </xf>
    <xf numFmtId="0" fontId="43" fillId="55" borderId="20" xfId="0" applyFont="1" applyFill="1" applyBorder="1"/>
    <xf numFmtId="0" fontId="43" fillId="55" borderId="109" xfId="0" applyFont="1" applyFill="1" applyBorder="1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7" xfId="0" applyFont="1" applyFill="1" applyBorder="1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0" fillId="0" borderId="0" xfId="0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0" fillId="57" borderId="104" xfId="0" applyFill="1" applyBorder="1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0" fillId="0" borderId="0" xfId="0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14" fontId="0" fillId="0" borderId="0" xfId="0" applyNumberFormat="1"/>
    <xf numFmtId="22" fontId="0" fillId="57" borderId="104" xfId="0" applyNumberFormat="1" applyFont="1" applyFill="1" applyBorder="1"/>
    <xf numFmtId="22" fontId="0" fillId="57" borderId="110" xfId="0" applyNumberFormat="1" applyFont="1" applyFill="1" applyBorder="1"/>
    <xf numFmtId="22" fontId="0" fillId="57" borderId="111" xfId="0" applyNumberFormat="1" applyFont="1" applyFill="1" applyBorder="1"/>
    <xf numFmtId="0" fontId="11" fillId="61" borderId="0" xfId="0" applyFont="1" applyFill="1"/>
    <xf numFmtId="0" fontId="43" fillId="0" borderId="112" xfId="0" applyFont="1" applyBorder="1"/>
    <xf numFmtId="0" fontId="1" fillId="0" borderId="113" xfId="0" applyFont="1" applyBorder="1"/>
    <xf numFmtId="0" fontId="0" fillId="0" borderId="113" xfId="0" applyBorder="1"/>
    <xf numFmtId="0" fontId="0" fillId="0" borderId="63" xfId="0" applyBorder="1" applyAlignment="1">
      <alignment wrapText="1"/>
    </xf>
  </cellXfs>
  <cellStyles count="586">
    <cellStyle name="20% - Énfasis1" xfId="15" builtinId="30" customBuiltin="1"/>
    <cellStyle name="20% - Énfasis1 2 2" xfId="32" xr:uid="{27E9662F-D686-4629-AD51-C63E3E6AAA27}"/>
    <cellStyle name="20% - Énfasis1 2 2 2" xfId="33" xr:uid="{AA96812B-37E1-4A39-85CC-B2A3448FD3FC}"/>
    <cellStyle name="20% - Énfasis1 2 2 3" xfId="34" xr:uid="{30FB7DEF-8DC7-4080-8D96-3AB431311EA0}"/>
    <cellStyle name="20% - Énfasis1 2 3" xfId="35" xr:uid="{1318E5B0-CC0E-457F-A03E-81801E28F667}"/>
    <cellStyle name="20% - Énfasis1 2 4" xfId="36" xr:uid="{5B82FD24-8D1A-4C05-BFBB-F536EB32C6B5}"/>
    <cellStyle name="20% - Énfasis1 3 2" xfId="37" xr:uid="{17A19FB8-BBDE-4693-8B37-CC8E559408F7}"/>
    <cellStyle name="20% - Énfasis1 3 3" xfId="38" xr:uid="{729BFDC8-46FF-4B5F-A06D-935F484340D3}"/>
    <cellStyle name="20% - Énfasis1 4" xfId="39" xr:uid="{1AFF1225-2055-49B5-A99E-75EED305C7F9}"/>
    <cellStyle name="20% - Énfasis2" xfId="18" builtinId="34" customBuiltin="1"/>
    <cellStyle name="20% - Énfasis2 2 2" xfId="40" xr:uid="{958C42A5-566A-45E9-8BC0-2EC6397A3A5C}"/>
    <cellStyle name="20% - Énfasis2 2 2 2" xfId="41" xr:uid="{F8BFC1B9-B3B9-443F-B0C2-9C2A2FE5CEEE}"/>
    <cellStyle name="20% - Énfasis2 2 2 3" xfId="42" xr:uid="{63A8EE2C-EEEE-4F98-A82C-E64AC4CA221E}"/>
    <cellStyle name="20% - Énfasis2 2 3" xfId="43" xr:uid="{DD111655-F200-45BD-BC2A-6E15D9FEE2CC}"/>
    <cellStyle name="20% - Énfasis2 2 4" xfId="44" xr:uid="{3717E168-3286-4A63-842B-53C122CF9C77}"/>
    <cellStyle name="20% - Énfasis2 3 2" xfId="45" xr:uid="{C2D3352A-8990-49E4-9F4D-37E438F909D3}"/>
    <cellStyle name="20% - Énfasis2 3 3" xfId="46" xr:uid="{8524BA77-15EC-4690-8C2D-7FB60A6CEEA1}"/>
    <cellStyle name="20% - Énfasis2 4" xfId="47" xr:uid="{CB858206-8E25-4018-BB63-8A27235094D5}"/>
    <cellStyle name="20% - Énfasis3" xfId="21" builtinId="38" customBuiltin="1"/>
    <cellStyle name="20% - Énfasis3 2 2" xfId="49" xr:uid="{39B370D3-E2C0-49F0-A8B2-3D196ECD4FD5}"/>
    <cellStyle name="20% - Énfasis3 2 2 2" xfId="50" xr:uid="{02D2E428-39A0-4025-9D41-0120FCD885A4}"/>
    <cellStyle name="20% - Énfasis3 2 2 3" xfId="51" xr:uid="{3BC58641-7818-4028-B89C-A1B87293E095}"/>
    <cellStyle name="20% - Énfasis3 2 3" xfId="52" xr:uid="{9D7B5923-66CF-4988-8259-176809AA1EF7}"/>
    <cellStyle name="20% - Énfasis3 2 4" xfId="53" xr:uid="{22A6E8D8-0943-48F6-B036-8E94D1E923D1}"/>
    <cellStyle name="20% - Énfasis3 3 2" xfId="54" xr:uid="{CA76724C-2A9B-4316-B6AB-FDB2012BDF51}"/>
    <cellStyle name="20% - Énfasis3 3 3" xfId="55" xr:uid="{A7CA408B-3370-4E8B-ABD6-7E6A56CA3855}"/>
    <cellStyle name="20% - Énfasis3 4" xfId="56" xr:uid="{2FE38BE0-62BC-421F-B35F-FE93099DEFF3}"/>
    <cellStyle name="20% - Énfasis4" xfId="24" builtinId="42" customBuiltin="1"/>
    <cellStyle name="20% - Énfasis4 2 2" xfId="57" xr:uid="{BFEB17BC-D19A-4C9C-8402-68E3FD6D3B54}"/>
    <cellStyle name="20% - Énfasis4 2 2 2" xfId="58" xr:uid="{CD9E2CD0-3A03-4484-9D40-13EE9A26AA05}"/>
    <cellStyle name="20% - Énfasis4 2 2 3" xfId="59" xr:uid="{9CEC2BA1-8FAE-4F3E-87D2-4AF83E16ECAE}"/>
    <cellStyle name="20% - Énfasis4 2 3" xfId="60" xr:uid="{F75ACF57-ABE6-4EDD-8AEE-CAF5C23CD778}"/>
    <cellStyle name="20% - Énfasis4 2 4" xfId="61" xr:uid="{CD07AD24-CB4E-4566-A449-454363B0A387}"/>
    <cellStyle name="20% - Énfasis4 3 2" xfId="62" xr:uid="{E91C5E91-7C5D-4B25-BF48-827D2B246200}"/>
    <cellStyle name="20% - Énfasis4 3 3" xfId="63" xr:uid="{C1298B53-71F4-47F1-92BF-64C03775AB2C}"/>
    <cellStyle name="20% - Énfasis4 4" xfId="64" xr:uid="{EC91D540-42C4-4771-BE05-46B269C45FA3}"/>
    <cellStyle name="20% - Énfasis5" xfId="27" builtinId="46" customBuiltin="1"/>
    <cellStyle name="20% - Énfasis5 2 2" xfId="65" xr:uid="{2E104086-CE91-4D53-A4DE-767E7E1BE015}"/>
    <cellStyle name="20% - Énfasis5 2 2 2" xfId="66" xr:uid="{3C3AA8EB-3D7E-41AC-BAF5-25357845CE4D}"/>
    <cellStyle name="20% - Énfasis5 2 2 3" xfId="67" xr:uid="{4BEE7307-974F-48A3-B603-56B0679C7A10}"/>
    <cellStyle name="20% - Énfasis5 2 3" xfId="68" xr:uid="{A74892B8-8B92-4492-B95B-2755329AA3E0}"/>
    <cellStyle name="20% - Énfasis5 2 4" xfId="69" xr:uid="{270D3E4D-32E8-4E46-984B-2A0FF06111B4}"/>
    <cellStyle name="20% - Énfasis5 3 2" xfId="70" xr:uid="{E5187B43-40A5-4BF3-A296-0589C572CEDE}"/>
    <cellStyle name="20% - Énfasis5 3 3" xfId="71" xr:uid="{FA362224-89DC-476E-9BDB-13467852F5D8}"/>
    <cellStyle name="20% - Énfasis5 4" xfId="72" xr:uid="{9DFB68F5-3DFF-4365-B970-B98427611A27}"/>
    <cellStyle name="20% - Énfasis6" xfId="30" builtinId="50" customBuiltin="1"/>
    <cellStyle name="20% - Énfasis6 2 2" xfId="74" xr:uid="{7F5BF199-AC6A-4718-B8CE-A339ECB0244B}"/>
    <cellStyle name="20% - Énfasis6 2 2 2" xfId="75" xr:uid="{ABF860C2-7C74-4474-A92E-7A34AFE2C7A9}"/>
    <cellStyle name="20% - Énfasis6 2 2 3" xfId="76" xr:uid="{22F9FF46-1271-4B76-86A5-3EBCB02FF2AA}"/>
    <cellStyle name="20% - Énfasis6 2 3" xfId="77" xr:uid="{DA99615F-B887-4420-BFD9-A42CDC8951E3}"/>
    <cellStyle name="20% - Énfasis6 2 4" xfId="78" xr:uid="{68C70463-D0EA-4CBC-BB6C-0DD53C2D3229}"/>
    <cellStyle name="20% - Énfasis6 3 2" xfId="79" xr:uid="{7C006EDF-6B82-4895-B7AF-BF2896AD5D83}"/>
    <cellStyle name="20% - Énfasis6 3 3" xfId="80" xr:uid="{D59DB09E-976D-4EE9-B77F-24E5F47D1FA7}"/>
    <cellStyle name="20% - Énfasis6 4" xfId="81" xr:uid="{FB2B07F3-E425-47D3-A2A9-E8A5802F48F6}"/>
    <cellStyle name="40% - Énfasis1" xfId="16" builtinId="31" customBuiltin="1"/>
    <cellStyle name="40% - Énfasis1 2 2" xfId="82" xr:uid="{69ABF4BE-128C-4D05-B2D5-2E56A0DCD5C6}"/>
    <cellStyle name="40% - Énfasis1 2 2 2" xfId="83" xr:uid="{42B50CB0-8DA4-4668-80C4-CCA92541CD81}"/>
    <cellStyle name="40% - Énfasis1 2 2 3" xfId="84" xr:uid="{062C596D-826B-40CD-8C4A-34B26888508A}"/>
    <cellStyle name="40% - Énfasis1 2 3" xfId="85" xr:uid="{2DEE0B14-D6D3-4237-B56D-A151CC2E0F64}"/>
    <cellStyle name="40% - Énfasis1 2 4" xfId="86" xr:uid="{E12EF807-BD56-414D-B92F-4132632D1F37}"/>
    <cellStyle name="40% - Énfasis1 3 2" xfId="87" xr:uid="{D0E9E8BD-CAFF-465E-BF7A-29AFC8A0B3BA}"/>
    <cellStyle name="40% - Énfasis1 3 3" xfId="88" xr:uid="{257E6664-8165-426E-A0D7-652221435809}"/>
    <cellStyle name="40% - Énfasis1 4" xfId="89" xr:uid="{18D98CD6-83DB-42E4-9D09-A573D351C67C}"/>
    <cellStyle name="40% - Énfasis2" xfId="19" builtinId="35" customBuiltin="1"/>
    <cellStyle name="40% - Énfasis2 2 2" xfId="90" xr:uid="{415506DC-B661-4D23-9C40-1162734282E3}"/>
    <cellStyle name="40% - Énfasis2 2 2 2" xfId="91" xr:uid="{0C9BF14E-F112-4A7F-B788-F170530826EB}"/>
    <cellStyle name="40% - Énfasis2 2 2 3" xfId="92" xr:uid="{A9E83053-B0DF-4D0A-9B67-CE3B47B3700F}"/>
    <cellStyle name="40% - Énfasis2 2 3" xfId="93" xr:uid="{EF482457-ED06-4E5A-8037-1ACFE4FEBD6F}"/>
    <cellStyle name="40% - Énfasis2 2 4" xfId="94" xr:uid="{0ECB5C0F-0543-4704-B2EA-2A279CB4FCA8}"/>
    <cellStyle name="40% - Énfasis2 3 2" xfId="95" xr:uid="{D06D2B16-E53B-4530-83AF-81C205A82DEC}"/>
    <cellStyle name="40% - Énfasis2 3 3" xfId="96" xr:uid="{B6B4E8F1-79E7-44B4-9784-3BEF731640F0}"/>
    <cellStyle name="40% - Énfasis2 4" xfId="97" xr:uid="{E6A77047-F5A7-4BFD-AD1F-D6D23F46C796}"/>
    <cellStyle name="40% - Énfasis3" xfId="22" builtinId="39" customBuiltin="1"/>
    <cellStyle name="40% - Énfasis3 2 2" xfId="98" xr:uid="{B0D54C63-816A-4221-B02E-5A7BB80B807D}"/>
    <cellStyle name="40% - Énfasis3 2 2 2" xfId="99" xr:uid="{35D30F65-06B9-46CB-992E-3565DE88F323}"/>
    <cellStyle name="40% - Énfasis3 2 2 3" xfId="100" xr:uid="{C67564F7-3B51-4390-9CBD-613C0EF6784B}"/>
    <cellStyle name="40% - Énfasis3 2 3" xfId="101" xr:uid="{44821CCF-7244-46F8-928C-693840B4ED49}"/>
    <cellStyle name="40% - Énfasis3 2 4" xfId="102" xr:uid="{AEF8AF7A-F96F-43C8-859B-13B9150099F3}"/>
    <cellStyle name="40% - Énfasis3 3 2" xfId="103" xr:uid="{A732B95B-2700-49B8-9CF9-559A3D2E3360}"/>
    <cellStyle name="40% - Énfasis3 3 3" xfId="104" xr:uid="{98D8755B-D149-4FE7-A15A-96C826BA5D89}"/>
    <cellStyle name="40% - Énfasis3 4" xfId="105" xr:uid="{89003310-8E0C-44A1-9D0A-0634B8DC3C15}"/>
    <cellStyle name="40% - Énfasis4" xfId="25" builtinId="43" customBuiltin="1"/>
    <cellStyle name="40% - Énfasis4 2 2" xfId="107" xr:uid="{86BD1C35-3CAE-4BDB-9641-3C858EACFA6A}"/>
    <cellStyle name="40% - Énfasis4 2 2 2" xfId="108" xr:uid="{54DDD513-C279-493A-A74B-3D92FBAE6325}"/>
    <cellStyle name="40% - Énfasis4 2 2 3" xfId="109" xr:uid="{C51D35FE-55BD-4466-8FAA-9F636E7CCD88}"/>
    <cellStyle name="40% - Énfasis4 2 3" xfId="110" xr:uid="{84C6BC4D-014F-4806-876B-7DCD5FBEBF12}"/>
    <cellStyle name="40% - Énfasis4 2 4" xfId="111" xr:uid="{E5AE25F3-56DA-4379-AA15-FBD7699481D9}"/>
    <cellStyle name="40% - Énfasis4 3 2" xfId="112" xr:uid="{2D8C81C9-07A5-41D2-93CD-80E59465CEE3}"/>
    <cellStyle name="40% - Énfasis4 3 3" xfId="113" xr:uid="{2DC16FF6-E75B-4A0B-8D1C-0641647727D4}"/>
    <cellStyle name="40% - Énfasis4 4" xfId="114" xr:uid="{DF283E28-1E1A-457C-B74B-0E31F4639CB6}"/>
    <cellStyle name="40% - Énfasis5" xfId="28" builtinId="47" customBuiltin="1"/>
    <cellStyle name="40% - Énfasis5 2 2" xfId="115" xr:uid="{79765BFC-7D7A-411B-AC0C-ABBFE03F4532}"/>
    <cellStyle name="40% - Énfasis5 2 2 2" xfId="116" xr:uid="{434185BC-CBA9-463C-B571-E7AD8D38F47D}"/>
    <cellStyle name="40% - Énfasis5 2 2 3" xfId="117" xr:uid="{EC04EF1F-4D9E-46DB-BA35-AC1BD4A8E8E4}"/>
    <cellStyle name="40% - Énfasis5 2 3" xfId="118" xr:uid="{D0E4FB21-DBC9-414F-BCED-AF5D3FDA94B5}"/>
    <cellStyle name="40% - Énfasis5 2 4" xfId="119" xr:uid="{99B3D037-0C10-43C4-AFDD-36B3904CFD1F}"/>
    <cellStyle name="40% - Énfasis5 3 2" xfId="120" xr:uid="{FC245A91-C338-41B8-9462-3669CE4427E1}"/>
    <cellStyle name="40% - Énfasis5 3 3" xfId="121" xr:uid="{BE3DF781-B5B7-4D60-9E81-33F514C92222}"/>
    <cellStyle name="40% - Énfasis5 4" xfId="122" xr:uid="{3832B3D6-B2A7-4320-9861-F37D800B375A}"/>
    <cellStyle name="40% - Énfasis6" xfId="31" builtinId="51" customBuiltin="1"/>
    <cellStyle name="40% - Énfasis6 2 2" xfId="123" xr:uid="{FD9D502F-7548-47C8-A6B8-1ABE1D11C18C}"/>
    <cellStyle name="40% - Énfasis6 2 2 2" xfId="124" xr:uid="{2C14D535-8EFD-4C02-987D-3CE1AF797BD6}"/>
    <cellStyle name="40% - Énfasis6 2 2 3" xfId="125" xr:uid="{4BA414B6-C73F-4343-B876-BD7C9BEAAA57}"/>
    <cellStyle name="40% - Énfasis6 2 3" xfId="126" xr:uid="{23A8CFF7-FE04-4271-A0AF-C63489B04C03}"/>
    <cellStyle name="40% - Énfasis6 2 4" xfId="127" xr:uid="{20A2C7EC-4E9A-43B2-9CEB-EB151C8018C1}"/>
    <cellStyle name="40% - Énfasis6 3 2" xfId="128" xr:uid="{71B696F9-5DE7-4A8A-825D-FE75D49B2F7F}"/>
    <cellStyle name="40% - Énfasis6 3 3" xfId="129" xr:uid="{45AFF737-7C0B-4638-8E83-ED7BD5DD24B3}"/>
    <cellStyle name="40% - Énfasis6 4" xfId="130" xr:uid="{A33D07A0-15B4-41CC-8B29-3CC77660E204}"/>
    <cellStyle name="60% - Énfasis1 2" xfId="131" xr:uid="{161654D2-20D3-4AFF-98F2-DE82B28268CD}"/>
    <cellStyle name="60% - Énfasis1 2 2" xfId="132" xr:uid="{BE49211E-E8F5-44B4-AEE9-6DBB8EFAF68E}"/>
    <cellStyle name="60% - Énfasis1 2 2 2" xfId="133" xr:uid="{BA04A0FB-0210-4676-B32F-C2D92F2FF0DE}"/>
    <cellStyle name="60% - Énfasis1 2 2 3" xfId="134" xr:uid="{33D6DECC-1969-4D5F-BA74-6F45C50DCA78}"/>
    <cellStyle name="60% - Énfasis1 2 3" xfId="135" xr:uid="{A137450F-2578-47A2-877C-75F6A172DC50}"/>
    <cellStyle name="60% - Énfasis1 2 4" xfId="136" xr:uid="{2A3AF313-6B51-43CC-A639-3F56AF2572DE}"/>
    <cellStyle name="60% - Énfasis1 3 2" xfId="137" xr:uid="{96F867AA-15B1-47FF-82AD-E8F374CCD3FC}"/>
    <cellStyle name="60% - Énfasis1 3 3" xfId="138" xr:uid="{8EEBC66A-40F7-456E-991B-CFD30B3FFDE2}"/>
    <cellStyle name="60% - Énfasis1 4" xfId="139" xr:uid="{F322D05C-6AF5-47A1-9D5E-DB40E951547E}"/>
    <cellStyle name="60% - Énfasis2 2" xfId="140" xr:uid="{85181427-DC13-4AAD-839D-5F4A58B5F336}"/>
    <cellStyle name="60% - Énfasis2 2 2" xfId="141" xr:uid="{24011878-F5CB-415C-BAB9-C4180A0900B0}"/>
    <cellStyle name="60% - Énfasis2 2 2 2" xfId="142" xr:uid="{2DC7FFB6-4085-40D7-8F27-3F147E5F8127}"/>
    <cellStyle name="60% - Énfasis2 2 2 3" xfId="143" xr:uid="{1C5EE0F3-D8A1-4A7D-A00A-295175481F94}"/>
    <cellStyle name="60% - Énfasis2 2 3" xfId="144" xr:uid="{2EF49B3C-E16F-4E7A-800B-FCE044A10EEA}"/>
    <cellStyle name="60% - Énfasis2 2 4" xfId="145" xr:uid="{5324C594-7517-4153-BF9A-0695D425D963}"/>
    <cellStyle name="60% - Énfasis2 3 2" xfId="146" xr:uid="{EDB57816-DBEC-494F-A885-9EF35A6ABD14}"/>
    <cellStyle name="60% - Énfasis2 3 3" xfId="147" xr:uid="{EE4E210B-0D54-4319-9F69-1D54DF8BABDA}"/>
    <cellStyle name="60% - Énfasis2 4" xfId="148" xr:uid="{EED73B80-4A4A-4E73-AA5B-C2CC1AB9027F}"/>
    <cellStyle name="60% - Énfasis3 2" xfId="149" xr:uid="{DACF6841-9557-49D5-B289-AEB382942784}"/>
    <cellStyle name="60% - Énfasis3 2 2" xfId="150" xr:uid="{BBED6158-263A-4977-B8D0-1876ABC1F738}"/>
    <cellStyle name="60% - Énfasis3 2 2 2" xfId="151" xr:uid="{DD0BE173-BE5D-4F60-92B0-B46ECD4F5AC5}"/>
    <cellStyle name="60% - Énfasis3 2 2 3" xfId="152" xr:uid="{565D9238-D3D1-4F0E-A7EE-EAADCEA206FA}"/>
    <cellStyle name="60% - Énfasis3 2 3" xfId="153" xr:uid="{B7FB1C1C-1485-4223-AE7F-AFA524F9BCC9}"/>
    <cellStyle name="60% - Énfasis3 2 4" xfId="154" xr:uid="{66417E5D-F9A1-400C-839D-CBD3EB1B2ED0}"/>
    <cellStyle name="60% - Énfasis3 3 2" xfId="155" xr:uid="{1FF7B703-D6EE-4FA4-A1F5-F19A52DBE4E9}"/>
    <cellStyle name="60% - Énfasis3 3 3" xfId="156" xr:uid="{F2D727AF-1651-4297-8CC1-4E030223AADE}"/>
    <cellStyle name="60% - Énfasis3 4" xfId="157" xr:uid="{2B508AD3-DFD2-4E90-A00D-A009E456A8E9}"/>
    <cellStyle name="60% - Énfasis4 2" xfId="158" xr:uid="{8290F3A0-A72E-4DD7-8E23-0DD775C5B6C6}"/>
    <cellStyle name="60% - Énfasis4 2 2" xfId="159" xr:uid="{800B2FCC-5B53-424D-A2D3-D847AF3449A6}"/>
    <cellStyle name="60% - Énfasis4 2 2 2" xfId="160" xr:uid="{2B8B4B4E-90DF-43FF-AAB4-5E2EE05184BB}"/>
    <cellStyle name="60% - Énfasis4 2 2 3" xfId="161" xr:uid="{115B209A-3530-4C0A-8A46-46F551C6C71A}"/>
    <cellStyle name="60% - Énfasis4 2 3" xfId="162" xr:uid="{894E105F-4844-4C68-93B0-8463562E8253}"/>
    <cellStyle name="60% - Énfasis4 2 4" xfId="163" xr:uid="{46540F81-064D-4CA0-9880-EA0F4C5532CE}"/>
    <cellStyle name="60% - Énfasis4 3 2" xfId="164" xr:uid="{24E88E58-8EC4-4B94-ADBA-7CB2D78998DE}"/>
    <cellStyle name="60% - Énfasis4 3 3" xfId="165" xr:uid="{5692AFF7-8FBE-423D-A169-D276F06ACFE7}"/>
    <cellStyle name="60% - Énfasis4 4" xfId="166" xr:uid="{6A88F047-441C-4A5B-A9D8-3EC4BA0B7698}"/>
    <cellStyle name="60% - Énfasis5 2" xfId="167" xr:uid="{31FE990C-CB9C-4CF3-A316-7D7AEC838425}"/>
    <cellStyle name="60% - Énfasis5 2 2" xfId="168" xr:uid="{72AE745F-AF46-441E-B59D-9CA1752442B6}"/>
    <cellStyle name="60% - Énfasis5 2 2 2" xfId="169" xr:uid="{B09F6796-9662-4258-8176-1FE7FC80745D}"/>
    <cellStyle name="60% - Énfasis5 2 2 3" xfId="170" xr:uid="{3A3B73A9-5424-4F56-BCE6-BA1358022CEA}"/>
    <cellStyle name="60% - Énfasis5 2 3" xfId="171" xr:uid="{26E4EF82-CC74-4135-9EE1-EC761C63D231}"/>
    <cellStyle name="60% - Énfasis5 2 4" xfId="172" xr:uid="{CCCE7314-A3ED-4B40-88D7-55640D0F29D5}"/>
    <cellStyle name="60% - Énfasis5 3 2" xfId="173" xr:uid="{3E721127-44A5-46CE-B405-6DF0689DA063}"/>
    <cellStyle name="60% - Énfasis5 3 3" xfId="174" xr:uid="{43863EF1-E38E-452E-A0B7-BE2EA33F6C14}"/>
    <cellStyle name="60% - Énfasis5 4" xfId="175" xr:uid="{66ED5549-0845-489C-A1C0-1A2CFBEF2897}"/>
    <cellStyle name="60% - Énfasis6 2" xfId="176" xr:uid="{9B63783D-7B3C-413C-95B2-F71477D1A755}"/>
    <cellStyle name="60% - Énfasis6 2 2" xfId="177" xr:uid="{D6471B78-8180-499A-B7E2-E33FDC6788B8}"/>
    <cellStyle name="60% - Énfasis6 2 2 2" xfId="178" xr:uid="{8CF58B41-5DA1-4318-BCC0-53905583FA60}"/>
    <cellStyle name="60% - Énfasis6 2 2 3" xfId="179" xr:uid="{88FA36D1-E964-4C44-8679-5EF532C491A0}"/>
    <cellStyle name="60% - Énfasis6 2 3" xfId="180" xr:uid="{38F6FD7D-405F-4B48-B65A-BEE6ED3EF637}"/>
    <cellStyle name="60% - Énfasis6 2 4" xfId="181" xr:uid="{86D87A59-9155-475C-9C5D-E551091DAA01}"/>
    <cellStyle name="60% - Énfasis6 3 2" xfId="182" xr:uid="{381A9C41-D1DC-427A-97AB-5FE725751497}"/>
    <cellStyle name="60% - Énfasis6 3 3" xfId="183" xr:uid="{BCE44E2B-A20D-4D6F-B9B9-2D81F0AC5DC1}"/>
    <cellStyle name="60% - Énfasis6 4" xfId="184" xr:uid="{66847CC5-69BB-4AAA-8586-7D5E7755DD45}"/>
    <cellStyle name="Buena 2 2" xfId="185" xr:uid="{087B85B2-F8E7-4739-A267-495BD4675D05}"/>
    <cellStyle name="Buena 2 2 2" xfId="186" xr:uid="{A035B9A2-CBC8-44CB-8127-44DE04DBDFD8}"/>
    <cellStyle name="Buena 2 2 3" xfId="187" xr:uid="{84E2DE53-CB2F-47CC-9FF4-3A15B5E5B305}"/>
    <cellStyle name="Buena 2 3" xfId="188" xr:uid="{1216F95F-F268-45D8-AB27-D32BA0B6951A}"/>
    <cellStyle name="Buena 2 4" xfId="189" xr:uid="{8A598220-5092-4FC8-AA4F-D81276F1F662}"/>
    <cellStyle name="Buena 3 2" xfId="190" xr:uid="{17F14419-5153-49F1-AC22-B31A793BED09}"/>
    <cellStyle name="Buena 3 3" xfId="191" xr:uid="{286706CB-0A92-471A-9138-BE93AA7A73CA}"/>
    <cellStyle name="Buena 4" xfId="192" xr:uid="{BD894C74-0095-401B-B39B-E0A2D0CB3107}"/>
    <cellStyle name="Cálculo" xfId="7" builtinId="22" customBuiltin="1"/>
    <cellStyle name="Cálculo 2 2" xfId="194" xr:uid="{F3C9D23B-F973-4A76-8BBA-E073285C5F8C}"/>
    <cellStyle name="Cálculo 2 2 10" xfId="476" xr:uid="{C1CCF50F-9C73-48E7-B552-7101CB3864F6}"/>
    <cellStyle name="Cálculo 2 2 11" xfId="521" xr:uid="{B79CE299-CB76-416E-9788-BFC534D2BB55}"/>
    <cellStyle name="Cálculo 2 2 12" xfId="494" xr:uid="{A247BDC5-2B90-4D6A-A35A-7124A3D0282C}"/>
    <cellStyle name="Cálculo 2 2 2" xfId="195" xr:uid="{0589EC53-988F-40B8-94F3-8E4CD58F4E80}"/>
    <cellStyle name="Cálculo 2 2 3" xfId="196" xr:uid="{6A37AF6D-F0A7-42F5-A688-1BAAD0D66D56}"/>
    <cellStyle name="Cálculo 2 2 4" xfId="480" xr:uid="{6FA60211-63C6-4700-99E5-16B0A6AFCB8C}"/>
    <cellStyle name="Cálculo 2 2 5" xfId="501" xr:uid="{E9B65DF6-E6A9-436E-AAD0-4DE6815EA666}"/>
    <cellStyle name="Cálculo 2 2 6" xfId="485" xr:uid="{77161896-56B5-42DF-879E-CC08F130ACF7}"/>
    <cellStyle name="Cálculo 2 2 7" xfId="508" xr:uid="{161356AC-5159-404C-94A4-E25C84B35C08}"/>
    <cellStyle name="Cálculo 2 2 8" xfId="483" xr:uid="{22C2AE16-DF36-4F54-9628-5AFF300808DA}"/>
    <cellStyle name="Cálculo 2 2 9" xfId="514" xr:uid="{0E3DB392-D279-40AB-B216-D0CF430B8363}"/>
    <cellStyle name="Cálculo 2 3" xfId="197" xr:uid="{E8F48392-1E60-4A47-8646-022E639A1F0F}"/>
    <cellStyle name="Cálculo 2 4" xfId="198" xr:uid="{8FA74402-7F89-4FE5-920E-50252B6D242E}"/>
    <cellStyle name="Cálculo 2 4 10" xfId="495" xr:uid="{4FAFD9E0-39AC-4033-9D70-D501613312A0}"/>
    <cellStyle name="Cálculo 2 4 2" xfId="484" xr:uid="{3F55FE47-E52C-403A-8E4B-710B7ECEAAD7}"/>
    <cellStyle name="Cálculo 2 4 3" xfId="499" xr:uid="{7CC5357A-0FF5-4D2F-ADC5-28495D2B6547}"/>
    <cellStyle name="Cálculo 2 4 4" xfId="489" xr:uid="{A04EA660-FEAB-4DD4-A89B-C10D8F5054EC}"/>
    <cellStyle name="Cálculo 2 4 5" xfId="504" xr:uid="{7C4AF473-9DDB-42D4-B8DA-5FE8E46F1E34}"/>
    <cellStyle name="Cálculo 2 4 6" xfId="490" xr:uid="{605A9080-4DF4-4191-8A22-8DEC050E8F88}"/>
    <cellStyle name="Cálculo 2 4 7" xfId="509" xr:uid="{2DB35E6D-2C0D-491E-B600-00A35666F62D}"/>
    <cellStyle name="Cálculo 2 4 8" xfId="488" xr:uid="{4D8A65FE-F61E-4CA0-A379-C586CFA92A8C}"/>
    <cellStyle name="Cálculo 2 4 9" xfId="517" xr:uid="{917B2D39-E17E-4002-9F1A-C7F1A32EFC2B}"/>
    <cellStyle name="Cálculo 3 2" xfId="199" xr:uid="{84D54507-ED68-4DE7-B85F-5B2964A3B24E}"/>
    <cellStyle name="Cálculo 3 3" xfId="200" xr:uid="{CE948D77-5BE8-42DF-AE64-AD97B898877A}"/>
    <cellStyle name="Cálculo 4" xfId="201" xr:uid="{075E9457-D6AB-4AF8-BF2E-FC9C59EBA284}"/>
    <cellStyle name="Cálculo 4 10" xfId="496" xr:uid="{5CEBCF5A-E39D-4C35-B744-2598DB63EA7E}"/>
    <cellStyle name="Cálculo 4 2" xfId="487" xr:uid="{A562B81D-9C5B-4E55-9147-FE8A38068E15}"/>
    <cellStyle name="Cálculo 4 3" xfId="497" xr:uid="{1508899B-69E8-40A8-80A7-F0232A272BFC}"/>
    <cellStyle name="Cálculo 4 4" xfId="491" xr:uid="{5689E72B-6288-4982-BC9B-64EC84855729}"/>
    <cellStyle name="Cálculo 4 5" xfId="503" xr:uid="{116D3CE0-6E66-4F85-9E91-FF62CB20F4DF}"/>
    <cellStyle name="Cálculo 4 6" xfId="493" xr:uid="{C24B76E6-53ED-43DA-8B61-B654C0D3487F}"/>
    <cellStyle name="Cálculo 4 7" xfId="506" xr:uid="{F78D276A-E375-436C-8D38-59A9D9770896}"/>
    <cellStyle name="Cálculo 4 8" xfId="492" xr:uid="{1901F685-90AD-4BF6-B3A0-289338CB96AF}"/>
    <cellStyle name="Cálculo 4 9" xfId="511" xr:uid="{BD8C6F36-5592-49FE-BBFA-8A3671838580}"/>
    <cellStyle name="Celda de comprobación" xfId="9" builtinId="23" customBuiltin="1"/>
    <cellStyle name="Celda de comprobación 2 2" xfId="202" xr:uid="{3C41F823-694F-4A7D-B184-AE3726B70F43}"/>
    <cellStyle name="Celda de comprobación 2 2 2" xfId="203" xr:uid="{D567C5F7-570A-4F96-8CE5-466FD634209F}"/>
    <cellStyle name="Celda de comprobación 2 2 3" xfId="204" xr:uid="{5D266A03-058A-43EE-B0FD-6BBAA75446CE}"/>
    <cellStyle name="Celda de comprobación 2 3" xfId="205" xr:uid="{05FD9146-B9E0-444B-BFC1-2193A565D8F8}"/>
    <cellStyle name="Celda de comprobación 2 4" xfId="206" xr:uid="{3CEEA09B-AB05-4322-8E3D-6666D3282F1C}"/>
    <cellStyle name="Celda de comprobación 3 2" xfId="207" xr:uid="{6E8EFF33-65B9-4EB7-B8AB-EE90AF9AD21E}"/>
    <cellStyle name="Celda de comprobación 3 3" xfId="208" xr:uid="{0EBCE9BB-08DD-4954-84CB-A87D496DC7F4}"/>
    <cellStyle name="Celda de comprobación 4" xfId="209" xr:uid="{1717E8AD-451F-4E28-8652-CF4062AD5A09}"/>
    <cellStyle name="Celda vinculada" xfId="8" builtinId="24" customBuiltin="1"/>
    <cellStyle name="Celda vinculada 2 2" xfId="210" xr:uid="{93B5D491-36E4-4ECE-88F6-2C3E9C6BD407}"/>
    <cellStyle name="Celda vinculada 2 2 2" xfId="211" xr:uid="{2D6E51A2-9AF7-48C3-BFCD-046B7FD09FD9}"/>
    <cellStyle name="Celda vinculada 2 2 3" xfId="212" xr:uid="{6E08DE43-5933-464A-97FF-8A85C59A6D54}"/>
    <cellStyle name="Celda vinculada 2 3" xfId="213" xr:uid="{4DEA997C-2A0F-4939-93E7-53B59DD53EBF}"/>
    <cellStyle name="Celda vinculada 2 4" xfId="214" xr:uid="{681BADDC-77A6-4FBB-B0D4-B5250829BBBD}"/>
    <cellStyle name="Celda vinculada 3 2" xfId="215" xr:uid="{BF814E45-E358-45BB-8006-0E839C0156DC}"/>
    <cellStyle name="Celda vinculada 3 3" xfId="216" xr:uid="{D7EC5255-01BB-4440-B122-534BFBA9F5F3}"/>
    <cellStyle name="Celda vinculada 4" xfId="217" xr:uid="{866B44AC-3853-43FA-BB13-FE78FA5EAB67}"/>
    <cellStyle name="Encabezado 4" xfId="3" builtinId="19" customBuiltin="1"/>
    <cellStyle name="Encabezado 4 2 2" xfId="218" xr:uid="{C31D65E2-A956-4F33-9E68-378B05A15798}"/>
    <cellStyle name="Encabezado 4 2 2 2" xfId="219" xr:uid="{08FFDFEF-B494-41A1-BEF2-99ACF24F0F55}"/>
    <cellStyle name="Encabezado 4 2 2 3" xfId="220" xr:uid="{3F8A09C6-EF4D-475E-8E89-C3BE0E50FD73}"/>
    <cellStyle name="Encabezado 4 2 3" xfId="221" xr:uid="{7D4C5DFE-659F-42F5-9DA8-F1B5DA73E660}"/>
    <cellStyle name="Encabezado 4 2 4" xfId="222" xr:uid="{FE25C9F3-2C03-4B7E-95A9-FAC4FC0987A9}"/>
    <cellStyle name="Encabezado 4 3 2" xfId="223" xr:uid="{6F87D4FC-B938-4D63-960B-493C4A6F0680}"/>
    <cellStyle name="Encabezado 4 3 3" xfId="224" xr:uid="{8D51D260-3F34-4906-9804-165210DD6CFD}"/>
    <cellStyle name="Encabezado 4 4" xfId="225" xr:uid="{79066F7E-61B1-40EF-8274-63ED60A5B018}"/>
    <cellStyle name="Énfasis1" xfId="14" builtinId="29" customBuiltin="1"/>
    <cellStyle name="Énfasis1 2 2" xfId="226" xr:uid="{439C015B-5A16-4F37-812B-F48AC0642FE8}"/>
    <cellStyle name="Énfasis1 2 2 2" xfId="227" xr:uid="{C482A808-1389-49B6-84F5-184F4BAB9062}"/>
    <cellStyle name="Énfasis1 2 2 3" xfId="228" xr:uid="{A000EE1F-7F07-44AC-B5D1-D8F914A1C5BC}"/>
    <cellStyle name="Énfasis1 2 3" xfId="229" xr:uid="{AAB9CADF-B5F7-40B5-9D51-32E2E0D71389}"/>
    <cellStyle name="Énfasis1 2 4" xfId="230" xr:uid="{B436EC63-9E76-4C98-807F-4945D008A9EB}"/>
    <cellStyle name="Énfasis1 3 2" xfId="231" xr:uid="{B457B18C-E1E4-4524-890E-BEC8315A79F3}"/>
    <cellStyle name="Énfasis1 3 3" xfId="232" xr:uid="{B5631283-CB92-4767-BA7E-F67312FA1CBE}"/>
    <cellStyle name="Énfasis1 4" xfId="233" xr:uid="{500FADAF-B9C3-4CF6-8B5C-364702EC2BCD}"/>
    <cellStyle name="Énfasis2" xfId="17" builtinId="33" customBuiltin="1"/>
    <cellStyle name="Énfasis2 2 2" xfId="234" xr:uid="{46418911-3C3F-40C3-8006-28BF6BD7188B}"/>
    <cellStyle name="Énfasis2 2 2 2" xfId="235" xr:uid="{55E1FA28-1AE5-44F1-B9C9-CFB3AA976004}"/>
    <cellStyle name="Énfasis2 2 2 3" xfId="236" xr:uid="{17031654-6032-4624-84AB-A30B5022C0C0}"/>
    <cellStyle name="Énfasis2 2 3" xfId="237" xr:uid="{A951758C-FF26-4B29-926B-0A0CCD47E3E1}"/>
    <cellStyle name="Énfasis2 2 4" xfId="238" xr:uid="{EF29779B-D1E1-439C-A47F-B6C1D6886A30}"/>
    <cellStyle name="Énfasis2 3 2" xfId="239" xr:uid="{82CE4F91-AFF1-4861-AF8E-30F4EE1C85FD}"/>
    <cellStyle name="Énfasis2 3 3" xfId="240" xr:uid="{A93FA40D-001A-4AD6-9131-F52FB35B37BE}"/>
    <cellStyle name="Énfasis2 4" xfId="241" xr:uid="{18C424E7-514D-47E1-98DE-73F6CC879F02}"/>
    <cellStyle name="Énfasis3" xfId="20" builtinId="37" customBuiltin="1"/>
    <cellStyle name="Énfasis3 2 2" xfId="242" xr:uid="{2F2E7449-1542-4F9E-A3F4-D5A7574FA913}"/>
    <cellStyle name="Énfasis3 2 2 2" xfId="243" xr:uid="{DF32D6A6-0380-47B1-866E-3EE174F65388}"/>
    <cellStyle name="Énfasis3 2 2 3" xfId="244" xr:uid="{45443705-EFA2-4B95-81E8-2367ABDFEF63}"/>
    <cellStyle name="Énfasis3 2 3" xfId="245" xr:uid="{A715F666-D11E-45A2-9C66-12C720BAE4B4}"/>
    <cellStyle name="Énfasis3 2 4" xfId="246" xr:uid="{CD574F00-25BB-4EA1-A702-F23DF6220D63}"/>
    <cellStyle name="Énfasis3 3 2" xfId="247" xr:uid="{8F254F96-5779-411C-A682-BC129F44CF78}"/>
    <cellStyle name="Énfasis3 3 3" xfId="248" xr:uid="{FFDB2167-823D-446D-97D3-4B4D3E872EAD}"/>
    <cellStyle name="Énfasis3 4" xfId="249" xr:uid="{7B78EFE9-13A5-4F46-92F9-A3BA47A6B6D2}"/>
    <cellStyle name="Énfasis4" xfId="23" builtinId="41" customBuiltin="1"/>
    <cellStyle name="Énfasis4 2 2" xfId="250" xr:uid="{7C895A79-0706-4518-9F27-E83A92D5E56D}"/>
    <cellStyle name="Énfasis4 2 2 2" xfId="251" xr:uid="{CEC5E53B-D72D-41B1-B154-8AFE1E6F78C2}"/>
    <cellStyle name="Énfasis4 2 2 3" xfId="252" xr:uid="{56BF2D4D-1FF2-4FE1-A6CC-E2B21CAD122D}"/>
    <cellStyle name="Énfasis4 2 3" xfId="253" xr:uid="{596D8EE6-EFEA-4DEA-A2D4-B19B9E6131EB}"/>
    <cellStyle name="Énfasis4 2 4" xfId="254" xr:uid="{CC4DE285-AC3A-473C-8CD8-50F601221D18}"/>
    <cellStyle name="Énfasis4 3 2" xfId="255" xr:uid="{2A5D9CA3-AA49-449A-B9E2-67CBB2A55570}"/>
    <cellStyle name="Énfasis4 3 3" xfId="256" xr:uid="{71D577C8-43EC-4282-97C4-EE87874E6BAF}"/>
    <cellStyle name="Énfasis4 4" xfId="257" xr:uid="{69823AA9-5DCE-4D47-BCC5-C175EE24CD13}"/>
    <cellStyle name="Énfasis5" xfId="26" builtinId="45" customBuiltin="1"/>
    <cellStyle name="Énfasis5 2 2" xfId="258" xr:uid="{0C190EA0-413F-4B82-99CC-54C0481C7290}"/>
    <cellStyle name="Énfasis5 2 2 2" xfId="259" xr:uid="{2179D7C1-8D1B-4CD0-A694-049964BA34D1}"/>
    <cellStyle name="Énfasis5 2 2 3" xfId="260" xr:uid="{6D04E2B1-57CF-43A6-946B-7059E68BB355}"/>
    <cellStyle name="Énfasis5 2 3" xfId="261" xr:uid="{398D8DA4-AE1E-422D-9600-D15C9C0B60CC}"/>
    <cellStyle name="Énfasis5 2 4" xfId="262" xr:uid="{7C8EB396-D0B9-410E-88DF-9D520F0CD720}"/>
    <cellStyle name="Énfasis5 3 2" xfId="263" xr:uid="{087BA982-131B-4906-B1B5-45DEE2FA9A26}"/>
    <cellStyle name="Énfasis5 3 3" xfId="264" xr:uid="{F4AC23F0-FD9E-42ED-95CD-34331C905BD8}"/>
    <cellStyle name="Énfasis5 4" xfId="265" xr:uid="{6B0E0C60-77ED-469C-BFB8-855D00E960A7}"/>
    <cellStyle name="Énfasis6" xfId="29" builtinId="49" customBuiltin="1"/>
    <cellStyle name="Énfasis6 2 2" xfId="266" xr:uid="{894A2F3B-0BB7-42E8-BD00-5262E205F179}"/>
    <cellStyle name="Énfasis6 2 2 2" xfId="267" xr:uid="{47366275-FF55-4E0B-AE4F-2AE4560DCC24}"/>
    <cellStyle name="Énfasis6 2 2 3" xfId="268" xr:uid="{1B0BD3CE-861C-43A4-B2EE-8130C9F1D66C}"/>
    <cellStyle name="Énfasis6 2 3" xfId="269" xr:uid="{3A294B74-B7BF-437D-B49A-2A5137C0A098}"/>
    <cellStyle name="Énfasis6 2 4" xfId="270" xr:uid="{583DE21F-AAEC-437C-8B7D-5A035818E71B}"/>
    <cellStyle name="Énfasis6 3 2" xfId="271" xr:uid="{95A74630-F7B5-48C6-9F51-AE1315D2F1F1}"/>
    <cellStyle name="Énfasis6 3 3" xfId="272" xr:uid="{802F0B11-11AD-4507-A8CD-5E6B4551B2A7}"/>
    <cellStyle name="Énfasis6 4" xfId="273" xr:uid="{350C9A25-34C2-4400-AE2E-80E3F80B317C}"/>
    <cellStyle name="Entrada" xfId="5" builtinId="20" customBuiltin="1"/>
    <cellStyle name="Entrada 2 2" xfId="274" xr:uid="{F3985175-31E6-4B82-83CE-BC6784EC3C41}"/>
    <cellStyle name="Entrada 2 2 10" xfId="516" xr:uid="{3B487508-16E0-4442-825B-70A6C8EEAACA}"/>
    <cellStyle name="Entrada 2 2 11" xfId="479" xr:uid="{19FBC142-CAB7-4D14-91A8-4D75F4DDD611}"/>
    <cellStyle name="Entrada 2 2 12" xfId="524" xr:uid="{2451D1F1-E14A-4311-94EB-205D7B7DA294}"/>
    <cellStyle name="Entrada 2 2 2" xfId="275" xr:uid="{8422718D-F7C7-4876-931F-9105E6849276}"/>
    <cellStyle name="Entrada 2 2 3" xfId="276" xr:uid="{0D555347-06FD-4976-A2A6-9B400D7A409A}"/>
    <cellStyle name="Entrada 2 2 4" xfId="498" xr:uid="{3181B4E3-E86D-40AE-8D2B-7AA101CF3F3D}"/>
    <cellStyle name="Entrada 2 2 5" xfId="482" xr:uid="{1DCB4210-FE47-4CD0-99C7-19A746E08AA9}"/>
    <cellStyle name="Entrada 2 2 6" xfId="505" xr:uid="{EE03740B-896E-4E60-80DC-2F4F146F294C}"/>
    <cellStyle name="Entrada 2 2 7" xfId="486" xr:uid="{3E4E2F21-6984-4B90-9FC3-6ABFF55D8796}"/>
    <cellStyle name="Entrada 2 2 8" xfId="513" xr:uid="{809106BB-06ED-4C92-8F41-5EBE7D15060A}"/>
    <cellStyle name="Entrada 2 2 9" xfId="481" xr:uid="{26EA2342-495F-4D03-B185-3A75495CCF53}"/>
    <cellStyle name="Entrada 2 3" xfId="277" xr:uid="{DEE29ABB-A5FF-4700-A20F-B02659C8A567}"/>
    <cellStyle name="Entrada 2 4" xfId="278" xr:uid="{A63CAD60-3514-4E44-A708-6D4CB3704E8D}"/>
    <cellStyle name="Entrada 2 4 10" xfId="526" xr:uid="{3C1E064A-E193-4B2C-BEE7-E4B1381D31E6}"/>
    <cellStyle name="Entrada 2 4 2" xfId="500" xr:uid="{C0251F69-8F78-4C3A-B1BD-E936ACC03AA5}"/>
    <cellStyle name="Entrada 2 4 3" xfId="477" xr:uid="{B521DFD7-0DFE-4059-8E16-5F45B4BD5254}"/>
    <cellStyle name="Entrada 2 4 4" xfId="507" xr:uid="{38C73819-F724-4E50-854A-FEA3602F48D9}"/>
    <cellStyle name="Entrada 2 4 5" xfId="478" xr:uid="{78E9C551-672C-4E31-8283-12C1627E0B7C}"/>
    <cellStyle name="Entrada 2 4 6" xfId="515" xr:uid="{F09DC239-A20E-4F0C-84B3-F94E4C9ECF4D}"/>
    <cellStyle name="Entrada 2 4 7" xfId="473" xr:uid="{66B07043-ECED-4DB1-97E6-E0681C100E2F}"/>
    <cellStyle name="Entrada 2 4 8" xfId="519" xr:uid="{41E9272F-DD3C-4689-84BE-BC4A2B5210BD}"/>
    <cellStyle name="Entrada 2 4 9" xfId="471" xr:uid="{7A2C8244-3086-46D5-9DA3-C8069815AF9C}"/>
    <cellStyle name="Entrada 3 2" xfId="279" xr:uid="{B6BE27E6-D17D-4DA6-B494-E4D2DBAAF357}"/>
    <cellStyle name="Entrada 3 3" xfId="280" xr:uid="{7859CA70-8090-4BBA-85B0-0FE63A1ABE7B}"/>
    <cellStyle name="Entrada 4" xfId="281" xr:uid="{537C5529-B5A5-4792-BCBD-16D20FA43503}"/>
    <cellStyle name="Entrada 4 10" xfId="527" xr:uid="{1ECF091A-5B7A-4CF3-A288-EF3EC3E81767}"/>
    <cellStyle name="Entrada 4 2" xfId="502" xr:uid="{3148D33C-00B8-48F9-92B0-7573181551BF}"/>
    <cellStyle name="Entrada 4 3" xfId="475" xr:uid="{C41F2A11-9E65-4C39-85E7-E282038DDCAC}"/>
    <cellStyle name="Entrada 4 4" xfId="510" xr:uid="{96CBC90B-FC26-4A80-83EF-63B9CF717B45}"/>
    <cellStyle name="Entrada 4 5" xfId="474" xr:uid="{98A0F916-A4F4-413C-AC66-9426CD5F229E}"/>
    <cellStyle name="Entrada 4 6" xfId="518" xr:uid="{F1384F0B-93DD-47C0-A90A-2A01416D7EAE}"/>
    <cellStyle name="Entrada 4 7" xfId="472" xr:uid="{6173E5A9-F8C4-4D01-B5B7-F50BE8516CB3}"/>
    <cellStyle name="Entrada 4 8" xfId="522" xr:uid="{1ED7C30E-971C-419D-B34F-F4F358F924F8}"/>
    <cellStyle name="Entrada 4 9" xfId="470" xr:uid="{3D475D41-CE34-4366-9F9E-CD24B71D5306}"/>
    <cellStyle name="Hipervínculo" xfId="282" builtinId="8"/>
    <cellStyle name="Hipervínculo 2" xfId="283" xr:uid="{AEB78FE0-CA88-43F1-A5D1-6F2C6F790666}"/>
    <cellStyle name="Hipervínculo 2 2" xfId="284" xr:uid="{3AE26014-9D63-45C6-AC02-ED7649ACAFA9}"/>
    <cellStyle name="Hipervínculo 3" xfId="285" xr:uid="{E3A5EE00-260B-4E8A-90A9-C626A538B308}"/>
    <cellStyle name="Incorrecto" xfId="4" builtinId="27" customBuiltin="1"/>
    <cellStyle name="Incorrecto 2 2" xfId="286" xr:uid="{CAF62809-901C-4E6D-B9BB-E30663A63EC1}"/>
    <cellStyle name="Incorrecto 2 2 2" xfId="287" xr:uid="{7EB0D728-1001-4D58-9E3B-4FB933FF17A2}"/>
    <cellStyle name="Incorrecto 2 2 3" xfId="288" xr:uid="{F183213A-3474-4BAA-8B47-4A1CC05E34B8}"/>
    <cellStyle name="Incorrecto 2 3" xfId="289" xr:uid="{33D1A4B4-5D34-4656-AAD8-B500C4C25371}"/>
    <cellStyle name="Incorrecto 2 4" xfId="290" xr:uid="{93C810B0-069C-4A8F-BFB9-9EBA3CFC0A58}"/>
    <cellStyle name="Incorrecto 3 2" xfId="291" xr:uid="{24011BC6-5599-40BD-A645-89CE52E5A024}"/>
    <cellStyle name="Incorrecto 3 3" xfId="292" xr:uid="{32FCC1A7-AF99-4715-8DC3-DCEA76BD3709}"/>
    <cellStyle name="Incorrecto 4" xfId="293" xr:uid="{CC4621DF-6E93-423E-8CC9-666E49480C0B}"/>
    <cellStyle name="Millares [0] 2" xfId="296" xr:uid="{007E776A-245A-49AF-B9D5-9991762ED6DE}"/>
    <cellStyle name="Millares [0] 2 2" xfId="297" xr:uid="{6DDB3ADE-9B80-406B-9BC4-A87BF03C11DE}"/>
    <cellStyle name="Millares [0] 2 3" xfId="298" xr:uid="{29ADF037-E335-46C6-97A0-7BF3B11DE2CB}"/>
    <cellStyle name="Millares [0] 3" xfId="299" xr:uid="{1BA47141-376A-4281-8975-5C0A83BC23E7}"/>
    <cellStyle name="Millares [0] 3 2" xfId="300" xr:uid="{0D938BA5-1BEC-4651-AAE0-A72A8F68E0F0}"/>
    <cellStyle name="Millares [0] 4" xfId="301" xr:uid="{4C7569E8-E140-4653-A828-D1D20EC7FD5E}"/>
    <cellStyle name="Millares [0] 5" xfId="295" xr:uid="{F6C66440-BD30-492E-9F7F-6A001B252CAD}"/>
    <cellStyle name="Millares 10" xfId="294" xr:uid="{FDDFC298-AD38-43D1-B26A-893C3D7FC754}"/>
    <cellStyle name="Millares 11" xfId="512" xr:uid="{499C6003-2177-46D8-B5DD-F0E3CC59639A}"/>
    <cellStyle name="Millares 12" xfId="469" xr:uid="{2E034E04-62DE-4301-8D4D-879E18D20454}"/>
    <cellStyle name="Millares 13" xfId="520" xr:uid="{40CFF604-802E-4E57-BE95-D7C6BB600665}"/>
    <cellStyle name="Millares 14" xfId="468" xr:uid="{04E975E6-F548-49AC-860D-E68F41245FD4}"/>
    <cellStyle name="Millares 15" xfId="523" xr:uid="{3135E431-C37B-470D-BBCB-2B889B2FBB11}"/>
    <cellStyle name="Millares 16" xfId="467" xr:uid="{B9FA53F7-F781-44AF-83A8-2ABF724C7477}"/>
    <cellStyle name="Millares 17" xfId="525" xr:uid="{3844DDCE-1A4C-429A-8C9B-C2AC7399E28D}"/>
    <cellStyle name="Millares 18" xfId="466" xr:uid="{7CD0B69F-C6BF-4DF3-BC35-2CDEE5CD155D}"/>
    <cellStyle name="Millares 19" xfId="528" xr:uid="{C8C3D4DC-72A9-4EE3-BEA7-F1F74E5B8A56}"/>
    <cellStyle name="Millares 2" xfId="302" xr:uid="{F7EBA7FF-A098-4CF8-B7EB-998008E58A1F}"/>
    <cellStyle name="Millares 2 2" xfId="303" xr:uid="{DF6E6D17-1A8A-4F35-8DEE-A93A89D3F067}"/>
    <cellStyle name="Millares 2 3" xfId="304" xr:uid="{BB443D78-B929-4375-A657-45968ABBB4AD}"/>
    <cellStyle name="Millares 2 4" xfId="305" xr:uid="{495E3E5C-F0F3-45B9-8265-6D46B2AAEBAB}"/>
    <cellStyle name="Millares 2 5" xfId="306" xr:uid="{90C6A200-65CE-41EE-B69B-ACC33B95284B}"/>
    <cellStyle name="Millares 2 5 2" xfId="307" xr:uid="{FDF1EB78-F9A2-4EE0-AA71-CED91788BB1C}"/>
    <cellStyle name="Millares 2 5 2 2" xfId="308" xr:uid="{5D837758-0046-49E4-8464-4FCE6CE58DE3}"/>
    <cellStyle name="Millares 3" xfId="309" xr:uid="{EE50A7D5-B688-40CC-82A9-B6E6B4584DC4}"/>
    <cellStyle name="Millares 3 2" xfId="310" xr:uid="{1CF9A519-CD6E-458A-94A9-221AB9CEB406}"/>
    <cellStyle name="Millares 3 2 2" xfId="311" xr:uid="{E82DAAAF-5269-471D-BAF6-05591FE3A86A}"/>
    <cellStyle name="Millares 4" xfId="312" xr:uid="{E9238697-D1C0-4254-A234-DDE17B877ED1}"/>
    <cellStyle name="Millares 4 2" xfId="313" xr:uid="{AEAC7EE6-81F4-4192-960A-5E840662DE24}"/>
    <cellStyle name="Millares 4 2 2" xfId="314" xr:uid="{132DDA37-0B1C-4C2C-93D0-774E4F072F78}"/>
    <cellStyle name="Millares 4 3" xfId="315" xr:uid="{A3519136-31D4-4A8D-ABBE-A05B182438FE}"/>
    <cellStyle name="Millares 5" xfId="316" xr:uid="{9C8FCA32-A7FA-4728-80E1-7986ADAEA1BA}"/>
    <cellStyle name="Millares 5 2" xfId="317" xr:uid="{2EB193F0-D07E-4579-B695-9F91046AC28D}"/>
    <cellStyle name="Millares 5 2 2" xfId="318" xr:uid="{F9818DF2-92B5-4B4F-829C-96C1C450F145}"/>
    <cellStyle name="Millares 6" xfId="319" xr:uid="{0B851055-9DC5-41F5-A6BD-A07218721A89}"/>
    <cellStyle name="Millares 6 2" xfId="320" xr:uid="{4D9CCD5A-1228-4F39-AC88-9CA7C2751DCE}"/>
    <cellStyle name="Millares 6 2 2" xfId="321" xr:uid="{5982E475-FD8D-4DBA-B498-276F09732A1D}"/>
    <cellStyle name="Millares 7" xfId="322" xr:uid="{0C5B09CF-9B66-4A1A-9655-5F936B096CFD}"/>
    <cellStyle name="Millares 7 2" xfId="323" xr:uid="{CF1546CD-2C58-4BA4-B072-E9B8D7FDE9AC}"/>
    <cellStyle name="Millares 8" xfId="324" xr:uid="{E85A08B3-CFCB-47A3-A301-7CB3D019EB34}"/>
    <cellStyle name="Millares 8 2" xfId="325" xr:uid="{0F4CA258-667F-4437-9007-E1AEC0B1ABA2}"/>
    <cellStyle name="Millares 8 2 2" xfId="326" xr:uid="{757B7FE6-B89D-4B34-A049-65402451BF55}"/>
    <cellStyle name="Millares 8 3" xfId="327" xr:uid="{C2C39078-21F1-46F5-B877-4D72122AE12A}"/>
    <cellStyle name="Millares 9" xfId="328" xr:uid="{2A8D1431-351D-4243-A8BD-DA36032C0BA0}"/>
    <cellStyle name="Moneda [0] 2" xfId="329" xr:uid="{64B6A001-19B8-425D-A975-555FC5253A7C}"/>
    <cellStyle name="Neutral 2" xfId="330" xr:uid="{C2B896CD-5921-424E-9D64-37329AF61B14}"/>
    <cellStyle name="Neutral 2 2" xfId="331" xr:uid="{6069BBB4-49F5-41F7-AE99-D237E07C0AF0}"/>
    <cellStyle name="Neutral 2 2 2" xfId="332" xr:uid="{38D30126-12F3-4572-BFF0-33948699F054}"/>
    <cellStyle name="Neutral 2 2 3" xfId="333" xr:uid="{E4E3CC35-C0C6-4505-97DC-558561475620}"/>
    <cellStyle name="Neutral 2 3" xfId="334" xr:uid="{89A03DA1-D13B-4AFF-9D88-45365A1DAEE9}"/>
    <cellStyle name="Neutral 2 4" xfId="335" xr:uid="{7B2A10D7-8C08-4E0C-B337-64636823298B}"/>
    <cellStyle name="Neutral 3 2" xfId="336" xr:uid="{CA592896-2F5C-40A4-95F4-B61973587F78}"/>
    <cellStyle name="Neutral 3 3" xfId="337" xr:uid="{C4A43CFD-1E80-4E51-8527-CB0997D1BB9A}"/>
    <cellStyle name="Neutral 4" xfId="338" xr:uid="{FB61B467-C544-4842-A292-D02A37F95C3C}"/>
    <cellStyle name="Normal" xfId="0" builtinId="0"/>
    <cellStyle name="Normal 10" xfId="339" xr:uid="{6B15A3E5-2610-4BC2-BF53-447BFAF5BC8A}"/>
    <cellStyle name="Normal 2" xfId="340" xr:uid="{3C87B51D-981F-4CFD-8340-EB049389FE6D}"/>
    <cellStyle name="Normal 2 2" xfId="341" xr:uid="{3D714DE9-D215-4479-BCD0-E48D2BE13E39}"/>
    <cellStyle name="Normal 2 2 2" xfId="342" xr:uid="{0EFA9A0F-8A3F-4091-856B-5156C5B198D1}"/>
    <cellStyle name="Normal 2 2 2 2" xfId="343" xr:uid="{B1B838E7-8083-4F20-9223-6EC99A5034F4}"/>
    <cellStyle name="Normal 2 2 2 2 2" xfId="344" xr:uid="{8BCFD14D-BD22-4566-9F4B-1223E630BC10}"/>
    <cellStyle name="Normal 2 2 3" xfId="345" xr:uid="{B5D28ADF-39F0-41EA-B8A2-E51FC6676E5F}"/>
    <cellStyle name="Normal 2 3" xfId="346" xr:uid="{007DAF5E-E577-430D-BE65-6BE273D6A320}"/>
    <cellStyle name="Normal 2 4" xfId="347" xr:uid="{1BF46423-8104-4E38-9322-3A6AAF0BF752}"/>
    <cellStyle name="Normal 2 4 2" xfId="348" xr:uid="{8730FD01-C092-4BF5-891C-7C5D093D8F39}"/>
    <cellStyle name="Normal 2 5" xfId="349" xr:uid="{154CB568-3696-4621-B0D4-6753FCD69E06}"/>
    <cellStyle name="Normal 3" xfId="350" xr:uid="{4EC26B4C-A9C9-4B47-930B-3214FC8C319D}"/>
    <cellStyle name="Normal 3 2" xfId="351" xr:uid="{C3DB2C44-3D6C-484F-950A-B0AA87264435}"/>
    <cellStyle name="Normal 3 3" xfId="352" xr:uid="{5972A928-740F-4760-889B-CDE32C6C8017}"/>
    <cellStyle name="Normal 3 4" xfId="353" xr:uid="{E8584A69-1B75-43AB-ADA0-CDD64D99389D}"/>
    <cellStyle name="Normal 3 5" xfId="354" xr:uid="{AD22944F-EE18-4006-AF2B-43F7C5F431F9}"/>
    <cellStyle name="Normal 4" xfId="355" xr:uid="{A825BBFA-18FA-4B32-9B5A-885505AB9A76}"/>
    <cellStyle name="Normal 4 2" xfId="356" xr:uid="{07A46A16-7350-47FA-8791-BE1CE630C6BF}"/>
    <cellStyle name="Normal 4 2 2" xfId="357" xr:uid="{A1DAC1AC-5052-4720-BB6D-B0DC0763B035}"/>
    <cellStyle name="Normal 4 3" xfId="358" xr:uid="{A135C56C-409C-42C7-BDC3-82EFB593840F}"/>
    <cellStyle name="Normal 4 4" xfId="359" xr:uid="{4D047AFD-383C-4C36-82FF-4AFC4E66BBF4}"/>
    <cellStyle name="Normal 5" xfId="360" xr:uid="{6EC1B96E-B863-42CB-874B-B8FD4D10C6B9}"/>
    <cellStyle name="Normal 5 2" xfId="361" xr:uid="{46474EEA-5C18-4618-9242-7B83EC4E6B1F}"/>
    <cellStyle name="Normal 5 2 2" xfId="362" xr:uid="{72887BB4-BE84-4245-B1B7-9E150DEA44D0}"/>
    <cellStyle name="Normal 5 2 2 2" xfId="363" xr:uid="{65B94BC1-ABE9-43E3-99E8-5A5E6E38DD38}"/>
    <cellStyle name="Normal 9" xfId="364" xr:uid="{53B0BBEB-7AC8-45F1-8369-B6F5B4F893C4}"/>
    <cellStyle name="Notas" xfId="11" builtinId="10" customBuiltin="1"/>
    <cellStyle name="Notas 2 2" xfId="365" xr:uid="{6EBE0334-3D5A-45A4-8016-559151C0023B}"/>
    <cellStyle name="Notas 2 2 10" xfId="543" xr:uid="{3B94D571-AD1E-4C2A-83B2-C8DD90C23E56}"/>
    <cellStyle name="Notas 2 2 11" xfId="457" xr:uid="{7DAD0397-5B30-49DB-99C6-096CED453DD2}"/>
    <cellStyle name="Notas 2 2 12" xfId="552" xr:uid="{7C14352A-B29C-4D05-AB14-5D3C5C2FB788}"/>
    <cellStyle name="Notas 2 2 2" xfId="366" xr:uid="{87EFE48C-4999-46B7-9FA6-F86BCE9215D7}"/>
    <cellStyle name="Notas 2 2 3" xfId="367" xr:uid="{6C10BECD-8F88-4DA0-B4AD-E9E4126406B6}"/>
    <cellStyle name="Notas 2 2 4" xfId="529" xr:uid="{A19BF827-9F73-4C33-AA15-D8AF2299CD7C}"/>
    <cellStyle name="Notas 2 2 5" xfId="465" xr:uid="{9341C13D-CF07-49B6-B844-830DD157CD14}"/>
    <cellStyle name="Notas 2 2 6" xfId="532" xr:uid="{D499F691-6D96-4162-B2EB-94E56ADE034F}"/>
    <cellStyle name="Notas 2 2 7" xfId="464" xr:uid="{088CCDB2-CBF2-40E7-89A8-5ECB4FDDDF79}"/>
    <cellStyle name="Notas 2 2 8" xfId="538" xr:uid="{ECD834CD-63D2-4BD8-A2D5-F8DA4A253D46}"/>
    <cellStyle name="Notas 2 2 9" xfId="460" xr:uid="{D9AE04AA-632A-44B1-8BD2-55E4650EFADA}"/>
    <cellStyle name="Notas 2 3" xfId="368" xr:uid="{629F403A-B986-4CE2-9455-78D74475CC69}"/>
    <cellStyle name="Notas 2 4" xfId="369" xr:uid="{4AD1FCD7-E893-49A0-BE5C-45BFD4CB1615}"/>
    <cellStyle name="Notas 2 4 10" xfId="554" xr:uid="{5CF3A400-71CD-4C55-9E58-09E32DD6A5F1}"/>
    <cellStyle name="Notas 2 4 2" xfId="530" xr:uid="{68BB2E83-3A06-4289-B705-9208FA04F0F0}"/>
    <cellStyle name="Notas 2 4 3" xfId="463" xr:uid="{74E4AA19-8D5D-4951-9918-AA7203904B43}"/>
    <cellStyle name="Notas 2 4 4" xfId="534" xr:uid="{DDC22EBF-E2CF-4104-B859-1AFA20E3889B}"/>
    <cellStyle name="Notas 2 4 5" xfId="461" xr:uid="{8D698AAF-764D-4932-B30B-8E0B4150E709}"/>
    <cellStyle name="Notas 2 4 6" xfId="539" xr:uid="{366312F3-9273-408B-9AB5-F55FF2E72341}"/>
    <cellStyle name="Notas 2 4 7" xfId="458" xr:uid="{586A8303-1426-4FD9-B815-05F88A9F4391}"/>
    <cellStyle name="Notas 2 4 8" xfId="545" xr:uid="{5156FE2A-D284-41BD-B2E6-387339840165}"/>
    <cellStyle name="Notas 2 4 9" xfId="451" xr:uid="{E147A598-0167-4D4C-B9EE-83A86DD90EB9}"/>
    <cellStyle name="Notas 3 2" xfId="370" xr:uid="{FBBB3A06-6DF7-4999-A470-307558479E55}"/>
    <cellStyle name="Notas 3 3" xfId="371" xr:uid="{31F26E37-1C93-4754-8A2C-E18D3D3201B7}"/>
    <cellStyle name="Notas 4" xfId="372" xr:uid="{F8C74E20-7D90-4D29-8957-D1634BA57C93}"/>
    <cellStyle name="Notas 4 10" xfId="555" xr:uid="{5C64D0AC-66EA-4890-B3D2-88DB66927680}"/>
    <cellStyle name="Notas 4 2" xfId="531" xr:uid="{1EA4E83B-06A3-4DD4-947C-8CBE09FB5A94}"/>
    <cellStyle name="Notas 4 3" xfId="462" xr:uid="{1B2169B3-6456-4C5F-97FB-DF25687D25E9}"/>
    <cellStyle name="Notas 4 4" xfId="536" xr:uid="{BA81AF9C-FA69-4DFE-BFDA-0B06A9702B16}"/>
    <cellStyle name="Notas 4 5" xfId="459" xr:uid="{C8ED48A1-B1DA-4961-856E-B1EAC5D8ED7C}"/>
    <cellStyle name="Notas 4 6" xfId="541" xr:uid="{DD6E6C17-544E-4D03-B0CB-8FFCB2287526}"/>
    <cellStyle name="Notas 4 7" xfId="455" xr:uid="{E7E6AE15-C9AC-4854-BC2E-4B7731453A23}"/>
    <cellStyle name="Notas 4 8" xfId="546" xr:uid="{0D20E972-518A-4A64-A539-A11249AA18EE}"/>
    <cellStyle name="Notas 4 9" xfId="449" xr:uid="{95C1CAE3-21AE-4738-AF65-363F101000D2}"/>
    <cellStyle name="Porcentaje 2" xfId="373" xr:uid="{AF77B1CB-4B4D-448C-BCCF-1D62BA2B5709}"/>
    <cellStyle name="Porcentaje 3" xfId="374" xr:uid="{CD4245F1-9072-4EBE-81CF-82887B336F1A}"/>
    <cellStyle name="Porcentual 2" xfId="375" xr:uid="{CFC23C35-CBEA-4CC9-AD5B-BBB8B8809777}"/>
    <cellStyle name="Porcentual 2 2" xfId="376" xr:uid="{3998C768-576B-4D37-A382-C8517D69B798}"/>
    <cellStyle name="Porcentual 2 3" xfId="377" xr:uid="{462B0FBE-B01C-4F1A-89D5-36D6CF945F97}"/>
    <cellStyle name="Porcentual 2 4" xfId="378" xr:uid="{9191FB56-7F05-47C7-BEDF-2C1A1165C335}"/>
    <cellStyle name="Porcentual 2 4 2" xfId="379" xr:uid="{23A74829-AA01-40AC-A6C7-060D85A70460}"/>
    <cellStyle name="Porcentual 2 5" xfId="380" xr:uid="{34169AE0-77A9-4211-B845-1BFEA09739C3}"/>
    <cellStyle name="Salida" xfId="6" builtinId="21" customBuiltin="1"/>
    <cellStyle name="Salida 2 2" xfId="381" xr:uid="{D19AB51B-1EB5-42CA-B082-2D316243263A}"/>
    <cellStyle name="Salida 2 2 10" xfId="550" xr:uid="{DBCC996E-EC81-4379-8988-E1EC6E0B8F71}"/>
    <cellStyle name="Salida 2 2 11" xfId="73" xr:uid="{8630FE83-6109-4AF1-809E-F9192C337851}"/>
    <cellStyle name="Salida 2 2 12" xfId="559" xr:uid="{73F16BCF-3306-4218-9B35-058A46BA6F03}"/>
    <cellStyle name="Salida 2 2 2" xfId="382" xr:uid="{70988A99-3632-4313-B594-54159E5D75D7}"/>
    <cellStyle name="Salida 2 2 3" xfId="383" xr:uid="{8EC1E3A3-3064-435F-80E0-C76901CB8EDE}"/>
    <cellStyle name="Salida 2 2 4" xfId="533" xr:uid="{C44EC9A0-9673-40B3-BC21-9DD396E39BBA}"/>
    <cellStyle name="Salida 2 2 5" xfId="456" xr:uid="{974D3221-46EA-4465-A8B6-69698FFC0AEB}"/>
    <cellStyle name="Salida 2 2 6" xfId="540" xr:uid="{E62D90A1-FB0D-4B5B-91FB-BBEC74B9C3C9}"/>
    <cellStyle name="Salida 2 2 7" xfId="453" xr:uid="{2BF2D84E-42F3-4B5A-AC50-D55C5E4D2F71}"/>
    <cellStyle name="Salida 2 2 8" xfId="547" xr:uid="{F1ACF9E9-F86B-4B10-AEEE-3D2D4D1D176D}"/>
    <cellStyle name="Salida 2 2 9" xfId="447" xr:uid="{B0E1719B-01BE-456B-A305-E078E9397B24}"/>
    <cellStyle name="Salida 2 3" xfId="384" xr:uid="{2BDA7819-FFF5-44CF-94C5-B6EB2DF7DCC4}"/>
    <cellStyle name="Salida 2 4" xfId="385" xr:uid="{2203F3B1-FD2A-4F96-AFE6-517A47BA86AB}"/>
    <cellStyle name="Salida 2 4 10" xfId="563" xr:uid="{BF918BC2-6A28-4381-9E06-B9A3949E6E50}"/>
    <cellStyle name="Salida 2 4 2" xfId="535" xr:uid="{9F141993-3A0E-4B3B-9F98-5F82DC81CE14}"/>
    <cellStyle name="Salida 2 4 3" xfId="454" xr:uid="{978E9F7D-AAB7-4D07-AF38-F3936BD6A1D7}"/>
    <cellStyle name="Salida 2 4 4" xfId="542" xr:uid="{873E6771-6FBA-4259-AE80-CBDF22A4C51C}"/>
    <cellStyle name="Salida 2 4 5" xfId="450" xr:uid="{4FF21201-C43B-42BA-8F2F-E20CDA2C5627}"/>
    <cellStyle name="Salida 2 4 6" xfId="548" xr:uid="{7E46A3DC-A057-4B29-B366-06A201A82DDD}"/>
    <cellStyle name="Salida 2 4 7" xfId="446" xr:uid="{3CE9B5B7-B5D5-472E-98CD-9A22F9383D3F}"/>
    <cellStyle name="Salida 2 4 8" xfId="551" xr:uid="{6089C1F9-D7ED-48BF-9AE6-27F492922226}"/>
    <cellStyle name="Salida 2 4 9" xfId="106" xr:uid="{D3EEC47C-B9AA-4FA6-9DF9-6D68197B1E3E}"/>
    <cellStyle name="Salida 3 2" xfId="386" xr:uid="{0D3DBD0A-8D62-4F04-A84A-AE519A6D3B87}"/>
    <cellStyle name="Salida 3 3" xfId="387" xr:uid="{BE622715-CF0E-4F60-8FD7-9B93660B505A}"/>
    <cellStyle name="Salida 4" xfId="388" xr:uid="{7DB63A0F-AFE3-4230-B45A-E9A8ACEE822D}"/>
    <cellStyle name="Salida 4 10" xfId="564" xr:uid="{E5F962C7-04EB-412F-AF8C-B54BB8AD9702}"/>
    <cellStyle name="Salida 4 2" xfId="537" xr:uid="{FEB0FACC-3830-447D-9E62-66539E7DA6AE}"/>
    <cellStyle name="Salida 4 3" xfId="452" xr:uid="{E9574F8B-77E3-4B42-81D1-B4B0B1B13086}"/>
    <cellStyle name="Salida 4 4" xfId="544" xr:uid="{AA6C8FB2-0F5B-426E-8DAA-1A4513EBFB5A}"/>
    <cellStyle name="Salida 4 5" xfId="448" xr:uid="{A8DCB154-6F15-479D-A025-D00D3EE1A051}"/>
    <cellStyle name="Salida 4 6" xfId="549" xr:uid="{61396146-0952-4454-8D2E-84E34B464912}"/>
    <cellStyle name="Salida 4 7" xfId="48" xr:uid="{A732B5C1-9094-4B29-A2DA-43C8566EE8DF}"/>
    <cellStyle name="Salida 4 8" xfId="553" xr:uid="{E5F2EC99-4DCE-4796-8250-98FA312FBBCC}"/>
    <cellStyle name="Salida 4 9" xfId="193" xr:uid="{BBCAB7E0-68C7-4B4B-9E5D-7A72A3B78BFD}"/>
    <cellStyle name="Texto de advertencia" xfId="10" builtinId="11" customBuiltin="1"/>
    <cellStyle name="Texto de advertencia 2 2" xfId="389" xr:uid="{0DC15A95-B0E0-4C23-BC42-42359BE4CC08}"/>
    <cellStyle name="Texto de advertencia 2 2 2" xfId="390" xr:uid="{EA1D9D4F-F98D-4D8F-9C2F-534C794902F2}"/>
    <cellStyle name="Texto de advertencia 2 2 3" xfId="391" xr:uid="{988CDABD-37A8-4745-8EE5-C38ABC40BB13}"/>
    <cellStyle name="Texto de advertencia 2 3" xfId="392" xr:uid="{697FC891-CFCC-4200-8337-61F00BF55BBE}"/>
    <cellStyle name="Texto de advertencia 2 4" xfId="393" xr:uid="{0A161459-0F3C-4D20-BD39-7D4134A806B4}"/>
    <cellStyle name="Texto de advertencia 3 2" xfId="394" xr:uid="{1A53F71F-6047-4C2D-A4FA-6E68030B7808}"/>
    <cellStyle name="Texto de advertencia 3 3" xfId="395" xr:uid="{156209E0-EDE3-4407-91E6-D5DE018D9C13}"/>
    <cellStyle name="Texto de advertencia 4" xfId="396" xr:uid="{70FFBB96-67F3-4093-A02D-632207D999F8}"/>
    <cellStyle name="Texto explicativo" xfId="12" builtinId="53" customBuiltin="1"/>
    <cellStyle name="Texto explicativo 2 2" xfId="397" xr:uid="{4E6ED9F0-8461-4E52-AF8B-EE9635275766}"/>
    <cellStyle name="Texto explicativo 2 2 2" xfId="398" xr:uid="{3F93E9CE-7F7A-4379-BE8B-513092E3741D}"/>
    <cellStyle name="Texto explicativo 2 2 3" xfId="399" xr:uid="{45DC6134-47CA-464D-99A5-C5EB1CE9F799}"/>
    <cellStyle name="Texto explicativo 2 3" xfId="400" xr:uid="{159B813E-5C81-41A2-AADF-02C5FEAE0D40}"/>
    <cellStyle name="Texto explicativo 2 4" xfId="401" xr:uid="{B5EF4D58-D843-4E14-8824-202A54BE32B4}"/>
    <cellStyle name="Texto explicativo 3 2" xfId="402" xr:uid="{34B5DC0A-72D6-40E3-BDEF-D47138B3BA0F}"/>
    <cellStyle name="Texto explicativo 3 3" xfId="403" xr:uid="{2B864EAB-7F8C-4413-8682-8F29D021561A}"/>
    <cellStyle name="Texto explicativo 4" xfId="404" xr:uid="{FF83BB86-86A2-4102-8AC4-1280B6804471}"/>
    <cellStyle name="Título 1 2 2" xfId="406" xr:uid="{A72B1071-10D1-44FC-94E6-30889F9E6098}"/>
    <cellStyle name="Título 1 2 2 2" xfId="407" xr:uid="{BE8868C9-9E31-4303-936B-A1E24C9F9B60}"/>
    <cellStyle name="Título 1 2 2 3" xfId="408" xr:uid="{6D464D5A-59AB-4CB7-8D65-B0B67231ECE3}"/>
    <cellStyle name="Título 1 2 3" xfId="409" xr:uid="{A9D4A0E9-F619-4888-96D5-5EF9DE626D6C}"/>
    <cellStyle name="Título 1 2 4" xfId="410" xr:uid="{3929DCA2-5583-43A8-A617-25C5CFA185C0}"/>
    <cellStyle name="Título 1 3 2" xfId="411" xr:uid="{9F26924A-D92C-4079-BF0D-999C1AB174A6}"/>
    <cellStyle name="Título 1 3 3" xfId="412" xr:uid="{43E63F8D-E2CB-4D6D-9C55-E9CD290EE216}"/>
    <cellStyle name="Título 1 4" xfId="413" xr:uid="{8AFD801F-0F31-40EE-9D56-35A2B9BD7172}"/>
    <cellStyle name="Título 2" xfId="1" builtinId="17" customBuiltin="1"/>
    <cellStyle name="Título 2 2 2" xfId="414" xr:uid="{696A5D21-E6CC-45CF-A027-F0FE39856497}"/>
    <cellStyle name="Título 2 2 2 2" xfId="415" xr:uid="{5AAFB5A3-7B3E-49ED-8034-BF6EBEC0AE4F}"/>
    <cellStyle name="Título 2 2 2 3" xfId="416" xr:uid="{F81B03E6-194E-4CAB-A81F-7995555D428B}"/>
    <cellStyle name="Título 2 2 3" xfId="417" xr:uid="{76BB99CE-0299-4E89-8550-8DF297D049FF}"/>
    <cellStyle name="Título 2 2 4" xfId="418" xr:uid="{74E82961-6205-4821-AFE5-4B41C3CC580A}"/>
    <cellStyle name="Título 2 3 2" xfId="419" xr:uid="{56632180-FD80-43DA-BC61-D0EDD37708A3}"/>
    <cellStyle name="Título 2 3 3" xfId="420" xr:uid="{050F9683-D42F-4160-B7E5-ECC74E69FD2A}"/>
    <cellStyle name="Título 2 4" xfId="421" xr:uid="{FEB46A82-2D76-45DE-AF99-BC2E9E6918D1}"/>
    <cellStyle name="Título 3" xfId="2" builtinId="18" customBuiltin="1"/>
    <cellStyle name="Título 3 2 2" xfId="422" xr:uid="{46DA0BDF-416E-4826-949A-7C9B2BF72AAC}"/>
    <cellStyle name="Título 3 2 2 2" xfId="423" xr:uid="{1FDB13D5-B779-4DB9-A2DE-F78B5DB89C67}"/>
    <cellStyle name="Título 3 2 2 3" xfId="424" xr:uid="{EDC47082-1B6F-458B-97E9-C06C0411B783}"/>
    <cellStyle name="Título 3 2 3" xfId="425" xr:uid="{49DF0E62-65F6-412B-BE6F-FD705BE790AF}"/>
    <cellStyle name="Título 3 2 4" xfId="426" xr:uid="{67EC63C7-0A6B-4B30-951A-539F8637B865}"/>
    <cellStyle name="Título 3 3 2" xfId="427" xr:uid="{6F2E49C3-DD88-420C-8FE0-8A1C4584564E}"/>
    <cellStyle name="Título 3 3 3" xfId="428" xr:uid="{3DDF00E5-FF6F-48F0-A5A1-52836EC86CE3}"/>
    <cellStyle name="Título 3 4" xfId="429" xr:uid="{E576C837-6147-4AFC-8B5D-9C9CB7787B6C}"/>
    <cellStyle name="Título 4" xfId="405" xr:uid="{A0D29638-1B58-4CE8-AD5E-2DFB78234D14}"/>
    <cellStyle name="Título 4 2" xfId="430" xr:uid="{2AFCBA4A-696F-4025-8473-93272F737B97}"/>
    <cellStyle name="Título 4 2 2" xfId="431" xr:uid="{747F1D36-6E94-4149-9E01-88C13B84CD0A}"/>
    <cellStyle name="Título 4 2 3" xfId="432" xr:uid="{576A5F05-0A4E-4AB8-819C-557B74278A89}"/>
    <cellStyle name="Título 4 3" xfId="433" xr:uid="{DB35BAA8-9AF8-4F63-86E9-D61F5118AD1C}"/>
    <cellStyle name="Título 4 4" xfId="434" xr:uid="{BC9EFF75-5600-4535-B33A-47B52FC80E1C}"/>
    <cellStyle name="Título 5 2" xfId="435" xr:uid="{F540234B-8397-4FBF-B054-5FB6F920F80A}"/>
    <cellStyle name="Título 5 3" xfId="436" xr:uid="{909CA782-C988-4EED-BF54-BC9F2D8E4BEF}"/>
    <cellStyle name="Título 6" xfId="437" xr:uid="{25139196-1F65-405B-8AEB-5C7A1EF0D72B}"/>
    <cellStyle name="Total" xfId="13" builtinId="25" customBuiltin="1"/>
    <cellStyle name="Total 2 2" xfId="438" xr:uid="{DBF1444A-297C-4393-80CC-097A5941C69F}"/>
    <cellStyle name="Total 2 2 10" xfId="577" xr:uid="{992F15D9-9DFB-456C-803A-08F968F1AC35}"/>
    <cellStyle name="Total 2 2 11" xfId="580" xr:uid="{05D9A6DA-4DE6-4D70-A254-B8C5A890C82E}"/>
    <cellStyle name="Total 2 2 12" xfId="583" xr:uid="{BC608D7B-AD13-41A0-9FD7-CD3022257F50}"/>
    <cellStyle name="Total 2 2 2" xfId="439" xr:uid="{79889F2B-5944-4362-B384-43F39E843CB5}"/>
    <cellStyle name="Total 2 2 3" xfId="440" xr:uid="{6D10660B-8F31-4FCB-A0C8-890BA1C906C2}"/>
    <cellStyle name="Total 2 2 4" xfId="556" xr:uid="{3AC21FD8-BE4D-4B48-8CC8-7AEF97BDE3E8}"/>
    <cellStyle name="Total 2 2 5" xfId="560" xr:uid="{FD7593F9-0C9D-4D40-85CE-EBB302BA829F}"/>
    <cellStyle name="Total 2 2 6" xfId="565" xr:uid="{C7BAFB2F-82E6-473B-8C58-E3B32AD5B4C4}"/>
    <cellStyle name="Total 2 2 7" xfId="568" xr:uid="{AB531907-7FE2-4893-A875-2B15B7FB9523}"/>
    <cellStyle name="Total 2 2 8" xfId="571" xr:uid="{39F6E3C4-C8AC-4BCF-B8E5-0F5154F42436}"/>
    <cellStyle name="Total 2 2 9" xfId="574" xr:uid="{174E5B19-8014-4F43-A4E0-767BBCD8F0F2}"/>
    <cellStyle name="Total 2 3" xfId="441" xr:uid="{2FC9D524-C3F0-49DA-B69B-8D3635BAAE66}"/>
    <cellStyle name="Total 2 4" xfId="442" xr:uid="{EC3DE657-71FF-4BCD-8F1F-BEFAF384CC49}"/>
    <cellStyle name="Total 2 4 10" xfId="584" xr:uid="{4F8319B7-E28E-43DD-8F4C-8667251D198E}"/>
    <cellStyle name="Total 2 4 2" xfId="557" xr:uid="{F8FA6531-956D-4131-B35B-A5C80C75197F}"/>
    <cellStyle name="Total 2 4 3" xfId="561" xr:uid="{18C8DAD5-2B93-4F14-8DFE-0DAAE81AC528}"/>
    <cellStyle name="Total 2 4 4" xfId="566" xr:uid="{9D006E2E-B1BB-48A4-8697-37E0FF8E7916}"/>
    <cellStyle name="Total 2 4 5" xfId="569" xr:uid="{157B62FA-A058-4C8A-917A-D6BAAC00EE32}"/>
    <cellStyle name="Total 2 4 6" xfId="572" xr:uid="{E0BB3217-6BFE-4156-8FC6-1DCEC3A380CA}"/>
    <cellStyle name="Total 2 4 7" xfId="575" xr:uid="{D8FBE046-0BCC-46CF-9DBE-77B40955EB6F}"/>
    <cellStyle name="Total 2 4 8" xfId="578" xr:uid="{BF48F5EE-5AD7-4FC1-AE3C-238BE324B194}"/>
    <cellStyle name="Total 2 4 9" xfId="581" xr:uid="{41315E64-D4EB-4A1F-9064-06E48E5369EC}"/>
    <cellStyle name="Total 3 2" xfId="443" xr:uid="{0E0DFDB2-A2C7-45BF-9E5C-18E0D940ABF5}"/>
    <cellStyle name="Total 3 3" xfId="444" xr:uid="{46C152FC-D040-442C-BE35-89813F2C90C6}"/>
    <cellStyle name="Total 4" xfId="445" xr:uid="{591AA919-D70C-41E4-A10D-BA861E7D9054}"/>
    <cellStyle name="Total 4 10" xfId="585" xr:uid="{98D797B9-5B9A-4600-AF3D-38D53886D010}"/>
    <cellStyle name="Total 4 2" xfId="558" xr:uid="{41DA4F1C-1FA9-438C-876E-EF9B0D3FCDE5}"/>
    <cellStyle name="Total 4 3" xfId="562" xr:uid="{0C325D5E-7CB6-4B41-B168-09810DC8592B}"/>
    <cellStyle name="Total 4 4" xfId="567" xr:uid="{F4E24276-34A0-4D18-AD6C-F663EA89CEB5}"/>
    <cellStyle name="Total 4 5" xfId="570" xr:uid="{19576601-5AAF-4440-9C8C-3997FB407894}"/>
    <cellStyle name="Total 4 6" xfId="573" xr:uid="{5A584EC0-0495-4938-818C-5B3763C64800}"/>
    <cellStyle name="Total 4 7" xfId="576" xr:uid="{4AA238D5-D5C7-40B8-AD96-75BDF59EEAD6}"/>
    <cellStyle name="Total 4 8" xfId="579" xr:uid="{3BB2EEB6-1B3A-45A4-8FD0-BE9E13DD52B8}"/>
    <cellStyle name="Total 4 9" xfId="582" xr:uid="{2BE92641-AF20-4762-ABA1-26E82EC51625}"/>
  </cellStyles>
  <dxfs count="186"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5"/>
        </left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999999"/>
        </left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5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dd/mm/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dd/mm/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89999084444715716"/>
        <name val="Arial"/>
        <family val="2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4" defaultTableStyle="TableStyleMedium2" defaultPivotStyle="PivotStyleLight16">
    <tableStyle name="Estilo de tabla 1" pivot="0" count="0" xr9:uid="{0C7E2FC8-9A32-410A-8095-CADA656BAAA8}"/>
    <tableStyle name="PivotStyleLight16 2" table="0" count="11" xr9:uid="{7ED52CE0-FE93-4019-BABE-F74359CCBA69}">
      <tableStyleElement type="headerRow" dxfId="185"/>
      <tableStyleElement type="totalRow" dxfId="184"/>
      <tableStyleElement type="firstRowStripe" dxfId="183"/>
      <tableStyleElement type="firstColumnStripe" dxfId="182"/>
      <tableStyleElement type="firstSubtotalColumn" dxfId="181"/>
      <tableStyleElement type="firstSubtotalRow" dxfId="180"/>
      <tableStyleElement type="secondSubtotalRow" dxfId="179"/>
      <tableStyleElement type="firstRowSubheading" dxfId="178"/>
      <tableStyleElement type="secondRowSubheading" dxfId="177"/>
      <tableStyleElement type="pageFieldLabels" dxfId="176"/>
      <tableStyleElement type="pageFieldValues" dxfId="175"/>
    </tableStyle>
    <tableStyle name="PivotStyleLight16 3" table="0" count="11" xr9:uid="{B5AD6E7B-89DE-4202-8F3A-9332CE6EF90F}">
      <tableStyleElement type="headerRow" dxfId="174"/>
      <tableStyleElement type="totalRow" dxfId="173"/>
      <tableStyleElement type="firstRowStripe" dxfId="172"/>
      <tableStyleElement type="firstColumnStripe" dxfId="171"/>
      <tableStyleElement type="firstSubtotalColumn" dxfId="170"/>
      <tableStyleElement type="firstSubtotalRow" dxfId="169"/>
      <tableStyleElement type="secondSubtotalRow" dxfId="168"/>
      <tableStyleElement type="firstRowSubheading" dxfId="167"/>
      <tableStyleElement type="secondRowSubheading" dxfId="166"/>
      <tableStyleElement type="pageFieldLabels" dxfId="165"/>
      <tableStyleElement type="pageFieldValues" dxfId="164"/>
    </tableStyle>
    <tableStyle name="MySqlDefault" pivot="0" table="0" count="2" xr9:uid="{920D3970-2C97-45E4-8B2C-49A00CF75127}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1C146C-00F4-4DCE-BF70-4B82D08BEE8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8AD7637-6A5B-4CB4-A82E-052783E57BD1}" autoFormatId="16" applyNumberFormats="0" applyBorderFormats="0" applyFontFormats="0" applyPatternFormats="0" applyAlignmentFormats="0" applyWidthHeightFormats="0">
  <queryTableRefresh nextId="5">
    <queryTableFields count="4">
      <queryTableField id="1" name="Mes" tableColumnId="1"/>
      <queryTableField id="2" name="Columna1" tableColumnId="2"/>
      <queryTableField id="3" name="Año" tableColumnId="3"/>
      <queryTableField id="4" name="Precio/Kg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A7229012-1E2B-4D77-909C-77C374590073}" autoFormatId="16" applyNumberFormats="0" applyBorderFormats="0" applyFontFormats="0" applyPatternFormats="0" applyAlignmentFormats="0" applyWidthHeightFormats="0">
  <queryTableRefresh nextId="5">
    <queryTableFields count="4">
      <queryTableField id="1" name="Punto de venta" tableColumnId="1"/>
      <queryTableField id="2" name="Semana" tableColumnId="2"/>
      <queryTableField id="3" name="Region" tableColumnId="3"/>
      <queryTableField id="4" name="Precio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B3E3677C-ED35-4489-9E51-0879B7EA1624}" autoFormatId="16" applyNumberFormats="0" applyBorderFormats="0" applyFontFormats="0" applyPatternFormats="0" applyAlignmentFormats="0" applyWidthHeightFormats="0">
  <queryTableRefresh nextId="4">
    <queryTableFields count="3">
      <queryTableField id="1" name="Fecha " tableColumnId="1"/>
      <queryTableField id="2" name="Variedad" tableColumnId="2"/>
      <queryTableField id="3" name="preci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2E7A8899-F529-4714-91D2-E33AE3806250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Año agrícola" tableColumnId="1"/>
      <queryTableField id="2" name="Región" tableColumnId="2"/>
      <queryTableField id="3" name="Precio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80DEFFB-1FC5-4FEF-96CE-3BD00BE0EFA9}" autoFormatId="16" applyNumberFormats="0" applyBorderFormats="0" applyFontFormats="0" applyPatternFormats="0" applyAlignmentFormats="0" applyWidthHeightFormats="0">
  <queryTableRefresh nextId="4">
    <queryTableFields count="3">
      <queryTableField id="1" name="Año agrícola" tableColumnId="1"/>
      <queryTableField id="2" name="Región" tableColumnId="2"/>
      <queryTableField id="3" name="Tonelada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0ECD9F9-B325-4827-BDF4-5CCDB92F78AB}" autoFormatId="16" applyNumberFormats="0" applyBorderFormats="0" applyFontFormats="0" applyPatternFormats="0" applyAlignmentFormats="0" applyWidthHeightFormats="0">
  <queryTableRefresh nextId="4">
    <queryTableFields count="3">
      <queryTableField id="1" name="Año agrícola" tableColumnId="1"/>
      <queryTableField id="2" name="Región" tableColumnId="2"/>
      <queryTableField id="3" name="Rendimiento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578A2DF8-1242-443B-8512-7E0E6029ECC2}" autoFormatId="16" applyNumberFormats="0" applyBorderFormats="0" applyFontFormats="0" applyPatternFormats="0" applyAlignmentFormats="0" applyWidthHeightFormats="0">
  <queryTableRefresh nextId="4">
    <queryTableFields count="3">
      <queryTableField id="1" name="Fecha" tableColumnId="1"/>
      <queryTableField id="2" name="Mercado" tableColumnId="2"/>
      <queryTableField id="3" name="Valor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84F51BE-0931-406D-A5BF-CCEBC13CB7F9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Variedad" tableColumnId="1"/>
      <queryTableField id="2" name="Mercado" tableColumnId="2"/>
      <queryTableField id="3" name="Unidad de_x000a_comercialización " tableColumnId="3"/>
      <queryTableField id="4" name="Semana " tableColumnId="4"/>
      <queryTableField id="5" name="Día" tableColumnId="5"/>
      <queryTableField id="6" name="$ nominal con IVA/25Kg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45FB2-847E-40A1-9C1B-9497B0613A46}" name="Precio_mes_pb" displayName="Precio_mes_pb" ref="A1:E35" tableType="queryTable" totalsRowShown="0">
  <autoFilter ref="A1:E35" xr:uid="{D213D98C-7A62-4F78-B8A3-DA300E18290F}"/>
  <tableColumns count="5">
    <tableColumn id="1" xr3:uid="{5560EF6A-955D-465C-ABA2-F355E1792D82}" uniqueName="1" name="Precio mayorista" queryTableFieldId="1" dataDxfId="33"/>
    <tableColumn id="2" xr3:uid="{01A7A7A1-5801-4B6F-87EE-1C551A895CE7}" uniqueName="2" name="Mes" queryTableFieldId="2" dataDxfId="32"/>
    <tableColumn id="3" xr3:uid="{C6D666B3-B316-4C91-928C-FFE674BB9EAA}" uniqueName="3" name="Año" queryTableFieldId="3" dataDxfId="31"/>
    <tableColumn id="4" xr3:uid="{85951B79-E251-4A2F-AEBF-4FE87D94D58D}" uniqueName="4" name="CLP/25 Kg" queryTableFieldId="4"/>
    <tableColumn id="5" xr3:uid="{F89424DD-9433-4896-AE1F-605AA464A00A}" uniqueName="5" name="$ nominales con IVA / 25 Kg" queryTableFieldId="5" dataDxfId="30">
      <calculatedColumnFormula>+Precio_mes_pb[[#This Row],[CLP/25 Kg]]/25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5D3E0F-691F-427F-8A24-ECB519210ADD}" name="Tabla9" displayName="Tabla9" ref="A1:L18" totalsRowShown="0" headerRowDxfId="121" dataDxfId="120" tableBorderDxfId="119" headerRowCellStyle="Normal 4" dataCellStyle="Normal 4">
  <autoFilter ref="A1:L18" xr:uid="{6CDE2105-E82B-472F-9698-BBF6DFF178E5}"/>
  <tableColumns count="12">
    <tableColumn id="1" xr3:uid="{841F7D2B-D9C6-43C1-A58F-0C48E0E10F45}" name="Año agrícola" dataDxfId="118" dataCellStyle="Normal 4"/>
    <tableColumn id="2" xr3:uid="{BDF34010-20B5-415C-B7D6-E7F022D79BC4}" name="Región de Coquimbo" dataDxfId="117" dataCellStyle="Normal 4"/>
    <tableColumn id="3" xr3:uid="{C7D4B01D-3CBB-4C2A-9B78-13FB37289866}" name="Región de Valparaíso" dataDxfId="116" dataCellStyle="Normal 4"/>
    <tableColumn id="4" xr3:uid="{DDB5C82B-B58D-4680-A4A3-81857B7A3C8A}" name="Región Metropolitana" dataDxfId="115" dataCellStyle="Normal 4"/>
    <tableColumn id="5" xr3:uid="{5F1552E4-9304-4B74-91FA-D8DA7890A25A}" name="Región de O´Higgins" dataDxfId="114" dataCellStyle="Normal 4"/>
    <tableColumn id="6" xr3:uid="{D5970C60-462A-4132-B157-A1866E61EB54}" name="Región del Maule" dataDxfId="113" dataCellStyle="Normal 4"/>
    <tableColumn id="7" xr3:uid="{2622B18F-EFB4-4B29-805E-D76B6AAFF405}" name="Región de Ñuble" dataDxfId="112" dataCellStyle="Normal 4"/>
    <tableColumn id="8" xr3:uid="{E08EECFD-CB71-4984-82BA-5063B6A4A964}" name="Región del Bío Bío" dataDxfId="111" dataCellStyle="Normal 4"/>
    <tableColumn id="9" xr3:uid="{6EE45B1C-3F49-4060-9874-80B9198CD21B}" name="Región de La Aracanía" dataDxfId="110" dataCellStyle="Normal 4"/>
    <tableColumn id="10" xr3:uid="{635C4677-90E3-4400-A61D-C4A73B12183E}" name="Región de Los Ríos" dataDxfId="109" dataCellStyle="Normal 4"/>
    <tableColumn id="11" xr3:uid="{084C702F-CA01-49C8-8091-9F7FB3697905}" name="Región de Los Lagos" dataDxfId="108" dataCellStyle="Normal 4"/>
    <tableColumn id="12" xr3:uid="{10855A1C-A470-4A23-BD23-1ACBBECF4EC4}" name="Resto del país" dataDxfId="107" dataCellStyle="Normal 4"/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076B79-223F-42D9-9AD5-7E734E75B873}" name="Produccion_consulta" displayName="Produccion_consulta" ref="B1:D188" tableType="queryTable" totalsRowShown="0">
  <autoFilter ref="B1:D188" xr:uid="{63EEB268-C90C-49EE-9C41-2CABECD64C89}"/>
  <tableColumns count="3">
    <tableColumn id="1" xr3:uid="{0DAB3095-7057-452D-B762-DC688585A481}" uniqueName="1" name="Año agrícola" queryTableFieldId="1" dataDxfId="10"/>
    <tableColumn id="2" xr3:uid="{ADE90450-B3A7-445C-ABF3-47146B097DA4}" uniqueName="2" name="Región" queryTableFieldId="2" dataDxfId="9"/>
    <tableColumn id="3" xr3:uid="{7CDB87C1-AFF1-4A98-B419-CBD9BCB33EF6}" uniqueName="3" name="Toneladas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787BB1-38B0-4EF6-A7A8-8D2AF351BABE}" name="Tabla11" displayName="Tabla11" ref="A1:L18" totalsRowShown="0" headerRowDxfId="106" dataDxfId="105" headerRowCellStyle="Normal 4" dataCellStyle="Normal 4">
  <autoFilter ref="A1:L18" xr:uid="{AD296750-A1D4-428E-B50A-FD3B926BCBB4}"/>
  <tableColumns count="12">
    <tableColumn id="1" xr3:uid="{4A6A3756-CB81-41F2-8E72-54501BA1454B}" name="Año agrícola" dataDxfId="104" dataCellStyle="Normal 4"/>
    <tableColumn id="2" xr3:uid="{31224487-35E2-4BDF-8716-6E5664519BCE}" name="Región de Coquimbo" dataDxfId="103" dataCellStyle="Normal 4"/>
    <tableColumn id="3" xr3:uid="{6767F44E-763A-43BB-8150-7C8E1597B8E9}" name="Región de Valparaíso" dataDxfId="102" dataCellStyle="Normal 4"/>
    <tableColumn id="4" xr3:uid="{5B5EF6D7-875A-42FE-BF15-B2BFB974A5E0}" name="Región Metropolitana" dataDxfId="101" dataCellStyle="Normal 4"/>
    <tableColumn id="5" xr3:uid="{377E5D8F-1AC8-418E-8883-FCFCFE290CDE}" name="Región de O´Higgins" dataDxfId="100" dataCellStyle="Normal 4"/>
    <tableColumn id="6" xr3:uid="{942BDB8F-4E2B-4FD4-A932-FE77ECF24025}" name="Región del Maule" dataDxfId="99" dataCellStyle="Normal 4"/>
    <tableColumn id="7" xr3:uid="{4EBAE8CD-0AF6-4D4F-9B40-E5922CA8ECA4}" name="Región de Ñuble" dataDxfId="98" dataCellStyle="Normal 4"/>
    <tableColumn id="8" xr3:uid="{42D648F3-E7F8-4B22-AB09-CFB8D7C7D1E0}" name="Región del Bío Bío" dataDxfId="97" dataCellStyle="Normal 4"/>
    <tableColumn id="9" xr3:uid="{D1F01D16-48F2-440E-9F3E-7999B5772E8A}" name="Región de La Aracanía" dataDxfId="96" dataCellStyle="Normal 4"/>
    <tableColumn id="10" xr3:uid="{A78E8CF7-9CF0-4D9F-8807-1572BE97E8CD}" name="Región de Los Ríos" dataDxfId="95" dataCellStyle="Normal 4"/>
    <tableColumn id="11" xr3:uid="{9A03E641-40EA-4C89-8459-BC37B90C9463}" name="Región de Los Lagos" dataDxfId="94" dataCellStyle="Normal 4"/>
    <tableColumn id="12" xr3:uid="{C52B61D5-E735-45AD-85CC-277AAAF88CEF}" name="Resto del país" dataDxfId="93" dataCellStyle="Normal 4"/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65EF0F-D495-4A34-9F50-FD35E8EA9CF1}" name="Rendimiento_consulta" displayName="Rendimiento_consulta" ref="B1:D188" tableType="queryTable" totalsRowShown="0">
  <autoFilter ref="B1:D188" xr:uid="{13691AD6-F2AB-4A07-8C0E-CD106D761D94}"/>
  <tableColumns count="3">
    <tableColumn id="1" xr3:uid="{8347E653-F46A-4F88-BA6D-4E28C3C87E52}" uniqueName="1" name="Año agrícola" queryTableFieldId="1" dataDxfId="29"/>
    <tableColumn id="2" xr3:uid="{CC078256-3EB0-47F3-B2E8-5FC5190EF142}" uniqueName="2" name="Región" queryTableFieldId="2" dataDxfId="28"/>
    <tableColumn id="3" xr3:uid="{16B672FA-0775-405B-893E-13CA8489E927}" uniqueName="3" name="Rendimiento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4445151-F45A-4957-96C3-38689809ED2C}" name="Tabla13" displayName="Tabla13" ref="A1:L18" totalsRowShown="0" headerRowDxfId="92" dataDxfId="91" headerRowCellStyle="Normal 4" dataCellStyle="Normal 4">
  <autoFilter ref="A1:L18" xr:uid="{E210C377-24F9-4543-837D-43C066291151}"/>
  <tableColumns count="12">
    <tableColumn id="1" xr3:uid="{CA4BDC2C-05A2-4043-9CE6-53C32F4107CB}" name="Año agrícola" dataDxfId="90" dataCellStyle="Normal 4"/>
    <tableColumn id="2" xr3:uid="{43317AA6-F748-401A-B1B2-DC99624A503A}" name="Región de Coquimbo" dataDxfId="89" dataCellStyle="Normal 4"/>
    <tableColumn id="3" xr3:uid="{5F6819F7-F640-40F2-B3C4-8FF9C675B9D2}" name="Región de Valparaíso" dataDxfId="88" dataCellStyle="Normal 4"/>
    <tableColumn id="4" xr3:uid="{9FC01B64-076C-4873-81BB-D1FA232F9BBC}" name="Región Metropolitana" dataDxfId="87" dataCellStyle="Normal 4"/>
    <tableColumn id="5" xr3:uid="{EDB192D5-11A1-4F8B-86A5-A0A7D8813679}" name="Región de O´Higgins" dataDxfId="86" dataCellStyle="Normal 4"/>
    <tableColumn id="6" xr3:uid="{F6925567-312B-4076-B930-E6197BE8F528}" name="Región del Maule" dataDxfId="85" dataCellStyle="Normal 4"/>
    <tableColumn id="7" xr3:uid="{8D96FB8A-2375-4EDF-AE73-1382C4BB3748}" name="Región de Ñuble" dataDxfId="84" dataCellStyle="Normal 4"/>
    <tableColumn id="8" xr3:uid="{95C88EAF-A4D6-4B65-8AC8-422E24830820}" name="Región del Bío Bío" dataDxfId="83" dataCellStyle="Normal 4"/>
    <tableColumn id="9" xr3:uid="{C88BC840-213E-40FD-A20F-193CF1E3F7DC}" name="Región de La Aracanía" dataDxfId="82" dataCellStyle="Normal 4"/>
    <tableColumn id="10" xr3:uid="{EC5983B9-9FEE-4AFF-8FC6-E78623F4BE3C}" name="Región de Los Ríos" dataDxfId="81" dataCellStyle="Normal 4"/>
    <tableColumn id="11" xr3:uid="{7F8C088C-0FCE-4985-A0CD-377289102345}" name="Región de Los Lagos" dataDxfId="80" dataCellStyle="Normal 4"/>
    <tableColumn id="12" xr3:uid="{BAF201DD-8FE0-4723-9410-A4D21F142577}" name="Resto del país" dataDxfId="79" dataCellStyle="Normal 4"/>
  </tableColumns>
  <tableStyleInfo name="TableStyleMedium1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15186B-BE0F-4A69-B8C8-71CA7E5814CF}" name="Exportacion_papa" displayName="Exportacion_papa" ref="A1:F53" totalsRowShown="0" headerRowDxfId="78" dataDxfId="77" tableBorderDxfId="76">
  <autoFilter ref="A1:F53" xr:uid="{F86939C4-A35D-411F-A1EC-B07569B5ED1A}"/>
  <sortState xmlns:xlrd2="http://schemas.microsoft.com/office/spreadsheetml/2017/richdata2" ref="B2:F53">
    <sortCondition ref="B2:B53"/>
  </sortState>
  <tableColumns count="6">
    <tableColumn id="11" xr3:uid="{CC9B2730-0043-4806-BA32-B1F64EAF24C9}" name="Especie" dataDxfId="75"/>
    <tableColumn id="1" xr3:uid="{1414D9F1-688B-4D3A-AAB1-D3497BC7E2D8}" name="Producto" dataDxfId="74"/>
    <tableColumn id="2" xr3:uid="{BB00F03F-8C71-42C7-A22E-154D00C33245}" name="País" dataDxfId="73"/>
    <tableColumn id="10" xr3:uid="{EE41B789-F72B-4E92-BBAC-B6C1837F4B4C}" name="Año" dataDxfId="72"/>
    <tableColumn id="3" xr3:uid="{8A06F900-D3A3-4CAC-B651-95B317AF3E3A}" name="Kg" dataDxfId="71"/>
    <tableColumn id="6" xr3:uid="{994E5032-4DBE-4EEA-81AB-B4DA06824DB5}" name="USD FOB" dataDxfId="70"/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1FA66C-5084-4ACD-8B7E-88BDDB3AFE78}" name="Importaciones" displayName="Importaciones" ref="A1:E177" totalsRowShown="0" headerRowDxfId="69">
  <autoFilter ref="A1:E177" xr:uid="{1F723307-024F-4C42-8E34-37628191392A}"/>
  <sortState xmlns:xlrd2="http://schemas.microsoft.com/office/spreadsheetml/2017/richdata2" ref="A2:E177">
    <sortCondition ref="A2:A177"/>
  </sortState>
  <tableColumns count="5">
    <tableColumn id="1" xr3:uid="{79AE3A23-9AFB-4462-8982-380DFBA04230}" name="Producto" dataDxfId="68"/>
    <tableColumn id="2" xr3:uid="{3253462D-9783-4023-B05A-E000D506802E}" name="País" dataDxfId="67"/>
    <tableColumn id="3" xr3:uid="{97FFE5A6-08DC-4D04-992E-7D03F3F45BD1}" name="Año"/>
    <tableColumn id="4" xr3:uid="{B0AAA6AC-001F-4815-80D4-179792A2DCEB}" name="Kg" dataDxfId="66"/>
    <tableColumn id="5" xr3:uid="{3F31203E-FC26-4587-A457-500F8011DB33}" name="USD CIF" dataDxfId="65"/>
  </tableColumns>
  <tableStyleInfo name="TableStyleMedium1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BE78AF0-C0D7-44AF-9EE0-9F299C941D45}" name="Tabla17_2" displayName="Tabla17_2" ref="A1:C262" tableType="queryTable" totalsRowShown="0">
  <autoFilter ref="A1:C262" xr:uid="{4A46316E-A60F-414F-A4DC-491FE9F81255}"/>
  <tableColumns count="3">
    <tableColumn id="1" xr3:uid="{8D9AE52C-6541-40D4-A693-1E8C47563E7C}" uniqueName="1" name="Fecha" queryTableFieldId="1" dataDxfId="27"/>
    <tableColumn id="2" xr3:uid="{BA2B56E6-CE4B-46E6-9D3B-EE79DE6CD081}" uniqueName="2" name="Mercado" queryTableFieldId="2" dataDxfId="26"/>
    <tableColumn id="3" xr3:uid="{AC10C405-7501-4912-95D7-B95505C6FDCE}" uniqueName="3" name="Valor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B484B0-891E-4467-A065-6B0470521947}" name="Tabla17" displayName="Tabla17" ref="A1:K31" totalsRowShown="0" headerRowDxfId="64" dataDxfId="62" headerRowBorderDxfId="63" tableBorderDxfId="61" totalsRowBorderDxfId="60">
  <autoFilter ref="A1:K31" xr:uid="{2A42855F-D690-47DB-A9E5-BEC933B8D1FA}"/>
  <tableColumns count="11">
    <tableColumn id="1" xr3:uid="{4851FD29-CD6C-4F4D-A8F2-0F084397E977}" name="Fecha" dataDxfId="59"/>
    <tableColumn id="2" xr3:uid="{0CA98B2B-A362-4CB9-9C87-0DFD8AB01298}" name="Agrícola del Norte de Arica" dataDxfId="58"/>
    <tableColumn id="3" xr3:uid="{2FB7E80A-749A-4DF1-B176-08541EEBA6E5}" name="Terminal La Palmera de La Serena" dataDxfId="57"/>
    <tableColumn id="4" xr3:uid="{11805B79-84B6-4DEE-97F4-89D89D4D83D9}" name="Femacal de La Calera" dataDxfId="56"/>
    <tableColumn id="5" xr3:uid="{F649EB37-4644-4B03-ADEC-95AA70CCD436}" name="Central Lo Valledor de Santiago" dataDxfId="55"/>
    <tableColumn id="6" xr3:uid="{78350499-3B14-4481-ADBA-90433A54EFDD}" name="Vega Central Mapocho de Santiago" dataDxfId="54"/>
    <tableColumn id="7" xr3:uid="{3E4A1E6E-63A2-4030-9781-806DBE8436CD}" name="Macroferia Regional de Talca" dataDxfId="53"/>
    <tableColumn id="8" xr3:uid="{617FDAC1-6C13-466E-9CF5-02110DC698A7}" name="Terminal Hortofrutícola Agro Chillán" dataDxfId="52"/>
    <tableColumn id="9" xr3:uid="{FB4AFC1E-0708-40A9-AA71-D6B23C9D905D}" name="Vega Monumental Concepción" dataDxfId="51"/>
    <tableColumn id="10" xr3:uid="{15F1F493-6792-4379-9C3C-E949EA2DF12C}" name="Vega Modelo de Temuco" dataDxfId="50"/>
    <tableColumn id="11" xr3:uid="{83677445-3991-40A2-88CA-41F916AD8EC8}" name="Feria Lagunitas de Puerto Montt" dataDxfId="49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19DA91-611C-49F8-A31D-7F2713F7CE09}" name="Tabla16_2" displayName="Tabla16_2" ref="A1:H1436" tableType="queryTable" totalsRowShown="0">
  <autoFilter ref="A1:H1436" xr:uid="{AC3BCF79-A01F-4F97-9A15-655B0994D656}"/>
  <tableColumns count="8">
    <tableColumn id="1" xr3:uid="{243352FC-406D-4A84-ADD9-CEC635471534}" uniqueName="1" name="Variedad" queryTableFieldId="1" dataDxfId="25"/>
    <tableColumn id="2" xr3:uid="{3950028D-025D-4952-80D7-420C81E87320}" uniqueName="2" name="Mercado" queryTableFieldId="2" dataDxfId="24"/>
    <tableColumn id="3" xr3:uid="{8AF553BC-E760-48C9-8277-C1643C54FFBC}" uniqueName="3" name="Unidad de_x000a_comercialización " queryTableFieldId="3" dataDxfId="23"/>
    <tableColumn id="4" xr3:uid="{65279E30-C6A4-4D21-A350-69868997593F}" uniqueName="4" name="Semana " queryTableFieldId="4" dataDxfId="22"/>
    <tableColumn id="5" xr3:uid="{0CD6EC43-FA52-4918-A332-40981A0F0A04}" uniqueName="5" name="Día" queryTableFieldId="5" dataDxfId="21"/>
    <tableColumn id="6" xr3:uid="{BA7CCB50-C5AF-423E-92FC-5D4D67B63CB3}" uniqueName="6" name="$ nominal con IVA/25Kg" queryTableFieldId="6"/>
    <tableColumn id="7" xr3:uid="{E85A65B2-66D7-4F87-982B-0432C887E7E2}" uniqueName="7" name="Semana" queryTableFieldId="7" dataDxfId="8">
      <calculatedColumnFormula>+VLOOKUP(Tabla16_2[[#This Row],[Semana ]],Tabla18[],2,0)</calculatedColumnFormula>
    </tableColumn>
    <tableColumn id="8" xr3:uid="{25786A4C-35CB-4B51-887F-D26490CA17D3}" uniqueName="8" name="Codreg" queryTableFieldId="8" dataDxfId="0">
      <calculatedColumnFormula>+VLOOKUP(Tabla16_2[[#This Row],[Mercado]],Codigos_mercados_mayoristas[],3,0)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7275B-A2CC-4B2F-8C6D-A3E9DA06E8AA}" name="Tabla1" displayName="Tabla1" ref="A2:E14" totalsRowShown="0">
  <autoFilter ref="A2:E14" xr:uid="{535D5E4B-1A0E-4771-8886-E0313729D9BE}"/>
  <tableColumns count="5">
    <tableColumn id="1" xr3:uid="{FE3EDDEE-3ABB-4D77-BC80-C598B647A149}" name="Precio mayorista"/>
    <tableColumn id="2" xr3:uid="{22BA5C58-48AB-4087-B3A5-C25F45255664}" name="Mes"/>
    <tableColumn id="3" xr3:uid="{E2C07C6A-2227-4D62-966E-AEBD38191E24}" name="2018" dataDxfId="163"/>
    <tableColumn id="4" xr3:uid="{D11F4716-C00A-4681-A587-31D3014E3CCF}" name="2019" dataDxfId="162"/>
    <tableColumn id="5" xr3:uid="{59DDBB9D-EA79-4A43-B563-F997833FB36B}" name="2020" dataDxfId="161"/>
  </tableColumns>
  <tableStyleInfo name="TableStyleMedium1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8232650-F408-4636-A9D1-7347A27B270B}" name="Tabla16" displayName="Tabla16" ref="A1:I288" totalsRowShown="0" headerRowDxfId="46" dataDxfId="45" headerRowBorderDxfId="43" tableBorderDxfId="44">
  <autoFilter ref="A1:I288" xr:uid="{A3B6C00D-6F9A-4D31-91FC-BA137866E7A6}"/>
  <tableColumns count="9">
    <tableColumn id="1" xr3:uid="{FC3B2C44-1082-43FA-8A7B-55A9FBD36D8F}" name="Variedad" dataDxfId="42"/>
    <tableColumn id="2" xr3:uid="{7EE03412-D05E-452E-999E-5FD426B7EC21}" name="Mercado" dataDxfId="41"/>
    <tableColumn id="3" xr3:uid="{EA290872-D7A8-4D05-80FD-0F46A8A9EB51}" name="Lunes" dataDxfId="40"/>
    <tableColumn id="4" xr3:uid="{E7636B05-53CD-4BE3-82DB-2CF53FCE2891}" name="Martes" dataDxfId="39"/>
    <tableColumn id="5" xr3:uid="{EF561511-A75F-42F9-B4E1-48961E4BBD4F}" name="Miércoles" dataDxfId="38"/>
    <tableColumn id="6" xr3:uid="{B87B7935-7E5A-46AE-9952-AA8C9CB6BA82}" name="Jueves" dataDxfId="37"/>
    <tableColumn id="7" xr3:uid="{14EBDEF2-8170-4C07-8D4E-B2C8AD80F167}" name="Viernes" dataDxfId="36"/>
    <tableColumn id="8" xr3:uid="{18B1ACB6-D54D-4B7B-942C-02591C82E856}" name="Unidad de_x000a_comercialización " dataDxfId="35"/>
    <tableColumn id="9" xr3:uid="{4D516E43-E5C5-43AA-97B5-CA414FE2CBDD}" name="Semana " dataDxfId="34"/>
  </tableColumns>
  <tableStyleInfo name="TableStyleMedium1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2864D7-18AB-477A-8274-25D6B565B33B}" name="Tabla18" displayName="Tabla18" ref="A1:B22" totalsRowShown="0">
  <autoFilter ref="A1:B22" xr:uid="{08ADE95C-00F7-4477-A4DB-76C8F2E1F129}"/>
  <tableColumns count="2">
    <tableColumn id="1" xr3:uid="{F3F649D8-D221-4E93-86F2-6552B52D8C1C}" name="Semana"/>
    <tableColumn id="2" xr3:uid="{79E49A4E-9D30-4987-9AE3-16C10D3846AF}" name="Código" dataDxfId="7"/>
  </tableColumns>
  <tableStyleInfo name="TableStyleMedium1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283CB57-4BD8-4C26-9FB9-47C3F08209C0}" name="Codigos_region" displayName="Codigos_region" ref="D1:E24" totalsRowShown="0" headerRowDxfId="6" dataDxfId="5" tableBorderDxfId="4">
  <autoFilter ref="D1:E24" xr:uid="{88D5B1C6-6934-475C-80FF-1AB23479596F}"/>
  <tableColumns count="2">
    <tableColumn id="1" xr3:uid="{D7E4EF01-6680-4F8C-9C96-386DB4E594A4}" name="Región" dataDxfId="3"/>
    <tableColumn id="2" xr3:uid="{29BDA3AB-00CC-4F08-AAEB-AB6199382323}" name="Codreg" dataDxfId="2"/>
  </tableColumns>
  <tableStyleInfo name="TableStyleMedium1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5583BB2-158C-40CE-9C1C-59D184BBB93F}" name="Codigos_mercados_mayoristas" displayName="Codigos_mercados_mayoristas" ref="G1:I13" totalsRowShown="0">
  <autoFilter ref="G1:I13" xr:uid="{AC925CDF-0EAD-4802-A27C-9C4AB7DAA67C}"/>
  <tableColumns count="3">
    <tableColumn id="1" xr3:uid="{6DEAF76B-8B62-4C98-8263-2C33B8FD8AE8}" name="Mercado  " dataDxfId="1"/>
    <tableColumn id="2" xr3:uid="{7BA1CB52-B12F-423F-A879-042B0B886BD9}" name="Región"/>
    <tableColumn id="3" xr3:uid="{79A74292-BC11-4905-BCE9-3288BADBE4A2}" name="Codreg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A8D98-CE57-4CA4-9AFF-0004E812DA11}" name="Tabla4_2" displayName="Tabla4_2" ref="A1:D45" tableType="queryTable" totalsRowShown="0">
  <autoFilter ref="A1:D45" xr:uid="{196B46A9-46B2-4F47-B458-A5CFA099EA8E}"/>
  <tableColumns count="4">
    <tableColumn id="1" xr3:uid="{AD18DB6C-6825-4C93-85BE-314690E2E7EA}" uniqueName="1" name="Mes" queryTableFieldId="1" dataDxfId="20"/>
    <tableColumn id="2" xr3:uid="{21B782FB-8BFE-4806-9CCA-28582791D75F}" uniqueName="2" name="Columna1" queryTableFieldId="2" dataDxfId="19"/>
    <tableColumn id="3" xr3:uid="{30DE5882-4D80-45B2-83DE-3C8213827450}" uniqueName="3" name="Año" queryTableFieldId="3" dataDxfId="18"/>
    <tableColumn id="4" xr3:uid="{2FBE9E6E-D548-4E42-B298-FDA8272DD1D4}" uniqueName="4" name="Precio/Kg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DC3D05-5F24-49EB-B6AF-69C8824D4F18}" name="Tabla4" displayName="Tabla4" ref="A1:D25" totalsRowShown="0" headerRowDxfId="160" dataDxfId="159" tableBorderDxfId="158" headerRowCellStyle="Normal 4">
  <autoFilter ref="A1:D25" xr:uid="{98B4A0BE-DBF3-43E5-B139-DB49273241D3}"/>
  <tableColumns count="4">
    <tableColumn id="1" xr3:uid="{4C014846-0BC3-4C28-9F57-5502D17950D5}" name="Mes" dataDxfId="157"/>
    <tableColumn id="6" xr3:uid="{BD4DD9D7-7A6F-45FD-9C6D-A897ABBC71A0}" name="Columna1" dataDxfId="156"/>
    <tableColumn id="2" xr3:uid="{4D05D7F6-68A7-4243-887F-ED1E3AF271DD}" name="2019" dataDxfId="155"/>
    <tableColumn id="3" xr3:uid="{5FC40315-1CE1-4A62-AFA2-09E6FD3D2104}" name="2020" dataDxfId="154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B33D48-70D9-44D0-AE4F-3152D07F810F}" name="Precio_semana_pb" displayName="Precio_semana_pb" ref="A1:D325" tableType="queryTable" totalsRowShown="0">
  <autoFilter ref="A1:D325" xr:uid="{6169EF99-38A1-4A54-9311-7D4BE22634E8}"/>
  <tableColumns count="4">
    <tableColumn id="1" xr3:uid="{79A72295-DB0E-4668-AD53-963B78431F27}" uniqueName="1" name="Punto de venta" queryTableFieldId="1" dataDxfId="17"/>
    <tableColumn id="2" xr3:uid="{01EACEDD-3C81-4A2E-82C9-1D0383C3F05A}" uniqueName="2" name="Semana" queryTableFieldId="2" dataDxfId="16"/>
    <tableColumn id="3" xr3:uid="{A2FB3F74-4163-4320-A9EA-02D7089C97A6}" uniqueName="3" name="Region" queryTableFieldId="3" dataDxfId="15"/>
    <tableColumn id="4" xr3:uid="{8180B0C0-B2D5-446F-9E10-26972192F79A}" uniqueName="4" name="Precio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461071-0581-4336-A1C0-94F95BD73D6E}" name="Tabla6" displayName="Tabla6" ref="A2:K40" totalsRowShown="0" headerRowDxfId="153" dataDxfId="151" headerRowBorderDxfId="152" tableBorderDxfId="150">
  <autoFilter ref="A2:K40" xr:uid="{D5FA8B1F-0816-4098-A0AF-9AEA8721B027}"/>
  <tableColumns count="11">
    <tableColumn id="11" xr3:uid="{E837978A-B903-45EE-BA9C-10BBA9AB2E24}" name="Punto de venta" dataDxfId="149"/>
    <tableColumn id="1" xr3:uid="{09CA8214-03C6-4F34-AB1C-29D0702486D0}" name="Semana" dataDxfId="148"/>
    <tableColumn id="2" xr3:uid="{36A2F077-9145-49A7-A6F2-20C18186D4BE}" name="Arica" dataDxfId="147"/>
    <tableColumn id="3" xr3:uid="{CC3A182D-4888-4EB6-8830-39C3CB4E8382}" name="Coquimbo" dataDxfId="146"/>
    <tableColumn id="4" xr3:uid="{6A4B1C75-8D13-4A78-BFF8-80EA03DE4A22}" name="Valparaíso" dataDxfId="145"/>
    <tableColumn id="5" xr3:uid="{CBF74901-9592-416A-8885-548C37492A1F}" name="RM" dataDxfId="144"/>
    <tableColumn id="6" xr3:uid="{4225E141-CE8E-4CCE-BC88-17D9F774DF76}" name="Maule" dataDxfId="143"/>
    <tableColumn id="7" xr3:uid="{9DFB46D3-7374-49C7-9903-8386CD31FB13}" name="Ñuble" dataDxfId="142"/>
    <tableColumn id="8" xr3:uid="{FD7DBC81-6619-447C-AF11-903B5D103DA8}" name="Bío Bío" dataDxfId="141"/>
    <tableColumn id="9" xr3:uid="{8D367E0A-BB93-43C6-8E14-0254E2F83DF1}" name="La Araucanía" dataDxfId="140"/>
    <tableColumn id="10" xr3:uid="{CD0B4F0F-5665-4CCD-B7B1-0C17758AF7D2}" name="Los Lagos" dataDxfId="139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A611EC-711C-4528-8C6B-74D91CC7D295}" name="Precio_diario_var" displayName="Precio_diario_var" ref="A1:C180" tableType="queryTable" totalsRowShown="0">
  <autoFilter ref="A1:C180" xr:uid="{AC61EBEB-5B46-4219-BCE9-F5D9FD5FF57A}"/>
  <tableColumns count="3">
    <tableColumn id="1" xr3:uid="{EFF0FDD5-126D-4B44-BEDE-41C7ABE3B3E1}" uniqueName="1" name="Fecha " queryTableFieldId="1" dataDxfId="14"/>
    <tableColumn id="2" xr3:uid="{F7D62716-F112-45D3-BF88-14810827F504}" uniqueName="2" name="Variedad" queryTableFieldId="2" dataDxfId="13"/>
    <tableColumn id="3" xr3:uid="{A30F237D-4D65-4B16-96D7-4741F5DB05C2}" uniqueName="3" name="preci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EE7726-B3A2-460B-8F50-8348091BAFEF}" name="Tabla7" displayName="Tabla7" ref="A1:K31" totalsRowShown="0" headerRowDxfId="138" dataDxfId="136" headerRowBorderDxfId="137" tableBorderDxfId="135">
  <autoFilter ref="A1:K31" xr:uid="{A3998427-D14A-4925-A742-643E4453328E}"/>
  <tableColumns count="11">
    <tableColumn id="1" xr3:uid="{E86F253B-C579-4125-A316-AFA3F5C160DA}" name="Fecha " dataDxfId="134"/>
    <tableColumn id="2" xr3:uid="{3D5426CA-174F-46B3-AF27-B5F68F8E1802}" name="Asterix" dataDxfId="133"/>
    <tableColumn id="3" xr3:uid="{0073406D-B31E-447C-9CED-002A9E14AEDF}" name="Cardinal" dataDxfId="132"/>
    <tableColumn id="4" xr3:uid="{C140AC07-42F2-4AEE-87A4-C70758980470}" name="Desirée" dataDxfId="131"/>
    <tableColumn id="5" xr3:uid="{C5E2D4E9-DA50-45F4-B541-CD456C695DE2}" name="Karú" dataDxfId="130"/>
    <tableColumn id="6" xr3:uid="{26CE2C70-2313-4ECA-9F11-019D1505018A}" name="Patagonia" dataDxfId="129"/>
    <tableColumn id="7" xr3:uid="{3D2DC865-F790-4E06-A174-0A933F77126B}" name="Pukará" dataDxfId="128"/>
    <tableColumn id="8" xr3:uid="{8CF2A350-18D3-44AA-981A-EE913A01E326}" name="Rodeo" dataDxfId="127"/>
    <tableColumn id="9" xr3:uid="{8161781D-E100-4981-AC39-B54F2327BDFF}" name="Rosara" dataDxfId="126"/>
    <tableColumn id="10" xr3:uid="{C900BB84-0A5A-405D-9BC8-E2650A4C7BBE}" name="Pehuenche" dataDxfId="125"/>
    <tableColumn id="11" xr3:uid="{9C862A40-22C7-42F2-8525-E48C24CB2A17}" name="Puyehue" dataDxfId="124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595BBA-735A-4AF3-B6B8-2CE464708CF6}" name="Superficie_produccion_rdto" displayName="Superficie_produccion_rdto" ref="C1:G188" tableType="queryTable" totalsRowShown="0">
  <autoFilter ref="C1:G188" xr:uid="{E8E2C912-C50F-4437-98FE-64C09495E5E5}"/>
  <tableColumns count="5">
    <tableColumn id="1" xr3:uid="{034A650A-E327-4E7C-92F2-F25C92C5E594}" uniqueName="1" name="Año agrícola" queryTableFieldId="1" dataDxfId="12"/>
    <tableColumn id="2" xr3:uid="{542AE46A-DA96-4957-8129-0275AFC8FF78}" uniqueName="2" name="Región" queryTableFieldId="2" dataDxfId="11"/>
    <tableColumn id="3" xr3:uid="{E3B9590C-4CC2-4D86-9C07-DFF154DDBE00}" uniqueName="3" name="Precio" queryTableFieldId="3"/>
    <tableColumn id="4" xr3:uid="{7EEBF968-3587-4044-89CF-49332BB304BE}" uniqueName="4" name="Producción (ton)" queryTableFieldId="4" dataDxfId="123">
      <calculatedColumnFormula>+VLOOKUP(B2,Producción_consulta!A2:D188,4,0)</calculatedColumnFormula>
    </tableColumn>
    <tableColumn id="5" xr3:uid="{E28AD907-0CC0-4AD3-B895-08FFE03794E0}" uniqueName="5" name="Rendimiento (ton/ha)" queryTableFieldId="5" dataDxfId="122">
      <calculatedColumnFormula>+VLOOKUP(B2,'Rendimiento consulta'!A2:D188,4,0)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depa.gob.cl/publicaciones/boletines/boletin-de-la-papa-noviembre-2020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FA55-8DEB-4EAC-87C3-940EA4C7D93A}">
  <sheetPr>
    <tabColor rgb="FF00B050"/>
  </sheetPr>
  <dimension ref="A1:E35"/>
  <sheetViews>
    <sheetView workbookViewId="0">
      <selection activeCell="E1" sqref="E1"/>
    </sheetView>
  </sheetViews>
  <sheetFormatPr baseColWidth="10" defaultRowHeight="14.5"/>
  <cols>
    <col min="1" max="1" width="17.08984375" bestFit="1" customWidth="1"/>
    <col min="2" max="2" width="10.36328125" bestFit="1" customWidth="1"/>
    <col min="3" max="3" width="6.453125" bestFit="1" customWidth="1"/>
    <col min="4" max="4" width="11.36328125" bestFit="1" customWidth="1"/>
    <col min="5" max="5" width="26.36328125" bestFit="1" customWidth="1"/>
  </cols>
  <sheetData>
    <row r="1" spans="1:5">
      <c r="A1" t="s">
        <v>14</v>
      </c>
      <c r="B1" t="s">
        <v>0</v>
      </c>
      <c r="C1" t="s">
        <v>1</v>
      </c>
      <c r="D1" t="s">
        <v>226</v>
      </c>
      <c r="E1" s="39" t="s">
        <v>182</v>
      </c>
    </row>
    <row r="2" spans="1:5">
      <c r="A2" s="37" t="s">
        <v>14</v>
      </c>
      <c r="B2" s="37" t="s">
        <v>2</v>
      </c>
      <c r="C2" s="37" t="s">
        <v>130</v>
      </c>
      <c r="D2" s="39">
        <v>7977</v>
      </c>
      <c r="E2" s="37">
        <f>+Precio_mes_pb[[#This Row],[CLP/25 Kg]]/25</f>
        <v>319.08</v>
      </c>
    </row>
    <row r="3" spans="1:5">
      <c r="A3" s="37" t="s">
        <v>14</v>
      </c>
      <c r="B3" s="37" t="s">
        <v>2</v>
      </c>
      <c r="C3" s="37" t="s">
        <v>76</v>
      </c>
      <c r="D3" s="39">
        <v>4427</v>
      </c>
      <c r="E3" s="37">
        <f>+Precio_mes_pb[[#This Row],[CLP/25 Kg]]/25</f>
        <v>177.08</v>
      </c>
    </row>
    <row r="4" spans="1:5">
      <c r="A4" s="37" t="s">
        <v>14</v>
      </c>
      <c r="B4" s="37" t="s">
        <v>2</v>
      </c>
      <c r="C4" s="37" t="s">
        <v>131</v>
      </c>
      <c r="D4" s="39">
        <v>6996</v>
      </c>
      <c r="E4" s="37">
        <f>+Precio_mes_pb[[#This Row],[CLP/25 Kg]]/25</f>
        <v>279.83999999999997</v>
      </c>
    </row>
    <row r="5" spans="1:5">
      <c r="A5" s="37" t="s">
        <v>14</v>
      </c>
      <c r="B5" s="37" t="s">
        <v>3</v>
      </c>
      <c r="C5" s="37" t="s">
        <v>130</v>
      </c>
      <c r="D5" s="39">
        <v>7386</v>
      </c>
      <c r="E5" s="37">
        <f>+Precio_mes_pb[[#This Row],[CLP/25 Kg]]/25</f>
        <v>295.44</v>
      </c>
    </row>
    <row r="6" spans="1:5">
      <c r="A6" s="37" t="s">
        <v>14</v>
      </c>
      <c r="B6" s="37" t="s">
        <v>3</v>
      </c>
      <c r="C6" s="37" t="s">
        <v>76</v>
      </c>
      <c r="D6" s="39">
        <v>5869</v>
      </c>
      <c r="E6" s="37">
        <f>+Precio_mes_pb[[#This Row],[CLP/25 Kg]]/25</f>
        <v>234.76</v>
      </c>
    </row>
    <row r="7" spans="1:5">
      <c r="A7" s="37" t="s">
        <v>14</v>
      </c>
      <c r="B7" s="37" t="s">
        <v>3</v>
      </c>
      <c r="C7" s="37" t="s">
        <v>131</v>
      </c>
      <c r="D7" s="39">
        <v>6661</v>
      </c>
      <c r="E7" s="37">
        <f>+Precio_mes_pb[[#This Row],[CLP/25 Kg]]/25</f>
        <v>266.44</v>
      </c>
    </row>
    <row r="8" spans="1:5">
      <c r="A8" s="37" t="s">
        <v>14</v>
      </c>
      <c r="B8" s="37" t="s">
        <v>4</v>
      </c>
      <c r="C8" s="37" t="s">
        <v>130</v>
      </c>
      <c r="D8" s="39">
        <v>7621</v>
      </c>
      <c r="E8" s="37">
        <f>+Precio_mes_pb[[#This Row],[CLP/25 Kg]]/25</f>
        <v>304.83999999999997</v>
      </c>
    </row>
    <row r="9" spans="1:5">
      <c r="A9" s="37" t="s">
        <v>14</v>
      </c>
      <c r="B9" s="37" t="s">
        <v>4</v>
      </c>
      <c r="C9" s="37" t="s">
        <v>76</v>
      </c>
      <c r="D9" s="39">
        <v>5800</v>
      </c>
      <c r="E9" s="37">
        <f>+Precio_mes_pb[[#This Row],[CLP/25 Kg]]/25</f>
        <v>232</v>
      </c>
    </row>
    <row r="10" spans="1:5">
      <c r="A10" s="37" t="s">
        <v>14</v>
      </c>
      <c r="B10" s="37" t="s">
        <v>4</v>
      </c>
      <c r="C10" s="37" t="s">
        <v>131</v>
      </c>
      <c r="D10" s="39">
        <v>7487</v>
      </c>
      <c r="E10" s="37">
        <f>+Precio_mes_pb[[#This Row],[CLP/25 Kg]]/25</f>
        <v>299.48</v>
      </c>
    </row>
    <row r="11" spans="1:5">
      <c r="A11" s="37" t="s">
        <v>14</v>
      </c>
      <c r="B11" s="37" t="s">
        <v>5</v>
      </c>
      <c r="C11" s="37" t="s">
        <v>130</v>
      </c>
      <c r="D11" s="39">
        <v>7169</v>
      </c>
      <c r="E11" s="37">
        <f>+Precio_mes_pb[[#This Row],[CLP/25 Kg]]/25</f>
        <v>286.76</v>
      </c>
    </row>
    <row r="12" spans="1:5">
      <c r="A12" s="37" t="s">
        <v>14</v>
      </c>
      <c r="B12" s="37" t="s">
        <v>5</v>
      </c>
      <c r="C12" s="37" t="s">
        <v>76</v>
      </c>
      <c r="D12" s="39">
        <v>5819</v>
      </c>
      <c r="E12" s="37">
        <f>+Precio_mes_pb[[#This Row],[CLP/25 Kg]]/25</f>
        <v>232.76</v>
      </c>
    </row>
    <row r="13" spans="1:5">
      <c r="A13" s="37" t="s">
        <v>14</v>
      </c>
      <c r="B13" s="37" t="s">
        <v>5</v>
      </c>
      <c r="C13" s="37" t="s">
        <v>131</v>
      </c>
      <c r="D13" s="39">
        <v>6920</v>
      </c>
      <c r="E13" s="37">
        <f>+Precio_mes_pb[[#This Row],[CLP/25 Kg]]/25</f>
        <v>276.8</v>
      </c>
    </row>
    <row r="14" spans="1:5">
      <c r="A14" s="37" t="s">
        <v>14</v>
      </c>
      <c r="B14" s="37" t="s">
        <v>6</v>
      </c>
      <c r="C14" s="37" t="s">
        <v>130</v>
      </c>
      <c r="D14" s="39">
        <v>6468</v>
      </c>
      <c r="E14" s="37">
        <f>+Precio_mes_pb[[#This Row],[CLP/25 Kg]]/25</f>
        <v>258.72000000000003</v>
      </c>
    </row>
    <row r="15" spans="1:5">
      <c r="A15" s="37" t="s">
        <v>14</v>
      </c>
      <c r="B15" s="37" t="s">
        <v>6</v>
      </c>
      <c r="C15" s="37" t="s">
        <v>76</v>
      </c>
      <c r="D15" s="39">
        <v>6469</v>
      </c>
      <c r="E15" s="37">
        <f>+Precio_mes_pb[[#This Row],[CLP/25 Kg]]/25</f>
        <v>258.76</v>
      </c>
    </row>
    <row r="16" spans="1:5">
      <c r="A16" s="37" t="s">
        <v>14</v>
      </c>
      <c r="B16" s="37" t="s">
        <v>6</v>
      </c>
      <c r="C16" s="37" t="s">
        <v>131</v>
      </c>
      <c r="D16" s="39">
        <v>6187</v>
      </c>
      <c r="E16" s="37">
        <f>+Precio_mes_pb[[#This Row],[CLP/25 Kg]]/25</f>
        <v>247.48</v>
      </c>
    </row>
    <row r="17" spans="1:5">
      <c r="A17" s="37" t="s">
        <v>14</v>
      </c>
      <c r="B17" s="37" t="s">
        <v>7</v>
      </c>
      <c r="C17" s="37" t="s">
        <v>130</v>
      </c>
      <c r="D17" s="39">
        <v>6864</v>
      </c>
      <c r="E17" s="37">
        <f>+Precio_mes_pb[[#This Row],[CLP/25 Kg]]/25</f>
        <v>274.56</v>
      </c>
    </row>
    <row r="18" spans="1:5">
      <c r="A18" s="37" t="s">
        <v>14</v>
      </c>
      <c r="B18" s="37" t="s">
        <v>7</v>
      </c>
      <c r="C18" s="37" t="s">
        <v>76</v>
      </c>
      <c r="D18" s="39">
        <v>6704</v>
      </c>
      <c r="E18" s="37">
        <f>+Precio_mes_pb[[#This Row],[CLP/25 Kg]]/25</f>
        <v>268.16000000000003</v>
      </c>
    </row>
    <row r="19" spans="1:5">
      <c r="A19" s="37" t="s">
        <v>14</v>
      </c>
      <c r="B19" s="37" t="s">
        <v>7</v>
      </c>
      <c r="C19" s="37" t="s">
        <v>131</v>
      </c>
      <c r="D19" s="39">
        <v>6233</v>
      </c>
      <c r="E19" s="37">
        <f>+Precio_mes_pb[[#This Row],[CLP/25 Kg]]/25</f>
        <v>249.32</v>
      </c>
    </row>
    <row r="20" spans="1:5">
      <c r="A20" s="37" t="s">
        <v>14</v>
      </c>
      <c r="B20" s="37" t="s">
        <v>8</v>
      </c>
      <c r="C20" s="37" t="s">
        <v>130</v>
      </c>
      <c r="D20" s="39">
        <v>7023</v>
      </c>
      <c r="E20" s="37">
        <f>+Precio_mes_pb[[#This Row],[CLP/25 Kg]]/25</f>
        <v>280.92</v>
      </c>
    </row>
    <row r="21" spans="1:5">
      <c r="A21" s="37" t="s">
        <v>14</v>
      </c>
      <c r="B21" s="37" t="s">
        <v>8</v>
      </c>
      <c r="C21" s="37" t="s">
        <v>76</v>
      </c>
      <c r="D21" s="39">
        <v>6934</v>
      </c>
      <c r="E21" s="37">
        <f>+Precio_mes_pb[[#This Row],[CLP/25 Kg]]/25</f>
        <v>277.36</v>
      </c>
    </row>
    <row r="22" spans="1:5">
      <c r="A22" s="37" t="s">
        <v>14</v>
      </c>
      <c r="B22" s="37" t="s">
        <v>8</v>
      </c>
      <c r="C22" s="37" t="s">
        <v>131</v>
      </c>
      <c r="D22" s="39">
        <v>6433</v>
      </c>
      <c r="E22" s="37">
        <f>+Precio_mes_pb[[#This Row],[CLP/25 Kg]]/25</f>
        <v>257.32</v>
      </c>
    </row>
    <row r="23" spans="1:5">
      <c r="A23" s="37" t="s">
        <v>14</v>
      </c>
      <c r="B23" s="37" t="s">
        <v>9</v>
      </c>
      <c r="C23" s="37" t="s">
        <v>130</v>
      </c>
      <c r="D23" s="39">
        <v>9326</v>
      </c>
      <c r="E23" s="37">
        <f>+Precio_mes_pb[[#This Row],[CLP/25 Kg]]/25</f>
        <v>373.04</v>
      </c>
    </row>
    <row r="24" spans="1:5">
      <c r="A24" s="37" t="s">
        <v>14</v>
      </c>
      <c r="B24" s="37" t="s">
        <v>9</v>
      </c>
      <c r="C24" s="37" t="s">
        <v>76</v>
      </c>
      <c r="D24" s="39">
        <v>7036</v>
      </c>
      <c r="E24" s="37">
        <f>+Precio_mes_pb[[#This Row],[CLP/25 Kg]]/25</f>
        <v>281.44</v>
      </c>
    </row>
    <row r="25" spans="1:5">
      <c r="A25" s="37" t="s">
        <v>14</v>
      </c>
      <c r="B25" s="37" t="s">
        <v>9</v>
      </c>
      <c r="C25" s="37" t="s">
        <v>131</v>
      </c>
      <c r="D25" s="39">
        <v>6404</v>
      </c>
      <c r="E25" s="37">
        <f>+Precio_mes_pb[[#This Row],[CLP/25 Kg]]/25</f>
        <v>256.16000000000003</v>
      </c>
    </row>
    <row r="26" spans="1:5">
      <c r="A26" s="37" t="s">
        <v>14</v>
      </c>
      <c r="B26" s="37" t="s">
        <v>10</v>
      </c>
      <c r="C26" s="37" t="s">
        <v>130</v>
      </c>
      <c r="D26" s="39">
        <v>11972</v>
      </c>
      <c r="E26" s="37">
        <f>+Precio_mes_pb[[#This Row],[CLP/25 Kg]]/25</f>
        <v>478.88</v>
      </c>
    </row>
    <row r="27" spans="1:5">
      <c r="A27" s="37" t="s">
        <v>14</v>
      </c>
      <c r="B27" s="37" t="s">
        <v>10</v>
      </c>
      <c r="C27" s="37" t="s">
        <v>76</v>
      </c>
      <c r="D27" s="39">
        <v>7212</v>
      </c>
      <c r="E27" s="37">
        <f>+Precio_mes_pb[[#This Row],[CLP/25 Kg]]/25</f>
        <v>288.48</v>
      </c>
    </row>
    <row r="28" spans="1:5">
      <c r="A28" s="37" t="s">
        <v>14</v>
      </c>
      <c r="B28" s="37" t="s">
        <v>10</v>
      </c>
      <c r="C28" s="37" t="s">
        <v>131</v>
      </c>
      <c r="D28" s="39">
        <v>8399</v>
      </c>
      <c r="E28" s="37">
        <f>+Precio_mes_pb[[#This Row],[CLP/25 Kg]]/25</f>
        <v>335.96</v>
      </c>
    </row>
    <row r="29" spans="1:5">
      <c r="A29" s="37" t="s">
        <v>14</v>
      </c>
      <c r="B29" s="37" t="s">
        <v>11</v>
      </c>
      <c r="C29" s="37" t="s">
        <v>130</v>
      </c>
      <c r="D29" s="39">
        <v>14486</v>
      </c>
      <c r="E29" s="37">
        <f>+Precio_mes_pb[[#This Row],[CLP/25 Kg]]/25</f>
        <v>579.44000000000005</v>
      </c>
    </row>
    <row r="30" spans="1:5">
      <c r="A30" s="37" t="s">
        <v>14</v>
      </c>
      <c r="B30" s="37" t="s">
        <v>11</v>
      </c>
      <c r="C30" s="37" t="s">
        <v>76</v>
      </c>
      <c r="D30" s="39">
        <v>8861</v>
      </c>
      <c r="E30" s="37">
        <f>+Precio_mes_pb[[#This Row],[CLP/25 Kg]]/25</f>
        <v>354.44</v>
      </c>
    </row>
    <row r="31" spans="1:5">
      <c r="A31" s="37" t="s">
        <v>14</v>
      </c>
      <c r="B31" s="37" t="s">
        <v>11</v>
      </c>
      <c r="C31" s="37" t="s">
        <v>131</v>
      </c>
      <c r="D31" s="39">
        <v>7906</v>
      </c>
      <c r="E31" s="37">
        <f>+Precio_mes_pb[[#This Row],[CLP/25 Kg]]/25</f>
        <v>316.24</v>
      </c>
    </row>
    <row r="32" spans="1:5">
      <c r="A32" s="37" t="s">
        <v>14</v>
      </c>
      <c r="B32" s="37" t="s">
        <v>12</v>
      </c>
      <c r="C32" s="37" t="s">
        <v>130</v>
      </c>
      <c r="D32" s="39">
        <v>9853</v>
      </c>
      <c r="E32" s="37">
        <f>+Precio_mes_pb[[#This Row],[CLP/25 Kg]]/25</f>
        <v>394.12</v>
      </c>
    </row>
    <row r="33" spans="1:5">
      <c r="A33" s="37" t="s">
        <v>14</v>
      </c>
      <c r="B33" s="37" t="s">
        <v>12</v>
      </c>
      <c r="C33" s="37" t="s">
        <v>76</v>
      </c>
      <c r="D33" s="39">
        <v>7056</v>
      </c>
      <c r="E33" s="37">
        <f>+Precio_mes_pb[[#This Row],[CLP/25 Kg]]/25</f>
        <v>282.24</v>
      </c>
    </row>
    <row r="34" spans="1:5">
      <c r="A34" s="37" t="s">
        <v>14</v>
      </c>
      <c r="B34" s="37" t="s">
        <v>13</v>
      </c>
      <c r="C34" s="37" t="s">
        <v>130</v>
      </c>
      <c r="D34" s="39">
        <v>5163</v>
      </c>
      <c r="E34" s="37">
        <f>+Precio_mes_pb[[#This Row],[CLP/25 Kg]]/25</f>
        <v>206.52</v>
      </c>
    </row>
    <row r="35" spans="1:5">
      <c r="A35" s="37" t="s">
        <v>14</v>
      </c>
      <c r="B35" s="37" t="s">
        <v>13</v>
      </c>
      <c r="C35" s="37" t="s">
        <v>76</v>
      </c>
      <c r="D35" s="204">
        <v>5282</v>
      </c>
      <c r="E35" s="37">
        <f>+Precio_mes_pb[[#This Row],[CLP/25 Kg]]/25</f>
        <v>211.28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8265-4977-494F-A111-1108E19E549F}">
  <dimension ref="A1:D20"/>
  <sheetViews>
    <sheetView workbookViewId="0">
      <selection activeCell="G13" sqref="G13"/>
    </sheetView>
  </sheetViews>
  <sheetFormatPr baseColWidth="10" defaultRowHeight="14.5"/>
  <sheetData>
    <row r="1" spans="1:4">
      <c r="A1" s="164" t="s">
        <v>49</v>
      </c>
      <c r="B1" s="166" t="s">
        <v>50</v>
      </c>
      <c r="C1" s="166" t="s">
        <v>51</v>
      </c>
      <c r="D1" s="166" t="s">
        <v>52</v>
      </c>
    </row>
    <row r="2" spans="1:4">
      <c r="A2" s="165"/>
      <c r="B2" s="167"/>
      <c r="C2" s="167"/>
      <c r="D2" s="167"/>
    </row>
    <row r="3" spans="1:4">
      <c r="A3" s="26" t="s">
        <v>53</v>
      </c>
      <c r="B3" s="24">
        <v>56000</v>
      </c>
      <c r="C3" s="24">
        <v>1093728.3999999999</v>
      </c>
      <c r="D3" s="25">
        <v>19.530864285714287</v>
      </c>
    </row>
    <row r="4" spans="1:4">
      <c r="A4" s="26" t="s">
        <v>54</v>
      </c>
      <c r="B4" s="24">
        <v>59560</v>
      </c>
      <c r="C4" s="24">
        <v>1144170</v>
      </c>
      <c r="D4" s="25">
        <v>19.210376091336467</v>
      </c>
    </row>
    <row r="5" spans="1:4">
      <c r="A5" s="26" t="s">
        <v>55</v>
      </c>
      <c r="B5" s="24">
        <v>55620</v>
      </c>
      <c r="C5" s="24">
        <v>1115735.7</v>
      </c>
      <c r="D5" s="25">
        <v>20.059973031283707</v>
      </c>
    </row>
    <row r="6" spans="1:4">
      <c r="A6" s="26" t="s">
        <v>56</v>
      </c>
      <c r="B6" s="24">
        <v>63200</v>
      </c>
      <c r="C6" s="24">
        <v>1391378.2</v>
      </c>
      <c r="D6" s="25">
        <v>22.015477848101266</v>
      </c>
    </row>
    <row r="7" spans="1:4">
      <c r="A7" s="26" t="s">
        <v>57</v>
      </c>
      <c r="B7" s="24">
        <v>54145</v>
      </c>
      <c r="C7" s="24">
        <v>834859.9</v>
      </c>
      <c r="D7" s="25">
        <v>15.418965740142211</v>
      </c>
    </row>
    <row r="8" spans="1:4">
      <c r="A8" s="26" t="s">
        <v>58</v>
      </c>
      <c r="B8" s="24">
        <v>55976</v>
      </c>
      <c r="C8" s="24">
        <v>965939.5</v>
      </c>
      <c r="D8" s="25">
        <v>17.25631520651708</v>
      </c>
    </row>
    <row r="9" spans="1:4">
      <c r="A9" s="26" t="s">
        <v>59</v>
      </c>
      <c r="B9" s="24">
        <v>45078</v>
      </c>
      <c r="C9" s="24">
        <v>924548.1</v>
      </c>
      <c r="D9" s="25">
        <v>20.509962731265809</v>
      </c>
    </row>
    <row r="10" spans="1:4">
      <c r="A10" s="26" t="s">
        <v>60</v>
      </c>
      <c r="B10" s="24">
        <v>50771</v>
      </c>
      <c r="C10" s="24">
        <v>1081349.2</v>
      </c>
      <c r="D10" s="25">
        <v>21.3</v>
      </c>
    </row>
    <row r="11" spans="1:4">
      <c r="A11" s="26" t="s">
        <v>61</v>
      </c>
      <c r="B11" s="24">
        <v>53653</v>
      </c>
      <c r="C11" s="24">
        <v>1676444</v>
      </c>
      <c r="D11" s="25">
        <v>31.25</v>
      </c>
    </row>
    <row r="12" spans="1:4">
      <c r="A12" s="26" t="s">
        <v>62</v>
      </c>
      <c r="B12" s="24">
        <v>41534</v>
      </c>
      <c r="C12" s="24">
        <v>1093452</v>
      </c>
      <c r="D12" s="25">
        <v>26.33</v>
      </c>
    </row>
    <row r="13" spans="1:4">
      <c r="A13" s="26" t="s">
        <v>63</v>
      </c>
      <c r="B13" s="24">
        <v>49576</v>
      </c>
      <c r="C13" s="24">
        <v>1159022.1000000001</v>
      </c>
      <c r="D13" s="25">
        <v>23.378693319348098</v>
      </c>
    </row>
    <row r="14" spans="1:4">
      <c r="A14" s="26" t="s">
        <v>64</v>
      </c>
      <c r="B14" s="24">
        <v>48965</v>
      </c>
      <c r="C14" s="24">
        <v>1061324.9400000002</v>
      </c>
      <c r="D14" s="25">
        <v>21.675174920861842</v>
      </c>
    </row>
    <row r="15" spans="1:4">
      <c r="A15" s="26" t="s">
        <v>65</v>
      </c>
      <c r="B15" s="24">
        <v>50526.337967409301</v>
      </c>
      <c r="C15" s="24">
        <v>960502</v>
      </c>
      <c r="D15" s="25">
        <v>19.010000000000002</v>
      </c>
    </row>
    <row r="16" spans="1:4">
      <c r="A16" s="26" t="s">
        <v>66</v>
      </c>
      <c r="B16" s="24">
        <v>53485</v>
      </c>
      <c r="C16" s="24">
        <v>1166024.8999999999</v>
      </c>
      <c r="D16" s="25">
        <v>21.8</v>
      </c>
    </row>
    <row r="17" spans="1:4">
      <c r="A17" s="26" t="s">
        <v>67</v>
      </c>
      <c r="B17" s="24">
        <v>54082</v>
      </c>
      <c r="C17" s="24">
        <v>1426478.7500000002</v>
      </c>
      <c r="D17" s="25">
        <v>26.376220369069195</v>
      </c>
    </row>
    <row r="18" spans="1:4">
      <c r="A18" s="26" t="s">
        <v>68</v>
      </c>
      <c r="B18" s="24">
        <v>41268</v>
      </c>
      <c r="C18" s="24">
        <v>1183356.6000000001</v>
      </c>
      <c r="D18" s="25">
        <v>28.674920034893866</v>
      </c>
    </row>
    <row r="19" spans="1:4">
      <c r="A19" s="26" t="s">
        <v>69</v>
      </c>
      <c r="B19" s="24">
        <v>41811</v>
      </c>
      <c r="C19" s="24">
        <v>1162568</v>
      </c>
      <c r="D19" s="25">
        <v>27.80531439094975</v>
      </c>
    </row>
    <row r="20" spans="1:4">
      <c r="A20" s="26" t="s">
        <v>70</v>
      </c>
      <c r="B20" s="24">
        <v>44145</v>
      </c>
      <c r="C20" s="24">
        <v>1288153.6000000001</v>
      </c>
      <c r="D20" s="25">
        <v>29.180056631555104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2B1F-D16E-4270-A918-95DB0D4DE41D}">
  <sheetPr>
    <tabColor rgb="FF00B050"/>
  </sheetPr>
  <dimension ref="A1:G188"/>
  <sheetViews>
    <sheetView workbookViewId="0">
      <selection activeCell="B9" sqref="B9"/>
    </sheetView>
  </sheetViews>
  <sheetFormatPr baseColWidth="10" defaultRowHeight="14.5"/>
  <cols>
    <col min="1" max="1" width="10.90625" style="39"/>
    <col min="2" max="2" width="24.90625" style="39" customWidth="1"/>
    <col min="3" max="3" width="13.36328125" bestFit="1" customWidth="1"/>
    <col min="4" max="4" width="19.08984375" bestFit="1" customWidth="1"/>
    <col min="5" max="5" width="11.81640625" bestFit="1" customWidth="1"/>
    <col min="6" max="6" width="17.08984375" bestFit="1" customWidth="1"/>
    <col min="7" max="7" width="21.453125" bestFit="1" customWidth="1"/>
  </cols>
  <sheetData>
    <row r="1" spans="2:7">
      <c r="C1" t="s">
        <v>49</v>
      </c>
      <c r="D1" t="s">
        <v>71</v>
      </c>
      <c r="E1" t="s">
        <v>227</v>
      </c>
      <c r="F1" t="s">
        <v>51</v>
      </c>
      <c r="G1" t="s">
        <v>52</v>
      </c>
    </row>
    <row r="2" spans="2:7">
      <c r="B2" s="39" t="str">
        <f>+_xlfn.CONCAT(Superficie_produccion_rdto[[#This Row],[Año agrícola]],"-",Superficie_produccion_rdto[[#This Row],[Región]])</f>
        <v>2003/04-Región de Coquimbo</v>
      </c>
      <c r="C2" s="37" t="s">
        <v>54</v>
      </c>
      <c r="D2" s="37" t="s">
        <v>178</v>
      </c>
      <c r="E2" s="39">
        <v>5400</v>
      </c>
      <c r="F2">
        <f>+VLOOKUP(B2,Producción_consulta!A2:D188,4,0)</f>
        <v>109620</v>
      </c>
      <c r="G2">
        <f>+VLOOKUP(B2,'Rendimiento consulta'!A2:D188,4,0)</f>
        <v>20.3</v>
      </c>
    </row>
    <row r="3" spans="2:7">
      <c r="B3" s="39" t="str">
        <f>+_xlfn.CONCAT(Superficie_produccion_rdto[[#This Row],[Año agrícola]],"-",Superficie_produccion_rdto[[#This Row],[Región]])</f>
        <v>2003/04-Región de Valparaíso</v>
      </c>
      <c r="C3" s="37" t="s">
        <v>54</v>
      </c>
      <c r="D3" s="37" t="s">
        <v>183</v>
      </c>
      <c r="E3" s="39">
        <v>1200</v>
      </c>
      <c r="F3">
        <f>+VLOOKUP(B3,Producción_consulta!A3:D189,4,0)</f>
        <v>15000</v>
      </c>
      <c r="G3">
        <f>+VLOOKUP(B3,'Rendimiento consulta'!A3:D189,4,0)</f>
        <v>12.5</v>
      </c>
    </row>
    <row r="4" spans="2:7">
      <c r="B4" s="39" t="str">
        <f>+_xlfn.CONCAT(Superficie_produccion_rdto[[#This Row],[Año agrícola]],"-",Superficie_produccion_rdto[[#This Row],[Región]])</f>
        <v>2003/04-Región Metropolitana</v>
      </c>
      <c r="C4" s="37" t="s">
        <v>54</v>
      </c>
      <c r="D4" s="37" t="s">
        <v>184</v>
      </c>
      <c r="E4" s="39">
        <v>4000</v>
      </c>
      <c r="F4">
        <f>+VLOOKUP(B4,Producción_consulta!A4:D190,4,0)</f>
        <v>63360</v>
      </c>
      <c r="G4">
        <f>+VLOOKUP(B4,'Rendimiento consulta'!A4:D190,4,0)</f>
        <v>15.84</v>
      </c>
    </row>
    <row r="5" spans="2:7">
      <c r="B5" s="39" t="str">
        <f>+_xlfn.CONCAT(Superficie_produccion_rdto[[#This Row],[Año agrícola]],"-",Superficie_produccion_rdto[[#This Row],[Región]])</f>
        <v>2003/04-Región de O´Higgins</v>
      </c>
      <c r="C5" s="37" t="s">
        <v>54</v>
      </c>
      <c r="D5" s="37" t="s">
        <v>185</v>
      </c>
      <c r="E5" s="39">
        <v>3450</v>
      </c>
      <c r="F5">
        <f>+VLOOKUP(B5,Producción_consulta!A5:D191,4,0)</f>
        <v>65550</v>
      </c>
      <c r="G5">
        <f>+VLOOKUP(B5,'Rendimiento consulta'!A5:D191,4,0)</f>
        <v>19</v>
      </c>
    </row>
    <row r="6" spans="2:7">
      <c r="B6" s="39" t="str">
        <f>+_xlfn.CONCAT(Superficie_produccion_rdto[[#This Row],[Año agrícola]],"-",Superficie_produccion_rdto[[#This Row],[Región]])</f>
        <v>2003/04-Región del Maule</v>
      </c>
      <c r="C6" s="37" t="s">
        <v>54</v>
      </c>
      <c r="D6" s="37" t="s">
        <v>161</v>
      </c>
      <c r="E6" s="39">
        <v>3800</v>
      </c>
      <c r="F6">
        <f>+VLOOKUP(B6,Producción_consulta!A6:D192,4,0)</f>
        <v>57190</v>
      </c>
      <c r="G6">
        <f>+VLOOKUP(B6,'Rendimiento consulta'!A6:D192,4,0)</f>
        <v>15.05</v>
      </c>
    </row>
    <row r="7" spans="2:7">
      <c r="B7" s="39" t="str">
        <f>+_xlfn.CONCAT(Superficie_produccion_rdto[[#This Row],[Año agrícola]],"-",Superficie_produccion_rdto[[#This Row],[Región]])</f>
        <v>2003/04-Región de Ñuble</v>
      </c>
      <c r="C7" s="37" t="s">
        <v>54</v>
      </c>
      <c r="D7" s="37" t="s">
        <v>186</v>
      </c>
      <c r="E7" s="39" t="s">
        <v>73</v>
      </c>
      <c r="F7" t="str">
        <f>+VLOOKUP(B7,Producción_consulta!A7:D193,4,0)</f>
        <v>-</v>
      </c>
      <c r="G7" t="str">
        <f>+VLOOKUP(B7,'Rendimiento consulta'!A7:D193,4,0)</f>
        <v>-</v>
      </c>
    </row>
    <row r="8" spans="2:7">
      <c r="B8" s="39" t="str">
        <f>+_xlfn.CONCAT(Superficie_produccion_rdto[[#This Row],[Año agrícola]],"-",Superficie_produccion_rdto[[#This Row],[Región]])</f>
        <v>2003/04-Región del Bío Bío</v>
      </c>
      <c r="C8" s="37" t="s">
        <v>54</v>
      </c>
      <c r="D8" s="37" t="s">
        <v>187</v>
      </c>
      <c r="E8" s="39">
        <v>6400</v>
      </c>
      <c r="F8">
        <f>+VLOOKUP(B8,Producción_consulta!A8:D194,4,0)</f>
        <v>128320</v>
      </c>
      <c r="G8">
        <f>+VLOOKUP(B8,'Rendimiento consulta'!A8:D194,4,0)</f>
        <v>20.05</v>
      </c>
    </row>
    <row r="9" spans="2:7">
      <c r="B9" s="39" t="str">
        <f>+_xlfn.CONCAT(Superficie_produccion_rdto[[#This Row],[Año agrícola]],"-",Superficie_produccion_rdto[[#This Row],[Región]])</f>
        <v>2003/04-Región de La Aracanía</v>
      </c>
      <c r="C9" s="37" t="s">
        <v>54</v>
      </c>
      <c r="D9" s="37" t="s">
        <v>188</v>
      </c>
      <c r="E9" s="39">
        <v>16800</v>
      </c>
      <c r="F9">
        <f>+VLOOKUP(B9,Producción_consulta!A9:D195,4,0)</f>
        <v>302400</v>
      </c>
      <c r="G9">
        <f>+VLOOKUP(B9,'Rendimiento consulta'!A9:D195,4,0)</f>
        <v>18</v>
      </c>
    </row>
    <row r="10" spans="2:7">
      <c r="B10" s="39" t="str">
        <f>+_xlfn.CONCAT(Superficie_produccion_rdto[[#This Row],[Año agrícola]],"-",Superficie_produccion_rdto[[#This Row],[Región]])</f>
        <v>2003/04-Región de Los Ríos</v>
      </c>
      <c r="C10" s="37" t="s">
        <v>54</v>
      </c>
      <c r="D10" s="37" t="s">
        <v>189</v>
      </c>
      <c r="E10" s="39" t="s">
        <v>73</v>
      </c>
      <c r="F10" t="str">
        <f>+VLOOKUP(B10,Producción_consulta!A10:D196,4,0)</f>
        <v>-</v>
      </c>
      <c r="G10" t="str">
        <f>+VLOOKUP(B10,'Rendimiento consulta'!A10:D196,4,0)</f>
        <v>-</v>
      </c>
    </row>
    <row r="11" spans="2:7">
      <c r="B11" s="39" t="str">
        <f>+_xlfn.CONCAT(Superficie_produccion_rdto[[#This Row],[Año agrícola]],"-",Superficie_produccion_rdto[[#This Row],[Región]])</f>
        <v>2003/04-Región de Los Lagos</v>
      </c>
      <c r="C11" s="37" t="s">
        <v>54</v>
      </c>
      <c r="D11" s="37" t="s">
        <v>167</v>
      </c>
      <c r="E11" s="39">
        <v>17200</v>
      </c>
      <c r="F11">
        <f>+VLOOKUP(B11,Producción_consulta!A11:D197,4,0)</f>
        <v>390784</v>
      </c>
      <c r="G11">
        <f>+VLOOKUP(B11,'Rendimiento consulta'!A11:D197,4,0)</f>
        <v>22.72</v>
      </c>
    </row>
    <row r="12" spans="2:7">
      <c r="B12" s="39" t="str">
        <f>+_xlfn.CONCAT(Superficie_produccion_rdto[[#This Row],[Año agrícola]],"-",Superficie_produccion_rdto[[#This Row],[Región]])</f>
        <v>2003/04-Resto del país</v>
      </c>
      <c r="C12" s="37" t="s">
        <v>54</v>
      </c>
      <c r="D12" s="37" t="s">
        <v>190</v>
      </c>
      <c r="E12" s="39">
        <v>1310</v>
      </c>
      <c r="F12">
        <f>+VLOOKUP(B12,Producción_consulta!A12:D198,4,0)</f>
        <v>11946</v>
      </c>
      <c r="G12">
        <f>+VLOOKUP(B12,'Rendimiento consulta'!A12:D198,4,0)</f>
        <v>9.1190839694656489</v>
      </c>
    </row>
    <row r="13" spans="2:7">
      <c r="B13" s="39" t="str">
        <f>+_xlfn.CONCAT(Superficie_produccion_rdto[[#This Row],[Año agrícola]],"-",Superficie_produccion_rdto[[#This Row],[Región]])</f>
        <v>2004/05-Región de Coquimbo</v>
      </c>
      <c r="C13" s="37" t="s">
        <v>55</v>
      </c>
      <c r="D13" s="37" t="s">
        <v>178</v>
      </c>
      <c r="E13" s="39">
        <v>4960</v>
      </c>
      <c r="F13">
        <f>+VLOOKUP(B13,Producción_consulta!A13:D199,4,0)</f>
        <v>106540.8</v>
      </c>
      <c r="G13">
        <f>+VLOOKUP(B13,'Rendimiento consulta'!A13:D199,4,0)</f>
        <v>21.48</v>
      </c>
    </row>
    <row r="14" spans="2:7">
      <c r="B14" s="39" t="str">
        <f>+_xlfn.CONCAT(Superficie_produccion_rdto[[#This Row],[Año agrícola]],"-",Superficie_produccion_rdto[[#This Row],[Región]])</f>
        <v>2004/05-Región de Valparaíso</v>
      </c>
      <c r="C14" s="37" t="s">
        <v>55</v>
      </c>
      <c r="D14" s="37" t="s">
        <v>183</v>
      </c>
      <c r="E14" s="39">
        <v>1550</v>
      </c>
      <c r="F14">
        <f>+VLOOKUP(B14,Producción_consulta!A14:D200,4,0)</f>
        <v>25575</v>
      </c>
      <c r="G14">
        <f>+VLOOKUP(B14,'Rendimiento consulta'!A14:D200,4,0)</f>
        <v>16.5</v>
      </c>
    </row>
    <row r="15" spans="2:7">
      <c r="B15" s="39" t="str">
        <f>+_xlfn.CONCAT(Superficie_produccion_rdto[[#This Row],[Año agrícola]],"-",Superficie_produccion_rdto[[#This Row],[Región]])</f>
        <v>2004/05-Región Metropolitana</v>
      </c>
      <c r="C15" s="37" t="s">
        <v>55</v>
      </c>
      <c r="D15" s="37" t="s">
        <v>184</v>
      </c>
      <c r="E15" s="39">
        <v>3260</v>
      </c>
      <c r="F15">
        <f>+VLOOKUP(B15,Producción_consulta!A15:D201,4,0)</f>
        <v>43227.6</v>
      </c>
      <c r="G15">
        <f>+VLOOKUP(B15,'Rendimiento consulta'!A15:D201,4,0)</f>
        <v>13.26</v>
      </c>
    </row>
    <row r="16" spans="2:7">
      <c r="B16" s="39" t="str">
        <f>+_xlfn.CONCAT(Superficie_produccion_rdto[[#This Row],[Año agrícola]],"-",Superficie_produccion_rdto[[#This Row],[Región]])</f>
        <v>2004/05-Región de O´Higgins</v>
      </c>
      <c r="C16" s="37" t="s">
        <v>55</v>
      </c>
      <c r="D16" s="37" t="s">
        <v>185</v>
      </c>
      <c r="E16" s="39">
        <v>2820</v>
      </c>
      <c r="F16">
        <f>+VLOOKUP(B16,Producción_consulta!A16:D202,4,0)</f>
        <v>56512.800000000003</v>
      </c>
      <c r="G16">
        <f>+VLOOKUP(B16,'Rendimiento consulta'!A16:D202,4,0)</f>
        <v>20.04</v>
      </c>
    </row>
    <row r="17" spans="2:7">
      <c r="B17" s="39" t="str">
        <f>+_xlfn.CONCAT(Superficie_produccion_rdto[[#This Row],[Año agrícola]],"-",Superficie_produccion_rdto[[#This Row],[Región]])</f>
        <v>2004/05-Región del Maule</v>
      </c>
      <c r="C17" s="37" t="s">
        <v>55</v>
      </c>
      <c r="D17" s="37" t="s">
        <v>161</v>
      </c>
      <c r="E17" s="39">
        <v>2800</v>
      </c>
      <c r="F17">
        <f>+VLOOKUP(B17,Producción_consulta!A17:D203,4,0)</f>
        <v>42448</v>
      </c>
      <c r="G17">
        <f>+VLOOKUP(B17,'Rendimiento consulta'!A17:D203,4,0)</f>
        <v>15.16</v>
      </c>
    </row>
    <row r="18" spans="2:7">
      <c r="B18" s="39" t="str">
        <f>+_xlfn.CONCAT(Superficie_produccion_rdto[[#This Row],[Año agrícola]],"-",Superficie_produccion_rdto[[#This Row],[Región]])</f>
        <v>2004/05-Región de Ñuble</v>
      </c>
      <c r="C18" s="37" t="s">
        <v>55</v>
      </c>
      <c r="D18" s="37" t="s">
        <v>186</v>
      </c>
      <c r="E18" s="39" t="s">
        <v>73</v>
      </c>
      <c r="F18" t="str">
        <f>+VLOOKUP(B18,Producción_consulta!A18:D204,4,0)</f>
        <v>-</v>
      </c>
      <c r="G18" t="str">
        <f>+VLOOKUP(B18,'Rendimiento consulta'!A18:D204,4,0)</f>
        <v>-</v>
      </c>
    </row>
    <row r="19" spans="2:7">
      <c r="B19" s="39" t="str">
        <f>+_xlfn.CONCAT(Superficie_produccion_rdto[[#This Row],[Año agrícola]],"-",Superficie_produccion_rdto[[#This Row],[Región]])</f>
        <v>2004/05-Región del Bío Bío</v>
      </c>
      <c r="C19" s="37" t="s">
        <v>55</v>
      </c>
      <c r="D19" s="37" t="s">
        <v>187</v>
      </c>
      <c r="E19" s="39">
        <v>6290</v>
      </c>
      <c r="F19">
        <f>+VLOOKUP(B19,Producción_consulta!A19:D205,4,0)</f>
        <v>127498.3</v>
      </c>
      <c r="G19">
        <f>+VLOOKUP(B19,'Rendimiento consulta'!A19:D205,4,0)</f>
        <v>20.27</v>
      </c>
    </row>
    <row r="20" spans="2:7">
      <c r="B20" s="39" t="str">
        <f>+_xlfn.CONCAT(Superficie_produccion_rdto[[#This Row],[Año agrícola]],"-",Superficie_produccion_rdto[[#This Row],[Región]])</f>
        <v>2004/05-Región de La Aracanía</v>
      </c>
      <c r="C20" s="37" t="s">
        <v>55</v>
      </c>
      <c r="D20" s="37" t="s">
        <v>188</v>
      </c>
      <c r="E20" s="39">
        <v>15620</v>
      </c>
      <c r="F20">
        <f>+VLOOKUP(B20,Producción_consulta!A20:D206,4,0)</f>
        <v>321303.40000000002</v>
      </c>
      <c r="G20">
        <f>+VLOOKUP(B20,'Rendimiento consulta'!A20:D206,4,0)</f>
        <v>20.57</v>
      </c>
    </row>
    <row r="21" spans="2:7">
      <c r="B21" s="39" t="str">
        <f>+_xlfn.CONCAT(Superficie_produccion_rdto[[#This Row],[Año agrícola]],"-",Superficie_produccion_rdto[[#This Row],[Región]])</f>
        <v>2004/05-Región de Los Ríos</v>
      </c>
      <c r="C21" s="37" t="s">
        <v>55</v>
      </c>
      <c r="D21" s="37" t="s">
        <v>189</v>
      </c>
      <c r="E21" s="39" t="s">
        <v>73</v>
      </c>
      <c r="F21" t="str">
        <f>+VLOOKUP(B21,Producción_consulta!A21:D207,4,0)</f>
        <v>-</v>
      </c>
      <c r="G21" t="str">
        <f>+VLOOKUP(B21,'Rendimiento consulta'!A21:D207,4,0)</f>
        <v>-</v>
      </c>
    </row>
    <row r="22" spans="2:7">
      <c r="B22" s="39" t="str">
        <f>+_xlfn.CONCAT(Superficie_produccion_rdto[[#This Row],[Año agrícola]],"-",Superficie_produccion_rdto[[#This Row],[Región]])</f>
        <v>2004/05-Región de Los Lagos</v>
      </c>
      <c r="C22" s="37" t="s">
        <v>55</v>
      </c>
      <c r="D22" s="37" t="s">
        <v>167</v>
      </c>
      <c r="E22" s="39">
        <v>17010</v>
      </c>
      <c r="F22">
        <f>+VLOOKUP(B22,Producción_consulta!A22:D208,4,0)</f>
        <v>380683.8</v>
      </c>
      <c r="G22">
        <f>+VLOOKUP(B22,'Rendimiento consulta'!A22:D208,4,0)</f>
        <v>22.380000000000003</v>
      </c>
    </row>
    <row r="23" spans="2:7">
      <c r="B23" s="39" t="str">
        <f>+_xlfn.CONCAT(Superficie_produccion_rdto[[#This Row],[Año agrícola]],"-",Superficie_produccion_rdto[[#This Row],[Región]])</f>
        <v>2004/05-Resto del país</v>
      </c>
      <c r="C23" s="37" t="s">
        <v>55</v>
      </c>
      <c r="D23" s="37" t="s">
        <v>190</v>
      </c>
      <c r="E23" s="39">
        <v>1310</v>
      </c>
      <c r="F23">
        <f>+VLOOKUP(B23,Producción_consulta!A23:D209,4,0)</f>
        <v>11946</v>
      </c>
      <c r="G23">
        <f>+VLOOKUP(B23,'Rendimiento consulta'!A23:D209,4,0)</f>
        <v>9.1190839694656489</v>
      </c>
    </row>
    <row r="24" spans="2:7">
      <c r="B24" s="39" t="str">
        <f>+_xlfn.CONCAT(Superficie_produccion_rdto[[#This Row],[Año agrícola]],"-",Superficie_produccion_rdto[[#This Row],[Región]])</f>
        <v>2005/06-Región de Coquimbo</v>
      </c>
      <c r="C24" s="37" t="s">
        <v>56</v>
      </c>
      <c r="D24" s="37" t="s">
        <v>178</v>
      </c>
      <c r="E24" s="39">
        <v>5590</v>
      </c>
      <c r="F24">
        <f>+VLOOKUP(B24,Producción_consulta!A24:D210,4,0)</f>
        <v>120464.5</v>
      </c>
      <c r="G24">
        <f>+VLOOKUP(B24,'Rendimiento consulta'!A24:D210,4,0)</f>
        <v>21.55</v>
      </c>
    </row>
    <row r="25" spans="2:7">
      <c r="B25" s="39" t="str">
        <f>+_xlfn.CONCAT(Superficie_produccion_rdto[[#This Row],[Año agrícola]],"-",Superficie_produccion_rdto[[#This Row],[Región]])</f>
        <v>2005/06-Región de Valparaíso</v>
      </c>
      <c r="C25" s="37" t="s">
        <v>56</v>
      </c>
      <c r="D25" s="37" t="s">
        <v>183</v>
      </c>
      <c r="E25" s="39">
        <v>1870</v>
      </c>
      <c r="F25">
        <f>+VLOOKUP(B25,Producción_consulta!A25:D211,4,0)</f>
        <v>31322.5</v>
      </c>
      <c r="G25">
        <f>+VLOOKUP(B25,'Rendimiento consulta'!A25:D211,4,0)</f>
        <v>16.75</v>
      </c>
    </row>
    <row r="26" spans="2:7">
      <c r="B26" s="39" t="str">
        <f>+_xlfn.CONCAT(Superficie_produccion_rdto[[#This Row],[Año agrícola]],"-",Superficie_produccion_rdto[[#This Row],[Región]])</f>
        <v>2005/06-Región Metropolitana</v>
      </c>
      <c r="C26" s="37" t="s">
        <v>56</v>
      </c>
      <c r="D26" s="37" t="s">
        <v>184</v>
      </c>
      <c r="E26" s="39">
        <v>4000</v>
      </c>
      <c r="F26">
        <f>+VLOOKUP(B26,Producción_consulta!A26:D212,4,0)</f>
        <v>59440</v>
      </c>
      <c r="G26">
        <f>+VLOOKUP(B26,'Rendimiento consulta'!A26:D212,4,0)</f>
        <v>14.86</v>
      </c>
    </row>
    <row r="27" spans="2:7">
      <c r="B27" s="39" t="str">
        <f>+_xlfn.CONCAT(Superficie_produccion_rdto[[#This Row],[Año agrícola]],"-",Superficie_produccion_rdto[[#This Row],[Región]])</f>
        <v>2005/06-Región de O´Higgins</v>
      </c>
      <c r="C27" s="37" t="s">
        <v>56</v>
      </c>
      <c r="D27" s="37" t="s">
        <v>185</v>
      </c>
      <c r="E27" s="39">
        <v>3410</v>
      </c>
      <c r="F27">
        <f>+VLOOKUP(B27,Producción_consulta!A27:D213,4,0)</f>
        <v>44261.8</v>
      </c>
      <c r="G27">
        <f>+VLOOKUP(B27,'Rendimiento consulta'!A27:D213,4,0)</f>
        <v>12.98</v>
      </c>
    </row>
    <row r="28" spans="2:7">
      <c r="B28" s="39" t="str">
        <f>+_xlfn.CONCAT(Superficie_produccion_rdto[[#This Row],[Año agrícola]],"-",Superficie_produccion_rdto[[#This Row],[Región]])</f>
        <v>2005/06-Región del Maule</v>
      </c>
      <c r="C28" s="37" t="s">
        <v>56</v>
      </c>
      <c r="D28" s="37" t="s">
        <v>161</v>
      </c>
      <c r="E28" s="39">
        <v>3740</v>
      </c>
      <c r="F28">
        <f>+VLOOKUP(B28,Producción_consulta!A28:D214,4,0)</f>
        <v>63355.6</v>
      </c>
      <c r="G28">
        <f>+VLOOKUP(B28,'Rendimiento consulta'!A28:D214,4,0)</f>
        <v>16.940000000000001</v>
      </c>
    </row>
    <row r="29" spans="2:7">
      <c r="B29" s="39" t="str">
        <f>+_xlfn.CONCAT(Superficie_produccion_rdto[[#This Row],[Año agrícola]],"-",Superficie_produccion_rdto[[#This Row],[Región]])</f>
        <v>2005/06-Región de Ñuble</v>
      </c>
      <c r="C29" s="37" t="s">
        <v>56</v>
      </c>
      <c r="D29" s="37" t="s">
        <v>186</v>
      </c>
      <c r="E29" s="39" t="s">
        <v>73</v>
      </c>
      <c r="F29" t="str">
        <f>+VLOOKUP(B29,Producción_consulta!A29:D215,4,0)</f>
        <v>-</v>
      </c>
      <c r="G29" t="str">
        <f>+VLOOKUP(B29,'Rendimiento consulta'!A29:D215,4,0)</f>
        <v>-</v>
      </c>
    </row>
    <row r="30" spans="2:7">
      <c r="B30" s="39" t="str">
        <f>+_xlfn.CONCAT(Superficie_produccion_rdto[[#This Row],[Año agrícola]],"-",Superficie_produccion_rdto[[#This Row],[Región]])</f>
        <v>2005/06-Región del Bío Bío</v>
      </c>
      <c r="C30" s="37" t="s">
        <v>56</v>
      </c>
      <c r="D30" s="37" t="s">
        <v>187</v>
      </c>
      <c r="E30" s="39">
        <v>6600</v>
      </c>
      <c r="F30">
        <f>+VLOOKUP(B30,Producción_consulta!A30:D216,4,0)</f>
        <v>131670</v>
      </c>
      <c r="G30">
        <f>+VLOOKUP(B30,'Rendimiento consulta'!A30:D216,4,0)</f>
        <v>19.95</v>
      </c>
    </row>
    <row r="31" spans="2:7">
      <c r="B31" s="39" t="str">
        <f>+_xlfn.CONCAT(Superficie_produccion_rdto[[#This Row],[Año agrícola]],"-",Superficie_produccion_rdto[[#This Row],[Región]])</f>
        <v>2005/06-Región de La Aracanía</v>
      </c>
      <c r="C31" s="37" t="s">
        <v>56</v>
      </c>
      <c r="D31" s="37" t="s">
        <v>188</v>
      </c>
      <c r="E31" s="39">
        <v>17980</v>
      </c>
      <c r="F31">
        <f>+VLOOKUP(B31,Producción_consulta!A31:D217,4,0)</f>
        <v>446083.8</v>
      </c>
      <c r="G31">
        <f>+VLOOKUP(B31,'Rendimiento consulta'!A31:D217,4,0)</f>
        <v>24.81</v>
      </c>
    </row>
    <row r="32" spans="2:7">
      <c r="B32" s="39" t="str">
        <f>+_xlfn.CONCAT(Superficie_produccion_rdto[[#This Row],[Año agrícola]],"-",Superficie_produccion_rdto[[#This Row],[Región]])</f>
        <v>2005/06-Región de Los Ríos</v>
      </c>
      <c r="C32" s="37" t="s">
        <v>56</v>
      </c>
      <c r="D32" s="37" t="s">
        <v>189</v>
      </c>
      <c r="E32" s="39" t="s">
        <v>73</v>
      </c>
      <c r="F32" t="str">
        <f>+VLOOKUP(B32,Producción_consulta!A32:D218,4,0)</f>
        <v>-</v>
      </c>
      <c r="G32" t="str">
        <f>+VLOOKUP(B32,'Rendimiento consulta'!A32:D218,4,0)</f>
        <v>-</v>
      </c>
    </row>
    <row r="33" spans="2:7">
      <c r="B33" s="39" t="str">
        <f>+_xlfn.CONCAT(Superficie_produccion_rdto[[#This Row],[Año agrícola]],"-",Superficie_produccion_rdto[[#This Row],[Región]])</f>
        <v>2005/06-Región de Los Lagos</v>
      </c>
      <c r="C33" s="37" t="s">
        <v>56</v>
      </c>
      <c r="D33" s="37" t="s">
        <v>167</v>
      </c>
      <c r="E33" s="39">
        <v>18700</v>
      </c>
      <c r="F33">
        <f>+VLOOKUP(B33,Producción_consulta!A33:D219,4,0)</f>
        <v>482834</v>
      </c>
      <c r="G33">
        <f>+VLOOKUP(B33,'Rendimiento consulta'!A33:D219,4,0)</f>
        <v>25.82</v>
      </c>
    </row>
    <row r="34" spans="2:7">
      <c r="B34" s="39" t="str">
        <f>+_xlfn.CONCAT(Superficie_produccion_rdto[[#This Row],[Año agrícola]],"-",Superficie_produccion_rdto[[#This Row],[Región]])</f>
        <v>2005/06-Resto del país</v>
      </c>
      <c r="C34" s="37" t="s">
        <v>56</v>
      </c>
      <c r="D34" s="37" t="s">
        <v>190</v>
      </c>
      <c r="E34" s="39">
        <v>1310</v>
      </c>
      <c r="F34">
        <f>+VLOOKUP(B34,Producción_consulta!A34:D220,4,0)</f>
        <v>11946</v>
      </c>
      <c r="G34">
        <f>+VLOOKUP(B34,'Rendimiento consulta'!A34:D220,4,0)</f>
        <v>9.4073842480743544</v>
      </c>
    </row>
    <row r="35" spans="2:7">
      <c r="B35" s="39" t="str">
        <f>+_xlfn.CONCAT(Superficie_produccion_rdto[[#This Row],[Año agrícola]],"-",Superficie_produccion_rdto[[#This Row],[Región]])</f>
        <v>2006/07-Región de Coquimbo</v>
      </c>
      <c r="C35" s="37" t="s">
        <v>57</v>
      </c>
      <c r="D35" s="37" t="s">
        <v>178</v>
      </c>
      <c r="E35" s="39">
        <v>3236.8</v>
      </c>
      <c r="F35">
        <f>+VLOOKUP(B35,Producción_consulta!A35:D221,4,0)</f>
        <v>56405.8</v>
      </c>
      <c r="G35">
        <f>+VLOOKUP(B35,'Rendimiento consulta'!A35:D221,4,0)</f>
        <v>17.426408798813643</v>
      </c>
    </row>
    <row r="36" spans="2:7">
      <c r="B36" s="39" t="str">
        <f>+_xlfn.CONCAT(Superficie_produccion_rdto[[#This Row],[Año agrícola]],"-",Superficie_produccion_rdto[[#This Row],[Región]])</f>
        <v>2006/07-Región de Valparaíso</v>
      </c>
      <c r="C36" s="37" t="s">
        <v>57</v>
      </c>
      <c r="D36" s="37" t="s">
        <v>183</v>
      </c>
      <c r="E36" s="39">
        <v>2188.7800000000002</v>
      </c>
      <c r="F36">
        <f>+VLOOKUP(B36,Producción_consulta!A36:D222,4,0)</f>
        <v>20414.599999999999</v>
      </c>
      <c r="G36">
        <f>+VLOOKUP(B36,'Rendimiento consulta'!A36:D222,4,0)</f>
        <v>9.3375088133761874</v>
      </c>
    </row>
    <row r="37" spans="2:7">
      <c r="B37" s="39" t="str">
        <f>+_xlfn.CONCAT(Superficie_produccion_rdto[[#This Row],[Año agrícola]],"-",Superficie_produccion_rdto[[#This Row],[Región]])</f>
        <v>2006/07-Región Metropolitana</v>
      </c>
      <c r="C37" s="37" t="s">
        <v>57</v>
      </c>
      <c r="D37" s="37" t="s">
        <v>184</v>
      </c>
      <c r="E37" s="39">
        <v>5236.7</v>
      </c>
      <c r="F37">
        <f>+VLOOKUP(B37,Producción_consulta!A37:D223,4,0)</f>
        <v>87051.9</v>
      </c>
      <c r="G37">
        <f>+VLOOKUP(B37,'Rendimiento consulta'!A37:D223,4,0)</f>
        <v>16.623426967364942</v>
      </c>
    </row>
    <row r="38" spans="2:7">
      <c r="B38" s="39" t="str">
        <f>+_xlfn.CONCAT(Superficie_produccion_rdto[[#This Row],[Año agrícola]],"-",Superficie_produccion_rdto[[#This Row],[Región]])</f>
        <v>2006/07-Región de O´Higgins</v>
      </c>
      <c r="C38" s="37" t="s">
        <v>57</v>
      </c>
      <c r="D38" s="37" t="s">
        <v>185</v>
      </c>
      <c r="E38" s="39">
        <v>1711.1</v>
      </c>
      <c r="F38">
        <f>+VLOOKUP(B38,Producción_consulta!A38:D224,4,0)</f>
        <v>22726.799999999999</v>
      </c>
      <c r="G38">
        <f>+VLOOKUP(B38,'Rendimiento consulta'!A38:D224,4,0)</f>
        <v>13.281982350534744</v>
      </c>
    </row>
    <row r="39" spans="2:7">
      <c r="B39" s="39" t="str">
        <f>+_xlfn.CONCAT(Superficie_produccion_rdto[[#This Row],[Año agrícola]],"-",Superficie_produccion_rdto[[#This Row],[Región]])</f>
        <v>2006/07-Región del Maule</v>
      </c>
      <c r="C39" s="37" t="s">
        <v>57</v>
      </c>
      <c r="D39" s="37" t="s">
        <v>161</v>
      </c>
      <c r="E39" s="39">
        <v>3368.74</v>
      </c>
      <c r="F39">
        <f>+VLOOKUP(B39,Producción_consulta!A39:D225,4,0)</f>
        <v>44973.2</v>
      </c>
      <c r="G39">
        <f>+VLOOKUP(B39,'Rendimiento consulta'!A39:D225,4,0)</f>
        <v>13.350154657230894</v>
      </c>
    </row>
    <row r="40" spans="2:7">
      <c r="B40" s="39" t="str">
        <f>+_xlfn.CONCAT(Superficie_produccion_rdto[[#This Row],[Año agrícola]],"-",Superficie_produccion_rdto[[#This Row],[Región]])</f>
        <v>2006/07-Región de Ñuble</v>
      </c>
      <c r="C40" s="37" t="s">
        <v>57</v>
      </c>
      <c r="D40" s="37" t="s">
        <v>186</v>
      </c>
      <c r="E40" s="39" t="s">
        <v>73</v>
      </c>
      <c r="F40" t="str">
        <f>+VLOOKUP(B40,Producción_consulta!A40:D226,4,0)</f>
        <v>-</v>
      </c>
      <c r="G40" t="str">
        <f>+VLOOKUP(B40,'Rendimiento consulta'!A40:D226,4,0)</f>
        <v>-</v>
      </c>
    </row>
    <row r="41" spans="2:7">
      <c r="B41" s="39" t="str">
        <f>+_xlfn.CONCAT(Superficie_produccion_rdto[[#This Row],[Año agrícola]],"-",Superficie_produccion_rdto[[#This Row],[Región]])</f>
        <v>2006/07-Región del Bío Bío</v>
      </c>
      <c r="C41" s="37" t="s">
        <v>57</v>
      </c>
      <c r="D41" s="37" t="s">
        <v>187</v>
      </c>
      <c r="E41" s="39">
        <v>8440.58</v>
      </c>
      <c r="F41">
        <f>+VLOOKUP(B41,Producción_consulta!A41:D227,4,0)</f>
        <v>97715.5</v>
      </c>
      <c r="G41">
        <f>+VLOOKUP(B41,'Rendimiento consulta'!A41:D227,4,0)</f>
        <v>11.576870309860222</v>
      </c>
    </row>
    <row r="42" spans="2:7">
      <c r="B42" s="39" t="str">
        <f>+_xlfn.CONCAT(Superficie_produccion_rdto[[#This Row],[Año agrícola]],"-",Superficie_produccion_rdto[[#This Row],[Región]])</f>
        <v>2006/07-Región de La Aracanía</v>
      </c>
      <c r="C42" s="37" t="s">
        <v>57</v>
      </c>
      <c r="D42" s="37" t="s">
        <v>188</v>
      </c>
      <c r="E42" s="39">
        <v>14058.9</v>
      </c>
      <c r="F42">
        <f>+VLOOKUP(B42,Producción_consulta!A42:D228,4,0)</f>
        <v>212544.8</v>
      </c>
      <c r="G42">
        <f>+VLOOKUP(B42,'Rendimiento consulta'!A42:D228,4,0)</f>
        <v>15.118167139676645</v>
      </c>
    </row>
    <row r="43" spans="2:7">
      <c r="B43" s="39" t="str">
        <f>+_xlfn.CONCAT(Superficie_produccion_rdto[[#This Row],[Año agrícola]],"-",Superficie_produccion_rdto[[#This Row],[Región]])</f>
        <v>2006/07-Región de Los Ríos</v>
      </c>
      <c r="C43" s="37" t="s">
        <v>57</v>
      </c>
      <c r="D43" s="37" t="s">
        <v>189</v>
      </c>
      <c r="E43" s="39">
        <v>3971.3</v>
      </c>
      <c r="F43">
        <f>+VLOOKUP(B43,Producción_consulta!A43:D229,4,0)</f>
        <v>72423.3</v>
      </c>
      <c r="G43">
        <f>+VLOOKUP(B43,'Rendimiento consulta'!A43:D229,4,0)</f>
        <v>18.236673129705636</v>
      </c>
    </row>
    <row r="44" spans="2:7">
      <c r="B44" s="39" t="str">
        <f>+_xlfn.CONCAT(Superficie_produccion_rdto[[#This Row],[Año agrícola]],"-",Superficie_produccion_rdto[[#This Row],[Región]])</f>
        <v>2006/07-Región de Los Lagos</v>
      </c>
      <c r="C44" s="37" t="s">
        <v>57</v>
      </c>
      <c r="D44" s="37" t="s">
        <v>167</v>
      </c>
      <c r="E44" s="39">
        <v>11228.6</v>
      </c>
      <c r="F44">
        <f>+VLOOKUP(B44,Producción_consulta!A44:D230,4,0)</f>
        <v>213984.4</v>
      </c>
      <c r="G44">
        <f>+VLOOKUP(B44,'Rendimiento consulta'!A44:D230,4,0)</f>
        <v>19.057086368736975</v>
      </c>
    </row>
    <row r="45" spans="2:7">
      <c r="B45" s="39" t="str">
        <f>+_xlfn.CONCAT(Superficie_produccion_rdto[[#This Row],[Año agrícola]],"-",Superficie_produccion_rdto[[#This Row],[Región]])</f>
        <v>2006/07-Resto del país</v>
      </c>
      <c r="C45" s="37" t="s">
        <v>57</v>
      </c>
      <c r="D45" s="37" t="s">
        <v>190</v>
      </c>
      <c r="E45" s="39">
        <v>703.66</v>
      </c>
      <c r="F45">
        <f>+VLOOKUP(B45,Producción_consulta!A45:D231,4,0)</f>
        <v>6619.6</v>
      </c>
      <c r="G45">
        <f>+VLOOKUP(B45,'Rendimiento consulta'!A45:D231,4,0)</f>
        <v>9.1190793201133147</v>
      </c>
    </row>
    <row r="46" spans="2:7">
      <c r="B46" s="39" t="str">
        <f>+_xlfn.CONCAT(Superficie_produccion_rdto[[#This Row],[Año agrícola]],"-",Superficie_produccion_rdto[[#This Row],[Región]])</f>
        <v>2007/08-Región de Coquimbo</v>
      </c>
      <c r="C46" s="37" t="s">
        <v>58</v>
      </c>
      <c r="D46" s="37" t="s">
        <v>178</v>
      </c>
      <c r="E46" s="39">
        <v>3520</v>
      </c>
      <c r="F46">
        <f>+VLOOKUP(B46,Producción_consulta!A46:D232,4,0)</f>
        <v>66880</v>
      </c>
      <c r="G46">
        <f>+VLOOKUP(B46,'Rendimiento consulta'!A46:D232,4,0)</f>
        <v>19</v>
      </c>
    </row>
    <row r="47" spans="2:7">
      <c r="B47" s="39" t="str">
        <f>+_xlfn.CONCAT(Superficie_produccion_rdto[[#This Row],[Año agrícola]],"-",Superficie_produccion_rdto[[#This Row],[Región]])</f>
        <v>2007/08-Región de Valparaíso</v>
      </c>
      <c r="C47" s="37" t="s">
        <v>58</v>
      </c>
      <c r="D47" s="37" t="s">
        <v>183</v>
      </c>
      <c r="E47" s="39">
        <v>2040</v>
      </c>
      <c r="F47">
        <f>+VLOOKUP(B47,Producción_consulta!A47:D233,4,0)</f>
        <v>27744</v>
      </c>
      <c r="G47">
        <f>+VLOOKUP(B47,'Rendimiento consulta'!A47:D233,4,0)</f>
        <v>13.6</v>
      </c>
    </row>
    <row r="48" spans="2:7">
      <c r="B48" s="39" t="str">
        <f>+_xlfn.CONCAT(Superficie_produccion_rdto[[#This Row],[Año agrícola]],"-",Superficie_produccion_rdto[[#This Row],[Región]])</f>
        <v>2007/08-Región Metropolitana</v>
      </c>
      <c r="C48" s="37" t="s">
        <v>58</v>
      </c>
      <c r="D48" s="37" t="s">
        <v>184</v>
      </c>
      <c r="E48" s="39">
        <v>5610</v>
      </c>
      <c r="F48">
        <f>+VLOOKUP(B48,Producción_consulta!A48:D234,4,0)</f>
        <v>86001.3</v>
      </c>
      <c r="G48">
        <f>+VLOOKUP(B48,'Rendimiento consulta'!A48:D234,4,0)</f>
        <v>15.330000000000002</v>
      </c>
    </row>
    <row r="49" spans="2:7">
      <c r="B49" s="39" t="str">
        <f>+_xlfn.CONCAT(Superficie_produccion_rdto[[#This Row],[Año agrícola]],"-",Superficie_produccion_rdto[[#This Row],[Región]])</f>
        <v>2007/08-Región de O´Higgins</v>
      </c>
      <c r="C49" s="37" t="s">
        <v>58</v>
      </c>
      <c r="D49" s="37" t="s">
        <v>185</v>
      </c>
      <c r="E49" s="39">
        <v>1570</v>
      </c>
      <c r="F49">
        <f>+VLOOKUP(B49,Producción_consulta!A49:D235,4,0)</f>
        <v>26690</v>
      </c>
      <c r="G49">
        <f>+VLOOKUP(B49,'Rendimiento consulta'!A49:D235,4,0)</f>
        <v>17</v>
      </c>
    </row>
    <row r="50" spans="2:7">
      <c r="B50" s="39" t="str">
        <f>+_xlfn.CONCAT(Superficie_produccion_rdto[[#This Row],[Año agrícola]],"-",Superficie_produccion_rdto[[#This Row],[Región]])</f>
        <v>2007/08-Región del Maule</v>
      </c>
      <c r="C50" s="37" t="s">
        <v>58</v>
      </c>
      <c r="D50" s="37" t="s">
        <v>161</v>
      </c>
      <c r="E50" s="39">
        <v>3430</v>
      </c>
      <c r="F50">
        <f>+VLOOKUP(B50,Producción_consulta!A50:D236,4,0)</f>
        <v>58550.1</v>
      </c>
      <c r="G50">
        <f>+VLOOKUP(B50,'Rendimiento consulta'!A50:D236,4,0)</f>
        <v>17.07</v>
      </c>
    </row>
    <row r="51" spans="2:7">
      <c r="B51" s="39" t="str">
        <f>+_xlfn.CONCAT(Superficie_produccion_rdto[[#This Row],[Año agrícola]],"-",Superficie_produccion_rdto[[#This Row],[Región]])</f>
        <v>2007/08-Región de Ñuble</v>
      </c>
      <c r="C51" s="37" t="s">
        <v>58</v>
      </c>
      <c r="D51" s="37" t="s">
        <v>186</v>
      </c>
      <c r="E51" s="39" t="s">
        <v>73</v>
      </c>
      <c r="F51" t="str">
        <f>+VLOOKUP(B51,Producción_consulta!A51:D237,4,0)</f>
        <v>-</v>
      </c>
      <c r="G51" t="str">
        <f>+VLOOKUP(B51,'Rendimiento consulta'!A51:D237,4,0)</f>
        <v>-</v>
      </c>
    </row>
    <row r="52" spans="2:7">
      <c r="B52" s="39" t="str">
        <f>+_xlfn.CONCAT(Superficie_produccion_rdto[[#This Row],[Año agrícola]],"-",Superficie_produccion_rdto[[#This Row],[Región]])</f>
        <v>2007/08-Región del Bío Bío</v>
      </c>
      <c r="C52" s="37" t="s">
        <v>58</v>
      </c>
      <c r="D52" s="37" t="s">
        <v>187</v>
      </c>
      <c r="E52" s="39">
        <v>8100</v>
      </c>
      <c r="F52">
        <f>+VLOOKUP(B52,Producción_consulta!A52:D238,4,0)</f>
        <v>135270</v>
      </c>
      <c r="G52">
        <f>+VLOOKUP(B52,'Rendimiento consulta'!A52:D238,4,0)</f>
        <v>16.7</v>
      </c>
    </row>
    <row r="53" spans="2:7">
      <c r="B53" s="39" t="str">
        <f>+_xlfn.CONCAT(Superficie_produccion_rdto[[#This Row],[Año agrícola]],"-",Superficie_produccion_rdto[[#This Row],[Región]])</f>
        <v>2007/08-Región de La Aracanía</v>
      </c>
      <c r="C53" s="37" t="s">
        <v>58</v>
      </c>
      <c r="D53" s="37" t="s">
        <v>188</v>
      </c>
      <c r="E53" s="39">
        <v>14800</v>
      </c>
      <c r="F53">
        <f>+VLOOKUP(B53,Producción_consulta!A53:D239,4,0)</f>
        <v>220224</v>
      </c>
      <c r="G53">
        <f>+VLOOKUP(B53,'Rendimiento consulta'!A53:D239,4,0)</f>
        <v>14.88</v>
      </c>
    </row>
    <row r="54" spans="2:7">
      <c r="B54" s="39" t="str">
        <f>+_xlfn.CONCAT(Superficie_produccion_rdto[[#This Row],[Año agrícola]],"-",Superficie_produccion_rdto[[#This Row],[Región]])</f>
        <v>2007/08-Región de Los Ríos</v>
      </c>
      <c r="C54" s="37" t="s">
        <v>58</v>
      </c>
      <c r="D54" s="37" t="s">
        <v>189</v>
      </c>
      <c r="E54" s="39">
        <v>4240</v>
      </c>
      <c r="F54">
        <f>+VLOOKUP(B54,Producción_consulta!A54:D240,4,0)</f>
        <v>86623.2</v>
      </c>
      <c r="G54">
        <f>+VLOOKUP(B54,'Rendimiento consulta'!A54:D240,4,0)</f>
        <v>20.43</v>
      </c>
    </row>
    <row r="55" spans="2:7">
      <c r="B55" s="39" t="str">
        <f>+_xlfn.CONCAT(Superficie_produccion_rdto[[#This Row],[Año agrícola]],"-",Superficie_produccion_rdto[[#This Row],[Región]])</f>
        <v>2007/08-Región de Los Lagos</v>
      </c>
      <c r="C55" s="37" t="s">
        <v>58</v>
      </c>
      <c r="D55" s="37" t="s">
        <v>167</v>
      </c>
      <c r="E55" s="39">
        <v>11960</v>
      </c>
      <c r="F55">
        <f>+VLOOKUP(B55,Producción_consulta!A55:D241,4,0)</f>
        <v>251518.8</v>
      </c>
      <c r="G55">
        <f>+VLOOKUP(B55,'Rendimiento consulta'!A55:D241,4,0)</f>
        <v>21.03</v>
      </c>
    </row>
    <row r="56" spans="2:7">
      <c r="B56" s="39" t="str">
        <f>+_xlfn.CONCAT(Superficie_produccion_rdto[[#This Row],[Año agrícola]],"-",Superficie_produccion_rdto[[#This Row],[Región]])</f>
        <v>2007/08-Resto del país</v>
      </c>
      <c r="C56" s="37" t="s">
        <v>58</v>
      </c>
      <c r="D56" s="37" t="s">
        <v>190</v>
      </c>
      <c r="E56" s="39">
        <v>706</v>
      </c>
      <c r="F56">
        <f>+VLOOKUP(B56,Producción_consulta!A56:D242,4,0)</f>
        <v>6438.07</v>
      </c>
      <c r="G56">
        <f>+VLOOKUP(B56,'Rendimiento consulta'!A56:D242,4,0)</f>
        <v>9.1100436681222714</v>
      </c>
    </row>
    <row r="57" spans="2:7">
      <c r="B57" s="39" t="str">
        <f>+_xlfn.CONCAT(Superficie_produccion_rdto[[#This Row],[Año agrícola]],"-",Superficie_produccion_rdto[[#This Row],[Región]])</f>
        <v>2008/09-Región de Coquimbo</v>
      </c>
      <c r="C57" s="37" t="s">
        <v>59</v>
      </c>
      <c r="D57" s="37" t="s">
        <v>178</v>
      </c>
      <c r="E57" s="39">
        <v>2996</v>
      </c>
      <c r="F57">
        <f>+VLOOKUP(B57,Producción_consulta!A57:D243,4,0)</f>
        <v>51591.1</v>
      </c>
      <c r="G57">
        <f>+VLOOKUP(B57,'Rendimiento consulta'!A57:D243,4,0)</f>
        <v>17.22</v>
      </c>
    </row>
    <row r="58" spans="2:7">
      <c r="B58" s="39" t="str">
        <f>+_xlfn.CONCAT(Superficie_produccion_rdto[[#This Row],[Año agrícola]],"-",Superficie_produccion_rdto[[#This Row],[Región]])</f>
        <v>2008/09-Región de Valparaíso</v>
      </c>
      <c r="C58" s="37" t="s">
        <v>59</v>
      </c>
      <c r="D58" s="37" t="s">
        <v>183</v>
      </c>
      <c r="E58" s="39">
        <v>606</v>
      </c>
      <c r="F58">
        <f>+VLOOKUP(B58,Producción_consulta!A58:D244,4,0)</f>
        <v>8350.7000000000007</v>
      </c>
      <c r="G58">
        <f>+VLOOKUP(B58,'Rendimiento consulta'!A58:D244,4,0)</f>
        <v>13.780000000000001</v>
      </c>
    </row>
    <row r="59" spans="2:7">
      <c r="B59" s="39" t="str">
        <f>+_xlfn.CONCAT(Superficie_produccion_rdto[[#This Row],[Año agrícola]],"-",Superficie_produccion_rdto[[#This Row],[Región]])</f>
        <v>2008/09-Región Metropolitana</v>
      </c>
      <c r="C59" s="37" t="s">
        <v>59</v>
      </c>
      <c r="D59" s="37" t="s">
        <v>184</v>
      </c>
      <c r="E59" s="39">
        <v>2760</v>
      </c>
      <c r="F59">
        <f>+VLOOKUP(B59,Producción_consulta!A59:D245,4,0)</f>
        <v>53081.5</v>
      </c>
      <c r="G59">
        <f>+VLOOKUP(B59,'Rendimiento consulta'!A59:D245,4,0)</f>
        <v>19.23</v>
      </c>
    </row>
    <row r="60" spans="2:7">
      <c r="B60" s="39" t="str">
        <f>+_xlfn.CONCAT(Superficie_produccion_rdto[[#This Row],[Año agrícola]],"-",Superficie_produccion_rdto[[#This Row],[Región]])</f>
        <v>2008/09-Región de O´Higgins</v>
      </c>
      <c r="C60" s="37" t="s">
        <v>59</v>
      </c>
      <c r="D60" s="37" t="s">
        <v>185</v>
      </c>
      <c r="E60" s="39">
        <v>259</v>
      </c>
      <c r="F60">
        <f>+VLOOKUP(B60,Producción_consulta!A60:D246,4,0)</f>
        <v>3752.9</v>
      </c>
      <c r="G60">
        <f>+VLOOKUP(B60,'Rendimiento consulta'!A60:D246,4,0)</f>
        <v>14.49</v>
      </c>
    </row>
    <row r="61" spans="2:7">
      <c r="B61" s="39" t="str">
        <f>+_xlfn.CONCAT(Superficie_produccion_rdto[[#This Row],[Año agrícola]],"-",Superficie_produccion_rdto[[#This Row],[Región]])</f>
        <v>2008/09-Región del Maule</v>
      </c>
      <c r="C61" s="37" t="s">
        <v>59</v>
      </c>
      <c r="D61" s="37" t="s">
        <v>161</v>
      </c>
      <c r="E61" s="39">
        <v>2183</v>
      </c>
      <c r="F61">
        <f>+VLOOKUP(B61,Producción_consulta!A61:D247,4,0)</f>
        <v>31915.5</v>
      </c>
      <c r="G61">
        <f>+VLOOKUP(B61,'Rendimiento consulta'!A61:D247,4,0)</f>
        <v>14.62</v>
      </c>
    </row>
    <row r="62" spans="2:7">
      <c r="B62" s="39" t="str">
        <f>+_xlfn.CONCAT(Superficie_produccion_rdto[[#This Row],[Año agrícola]],"-",Superficie_produccion_rdto[[#This Row],[Región]])</f>
        <v>2008/09-Región de Ñuble</v>
      </c>
      <c r="C62" s="37" t="s">
        <v>59</v>
      </c>
      <c r="D62" s="37" t="s">
        <v>186</v>
      </c>
      <c r="E62" s="39" t="s">
        <v>73</v>
      </c>
      <c r="F62" t="str">
        <f>+VLOOKUP(B62,Producción_consulta!A62:D248,4,0)</f>
        <v>-</v>
      </c>
      <c r="G62" t="str">
        <f>+VLOOKUP(B62,'Rendimiento consulta'!A62:D248,4,0)</f>
        <v>-</v>
      </c>
    </row>
    <row r="63" spans="2:7">
      <c r="B63" s="39" t="str">
        <f>+_xlfn.CONCAT(Superficie_produccion_rdto[[#This Row],[Año agrícola]],"-",Superficie_produccion_rdto[[#This Row],[Región]])</f>
        <v>2008/09-Región del Bío Bío</v>
      </c>
      <c r="C63" s="37" t="s">
        <v>59</v>
      </c>
      <c r="D63" s="37" t="s">
        <v>187</v>
      </c>
      <c r="E63" s="39">
        <v>7025</v>
      </c>
      <c r="F63">
        <f>+VLOOKUP(B63,Producción_consulta!A63:D249,4,0)</f>
        <v>109800.8</v>
      </c>
      <c r="G63">
        <f>+VLOOKUP(B63,'Rendimiento consulta'!A63:D249,4,0)</f>
        <v>15.63</v>
      </c>
    </row>
    <row r="64" spans="2:7">
      <c r="B64" s="39" t="str">
        <f>+_xlfn.CONCAT(Superficie_produccion_rdto[[#This Row],[Año agrícola]],"-",Superficie_produccion_rdto[[#This Row],[Región]])</f>
        <v>2008/09-Región de La Aracanía</v>
      </c>
      <c r="C64" s="37" t="s">
        <v>59</v>
      </c>
      <c r="D64" s="37" t="s">
        <v>188</v>
      </c>
      <c r="E64" s="39">
        <v>13473</v>
      </c>
      <c r="F64">
        <f>+VLOOKUP(B64,Producción_consulta!A64:D250,4,0)</f>
        <v>265552.8</v>
      </c>
      <c r="G64">
        <f>+VLOOKUP(B64,'Rendimiento consulta'!A64:D250,4,0)</f>
        <v>19.71</v>
      </c>
    </row>
    <row r="65" spans="2:7">
      <c r="B65" s="39" t="str">
        <f>+_xlfn.CONCAT(Superficie_produccion_rdto[[#This Row],[Año agrícola]],"-",Superficie_produccion_rdto[[#This Row],[Región]])</f>
        <v>2008/09-Región de Los Ríos</v>
      </c>
      <c r="C65" s="37" t="s">
        <v>59</v>
      </c>
      <c r="D65" s="37" t="s">
        <v>189</v>
      </c>
      <c r="E65" s="39">
        <v>4567</v>
      </c>
      <c r="F65">
        <f>+VLOOKUP(B65,Producción_consulta!A65:D251,4,0)</f>
        <v>121619.2</v>
      </c>
      <c r="G65">
        <f>+VLOOKUP(B65,'Rendimiento consulta'!A65:D251,4,0)</f>
        <v>26.630000000000003</v>
      </c>
    </row>
    <row r="66" spans="2:7">
      <c r="B66" s="39" t="str">
        <f>+_xlfn.CONCAT(Superficie_produccion_rdto[[#This Row],[Año agrícola]],"-",Superficie_produccion_rdto[[#This Row],[Región]])</f>
        <v>2008/09-Región de Los Lagos</v>
      </c>
      <c r="C66" s="37" t="s">
        <v>59</v>
      </c>
      <c r="D66" s="37" t="s">
        <v>167</v>
      </c>
      <c r="E66" s="39">
        <v>10522</v>
      </c>
      <c r="F66">
        <f>+VLOOKUP(B66,Producción_consulta!A66:D252,4,0)</f>
        <v>272625</v>
      </c>
      <c r="G66">
        <f>+VLOOKUP(B66,'Rendimiento consulta'!A66:D252,4,0)</f>
        <v>25.910000000000004</v>
      </c>
    </row>
    <row r="67" spans="2:7">
      <c r="B67" s="39" t="str">
        <f>+_xlfn.CONCAT(Superficie_produccion_rdto[[#This Row],[Año agrícola]],"-",Superficie_produccion_rdto[[#This Row],[Región]])</f>
        <v>2008/09-Resto del país</v>
      </c>
      <c r="C67" s="37" t="s">
        <v>59</v>
      </c>
      <c r="D67" s="37" t="s">
        <v>190</v>
      </c>
      <c r="E67" s="39">
        <v>687</v>
      </c>
      <c r="F67">
        <f>+VLOOKUP(B67,Producción_consulta!A67:D253,4,0)</f>
        <v>6258.6</v>
      </c>
      <c r="G67">
        <f>+VLOOKUP(B67,'Rendimiento consulta'!A67:D253,4,0)</f>
        <v>9.1206695778748177</v>
      </c>
    </row>
    <row r="68" spans="2:7">
      <c r="B68" s="39" t="str">
        <f>+_xlfn.CONCAT(Superficie_produccion_rdto[[#This Row],[Año agrícola]],"-",Superficie_produccion_rdto[[#This Row],[Región]])</f>
        <v>2009/10-Región de Coquimbo</v>
      </c>
      <c r="C68" s="37" t="s">
        <v>60</v>
      </c>
      <c r="D68" s="37" t="s">
        <v>178</v>
      </c>
      <c r="E68" s="39">
        <v>3421</v>
      </c>
      <c r="F68">
        <f>+VLOOKUP(B68,Producción_consulta!A68:D254,4,0)</f>
        <v>78466.3</v>
      </c>
      <c r="G68">
        <f>+VLOOKUP(B68,'Rendimiento consulta'!A68:D254,4,0)</f>
        <v>22.94</v>
      </c>
    </row>
    <row r="69" spans="2:7">
      <c r="B69" s="39" t="str">
        <f>+_xlfn.CONCAT(Superficie_produccion_rdto[[#This Row],[Año agrícola]],"-",Superficie_produccion_rdto[[#This Row],[Región]])</f>
        <v>2009/10-Región de Valparaíso</v>
      </c>
      <c r="C69" s="37" t="s">
        <v>60</v>
      </c>
      <c r="D69" s="37" t="s">
        <v>183</v>
      </c>
      <c r="E69" s="39">
        <v>447</v>
      </c>
      <c r="F69">
        <f>+VLOOKUP(B69,Producción_consulta!A69:D255,4,0)</f>
        <v>11764.2</v>
      </c>
      <c r="G69">
        <f>+VLOOKUP(B69,'Rendimiento consulta'!A69:D255,4,0)</f>
        <v>26.330000000000002</v>
      </c>
    </row>
    <row r="70" spans="2:7">
      <c r="B70" s="39" t="str">
        <f>+_xlfn.CONCAT(Superficie_produccion_rdto[[#This Row],[Año agrícola]],"-",Superficie_produccion_rdto[[#This Row],[Región]])</f>
        <v>2009/10-Región Metropolitana</v>
      </c>
      <c r="C70" s="37" t="s">
        <v>60</v>
      </c>
      <c r="D70" s="37" t="s">
        <v>184</v>
      </c>
      <c r="E70" s="39">
        <v>3493</v>
      </c>
      <c r="F70">
        <f>+VLOOKUP(B70,Producción_consulta!A70:D256,4,0)</f>
        <v>86174.8</v>
      </c>
      <c r="G70">
        <f>+VLOOKUP(B70,'Rendimiento consulta'!A70:D256,4,0)</f>
        <v>24.669999999999998</v>
      </c>
    </row>
    <row r="71" spans="2:7">
      <c r="B71" s="39" t="str">
        <f>+_xlfn.CONCAT(Superficie_produccion_rdto[[#This Row],[Año agrícola]],"-",Superficie_produccion_rdto[[#This Row],[Región]])</f>
        <v>2009/10-Región de O´Higgins</v>
      </c>
      <c r="C71" s="37" t="s">
        <v>60</v>
      </c>
      <c r="D71" s="37" t="s">
        <v>185</v>
      </c>
      <c r="E71" s="39">
        <v>1981</v>
      </c>
      <c r="F71">
        <f>+VLOOKUP(B71,Producción_consulta!A71:D257,4,0)</f>
        <v>38358</v>
      </c>
      <c r="G71">
        <f>+VLOOKUP(B71,'Rendimiento consulta'!A71:D257,4,0)</f>
        <v>19.36</v>
      </c>
    </row>
    <row r="72" spans="2:7">
      <c r="B72" s="39" t="str">
        <f>+_xlfn.CONCAT(Superficie_produccion_rdto[[#This Row],[Año agrícola]],"-",Superficie_produccion_rdto[[#This Row],[Región]])</f>
        <v>2009/10-Región del Maule</v>
      </c>
      <c r="C72" s="37" t="s">
        <v>60</v>
      </c>
      <c r="D72" s="37" t="s">
        <v>161</v>
      </c>
      <c r="E72" s="39">
        <v>4589</v>
      </c>
      <c r="F72">
        <f>+VLOOKUP(B72,Producción_consulta!A72:D258,4,0)</f>
        <v>57455.5</v>
      </c>
      <c r="G72">
        <f>+VLOOKUP(B72,'Rendimiento consulta'!A72:D258,4,0)</f>
        <v>12.52</v>
      </c>
    </row>
    <row r="73" spans="2:7">
      <c r="B73" s="39" t="str">
        <f>+_xlfn.CONCAT(Superficie_produccion_rdto[[#This Row],[Año agrícola]],"-",Superficie_produccion_rdto[[#This Row],[Región]])</f>
        <v>2009/10-Región de Ñuble</v>
      </c>
      <c r="C73" s="37" t="s">
        <v>60</v>
      </c>
      <c r="D73" s="37" t="s">
        <v>186</v>
      </c>
      <c r="E73" s="39" t="s">
        <v>73</v>
      </c>
      <c r="F73" t="str">
        <f>+VLOOKUP(B73,Producción_consulta!A73:D259,4,0)</f>
        <v>-</v>
      </c>
      <c r="G73" t="str">
        <f>+VLOOKUP(B73,'Rendimiento consulta'!A73:D259,4,0)</f>
        <v>-</v>
      </c>
    </row>
    <row r="74" spans="2:7">
      <c r="B74" s="39" t="str">
        <f>+_xlfn.CONCAT(Superficie_produccion_rdto[[#This Row],[Año agrícola]],"-",Superficie_produccion_rdto[[#This Row],[Región]])</f>
        <v>2009/10-Región del Bío Bío</v>
      </c>
      <c r="C74" s="37" t="s">
        <v>60</v>
      </c>
      <c r="D74" s="37" t="s">
        <v>187</v>
      </c>
      <c r="E74" s="39">
        <v>8958</v>
      </c>
      <c r="F74">
        <f>+VLOOKUP(B74,Producción_consulta!A74:D260,4,0)</f>
        <v>165633.4</v>
      </c>
      <c r="G74">
        <f>+VLOOKUP(B74,'Rendimiento consulta'!A74:D260,4,0)</f>
        <v>18.490000000000002</v>
      </c>
    </row>
    <row r="75" spans="2:7">
      <c r="B75" s="39" t="str">
        <f>+_xlfn.CONCAT(Superficie_produccion_rdto[[#This Row],[Año agrícola]],"-",Superficie_produccion_rdto[[#This Row],[Región]])</f>
        <v>2009/10-Región de La Aracanía</v>
      </c>
      <c r="C75" s="37" t="s">
        <v>60</v>
      </c>
      <c r="D75" s="37" t="s">
        <v>188</v>
      </c>
      <c r="E75" s="39">
        <v>16756</v>
      </c>
      <c r="F75">
        <f>+VLOOKUP(B75,Producción_consulta!A75:D261,4,0)</f>
        <v>315519.2</v>
      </c>
      <c r="G75">
        <f>+VLOOKUP(B75,'Rendimiento consulta'!A75:D261,4,0)</f>
        <v>18.830000000000002</v>
      </c>
    </row>
    <row r="76" spans="2:7">
      <c r="B76" s="39" t="str">
        <f>+_xlfn.CONCAT(Superficie_produccion_rdto[[#This Row],[Año agrícola]],"-",Superficie_produccion_rdto[[#This Row],[Región]])</f>
        <v>2009/10-Región de Los Ríos</v>
      </c>
      <c r="C76" s="37" t="s">
        <v>60</v>
      </c>
      <c r="D76" s="37" t="s">
        <v>189</v>
      </c>
      <c r="E76" s="39">
        <v>3767</v>
      </c>
      <c r="F76">
        <f>+VLOOKUP(B76,Producción_consulta!A76:D262,4,0)</f>
        <v>124687.7</v>
      </c>
      <c r="G76">
        <f>+VLOOKUP(B76,'Rendimiento consulta'!A76:D262,4,0)</f>
        <v>33.1</v>
      </c>
    </row>
    <row r="77" spans="2:7">
      <c r="B77" s="39" t="str">
        <f>+_xlfn.CONCAT(Superficie_produccion_rdto[[#This Row],[Año agrícola]],"-",Superficie_produccion_rdto[[#This Row],[Región]])</f>
        <v>2009/10-Región de Los Lagos</v>
      </c>
      <c r="C77" s="37" t="s">
        <v>60</v>
      </c>
      <c r="D77" s="37" t="s">
        <v>167</v>
      </c>
      <c r="E77" s="39">
        <v>6672</v>
      </c>
      <c r="F77">
        <f>+VLOOKUP(B77,Producción_consulta!A77:D263,4,0)</f>
        <v>197024.2</v>
      </c>
      <c r="G77">
        <f>+VLOOKUP(B77,'Rendimiento consulta'!A77:D263,4,0)</f>
        <v>29.53</v>
      </c>
    </row>
    <row r="78" spans="2:7">
      <c r="B78" s="39" t="str">
        <f>+_xlfn.CONCAT(Superficie_produccion_rdto[[#This Row],[Año agrícola]],"-",Superficie_produccion_rdto[[#This Row],[Región]])</f>
        <v>2009/10-Resto del país</v>
      </c>
      <c r="C78" s="37" t="s">
        <v>60</v>
      </c>
      <c r="D78" s="37" t="s">
        <v>190</v>
      </c>
      <c r="E78" s="39">
        <v>687</v>
      </c>
      <c r="F78">
        <f>+VLOOKUP(B78,Producción_consulta!A78:D264,4,0)</f>
        <v>6265.9</v>
      </c>
      <c r="G78">
        <f>+VLOOKUP(B78,'Rendimiento consulta'!A78:D264,4,0)</f>
        <v>9.1206695778748177</v>
      </c>
    </row>
    <row r="79" spans="2:7">
      <c r="B79" s="39" t="str">
        <f>+_xlfn.CONCAT(Superficie_produccion_rdto[[#This Row],[Año agrícola]],"-",Superficie_produccion_rdto[[#This Row],[Región]])</f>
        <v>2010/11-Región de Coquimbo</v>
      </c>
      <c r="C79" s="37" t="s">
        <v>61</v>
      </c>
      <c r="D79" s="37" t="s">
        <v>178</v>
      </c>
      <c r="E79" s="39">
        <v>3208</v>
      </c>
      <c r="F79">
        <f>+VLOOKUP(B79,Producción_consulta!A79:D265,4,0)</f>
        <v>75516.320000000007</v>
      </c>
      <c r="G79">
        <f>+VLOOKUP(B79,'Rendimiento consulta'!A79:D265,4,0)</f>
        <v>23.54</v>
      </c>
    </row>
    <row r="80" spans="2:7">
      <c r="B80" s="39" t="str">
        <f>+_xlfn.CONCAT(Superficie_produccion_rdto[[#This Row],[Año agrícola]],"-",Superficie_produccion_rdto[[#This Row],[Región]])</f>
        <v>2010/11-Región de Valparaíso</v>
      </c>
      <c r="C80" s="37" t="s">
        <v>61</v>
      </c>
      <c r="D80" s="37" t="s">
        <v>183</v>
      </c>
      <c r="E80" s="39">
        <v>1493</v>
      </c>
      <c r="F80">
        <f>+VLOOKUP(B80,Producción_consulta!A80:D266,4,0)</f>
        <v>31084.26</v>
      </c>
      <c r="G80">
        <f>+VLOOKUP(B80,'Rendimiento consulta'!A80:D266,4,0)</f>
        <v>20.52</v>
      </c>
    </row>
    <row r="81" spans="2:7">
      <c r="B81" s="39" t="str">
        <f>+_xlfn.CONCAT(Superficie_produccion_rdto[[#This Row],[Año agrícola]],"-",Superficie_produccion_rdto[[#This Row],[Región]])</f>
        <v>2010/11-Región Metropolitana</v>
      </c>
      <c r="C81" s="37" t="s">
        <v>61</v>
      </c>
      <c r="D81" s="37" t="s">
        <v>184</v>
      </c>
      <c r="E81" s="39">
        <v>3750</v>
      </c>
      <c r="F81">
        <f>+VLOOKUP(B81,Producción_consulta!A81:D267,4,0)</f>
        <v>79125</v>
      </c>
      <c r="G81">
        <f>+VLOOKUP(B81,'Rendimiento consulta'!A81:D267,4,0)</f>
        <v>21.1</v>
      </c>
    </row>
    <row r="82" spans="2:7">
      <c r="B82" s="39" t="str">
        <f>+_xlfn.CONCAT(Superficie_produccion_rdto[[#This Row],[Año agrícola]],"-",Superficie_produccion_rdto[[#This Row],[Región]])</f>
        <v>2010/11-Región de O´Higgins</v>
      </c>
      <c r="C82" s="37" t="s">
        <v>61</v>
      </c>
      <c r="D82" s="37" t="s">
        <v>185</v>
      </c>
      <c r="E82" s="39">
        <v>887</v>
      </c>
      <c r="F82">
        <f>+VLOOKUP(B82,Producción_consulta!A82:D268,4,0)</f>
        <v>15806.34</v>
      </c>
      <c r="G82">
        <f>+VLOOKUP(B82,'Rendimiento consulta'!A82:D268,4,0)</f>
        <v>17.82</v>
      </c>
    </row>
    <row r="83" spans="2:7">
      <c r="B83" s="39" t="str">
        <f>+_xlfn.CONCAT(Superficie_produccion_rdto[[#This Row],[Año agrícola]],"-",Superficie_produccion_rdto[[#This Row],[Región]])</f>
        <v>2010/11-Región del Maule</v>
      </c>
      <c r="C83" s="37" t="s">
        <v>61</v>
      </c>
      <c r="D83" s="37" t="s">
        <v>161</v>
      </c>
      <c r="E83" s="39">
        <v>4584</v>
      </c>
      <c r="F83">
        <f>+VLOOKUP(B83,Producción_consulta!A83:D269,4,0)</f>
        <v>111620.4</v>
      </c>
      <c r="G83">
        <f>+VLOOKUP(B83,'Rendimiento consulta'!A83:D269,4,0)</f>
        <v>24.35</v>
      </c>
    </row>
    <row r="84" spans="2:7">
      <c r="B84" s="39" t="str">
        <f>+_xlfn.CONCAT(Superficie_produccion_rdto[[#This Row],[Año agrícola]],"-",Superficie_produccion_rdto[[#This Row],[Región]])</f>
        <v>2010/11-Región de Ñuble</v>
      </c>
      <c r="C84" s="37" t="s">
        <v>61</v>
      </c>
      <c r="D84" s="37" t="s">
        <v>186</v>
      </c>
      <c r="E84" s="39" t="s">
        <v>73</v>
      </c>
      <c r="F84" t="str">
        <f>+VLOOKUP(B84,Producción_consulta!A84:D270,4,0)</f>
        <v>-</v>
      </c>
      <c r="G84" t="str">
        <f>+VLOOKUP(B84,'Rendimiento consulta'!A84:D270,4,0)</f>
        <v>-</v>
      </c>
    </row>
    <row r="85" spans="2:7">
      <c r="B85" s="39" t="str">
        <f>+_xlfn.CONCAT(Superficie_produccion_rdto[[#This Row],[Año agrícola]],"-",Superficie_produccion_rdto[[#This Row],[Región]])</f>
        <v>2010/11-Región del Bío Bío</v>
      </c>
      <c r="C85" s="37" t="s">
        <v>61</v>
      </c>
      <c r="D85" s="37" t="s">
        <v>187</v>
      </c>
      <c r="E85" s="39">
        <v>9385</v>
      </c>
      <c r="F85">
        <f>+VLOOKUP(B85,Producción_consulta!A85:D271,4,0)</f>
        <v>255835.1</v>
      </c>
      <c r="G85">
        <f>+VLOOKUP(B85,'Rendimiento consulta'!A85:D271,4,0)</f>
        <v>27.26</v>
      </c>
    </row>
    <row r="86" spans="2:7">
      <c r="B86" s="39" t="str">
        <f>+_xlfn.CONCAT(Superficie_produccion_rdto[[#This Row],[Año agrícola]],"-",Superficie_produccion_rdto[[#This Row],[Región]])</f>
        <v>2010/11-Región de La Aracanía</v>
      </c>
      <c r="C86" s="37" t="s">
        <v>61</v>
      </c>
      <c r="D86" s="37" t="s">
        <v>188</v>
      </c>
      <c r="E86" s="39">
        <v>17757</v>
      </c>
      <c r="F86">
        <f>+VLOOKUP(B86,Producción_consulta!A86:D272,4,0)</f>
        <v>615990.32999999996</v>
      </c>
      <c r="G86">
        <f>+VLOOKUP(B86,'Rendimiento consulta'!A86:D272,4,0)</f>
        <v>34.69</v>
      </c>
    </row>
    <row r="87" spans="2:7">
      <c r="B87" s="39" t="str">
        <f>+_xlfn.CONCAT(Superficie_produccion_rdto[[#This Row],[Año agrícola]],"-",Superficie_produccion_rdto[[#This Row],[Región]])</f>
        <v>2010/11-Región de Los Ríos</v>
      </c>
      <c r="C87" s="37" t="s">
        <v>61</v>
      </c>
      <c r="D87" s="37" t="s">
        <v>189</v>
      </c>
      <c r="E87" s="39">
        <v>3839</v>
      </c>
      <c r="F87">
        <f>+VLOOKUP(B87,Producción_consulta!A87:D273,4,0)</f>
        <v>142119.78</v>
      </c>
      <c r="G87">
        <f>+VLOOKUP(B87,'Rendimiento consulta'!A87:D273,4,0)</f>
        <v>37.019999999999996</v>
      </c>
    </row>
    <row r="88" spans="2:7">
      <c r="B88" s="39" t="str">
        <f>+_xlfn.CONCAT(Superficie_produccion_rdto[[#This Row],[Año agrícola]],"-",Superficie_produccion_rdto[[#This Row],[Región]])</f>
        <v>2010/11-Región de Los Lagos</v>
      </c>
      <c r="C88" s="37" t="s">
        <v>61</v>
      </c>
      <c r="D88" s="37" t="s">
        <v>167</v>
      </c>
      <c r="E88" s="39">
        <v>8063</v>
      </c>
      <c r="F88">
        <f>+VLOOKUP(B88,Producción_consulta!A88:D274,4,0)</f>
        <v>343080.65</v>
      </c>
      <c r="G88">
        <f>+VLOOKUP(B88,'Rendimiento consulta'!A88:D274,4,0)</f>
        <v>42.55</v>
      </c>
    </row>
    <row r="89" spans="2:7">
      <c r="B89" s="39" t="str">
        <f>+_xlfn.CONCAT(Superficie_produccion_rdto[[#This Row],[Año agrícola]],"-",Superficie_produccion_rdto[[#This Row],[Región]])</f>
        <v>2010/11-Resto del país</v>
      </c>
      <c r="C89" s="37" t="s">
        <v>61</v>
      </c>
      <c r="D89" s="37" t="s">
        <v>190</v>
      </c>
      <c r="E89" s="39">
        <v>687</v>
      </c>
      <c r="F89">
        <f>+VLOOKUP(B89,Producción_consulta!A89:D275,4,0)</f>
        <v>6265.9</v>
      </c>
      <c r="G89">
        <f>+VLOOKUP(B89,'Rendimiento consulta'!A89:D275,4,0)</f>
        <v>9.1206695778748177</v>
      </c>
    </row>
    <row r="90" spans="2:7">
      <c r="B90" s="39" t="str">
        <f>+_xlfn.CONCAT(Superficie_produccion_rdto[[#This Row],[Año agrícola]],"-",Superficie_produccion_rdto[[#This Row],[Región]])</f>
        <v>2011/12-Región de Coquimbo</v>
      </c>
      <c r="C90" s="37" t="s">
        <v>62</v>
      </c>
      <c r="D90" s="37" t="s">
        <v>178</v>
      </c>
      <c r="E90" s="39">
        <v>1865</v>
      </c>
      <c r="F90">
        <f>+VLOOKUP(B90,Producción_consulta!A90:D276,4,0)</f>
        <v>41067.300000000003</v>
      </c>
      <c r="G90">
        <f>+VLOOKUP(B90,'Rendimiento consulta'!A90:D276,4,0)</f>
        <v>22.02</v>
      </c>
    </row>
    <row r="91" spans="2:7">
      <c r="B91" s="39" t="str">
        <f>+_xlfn.CONCAT(Superficie_produccion_rdto[[#This Row],[Año agrícola]],"-",Superficie_produccion_rdto[[#This Row],[Región]])</f>
        <v>2011/12-Región de Valparaíso</v>
      </c>
      <c r="C91" s="37" t="s">
        <v>62</v>
      </c>
      <c r="D91" s="37" t="s">
        <v>183</v>
      </c>
      <c r="E91" s="39">
        <v>1421</v>
      </c>
      <c r="F91">
        <f>+VLOOKUP(B91,Producción_consulta!A91:D277,4,0)</f>
        <v>16000.460000000001</v>
      </c>
      <c r="G91">
        <f>+VLOOKUP(B91,'Rendimiento consulta'!A91:D277,4,0)</f>
        <v>11.26</v>
      </c>
    </row>
    <row r="92" spans="2:7">
      <c r="B92" s="39" t="str">
        <f>+_xlfn.CONCAT(Superficie_produccion_rdto[[#This Row],[Año agrícola]],"-",Superficie_produccion_rdto[[#This Row],[Región]])</f>
        <v>2011/12-Región Metropolitana</v>
      </c>
      <c r="C92" s="37" t="s">
        <v>62</v>
      </c>
      <c r="D92" s="37" t="s">
        <v>184</v>
      </c>
      <c r="E92" s="39">
        <v>3607</v>
      </c>
      <c r="F92">
        <f>+VLOOKUP(B92,Producción_consulta!A92:D278,4,0)</f>
        <v>88299.36</v>
      </c>
      <c r="G92">
        <f>+VLOOKUP(B92,'Rendimiento consulta'!A92:D278,4,0)</f>
        <v>24.48</v>
      </c>
    </row>
    <row r="93" spans="2:7">
      <c r="B93" s="39" t="str">
        <f>+_xlfn.CONCAT(Superficie_produccion_rdto[[#This Row],[Año agrícola]],"-",Superficie_produccion_rdto[[#This Row],[Región]])</f>
        <v>2011/12-Región de O´Higgins</v>
      </c>
      <c r="C93" s="37" t="s">
        <v>62</v>
      </c>
      <c r="D93" s="37" t="s">
        <v>185</v>
      </c>
      <c r="E93" s="39">
        <v>1681</v>
      </c>
      <c r="F93">
        <f>+VLOOKUP(B93,Producción_consulta!A93:D279,4,0)</f>
        <v>25652.06</v>
      </c>
      <c r="G93">
        <f>+VLOOKUP(B93,'Rendimiento consulta'!A93:D279,4,0)</f>
        <v>15.260000000000002</v>
      </c>
    </row>
    <row r="94" spans="2:7">
      <c r="B94" s="39" t="str">
        <f>+_xlfn.CONCAT(Superficie_produccion_rdto[[#This Row],[Año agrícola]],"-",Superficie_produccion_rdto[[#This Row],[Región]])</f>
        <v>2011/12-Región del Maule</v>
      </c>
      <c r="C94" s="37" t="s">
        <v>62</v>
      </c>
      <c r="D94" s="37" t="s">
        <v>161</v>
      </c>
      <c r="E94" s="39">
        <v>2080</v>
      </c>
      <c r="F94">
        <f>+VLOOKUP(B94,Producción_consulta!A94:D280,4,0)</f>
        <v>34486.400000000001</v>
      </c>
      <c r="G94">
        <f>+VLOOKUP(B94,'Rendimiento consulta'!A94:D280,4,0)</f>
        <v>16.580000000000002</v>
      </c>
    </row>
    <row r="95" spans="2:7">
      <c r="B95" s="39" t="str">
        <f>+_xlfn.CONCAT(Superficie_produccion_rdto[[#This Row],[Año agrícola]],"-",Superficie_produccion_rdto[[#This Row],[Región]])</f>
        <v>2011/12-Región de Ñuble</v>
      </c>
      <c r="C95" s="37" t="s">
        <v>62</v>
      </c>
      <c r="D95" s="37" t="s">
        <v>186</v>
      </c>
      <c r="E95" s="39" t="s">
        <v>73</v>
      </c>
      <c r="F95" t="str">
        <f>+VLOOKUP(B95,Producción_consulta!A95:D281,4,0)</f>
        <v>-</v>
      </c>
      <c r="G95" t="str">
        <f>+VLOOKUP(B95,'Rendimiento consulta'!A95:D281,4,0)</f>
        <v>-</v>
      </c>
    </row>
    <row r="96" spans="2:7">
      <c r="B96" s="39" t="str">
        <f>+_xlfn.CONCAT(Superficie_produccion_rdto[[#This Row],[Año agrícola]],"-",Superficie_produccion_rdto[[#This Row],[Región]])</f>
        <v>2011/12-Región del Bío Bío</v>
      </c>
      <c r="C96" s="37" t="s">
        <v>62</v>
      </c>
      <c r="D96" s="37" t="s">
        <v>187</v>
      </c>
      <c r="E96" s="39">
        <v>5998</v>
      </c>
      <c r="F96">
        <f>+VLOOKUP(B96,Producción_consulta!A96:D282,4,0)</f>
        <v>101006.31999999999</v>
      </c>
      <c r="G96">
        <f>+VLOOKUP(B96,'Rendimiento consulta'!A96:D282,4,0)</f>
        <v>16.84</v>
      </c>
    </row>
    <row r="97" spans="2:7">
      <c r="B97" s="39" t="str">
        <f>+_xlfn.CONCAT(Superficie_produccion_rdto[[#This Row],[Año agrícola]],"-",Superficie_produccion_rdto[[#This Row],[Región]])</f>
        <v>2011/12-Región de La Aracanía</v>
      </c>
      <c r="C97" s="37" t="s">
        <v>62</v>
      </c>
      <c r="D97" s="37" t="s">
        <v>188</v>
      </c>
      <c r="E97" s="39">
        <v>10383</v>
      </c>
      <c r="F97">
        <f>+VLOOKUP(B97,Producción_consulta!A97:D283,4,0)</f>
        <v>272034.59999999998</v>
      </c>
      <c r="G97">
        <f>+VLOOKUP(B97,'Rendimiento consulta'!A97:D283,4,0)</f>
        <v>26.2</v>
      </c>
    </row>
    <row r="98" spans="2:7">
      <c r="B98" s="39" t="str">
        <f>+_xlfn.CONCAT(Superficie_produccion_rdto[[#This Row],[Año agrícola]],"-",Superficie_produccion_rdto[[#This Row],[Región]])</f>
        <v>2011/12-Región de Los Ríos</v>
      </c>
      <c r="C98" s="37" t="s">
        <v>62</v>
      </c>
      <c r="D98" s="37" t="s">
        <v>189</v>
      </c>
      <c r="E98" s="39">
        <v>3393</v>
      </c>
      <c r="F98">
        <f>+VLOOKUP(B98,Producción_consulta!A98:D284,4,0)</f>
        <v>122928.38999999998</v>
      </c>
      <c r="G98">
        <f>+VLOOKUP(B98,'Rendimiento consulta'!A98:D284,4,0)</f>
        <v>36.230000000000004</v>
      </c>
    </row>
    <row r="99" spans="2:7">
      <c r="B99" s="39" t="str">
        <f>+_xlfn.CONCAT(Superficie_produccion_rdto[[#This Row],[Año agrícola]],"-",Superficie_produccion_rdto[[#This Row],[Región]])</f>
        <v>2011/12-Región de Los Lagos</v>
      </c>
      <c r="C99" s="37" t="s">
        <v>62</v>
      </c>
      <c r="D99" s="37" t="s">
        <v>167</v>
      </c>
      <c r="E99" s="39">
        <v>10419</v>
      </c>
      <c r="F99">
        <f>+VLOOKUP(B99,Producción_consulta!A99:D285,4,0)</f>
        <v>385711.38</v>
      </c>
      <c r="G99">
        <f>+VLOOKUP(B99,'Rendimiento consulta'!A99:D285,4,0)</f>
        <v>37.019999999999996</v>
      </c>
    </row>
    <row r="100" spans="2:7">
      <c r="B100" s="39" t="str">
        <f>+_xlfn.CONCAT(Superficie_produccion_rdto[[#This Row],[Año agrícola]],"-",Superficie_produccion_rdto[[#This Row],[Región]])</f>
        <v>2011/12-Resto del país</v>
      </c>
      <c r="C100" s="37" t="s">
        <v>62</v>
      </c>
      <c r="D100" s="37" t="s">
        <v>190</v>
      </c>
      <c r="E100" s="39">
        <v>687</v>
      </c>
      <c r="F100">
        <f>+VLOOKUP(B100,Producción_consulta!A100:D286,4,0)</f>
        <v>6265.9</v>
      </c>
      <c r="G100">
        <f>+VLOOKUP(B100,'Rendimiento consulta'!A100:D286,4,0)</f>
        <v>9.2662299854439585</v>
      </c>
    </row>
    <row r="101" spans="2:7">
      <c r="B101" s="39" t="str">
        <f>+_xlfn.CONCAT(Superficie_produccion_rdto[[#This Row],[Año agrícola]],"-",Superficie_produccion_rdto[[#This Row],[Región]])</f>
        <v>2012/13-Región de Coquimbo</v>
      </c>
      <c r="C101" s="37" t="s">
        <v>63</v>
      </c>
      <c r="D101" s="37" t="s">
        <v>178</v>
      </c>
      <c r="E101" s="39">
        <v>2546</v>
      </c>
      <c r="F101">
        <f>+VLOOKUP(B101,Producción_consulta!A101:D287,4,0)</f>
        <v>51863.119903167018</v>
      </c>
      <c r="G101">
        <f>+VLOOKUP(B101,'Rendimiento consulta'!A101:D287,4,0)</f>
        <v>20.370432012241562</v>
      </c>
    </row>
    <row r="102" spans="2:7">
      <c r="B102" s="39" t="str">
        <f>+_xlfn.CONCAT(Superficie_produccion_rdto[[#This Row],[Año agrícola]],"-",Superficie_produccion_rdto[[#This Row],[Región]])</f>
        <v>2012/13-Región de Valparaíso</v>
      </c>
      <c r="C102" s="37" t="s">
        <v>63</v>
      </c>
      <c r="D102" s="37" t="s">
        <v>183</v>
      </c>
      <c r="E102" s="39">
        <v>1103</v>
      </c>
      <c r="F102">
        <f>+VLOOKUP(B102,Producción_consulta!A102:D288,4,0)</f>
        <v>16391.720884117247</v>
      </c>
      <c r="G102">
        <f>+VLOOKUP(B102,'Rendimiento consulta'!A102:D288,4,0)</f>
        <v>14.861034346434494</v>
      </c>
    </row>
    <row r="103" spans="2:7">
      <c r="B103" s="39" t="str">
        <f>+_xlfn.CONCAT(Superficie_produccion_rdto[[#This Row],[Año agrícola]],"-",Superficie_produccion_rdto[[#This Row],[Región]])</f>
        <v>2012/13-Región Metropolitana</v>
      </c>
      <c r="C103" s="37" t="s">
        <v>63</v>
      </c>
      <c r="D103" s="37" t="s">
        <v>184</v>
      </c>
      <c r="E103" s="39">
        <v>5104</v>
      </c>
      <c r="F103">
        <f>+VLOOKUP(B103,Producción_consulta!A103:D289,4,0)</f>
        <v>112644.46653744439</v>
      </c>
      <c r="G103">
        <f>+VLOOKUP(B103,'Rendimiento consulta'!A103:D289,4,0)</f>
        <v>22.069840622540045</v>
      </c>
    </row>
    <row r="104" spans="2:7">
      <c r="B104" s="39" t="str">
        <f>+_xlfn.CONCAT(Superficie_produccion_rdto[[#This Row],[Año agrícola]],"-",Superficie_produccion_rdto[[#This Row],[Región]])</f>
        <v>2012/13-Región de O´Higgins</v>
      </c>
      <c r="C104" s="37" t="s">
        <v>63</v>
      </c>
      <c r="D104" s="37" t="s">
        <v>185</v>
      </c>
      <c r="E104" s="39">
        <v>942</v>
      </c>
      <c r="F104">
        <f>+VLOOKUP(B104,Producción_consulta!A104:D290,4,0)</f>
        <v>19220.222324539445</v>
      </c>
      <c r="G104">
        <f>+VLOOKUP(B104,'Rendimiento consulta'!A104:D290,4,0)</f>
        <v>20.403633040912361</v>
      </c>
    </row>
    <row r="105" spans="2:7">
      <c r="B105" s="39" t="str">
        <f>+_xlfn.CONCAT(Superficie_produccion_rdto[[#This Row],[Año agrícola]],"-",Superficie_produccion_rdto[[#This Row],[Región]])</f>
        <v>2012/13-Región del Maule</v>
      </c>
      <c r="C105" s="37" t="s">
        <v>63</v>
      </c>
      <c r="D105" s="37" t="s">
        <v>161</v>
      </c>
      <c r="E105" s="39">
        <v>3017</v>
      </c>
      <c r="F105">
        <f>+VLOOKUP(B105,Producción_consulta!A105:D291,4,0)</f>
        <v>69067.986200520332</v>
      </c>
      <c r="G105">
        <f>+VLOOKUP(B105,'Rendimiento consulta'!A105:D291,4,0)</f>
        <v>22.892935432721355</v>
      </c>
    </row>
    <row r="106" spans="2:7">
      <c r="B106" s="39" t="str">
        <f>+_xlfn.CONCAT(Superficie_produccion_rdto[[#This Row],[Año agrícola]],"-",Superficie_produccion_rdto[[#This Row],[Región]])</f>
        <v>2012/13-Región de Ñuble</v>
      </c>
      <c r="C106" s="37" t="s">
        <v>63</v>
      </c>
      <c r="D106" s="37" t="s">
        <v>186</v>
      </c>
      <c r="E106" s="39" t="s">
        <v>73</v>
      </c>
      <c r="F106" t="str">
        <f>+VLOOKUP(B106,Producción_consulta!A106:D292,4,0)</f>
        <v>-</v>
      </c>
      <c r="G106" t="str">
        <f>+VLOOKUP(B106,'Rendimiento consulta'!A106:D292,4,0)</f>
        <v>-</v>
      </c>
    </row>
    <row r="107" spans="2:7">
      <c r="B107" s="39" t="str">
        <f>+_xlfn.CONCAT(Superficie_produccion_rdto[[#This Row],[Año agrícola]],"-",Superficie_produccion_rdto[[#This Row],[Región]])</f>
        <v>2012/13-Región del Bío Bío</v>
      </c>
      <c r="C107" s="37" t="s">
        <v>63</v>
      </c>
      <c r="D107" s="37" t="s">
        <v>187</v>
      </c>
      <c r="E107" s="39">
        <v>8372</v>
      </c>
      <c r="F107">
        <f>+VLOOKUP(B107,Producción_consulta!A107:D293,4,0)</f>
        <v>152632.15975101327</v>
      </c>
      <c r="G107">
        <f>+VLOOKUP(B107,'Rendimiento consulta'!A107:D293,4,0)</f>
        <v>18.231266095438755</v>
      </c>
    </row>
    <row r="108" spans="2:7">
      <c r="B108" s="39" t="str">
        <f>+_xlfn.CONCAT(Superficie_produccion_rdto[[#This Row],[Año agrícola]],"-",Superficie_produccion_rdto[[#This Row],[Región]])</f>
        <v>2012/13-Región de La Aracanía</v>
      </c>
      <c r="C108" s="37" t="s">
        <v>63</v>
      </c>
      <c r="D108" s="37" t="s">
        <v>188</v>
      </c>
      <c r="E108" s="39">
        <v>14459</v>
      </c>
      <c r="F108">
        <f>+VLOOKUP(B108,Producción_consulta!A108:D294,4,0)</f>
        <v>314581.74984666158</v>
      </c>
      <c r="G108">
        <f>+VLOOKUP(B108,'Rendimiento consulta'!A108:D294,4,0)</f>
        <v>21.756812355395361</v>
      </c>
    </row>
    <row r="109" spans="2:7">
      <c r="B109" s="39" t="str">
        <f>+_xlfn.CONCAT(Superficie_produccion_rdto[[#This Row],[Año agrícola]],"-",Superficie_produccion_rdto[[#This Row],[Región]])</f>
        <v>2012/13-Región de Los Ríos</v>
      </c>
      <c r="C109" s="37" t="s">
        <v>63</v>
      </c>
      <c r="D109" s="37" t="s">
        <v>189</v>
      </c>
      <c r="E109" s="39">
        <v>3334</v>
      </c>
      <c r="F109">
        <f>+VLOOKUP(B109,Producción_consulta!A109:D295,4,0)</f>
        <v>76034.57195077253</v>
      </c>
      <c r="G109">
        <f>+VLOOKUP(B109,'Rendimiento consulta'!A109:D295,4,0)</f>
        <v>22.805810423147129</v>
      </c>
    </row>
    <row r="110" spans="2:7">
      <c r="B110" s="39" t="str">
        <f>+_xlfn.CONCAT(Superficie_produccion_rdto[[#This Row],[Año agrícola]],"-",Superficie_produccion_rdto[[#This Row],[Región]])</f>
        <v>2012/13-Región de Los Lagos</v>
      </c>
      <c r="C110" s="37" t="s">
        <v>63</v>
      </c>
      <c r="D110" s="37" t="s">
        <v>167</v>
      </c>
      <c r="E110" s="39">
        <v>10012</v>
      </c>
      <c r="F110">
        <f>+VLOOKUP(B110,Producción_consulta!A110:D296,4,0)</f>
        <v>340220.209903059</v>
      </c>
      <c r="G110">
        <f>+VLOOKUP(B110,'Rendimiento consulta'!A110:D296,4,0)</f>
        <v>33.981243498108171</v>
      </c>
    </row>
    <row r="111" spans="2:7">
      <c r="B111" s="39" t="str">
        <f>+_xlfn.CONCAT(Superficie_produccion_rdto[[#This Row],[Año agrícola]],"-",Superficie_produccion_rdto[[#This Row],[Región]])</f>
        <v>2012/13-Resto del país</v>
      </c>
      <c r="C111" s="37" t="s">
        <v>63</v>
      </c>
      <c r="D111" s="37" t="s">
        <v>190</v>
      </c>
      <c r="E111" s="39">
        <v>687</v>
      </c>
      <c r="F111">
        <f>+VLOOKUP(B111,Producción_consulta!A111:D297,4,0)</f>
        <v>6365.9</v>
      </c>
      <c r="G111">
        <f>+VLOOKUP(B111,'Rendimiento consulta'!A111:D297,4,0)</f>
        <v>9.1199999999999992</v>
      </c>
    </row>
    <row r="112" spans="2:7">
      <c r="B112" s="39" t="str">
        <f>+_xlfn.CONCAT(Superficie_produccion_rdto[[#This Row],[Año agrícola]],"-",Superficie_produccion_rdto[[#This Row],[Región]])</f>
        <v>2013/14-Región de Coquimbo</v>
      </c>
      <c r="C112" s="37" t="s">
        <v>64</v>
      </c>
      <c r="D112" s="37" t="s">
        <v>178</v>
      </c>
      <c r="E112" s="39">
        <v>2197</v>
      </c>
      <c r="F112">
        <f>+VLOOKUP(B112,Producción_consulta!A112:D298,4,0)</f>
        <v>47235.5</v>
      </c>
      <c r="G112">
        <f>+VLOOKUP(B112,'Rendimiento consulta'!A112:D298,4,0)</f>
        <v>21.5</v>
      </c>
    </row>
    <row r="113" spans="2:7">
      <c r="B113" s="39" t="str">
        <f>+_xlfn.CONCAT(Superficie_produccion_rdto[[#This Row],[Año agrícola]],"-",Superficie_produccion_rdto[[#This Row],[Región]])</f>
        <v>2013/14-Región de Valparaíso</v>
      </c>
      <c r="C113" s="37" t="s">
        <v>64</v>
      </c>
      <c r="D113" s="37" t="s">
        <v>183</v>
      </c>
      <c r="E113" s="39">
        <v>1480</v>
      </c>
      <c r="F113">
        <f>+VLOOKUP(B113,Producción_consulta!A113:D299,4,0)</f>
        <v>18070.8</v>
      </c>
      <c r="G113">
        <f>+VLOOKUP(B113,'Rendimiento consulta'!A113:D299,4,0)</f>
        <v>12.209999999999999</v>
      </c>
    </row>
    <row r="114" spans="2:7">
      <c r="B114" s="39" t="str">
        <f>+_xlfn.CONCAT(Superficie_produccion_rdto[[#This Row],[Año agrícola]],"-",Superficie_produccion_rdto[[#This Row],[Región]])</f>
        <v>2013/14-Región Metropolitana</v>
      </c>
      <c r="C114" s="37" t="s">
        <v>64</v>
      </c>
      <c r="D114" s="37" t="s">
        <v>184</v>
      </c>
      <c r="E114" s="39">
        <v>3299</v>
      </c>
      <c r="F114">
        <f>+VLOOKUP(B114,Producción_consulta!A114:D300,4,0)</f>
        <v>77889.39</v>
      </c>
      <c r="G114">
        <f>+VLOOKUP(B114,'Rendimiento consulta'!A114:D300,4,0)</f>
        <v>23.61</v>
      </c>
    </row>
    <row r="115" spans="2:7">
      <c r="B115" s="39" t="str">
        <f>+_xlfn.CONCAT(Superficie_produccion_rdto[[#This Row],[Año agrícola]],"-",Superficie_produccion_rdto[[#This Row],[Región]])</f>
        <v>2013/14-Región de O´Higgins</v>
      </c>
      <c r="C115" s="37" t="s">
        <v>64</v>
      </c>
      <c r="D115" s="37" t="s">
        <v>185</v>
      </c>
      <c r="E115" s="39">
        <v>1394</v>
      </c>
      <c r="F115">
        <f>+VLOOKUP(B115,Producción_consulta!A115:D301,4,0)</f>
        <v>17620.16</v>
      </c>
      <c r="G115">
        <f>+VLOOKUP(B115,'Rendimiento consulta'!A115:D301,4,0)</f>
        <v>12.64</v>
      </c>
    </row>
    <row r="116" spans="2:7">
      <c r="B116" s="39" t="str">
        <f>+_xlfn.CONCAT(Superficie_produccion_rdto[[#This Row],[Año agrícola]],"-",Superficie_produccion_rdto[[#This Row],[Región]])</f>
        <v>2013/14-Región del Maule</v>
      </c>
      <c r="C116" s="37" t="s">
        <v>64</v>
      </c>
      <c r="D116" s="37" t="s">
        <v>161</v>
      </c>
      <c r="E116" s="39">
        <v>3557</v>
      </c>
      <c r="F116">
        <f>+VLOOKUP(B116,Producción_consulta!A116:D302,4,0)</f>
        <v>45494.03</v>
      </c>
      <c r="G116">
        <f>+VLOOKUP(B116,'Rendimiento consulta'!A116:D302,4,0)</f>
        <v>12.79</v>
      </c>
    </row>
    <row r="117" spans="2:7">
      <c r="B117" s="39" t="str">
        <f>+_xlfn.CONCAT(Superficie_produccion_rdto[[#This Row],[Año agrícola]],"-",Superficie_produccion_rdto[[#This Row],[Región]])</f>
        <v>2013/14-Región de Ñuble</v>
      </c>
      <c r="C117" s="37" t="s">
        <v>64</v>
      </c>
      <c r="D117" s="37" t="s">
        <v>186</v>
      </c>
      <c r="E117" s="39" t="s">
        <v>73</v>
      </c>
      <c r="F117" t="str">
        <f>+VLOOKUP(B117,Producción_consulta!A117:D303,4,0)</f>
        <v>-</v>
      </c>
      <c r="G117" t="str">
        <f>+VLOOKUP(B117,'Rendimiento consulta'!A117:D303,4,0)</f>
        <v>-</v>
      </c>
    </row>
    <row r="118" spans="2:7">
      <c r="B118" s="39" t="str">
        <f>+_xlfn.CONCAT(Superficie_produccion_rdto[[#This Row],[Año agrícola]],"-",Superficie_produccion_rdto[[#This Row],[Región]])</f>
        <v>2013/14-Región del Bío Bío</v>
      </c>
      <c r="C118" s="37" t="s">
        <v>64</v>
      </c>
      <c r="D118" s="37" t="s">
        <v>187</v>
      </c>
      <c r="E118" s="39">
        <v>8532</v>
      </c>
      <c r="F118">
        <f>+VLOOKUP(B118,Producción_consulta!A118:D304,4,0)</f>
        <v>131819.4</v>
      </c>
      <c r="G118">
        <f>+VLOOKUP(B118,'Rendimiento consulta'!A118:D304,4,0)</f>
        <v>15.45</v>
      </c>
    </row>
    <row r="119" spans="2:7">
      <c r="B119" s="39" t="str">
        <f>+_xlfn.CONCAT(Superficie_produccion_rdto[[#This Row],[Año agrícola]],"-",Superficie_produccion_rdto[[#This Row],[Región]])</f>
        <v>2013/14-Región de La Aracanía</v>
      </c>
      <c r="C119" s="37" t="s">
        <v>64</v>
      </c>
      <c r="D119" s="37" t="s">
        <v>188</v>
      </c>
      <c r="E119" s="39">
        <v>13054</v>
      </c>
      <c r="F119">
        <f>+VLOOKUP(B119,Producción_consulta!A119:D305,4,0)</f>
        <v>272045.36</v>
      </c>
      <c r="G119">
        <f>+VLOOKUP(B119,'Rendimiento consulta'!A119:D305,4,0)</f>
        <v>20.84</v>
      </c>
    </row>
    <row r="120" spans="2:7">
      <c r="B120" s="39" t="str">
        <f>+_xlfn.CONCAT(Superficie_produccion_rdto[[#This Row],[Año agrícola]],"-",Superficie_produccion_rdto[[#This Row],[Región]])</f>
        <v>2013/14-Región de Los Ríos</v>
      </c>
      <c r="C120" s="37" t="s">
        <v>64</v>
      </c>
      <c r="D120" s="37" t="s">
        <v>189</v>
      </c>
      <c r="E120" s="39">
        <v>4007</v>
      </c>
      <c r="F120">
        <f>+VLOOKUP(B120,Producción_consulta!A120:D306,4,0)</f>
        <v>100735.98000000001</v>
      </c>
      <c r="G120">
        <f>+VLOOKUP(B120,'Rendimiento consulta'!A120:D306,4,0)</f>
        <v>25.14</v>
      </c>
    </row>
    <row r="121" spans="2:7">
      <c r="B121" s="39" t="str">
        <f>+_xlfn.CONCAT(Superficie_produccion_rdto[[#This Row],[Año agrícola]],"-",Superficie_produccion_rdto[[#This Row],[Región]])</f>
        <v>2013/14-Región de Los Lagos</v>
      </c>
      <c r="C121" s="37" t="s">
        <v>64</v>
      </c>
      <c r="D121" s="37" t="s">
        <v>167</v>
      </c>
      <c r="E121" s="39">
        <v>10758</v>
      </c>
      <c r="F121">
        <f>+VLOOKUP(B121,Producción_consulta!A121:D307,4,0)</f>
        <v>344148.42000000004</v>
      </c>
      <c r="G121">
        <f>+VLOOKUP(B121,'Rendimiento consulta'!A121:D307,4,0)</f>
        <v>31.990000000000002</v>
      </c>
    </row>
    <row r="122" spans="2:7">
      <c r="B122" s="39" t="str">
        <f>+_xlfn.CONCAT(Superficie_produccion_rdto[[#This Row],[Año agrícola]],"-",Superficie_produccion_rdto[[#This Row],[Región]])</f>
        <v>2013/14-Resto del país</v>
      </c>
      <c r="C122" s="37" t="s">
        <v>64</v>
      </c>
      <c r="D122" s="37" t="s">
        <v>190</v>
      </c>
      <c r="E122" s="39">
        <v>687</v>
      </c>
      <c r="F122">
        <f>+VLOOKUP(B122,Producción_consulta!A122:D308,4,0)</f>
        <v>6265.44</v>
      </c>
      <c r="G122">
        <f>+VLOOKUP(B122,'Rendimiento consulta'!A122:D308,4,0)</f>
        <v>9.1206695778748177</v>
      </c>
    </row>
    <row r="123" spans="2:7">
      <c r="B123" s="39" t="str">
        <f>+_xlfn.CONCAT(Superficie_produccion_rdto[[#This Row],[Año agrícola]],"-",Superficie_produccion_rdto[[#This Row],[Región]])</f>
        <v>2014/15-Región de Coquimbo</v>
      </c>
      <c r="C123" s="37" t="s">
        <v>65</v>
      </c>
      <c r="D123" s="37" t="s">
        <v>178</v>
      </c>
      <c r="E123" s="39">
        <v>1874.8517657009927</v>
      </c>
      <c r="F123">
        <f>+VLOOKUP(B123,Producción_consulta!A123:D309,4,0)</f>
        <v>43406.3</v>
      </c>
      <c r="G123">
        <f>+VLOOKUP(B123,'Rendimiento consulta'!A123:D309,4,0)</f>
        <v>23.15</v>
      </c>
    </row>
    <row r="124" spans="2:7">
      <c r="B124" s="39" t="str">
        <f>+_xlfn.CONCAT(Superficie_produccion_rdto[[#This Row],[Año agrícola]],"-",Superficie_produccion_rdto[[#This Row],[Región]])</f>
        <v>2014/15-Región de Valparaíso</v>
      </c>
      <c r="C124" s="37" t="s">
        <v>65</v>
      </c>
      <c r="D124" s="37" t="s">
        <v>183</v>
      </c>
      <c r="E124" s="39">
        <v>1451.3199862357419</v>
      </c>
      <c r="F124">
        <f>+VLOOKUP(B124,Producción_consulta!A124:D310,4,0)</f>
        <v>21881.1</v>
      </c>
      <c r="G124">
        <f>+VLOOKUP(B124,'Rendimiento consulta'!A124:D310,4,0)</f>
        <v>15.08</v>
      </c>
    </row>
    <row r="125" spans="2:7">
      <c r="B125" s="39" t="str">
        <f>+_xlfn.CONCAT(Superficie_produccion_rdto[[#This Row],[Año agrícola]],"-",Superficie_produccion_rdto[[#This Row],[Región]])</f>
        <v>2014/15-Región Metropolitana</v>
      </c>
      <c r="C125" s="37" t="s">
        <v>65</v>
      </c>
      <c r="D125" s="37" t="s">
        <v>184</v>
      </c>
      <c r="E125" s="39">
        <v>4939.8094869007145</v>
      </c>
      <c r="F125">
        <f>+VLOOKUP(B125,Producción_consulta!A125:D311,4,0)</f>
        <v>112928.4</v>
      </c>
      <c r="G125">
        <f>+VLOOKUP(B125,'Rendimiento consulta'!A125:D311,4,0)</f>
        <v>22.86</v>
      </c>
    </row>
    <row r="126" spans="2:7">
      <c r="B126" s="39" t="str">
        <f>+_xlfn.CONCAT(Superficie_produccion_rdto[[#This Row],[Año agrícola]],"-",Superficie_produccion_rdto[[#This Row],[Región]])</f>
        <v>2014/15-Región de O´Higgins</v>
      </c>
      <c r="C126" s="37" t="s">
        <v>65</v>
      </c>
      <c r="D126" s="37" t="s">
        <v>185</v>
      </c>
      <c r="E126" s="39">
        <v>2047.8950515475051</v>
      </c>
      <c r="F126">
        <f>+VLOOKUP(B126,Producción_consulta!A126:D312,4,0)</f>
        <v>33402.9</v>
      </c>
      <c r="G126">
        <f>+VLOOKUP(B126,'Rendimiento consulta'!A126:D312,4,0)</f>
        <v>16.309999999999999</v>
      </c>
    </row>
    <row r="127" spans="2:7">
      <c r="B127" s="39" t="str">
        <f>+_xlfn.CONCAT(Superficie_produccion_rdto[[#This Row],[Año agrícola]],"-",Superficie_produccion_rdto[[#This Row],[Región]])</f>
        <v>2014/15-Región del Maule</v>
      </c>
      <c r="C127" s="37" t="s">
        <v>65</v>
      </c>
      <c r="D127" s="37" t="s">
        <v>161</v>
      </c>
      <c r="E127" s="39">
        <v>3593.5396570323278</v>
      </c>
      <c r="F127">
        <f>+VLOOKUP(B127,Producción_consulta!A127:D313,4,0)</f>
        <v>59085.4</v>
      </c>
      <c r="G127">
        <f>+VLOOKUP(B127,'Rendimiento consulta'!A127:D313,4,0)</f>
        <v>16.440000000000001</v>
      </c>
    </row>
    <row r="128" spans="2:7">
      <c r="B128" s="39" t="str">
        <f>+_xlfn.CONCAT(Superficie_produccion_rdto[[#This Row],[Año agrícola]],"-",Superficie_produccion_rdto[[#This Row],[Región]])</f>
        <v>2014/15-Región de Ñuble</v>
      </c>
      <c r="C128" s="37" t="s">
        <v>65</v>
      </c>
      <c r="D128" s="37" t="s">
        <v>186</v>
      </c>
      <c r="E128" s="39" t="s">
        <v>73</v>
      </c>
      <c r="F128" t="str">
        <f>+VLOOKUP(B128,Producción_consulta!A128:D314,4,0)</f>
        <v>-</v>
      </c>
      <c r="G128" t="str">
        <f>+VLOOKUP(B128,'Rendimiento consulta'!A128:D314,4,0)</f>
        <v>-</v>
      </c>
    </row>
    <row r="129" spans="2:7">
      <c r="B129" s="39" t="str">
        <f>+_xlfn.CONCAT(Superficie_produccion_rdto[[#This Row],[Año agrícola]],"-",Superficie_produccion_rdto[[#This Row],[Región]])</f>
        <v>2014/15-Región del Bío Bío</v>
      </c>
      <c r="C129" s="37" t="s">
        <v>65</v>
      </c>
      <c r="D129" s="37" t="s">
        <v>187</v>
      </c>
      <c r="E129" s="39">
        <v>8685.4599664461075</v>
      </c>
      <c r="F129">
        <f>+VLOOKUP(B129,Producción_consulta!A129:D315,4,0)</f>
        <v>137049.29999999999</v>
      </c>
      <c r="G129">
        <f>+VLOOKUP(B129,'Rendimiento consulta'!A129:D315,4,0)</f>
        <v>15.78</v>
      </c>
    </row>
    <row r="130" spans="2:7">
      <c r="B130" s="39" t="str">
        <f>+_xlfn.CONCAT(Superficie_produccion_rdto[[#This Row],[Año agrícola]],"-",Superficie_produccion_rdto[[#This Row],[Región]])</f>
        <v>2014/15-Región de La Aracanía</v>
      </c>
      <c r="C130" s="37" t="s">
        <v>65</v>
      </c>
      <c r="D130" s="37" t="s">
        <v>188</v>
      </c>
      <c r="E130" s="39">
        <v>16788.425585779605</v>
      </c>
      <c r="F130">
        <f>+VLOOKUP(B130,Producción_consulta!A130:D316,4,0)</f>
        <v>305709.5</v>
      </c>
      <c r="G130">
        <f>+VLOOKUP(B130,'Rendimiento consulta'!A130:D316,4,0)</f>
        <v>18.21</v>
      </c>
    </row>
    <row r="131" spans="2:7">
      <c r="B131" s="39" t="str">
        <f>+_xlfn.CONCAT(Superficie_produccion_rdto[[#This Row],[Año agrícola]],"-",Superficie_produccion_rdto[[#This Row],[Región]])</f>
        <v>2014/15-Región de Los Ríos</v>
      </c>
      <c r="C131" s="37" t="s">
        <v>65</v>
      </c>
      <c r="D131" s="37" t="s">
        <v>189</v>
      </c>
      <c r="E131" s="39">
        <v>3490.6066401256444</v>
      </c>
      <c r="F131">
        <f>+VLOOKUP(B131,Producción_consulta!A131:D317,4,0)</f>
        <v>62139.8</v>
      </c>
      <c r="G131">
        <f>+VLOOKUP(B131,'Rendimiento consulta'!A131:D317,4,0)</f>
        <v>17.8</v>
      </c>
    </row>
    <row r="132" spans="2:7">
      <c r="B132" s="39" t="str">
        <f>+_xlfn.CONCAT(Superficie_produccion_rdto[[#This Row],[Año agrícola]],"-",Superficie_produccion_rdto[[#This Row],[Región]])</f>
        <v>2014/15-Región de Los Lagos</v>
      </c>
      <c r="C132" s="37" t="s">
        <v>65</v>
      </c>
      <c r="D132" s="37" t="s">
        <v>167</v>
      </c>
      <c r="E132" s="39">
        <v>6967.4298276406953</v>
      </c>
      <c r="F132">
        <f>+VLOOKUP(B132,Producción_consulta!A132:D318,4,0)</f>
        <v>178633.9</v>
      </c>
      <c r="G132">
        <f>+VLOOKUP(B132,'Rendimiento consulta'!A132:D318,4,0)</f>
        <v>25.64</v>
      </c>
    </row>
    <row r="133" spans="2:7">
      <c r="B133" s="39" t="str">
        <f>+_xlfn.CONCAT(Superficie_produccion_rdto[[#This Row],[Año agrícola]],"-",Superficie_produccion_rdto[[#This Row],[Región]])</f>
        <v>2014/15-Resto del país</v>
      </c>
      <c r="C133" s="37" t="s">
        <v>65</v>
      </c>
      <c r="D133" s="37" t="s">
        <v>190</v>
      </c>
      <c r="E133" s="39">
        <v>687</v>
      </c>
      <c r="F133">
        <f>+VLOOKUP(B133,Producción_consulta!A133:D319,4,0)</f>
        <v>6265.44</v>
      </c>
      <c r="G133">
        <f>+VLOOKUP(B133,'Rendimiento consulta'!A133:D319,4,0)</f>
        <v>9.1199999999999992</v>
      </c>
    </row>
    <row r="134" spans="2:7">
      <c r="B134" s="39" t="str">
        <f>+_xlfn.CONCAT(Superficie_produccion_rdto[[#This Row],[Año agrícola]],"-",Superficie_produccion_rdto[[#This Row],[Región]])</f>
        <v>2015/16-Región de Coquimbo</v>
      </c>
      <c r="C134" s="37" t="s">
        <v>66</v>
      </c>
      <c r="D134" s="37" t="s">
        <v>178</v>
      </c>
      <c r="E134" s="39">
        <v>2244</v>
      </c>
      <c r="F134">
        <f>+VLOOKUP(B134,Producción_consulta!A134:D320,4,0)</f>
        <v>54372.1</v>
      </c>
      <c r="G134">
        <f>+VLOOKUP(B134,'Rendimiento consulta'!A134:D320,4,0)</f>
        <v>24.23</v>
      </c>
    </row>
    <row r="135" spans="2:7">
      <c r="B135" s="39" t="str">
        <f>+_xlfn.CONCAT(Superficie_produccion_rdto[[#This Row],[Año agrícola]],"-",Superficie_produccion_rdto[[#This Row],[Región]])</f>
        <v>2015/16-Región de Valparaíso</v>
      </c>
      <c r="C135" s="37" t="s">
        <v>66</v>
      </c>
      <c r="D135" s="37" t="s">
        <v>183</v>
      </c>
      <c r="E135" s="39">
        <v>776</v>
      </c>
      <c r="F135">
        <f>+VLOOKUP(B135,Producción_consulta!A135:D321,4,0)</f>
        <v>13820.6</v>
      </c>
      <c r="G135">
        <f>+VLOOKUP(B135,'Rendimiento consulta'!A135:D321,4,0)</f>
        <v>17.809999999999999</v>
      </c>
    </row>
    <row r="136" spans="2:7">
      <c r="B136" s="39" t="str">
        <f>+_xlfn.CONCAT(Superficie_produccion_rdto[[#This Row],[Año agrícola]],"-",Superficie_produccion_rdto[[#This Row],[Región]])</f>
        <v>2015/16-Región Metropolitana</v>
      </c>
      <c r="C136" s="37" t="s">
        <v>66</v>
      </c>
      <c r="D136" s="37" t="s">
        <v>184</v>
      </c>
      <c r="E136" s="39">
        <v>4449</v>
      </c>
      <c r="F136">
        <f>+VLOOKUP(B136,Producción_consulta!A136:D322,4,0)</f>
        <v>76522.8</v>
      </c>
      <c r="G136">
        <f>+VLOOKUP(B136,'Rendimiento consulta'!A136:D322,4,0)</f>
        <v>17.2</v>
      </c>
    </row>
    <row r="137" spans="2:7">
      <c r="B137" s="39" t="str">
        <f>+_xlfn.CONCAT(Superficie_produccion_rdto[[#This Row],[Año agrícola]],"-",Superficie_produccion_rdto[[#This Row],[Región]])</f>
        <v>2015/16-Región de O´Higgins</v>
      </c>
      <c r="C137" s="37" t="s">
        <v>66</v>
      </c>
      <c r="D137" s="37" t="s">
        <v>185</v>
      </c>
      <c r="E137" s="39">
        <v>2251</v>
      </c>
      <c r="F137">
        <f>+VLOOKUP(B137,Producción_consulta!A137:D323,4,0)</f>
        <v>30906.2</v>
      </c>
      <c r="G137">
        <f>+VLOOKUP(B137,'Rendimiento consulta'!A137:D323,4,0)</f>
        <v>13.73</v>
      </c>
    </row>
    <row r="138" spans="2:7">
      <c r="B138" s="39" t="str">
        <f>+_xlfn.CONCAT(Superficie_produccion_rdto[[#This Row],[Año agrícola]],"-",Superficie_produccion_rdto[[#This Row],[Región]])</f>
        <v>2015/16-Región del Maule</v>
      </c>
      <c r="C138" s="37" t="s">
        <v>66</v>
      </c>
      <c r="D138" s="37" t="s">
        <v>161</v>
      </c>
      <c r="E138" s="39">
        <v>5243</v>
      </c>
      <c r="F138">
        <f>+VLOOKUP(B138,Producción_consulta!A138:D324,4,0)</f>
        <v>88711.6</v>
      </c>
      <c r="G138">
        <f>+VLOOKUP(B138,'Rendimiento consulta'!A138:D324,4,0)</f>
        <v>16.919999999999998</v>
      </c>
    </row>
    <row r="139" spans="2:7">
      <c r="B139" s="39" t="str">
        <f>+_xlfn.CONCAT(Superficie_produccion_rdto[[#This Row],[Año agrícola]],"-",Superficie_produccion_rdto[[#This Row],[Región]])</f>
        <v>2015/16-Región de Ñuble</v>
      </c>
      <c r="C139" s="37" t="s">
        <v>66</v>
      </c>
      <c r="D139" s="37" t="s">
        <v>186</v>
      </c>
      <c r="E139" s="39" t="s">
        <v>73</v>
      </c>
      <c r="F139" t="str">
        <f>+VLOOKUP(B139,Producción_consulta!A139:D325,4,0)</f>
        <v>-</v>
      </c>
      <c r="G139" t="str">
        <f>+VLOOKUP(B139,'Rendimiento consulta'!A139:D325,4,0)</f>
        <v>-</v>
      </c>
    </row>
    <row r="140" spans="2:7">
      <c r="B140" s="39" t="str">
        <f>+_xlfn.CONCAT(Superficie_produccion_rdto[[#This Row],[Año agrícola]],"-",Superficie_produccion_rdto[[#This Row],[Región]])</f>
        <v>2015/16-Región del Bío Bío</v>
      </c>
      <c r="C140" s="37" t="s">
        <v>66</v>
      </c>
      <c r="D140" s="37" t="s">
        <v>187</v>
      </c>
      <c r="E140" s="39">
        <v>8946</v>
      </c>
      <c r="F140">
        <f>+VLOOKUP(B140,Producción_consulta!A140:D326,4,0)</f>
        <v>132490.29999999999</v>
      </c>
      <c r="G140">
        <f>+VLOOKUP(B140,'Rendimiento consulta'!A140:D326,4,0)</f>
        <v>14.809999999999999</v>
      </c>
    </row>
    <row r="141" spans="2:7">
      <c r="B141" s="39" t="str">
        <f>+_xlfn.CONCAT(Superficie_produccion_rdto[[#This Row],[Año agrícola]],"-",Superficie_produccion_rdto[[#This Row],[Región]])</f>
        <v>2015/16-Región de La Aracanía</v>
      </c>
      <c r="C141" s="37" t="s">
        <v>66</v>
      </c>
      <c r="D141" s="37" t="s">
        <v>188</v>
      </c>
      <c r="E141" s="39">
        <v>14976</v>
      </c>
      <c r="F141">
        <f>+VLOOKUP(B141,Producción_consulta!A141:D327,4,0)</f>
        <v>338757.1</v>
      </c>
      <c r="G141">
        <f>+VLOOKUP(B141,'Rendimiento consulta'!A141:D327,4,0)</f>
        <v>22.619999999999997</v>
      </c>
    </row>
    <row r="142" spans="2:7">
      <c r="B142" s="39" t="str">
        <f>+_xlfn.CONCAT(Superficie_produccion_rdto[[#This Row],[Año agrícola]],"-",Superficie_produccion_rdto[[#This Row],[Región]])</f>
        <v>2015/16-Región de Los Ríos</v>
      </c>
      <c r="C142" s="37" t="s">
        <v>66</v>
      </c>
      <c r="D142" s="37" t="s">
        <v>189</v>
      </c>
      <c r="E142" s="39">
        <v>3369</v>
      </c>
      <c r="F142">
        <f>+VLOOKUP(B142,Producción_consulta!A142:D328,4,0)</f>
        <v>74118</v>
      </c>
      <c r="G142">
        <f>+VLOOKUP(B142,'Rendimiento consulta'!A142:D328,4,0)</f>
        <v>22</v>
      </c>
    </row>
    <row r="143" spans="2:7">
      <c r="B143" s="39" t="str">
        <f>+_xlfn.CONCAT(Superficie_produccion_rdto[[#This Row],[Año agrícola]],"-",Superficie_produccion_rdto[[#This Row],[Región]])</f>
        <v>2015/16-Región de Los Lagos</v>
      </c>
      <c r="C143" s="37" t="s">
        <v>66</v>
      </c>
      <c r="D143" s="37" t="s">
        <v>167</v>
      </c>
      <c r="E143" s="39">
        <v>10544</v>
      </c>
      <c r="F143">
        <f>+VLOOKUP(B143,Producción_consulta!A143:D329,4,0)</f>
        <v>350060.79999999999</v>
      </c>
      <c r="G143">
        <f>+VLOOKUP(B143,'Rendimiento consulta'!A143:D329,4,0)</f>
        <v>33.200000000000003</v>
      </c>
    </row>
    <row r="144" spans="2:7">
      <c r="B144" s="39" t="str">
        <f>+_xlfn.CONCAT(Superficie_produccion_rdto[[#This Row],[Año agrícola]],"-",Superficie_produccion_rdto[[#This Row],[Región]])</f>
        <v>2015/16-Resto del país</v>
      </c>
      <c r="C144" s="37" t="s">
        <v>66</v>
      </c>
      <c r="D144" s="37" t="s">
        <v>190</v>
      </c>
      <c r="E144" s="39">
        <v>687</v>
      </c>
      <c r="F144">
        <f>+VLOOKUP(B144,Producción_consulta!A144:D330,4,0)</f>
        <v>6265.4400000000005</v>
      </c>
      <c r="G144">
        <f>+VLOOKUP(B144,'Rendimiento consulta'!A144:D330,4,0)</f>
        <v>9.120000000000001</v>
      </c>
    </row>
    <row r="145" spans="2:7">
      <c r="B145" s="39" t="str">
        <f>+_xlfn.CONCAT(Superficie_produccion_rdto[[#This Row],[Año agrícola]],"-",Superficie_produccion_rdto[[#This Row],[Región]])</f>
        <v>2016/17-Región de Coquimbo</v>
      </c>
      <c r="C145" s="37" t="s">
        <v>67</v>
      </c>
      <c r="D145" s="37" t="s">
        <v>178</v>
      </c>
      <c r="E145" s="39">
        <v>2193</v>
      </c>
      <c r="F145">
        <f>+VLOOKUP(B145,Producción_consulta!A145:D331,4,0)</f>
        <v>54517.979999999996</v>
      </c>
      <c r="G145">
        <f>+VLOOKUP(B145,'Rendimiento consulta'!A145:D331,4,0)</f>
        <v>24.86</v>
      </c>
    </row>
    <row r="146" spans="2:7">
      <c r="B146" s="39" t="str">
        <f>+_xlfn.CONCAT(Superficie_produccion_rdto[[#This Row],[Año agrícola]],"-",Superficie_produccion_rdto[[#This Row],[Región]])</f>
        <v>2016/17-Región de Valparaíso</v>
      </c>
      <c r="C146" s="37" t="s">
        <v>67</v>
      </c>
      <c r="D146" s="37" t="s">
        <v>183</v>
      </c>
      <c r="E146" s="39">
        <v>1721</v>
      </c>
      <c r="F146">
        <f>+VLOOKUP(B146,Producción_consulta!A146:D332,4,0)</f>
        <v>23887.480000000003</v>
      </c>
      <c r="G146">
        <f>+VLOOKUP(B146,'Rendimiento consulta'!A146:D332,4,0)</f>
        <v>13.88</v>
      </c>
    </row>
    <row r="147" spans="2:7">
      <c r="B147" s="39" t="str">
        <f>+_xlfn.CONCAT(Superficie_produccion_rdto[[#This Row],[Año agrícola]],"-",Superficie_produccion_rdto[[#This Row],[Región]])</f>
        <v>2016/17-Región Metropolitana</v>
      </c>
      <c r="C147" s="37" t="s">
        <v>67</v>
      </c>
      <c r="D147" s="37" t="s">
        <v>184</v>
      </c>
      <c r="E147" s="39">
        <v>5339</v>
      </c>
      <c r="F147">
        <f>+VLOOKUP(B147,Producción_consulta!A147:D333,4,0)</f>
        <v>90763</v>
      </c>
      <c r="G147">
        <f>+VLOOKUP(B147,'Rendimiento consulta'!A147:D333,4,0)</f>
        <v>17</v>
      </c>
    </row>
    <row r="148" spans="2:7">
      <c r="B148" s="39" t="str">
        <f>+_xlfn.CONCAT(Superficie_produccion_rdto[[#This Row],[Año agrícola]],"-",Superficie_produccion_rdto[[#This Row],[Región]])</f>
        <v>2016/17-Región de O´Higgins</v>
      </c>
      <c r="C148" s="37" t="s">
        <v>67</v>
      </c>
      <c r="D148" s="37" t="s">
        <v>185</v>
      </c>
      <c r="E148" s="39">
        <v>1195</v>
      </c>
      <c r="F148">
        <f>+VLOOKUP(B148,Producción_consulta!A148:D334,4,0)</f>
        <v>18426.900000000001</v>
      </c>
      <c r="G148">
        <f>+VLOOKUP(B148,'Rendimiento consulta'!A148:D334,4,0)</f>
        <v>15.419999999999998</v>
      </c>
    </row>
    <row r="149" spans="2:7">
      <c r="B149" s="39" t="str">
        <f>+_xlfn.CONCAT(Superficie_produccion_rdto[[#This Row],[Año agrícola]],"-",Superficie_produccion_rdto[[#This Row],[Región]])</f>
        <v>2016/17-Región del Maule</v>
      </c>
      <c r="C149" s="37" t="s">
        <v>67</v>
      </c>
      <c r="D149" s="37" t="s">
        <v>161</v>
      </c>
      <c r="E149" s="39">
        <v>4168</v>
      </c>
      <c r="F149">
        <f>+VLOOKUP(B149,Producción_consulta!A149:D335,4,0)</f>
        <v>92237.84</v>
      </c>
      <c r="G149">
        <f>+VLOOKUP(B149,'Rendimiento consulta'!A149:D335,4,0)</f>
        <v>22.130000000000003</v>
      </c>
    </row>
    <row r="150" spans="2:7">
      <c r="B150" s="39" t="str">
        <f>+_xlfn.CONCAT(Superficie_produccion_rdto[[#This Row],[Año agrícola]],"-",Superficie_produccion_rdto[[#This Row],[Región]])</f>
        <v>2016/17-Región de Ñuble</v>
      </c>
      <c r="C150" s="37" t="s">
        <v>67</v>
      </c>
      <c r="D150" s="37" t="s">
        <v>186</v>
      </c>
      <c r="E150" s="39" t="s">
        <v>73</v>
      </c>
      <c r="F150" t="str">
        <f>+VLOOKUP(B150,Producción_consulta!A150:D336,4,0)</f>
        <v>-</v>
      </c>
      <c r="G150" t="str">
        <f>+VLOOKUP(B150,'Rendimiento consulta'!A150:D336,4,0)</f>
        <v>-</v>
      </c>
    </row>
    <row r="151" spans="2:7">
      <c r="B151" s="39" t="str">
        <f>+_xlfn.CONCAT(Superficie_produccion_rdto[[#This Row],[Año agrícola]],"-",Superficie_produccion_rdto[[#This Row],[Región]])</f>
        <v>2016/17-Región del Bío Bío</v>
      </c>
      <c r="C151" s="37" t="s">
        <v>67</v>
      </c>
      <c r="D151" s="37" t="s">
        <v>187</v>
      </c>
      <c r="E151" s="39">
        <v>9892</v>
      </c>
      <c r="F151">
        <f>+VLOOKUP(B151,Producción_consulta!A151:D337,4,0)</f>
        <v>170637</v>
      </c>
      <c r="G151">
        <f>+VLOOKUP(B151,'Rendimiento consulta'!A151:D337,4,0)</f>
        <v>17.25</v>
      </c>
    </row>
    <row r="152" spans="2:7">
      <c r="B152" s="39" t="str">
        <f>+_xlfn.CONCAT(Superficie_produccion_rdto[[#This Row],[Año agrícola]],"-",Superficie_produccion_rdto[[#This Row],[Región]])</f>
        <v>2016/17-Región de La Aracanía</v>
      </c>
      <c r="C152" s="37" t="s">
        <v>67</v>
      </c>
      <c r="D152" s="37" t="s">
        <v>188</v>
      </c>
      <c r="E152" s="39">
        <v>13886</v>
      </c>
      <c r="F152">
        <f>+VLOOKUP(B152,Producción_consulta!A152:D338,4,0)</f>
        <v>369923.04</v>
      </c>
      <c r="G152">
        <f>+VLOOKUP(B152,'Rendimiento consulta'!A152:D338,4,0)</f>
        <v>26.639999999999997</v>
      </c>
    </row>
    <row r="153" spans="2:7">
      <c r="B153" s="39" t="str">
        <f>+_xlfn.CONCAT(Superficie_produccion_rdto[[#This Row],[Año agrícola]],"-",Superficie_produccion_rdto[[#This Row],[Región]])</f>
        <v>2016/17-Región de Los Ríos</v>
      </c>
      <c r="C153" s="37" t="s">
        <v>67</v>
      </c>
      <c r="D153" s="37" t="s">
        <v>189</v>
      </c>
      <c r="E153" s="39">
        <v>3979</v>
      </c>
      <c r="F153">
        <f>+VLOOKUP(B153,Producción_consulta!A153:D339,4,0)</f>
        <v>126094.50999999998</v>
      </c>
      <c r="G153">
        <f>+VLOOKUP(B153,'Rendimiento consulta'!A153:D339,4,0)</f>
        <v>31.689999999999998</v>
      </c>
    </row>
    <row r="154" spans="2:7">
      <c r="B154" s="39" t="str">
        <f>+_xlfn.CONCAT(Superficie_produccion_rdto[[#This Row],[Año agrícola]],"-",Superficie_produccion_rdto[[#This Row],[Región]])</f>
        <v>2016/17-Región de Los Lagos</v>
      </c>
      <c r="C154" s="37" t="s">
        <v>67</v>
      </c>
      <c r="D154" s="37" t="s">
        <v>167</v>
      </c>
      <c r="E154" s="39">
        <v>11022</v>
      </c>
      <c r="F154">
        <f>+VLOOKUP(B154,Producción_consulta!A154:D340,4,0)</f>
        <v>473725.56000000006</v>
      </c>
      <c r="G154">
        <f>+VLOOKUP(B154,'Rendimiento consulta'!A154:D340,4,0)</f>
        <v>42.980000000000004</v>
      </c>
    </row>
    <row r="155" spans="2:7">
      <c r="B155" s="39" t="str">
        <f>+_xlfn.CONCAT(Superficie_produccion_rdto[[#This Row],[Año agrícola]],"-",Superficie_produccion_rdto[[#This Row],[Región]])</f>
        <v>2016/17-Resto del país</v>
      </c>
      <c r="C155" s="37" t="s">
        <v>67</v>
      </c>
      <c r="D155" s="37" t="s">
        <v>190</v>
      </c>
      <c r="E155" s="39">
        <v>687</v>
      </c>
      <c r="F155">
        <f>+VLOOKUP(B155,Producción_consulta!A155:D341,4,0)</f>
        <v>6265.4400000000005</v>
      </c>
      <c r="G155">
        <f>+VLOOKUP(B155,'Rendimiento consulta'!A155:D341,4,0)</f>
        <v>9.120000000000001</v>
      </c>
    </row>
    <row r="156" spans="2:7">
      <c r="B156" s="39" t="str">
        <f>+_xlfn.CONCAT(Superficie_produccion_rdto[[#This Row],[Año agrícola]],"-",Superficie_produccion_rdto[[#This Row],[Región]])</f>
        <v>2017/18-Región de Coquimbo</v>
      </c>
      <c r="C156" s="37" t="s">
        <v>68</v>
      </c>
      <c r="D156" s="37" t="s">
        <v>178</v>
      </c>
      <c r="E156" s="39">
        <v>2137</v>
      </c>
      <c r="F156">
        <f>+VLOOKUP(B156,Producción_consulta!A156:D342,4,0)</f>
        <v>60645.8</v>
      </c>
      <c r="G156">
        <f>+VLOOKUP(B156,'Rendimiento consulta'!A156:D342,4,0)</f>
        <v>28.378922166817894</v>
      </c>
    </row>
    <row r="157" spans="2:7">
      <c r="B157" s="39" t="str">
        <f>+_xlfn.CONCAT(Superficie_produccion_rdto[[#This Row],[Año agrícola]],"-",Superficie_produccion_rdto[[#This Row],[Región]])</f>
        <v>2017/18-Región de Valparaíso</v>
      </c>
      <c r="C157" s="37" t="s">
        <v>68</v>
      </c>
      <c r="D157" s="37" t="s">
        <v>183</v>
      </c>
      <c r="E157" s="39">
        <v>625</v>
      </c>
      <c r="F157">
        <f>+VLOOKUP(B157,Producción_consulta!A157:D343,4,0)</f>
        <v>10162.5</v>
      </c>
      <c r="G157">
        <f>+VLOOKUP(B157,'Rendimiento consulta'!A157:D343,4,0)</f>
        <v>16.260056952992556</v>
      </c>
    </row>
    <row r="158" spans="2:7">
      <c r="B158" s="39" t="str">
        <f>+_xlfn.CONCAT(Superficie_produccion_rdto[[#This Row],[Año agrícola]],"-",Superficie_produccion_rdto[[#This Row],[Región]])</f>
        <v>2017/18-Región Metropolitana</v>
      </c>
      <c r="C158" s="37" t="s">
        <v>68</v>
      </c>
      <c r="D158" s="37" t="s">
        <v>184</v>
      </c>
      <c r="E158" s="39">
        <v>3197</v>
      </c>
      <c r="F158">
        <f>+VLOOKUP(B158,Producción_consulta!A158:D344,4,0)</f>
        <v>60586.400000000001</v>
      </c>
      <c r="G158">
        <f>+VLOOKUP(B158,'Rendimiento consulta'!A158:D344,4,0)</f>
        <v>18.951020851994503</v>
      </c>
    </row>
    <row r="159" spans="2:7">
      <c r="B159" s="39" t="str">
        <f>+_xlfn.CONCAT(Superficie_produccion_rdto[[#This Row],[Año agrícola]],"-",Superficie_produccion_rdto[[#This Row],[Región]])</f>
        <v>2017/18-Región de O´Higgins</v>
      </c>
      <c r="C159" s="37" t="s">
        <v>68</v>
      </c>
      <c r="D159" s="37" t="s">
        <v>185</v>
      </c>
      <c r="E159" s="39">
        <v>725</v>
      </c>
      <c r="F159">
        <f>+VLOOKUP(B159,Producción_consulta!A159:D345,4,0)</f>
        <v>10505</v>
      </c>
      <c r="G159">
        <f>+VLOOKUP(B159,'Rendimiento consulta'!A159:D345,4,0)</f>
        <v>14.489636066017113</v>
      </c>
    </row>
    <row r="160" spans="2:7">
      <c r="B160" s="39" t="str">
        <f>+_xlfn.CONCAT(Superficie_produccion_rdto[[#This Row],[Año agrícola]],"-",Superficie_produccion_rdto[[#This Row],[Región]])</f>
        <v>2017/18-Región del Maule</v>
      </c>
      <c r="C160" s="37" t="s">
        <v>68</v>
      </c>
      <c r="D160" s="37" t="s">
        <v>161</v>
      </c>
      <c r="E160" s="39">
        <v>3920</v>
      </c>
      <c r="F160">
        <f>+VLOOKUP(B160,Producción_consulta!A160:D346,4,0)</f>
        <v>73415.3</v>
      </c>
      <c r="G160">
        <f>+VLOOKUP(B160,'Rendimiento consulta'!A160:D346,4,0)</f>
        <v>18.728394313163221</v>
      </c>
    </row>
    <row r="161" spans="2:7">
      <c r="B161" s="39" t="str">
        <f>+_xlfn.CONCAT(Superficie_produccion_rdto[[#This Row],[Año agrícola]],"-",Superficie_produccion_rdto[[#This Row],[Región]])</f>
        <v>2017/18-Región de Ñuble</v>
      </c>
      <c r="C161" s="37" t="s">
        <v>68</v>
      </c>
      <c r="D161" s="37" t="s">
        <v>186</v>
      </c>
      <c r="E161" s="39">
        <v>3015</v>
      </c>
      <c r="F161">
        <f>+VLOOKUP(B161,Producción_consulta!A161:D347,4,0)</f>
        <v>62576.1</v>
      </c>
      <c r="G161">
        <f>+VLOOKUP(B161,'Rendimiento consulta'!A161:D347,4,0)</f>
        <v>20.754925615331164</v>
      </c>
    </row>
    <row r="162" spans="2:7">
      <c r="B162" s="39" t="str">
        <f>+_xlfn.CONCAT(Superficie_produccion_rdto[[#This Row],[Año agrícola]],"-",Superficie_produccion_rdto[[#This Row],[Región]])</f>
        <v>2017/18-Región del Bío Bío</v>
      </c>
      <c r="C162" s="37" t="s">
        <v>68</v>
      </c>
      <c r="D162" s="37" t="s">
        <v>187</v>
      </c>
      <c r="E162" s="39">
        <v>4409</v>
      </c>
      <c r="F162">
        <f>+VLOOKUP(B162,Producción_consulta!A162:D348,4,0)</f>
        <v>76334.600000000006</v>
      </c>
      <c r="G162">
        <f>+VLOOKUP(B162,'Rendimiento consulta'!A162:D348,4,0)</f>
        <v>17.313359038330688</v>
      </c>
    </row>
    <row r="163" spans="2:7">
      <c r="B163" s="39" t="str">
        <f>+_xlfn.CONCAT(Superficie_produccion_rdto[[#This Row],[Año agrícola]],"-",Superficie_produccion_rdto[[#This Row],[Región]])</f>
        <v>2017/18-Región de La Aracanía</v>
      </c>
      <c r="C163" s="37" t="s">
        <v>68</v>
      </c>
      <c r="D163" s="37" t="s">
        <v>188</v>
      </c>
      <c r="E163" s="39">
        <v>12486</v>
      </c>
      <c r="F163">
        <f>+VLOOKUP(B163,Producción_consulta!A163:D349,4,0)</f>
        <v>396541.3</v>
      </c>
      <c r="G163">
        <f>+VLOOKUP(B163,'Rendimiento consulta'!A163:D349,4,0)</f>
        <v>31.758873628341366</v>
      </c>
    </row>
    <row r="164" spans="2:7">
      <c r="B164" s="39" t="str">
        <f>+_xlfn.CONCAT(Superficie_produccion_rdto[[#This Row],[Año agrícola]],"-",Superficie_produccion_rdto[[#This Row],[Región]])</f>
        <v>2017/18-Región de Los Ríos</v>
      </c>
      <c r="C164" s="37" t="s">
        <v>68</v>
      </c>
      <c r="D164" s="37" t="s">
        <v>189</v>
      </c>
      <c r="E164" s="39">
        <v>2935</v>
      </c>
      <c r="F164">
        <f>+VLOOKUP(B164,Producción_consulta!A164:D350,4,0)</f>
        <v>142018.29999999999</v>
      </c>
      <c r="G164">
        <f>+VLOOKUP(B164,'Rendimiento consulta'!A164:D350,4,0)</f>
        <v>48.387835356389296</v>
      </c>
    </row>
    <row r="165" spans="2:7">
      <c r="B165" s="39" t="str">
        <f>+_xlfn.CONCAT(Superficie_produccion_rdto[[#This Row],[Año agrícola]],"-",Superficie_produccion_rdto[[#This Row],[Región]])</f>
        <v>2017/18-Región de Los Lagos</v>
      </c>
      <c r="C165" s="37" t="s">
        <v>68</v>
      </c>
      <c r="D165" s="37" t="s">
        <v>167</v>
      </c>
      <c r="E165" s="39">
        <v>7132</v>
      </c>
      <c r="F165">
        <f>+VLOOKUP(B165,Producción_consulta!A165:D351,4,0)</f>
        <v>284305.90000000002</v>
      </c>
      <c r="G165">
        <f>+VLOOKUP(B165,'Rendimiento consulta'!A165:D351,4,0)</f>
        <v>39.863420959984026</v>
      </c>
    </row>
    <row r="166" spans="2:7">
      <c r="B166" s="39" t="str">
        <f>+_xlfn.CONCAT(Superficie_produccion_rdto[[#This Row],[Año agrícola]],"-",Superficie_produccion_rdto[[#This Row],[Región]])</f>
        <v>2017/18-Resto del país</v>
      </c>
      <c r="C166" s="37" t="s">
        <v>68</v>
      </c>
      <c r="D166" s="37" t="s">
        <v>190</v>
      </c>
      <c r="E166" s="39">
        <v>687</v>
      </c>
      <c r="F166">
        <f>+VLOOKUP(B166,Producción_consulta!A166:D352,4,0)</f>
        <v>6265.4</v>
      </c>
      <c r="G166">
        <f>+VLOOKUP(B166,'Rendimiento consulta'!A166:D352,4,0)</f>
        <v>9.120000000000001</v>
      </c>
    </row>
    <row r="167" spans="2:7">
      <c r="B167" s="39" t="str">
        <f>+_xlfn.CONCAT(Superficie_produccion_rdto[[#This Row],[Año agrícola]],"-",Superficie_produccion_rdto[[#This Row],[Región]])</f>
        <v>2018/19-Región de Coquimbo</v>
      </c>
      <c r="C167" s="37" t="s">
        <v>69</v>
      </c>
      <c r="D167" s="37" t="s">
        <v>178</v>
      </c>
      <c r="E167" s="39">
        <v>1934</v>
      </c>
      <c r="F167">
        <f>+VLOOKUP(B167,Producción_consulta!A167:D353,4,0)</f>
        <v>57868.1</v>
      </c>
      <c r="G167">
        <f>+VLOOKUP(B167,'Rendimiento consulta'!A167:D353,4,0)</f>
        <v>29.921458117890381</v>
      </c>
    </row>
    <row r="168" spans="2:7">
      <c r="B168" s="39" t="str">
        <f>+_xlfn.CONCAT(Superficie_produccion_rdto[[#This Row],[Año agrícola]],"-",Superficie_produccion_rdto[[#This Row],[Región]])</f>
        <v>2018/19-Región de Valparaíso</v>
      </c>
      <c r="C168" s="37" t="s">
        <v>69</v>
      </c>
      <c r="D168" s="37" t="s">
        <v>183</v>
      </c>
      <c r="E168" s="39">
        <v>854</v>
      </c>
      <c r="F168">
        <f>+VLOOKUP(B168,Producción_consulta!A168:D354,4,0)</f>
        <v>14750.5</v>
      </c>
      <c r="G168">
        <f>+VLOOKUP(B168,'Rendimiento consulta'!A168:D354,4,0)</f>
        <v>17.272248243559719</v>
      </c>
    </row>
    <row r="169" spans="2:7">
      <c r="B169" s="39" t="str">
        <f>+_xlfn.CONCAT(Superficie_produccion_rdto[[#This Row],[Año agrícola]],"-",Superficie_produccion_rdto[[#This Row],[Región]])</f>
        <v>2018/19-Región Metropolitana</v>
      </c>
      <c r="C169" s="37" t="s">
        <v>69</v>
      </c>
      <c r="D169" s="37" t="s">
        <v>184</v>
      </c>
      <c r="E169" s="39">
        <v>3432</v>
      </c>
      <c r="F169">
        <f>+VLOOKUP(B169,Producción_consulta!A169:D355,4,0)</f>
        <v>79162.100000000006</v>
      </c>
      <c r="G169">
        <f>+VLOOKUP(B169,'Rendimiento consulta'!A169:D355,4,0)</f>
        <v>23.065879953379955</v>
      </c>
    </row>
    <row r="170" spans="2:7">
      <c r="B170" s="39" t="str">
        <f>+_xlfn.CONCAT(Superficie_produccion_rdto[[#This Row],[Año agrícola]],"-",Superficie_produccion_rdto[[#This Row],[Región]])</f>
        <v>2018/19-Región de O´Higgins</v>
      </c>
      <c r="C170" s="37" t="s">
        <v>69</v>
      </c>
      <c r="D170" s="37" t="s">
        <v>185</v>
      </c>
      <c r="E170" s="39">
        <v>1679</v>
      </c>
      <c r="F170">
        <f>+VLOOKUP(B170,Producción_consulta!A170:D356,4,0)</f>
        <v>18393</v>
      </c>
      <c r="G170">
        <f>+VLOOKUP(B170,'Rendimiento consulta'!A170:D356,4,0)</f>
        <v>10.95473496128648</v>
      </c>
    </row>
    <row r="171" spans="2:7">
      <c r="B171" s="39" t="str">
        <f>+_xlfn.CONCAT(Superficie_produccion_rdto[[#This Row],[Año agrícola]],"-",Superficie_produccion_rdto[[#This Row],[Región]])</f>
        <v>2018/19-Región del Maule</v>
      </c>
      <c r="C171" s="37" t="s">
        <v>69</v>
      </c>
      <c r="D171" s="37" t="s">
        <v>161</v>
      </c>
      <c r="E171" s="39">
        <v>4602</v>
      </c>
      <c r="F171">
        <f>+VLOOKUP(B171,Producción_consulta!A171:D357,4,0)</f>
        <v>114912.5</v>
      </c>
      <c r="G171">
        <f>+VLOOKUP(B171,'Rendimiento consulta'!A171:D357,4,0)</f>
        <v>24.970121686223383</v>
      </c>
    </row>
    <row r="172" spans="2:7">
      <c r="B172" s="39" t="str">
        <f>+_xlfn.CONCAT(Superficie_produccion_rdto[[#This Row],[Año agrícola]],"-",Superficie_produccion_rdto[[#This Row],[Región]])</f>
        <v>2018/19-Región de Ñuble</v>
      </c>
      <c r="C172" s="37" t="s">
        <v>69</v>
      </c>
      <c r="D172" s="37" t="s">
        <v>186</v>
      </c>
      <c r="E172" s="39">
        <v>2503</v>
      </c>
      <c r="F172">
        <f>+VLOOKUP(B172,Producción_consulta!A172:D358,4,0)</f>
        <v>70799.3</v>
      </c>
      <c r="G172">
        <f>+VLOOKUP(B172,'Rendimiento consulta'!A172:D358,4,0)</f>
        <v>28.285777067518978</v>
      </c>
    </row>
    <row r="173" spans="2:7">
      <c r="B173" s="39" t="str">
        <f>+_xlfn.CONCAT(Superficie_produccion_rdto[[#This Row],[Año agrícola]],"-",Superficie_produccion_rdto[[#This Row],[Región]])</f>
        <v>2018/19-Región del Bío Bío</v>
      </c>
      <c r="C173" s="37" t="s">
        <v>69</v>
      </c>
      <c r="D173" s="37" t="s">
        <v>187</v>
      </c>
      <c r="E173" s="39">
        <v>4266</v>
      </c>
      <c r="F173">
        <f>+VLOOKUP(B173,Producción_consulta!A173:D359,4,0)</f>
        <v>48415.8</v>
      </c>
      <c r="G173">
        <f>+VLOOKUP(B173,'Rendimiento consulta'!A173:D359,4,0)</f>
        <v>11.349226441631505</v>
      </c>
    </row>
    <row r="174" spans="2:7">
      <c r="B174" s="39" t="str">
        <f>+_xlfn.CONCAT(Superficie_produccion_rdto[[#This Row],[Año agrícola]],"-",Superficie_produccion_rdto[[#This Row],[Región]])</f>
        <v>2018/19-Región de La Aracanía</v>
      </c>
      <c r="C174" s="37" t="s">
        <v>69</v>
      </c>
      <c r="D174" s="37" t="s">
        <v>188</v>
      </c>
      <c r="E174" s="39">
        <v>10501</v>
      </c>
      <c r="F174">
        <f>+VLOOKUP(B174,Producción_consulta!A174:D360,4,0)</f>
        <v>259521.5</v>
      </c>
      <c r="G174">
        <f>+VLOOKUP(B174,'Rendimiento consulta'!A174:D360,4,0)</f>
        <v>24.713979620988475</v>
      </c>
    </row>
    <row r="175" spans="2:7">
      <c r="B175" s="39" t="str">
        <f>+_xlfn.CONCAT(Superficie_produccion_rdto[[#This Row],[Año agrícola]],"-",Superficie_produccion_rdto[[#This Row],[Región]])</f>
        <v>2018/19-Región de Los Ríos</v>
      </c>
      <c r="C175" s="37" t="s">
        <v>69</v>
      </c>
      <c r="D175" s="37" t="s">
        <v>189</v>
      </c>
      <c r="E175" s="39">
        <v>2666</v>
      </c>
      <c r="F175">
        <f>+VLOOKUP(B175,Producción_consulta!A175:D361,4,0)</f>
        <v>113194.8</v>
      </c>
      <c r="G175">
        <f>+VLOOKUP(B175,'Rendimiento consulta'!A175:D361,4,0)</f>
        <v>42.458664666166541</v>
      </c>
    </row>
    <row r="176" spans="2:7">
      <c r="B176" s="39" t="str">
        <f>+_xlfn.CONCAT(Superficie_produccion_rdto[[#This Row],[Año agrícola]],"-",Superficie_produccion_rdto[[#This Row],[Región]])</f>
        <v>2018/19-Región de Los Lagos</v>
      </c>
      <c r="C176" s="37" t="s">
        <v>69</v>
      </c>
      <c r="D176" s="37" t="s">
        <v>167</v>
      </c>
      <c r="E176" s="39">
        <v>8687</v>
      </c>
      <c r="F176">
        <f>+VLOOKUP(B176,Producción_consulta!A176:D362,4,0)</f>
        <v>379285</v>
      </c>
      <c r="G176">
        <f>+VLOOKUP(B176,'Rendimiento consulta'!A176:D362,4,0)</f>
        <v>43.661217911822263</v>
      </c>
    </row>
    <row r="177" spans="2:7">
      <c r="B177" s="39" t="str">
        <f>+_xlfn.CONCAT(Superficie_produccion_rdto[[#This Row],[Año agrícola]],"-",Superficie_produccion_rdto[[#This Row],[Región]])</f>
        <v>2018/19-Resto del país</v>
      </c>
      <c r="C177" s="37" t="s">
        <v>69</v>
      </c>
      <c r="D177" s="37" t="s">
        <v>190</v>
      </c>
      <c r="E177" s="39">
        <v>687</v>
      </c>
      <c r="F177">
        <f>+VLOOKUP(B177,Producción_consulta!A177:D363,4,0)</f>
        <v>6265.4</v>
      </c>
      <c r="G177">
        <f>+VLOOKUP(B177,'Rendimiento consulta'!A177:D363,4,0)</f>
        <v>9.1199417758369723</v>
      </c>
    </row>
    <row r="178" spans="2:7">
      <c r="B178" s="39" t="str">
        <f>+_xlfn.CONCAT(Superficie_produccion_rdto[[#This Row],[Año agrícola]],"-",Superficie_produccion_rdto[[#This Row],[Región]])</f>
        <v>2019/20-Región de Coquimbo</v>
      </c>
      <c r="C178" s="37" t="s">
        <v>70</v>
      </c>
      <c r="D178" s="37" t="s">
        <v>178</v>
      </c>
      <c r="E178" s="39">
        <v>1633</v>
      </c>
      <c r="F178">
        <f>+VLOOKUP(B178,Producción_consulta!A178:D364,4,0)</f>
        <v>44507.3</v>
      </c>
      <c r="G178">
        <f>+VLOOKUP(B178,'Rendimiento consulta'!A178:D364,4,0)</f>
        <v>27.254929577464786</v>
      </c>
    </row>
    <row r="179" spans="2:7">
      <c r="B179" s="39" t="str">
        <f>+_xlfn.CONCAT(Superficie_produccion_rdto[[#This Row],[Año agrícola]],"-",Superficie_produccion_rdto[[#This Row],[Región]])</f>
        <v>2019/20-Región de Valparaíso</v>
      </c>
      <c r="C179" s="37" t="s">
        <v>70</v>
      </c>
      <c r="D179" s="37" t="s">
        <v>183</v>
      </c>
      <c r="E179" s="39">
        <v>513</v>
      </c>
      <c r="F179">
        <f>+VLOOKUP(B179,Producción_consulta!A179:D365,4,0)</f>
        <v>2773.3</v>
      </c>
      <c r="G179">
        <f>+VLOOKUP(B179,'Rendimiento consulta'!A179:D365,4,0)</f>
        <v>5.4060428849902538</v>
      </c>
    </row>
    <row r="180" spans="2:7">
      <c r="B180" s="39" t="str">
        <f>+_xlfn.CONCAT(Superficie_produccion_rdto[[#This Row],[Año agrícola]],"-",Superficie_produccion_rdto[[#This Row],[Región]])</f>
        <v>2019/20-Región Metropolitana</v>
      </c>
      <c r="C180" s="37" t="s">
        <v>70</v>
      </c>
      <c r="D180" s="37" t="s">
        <v>184</v>
      </c>
      <c r="E180" s="39">
        <v>3599</v>
      </c>
      <c r="F180">
        <f>+VLOOKUP(B180,Producción_consulta!A180:D366,4,0)</f>
        <v>76896.3</v>
      </c>
      <c r="G180">
        <f>+VLOOKUP(B180,'Rendimiento consulta'!A180:D366,4,0)</f>
        <v>21.366018338427342</v>
      </c>
    </row>
    <row r="181" spans="2:7">
      <c r="B181" s="39" t="str">
        <f>+_xlfn.CONCAT(Superficie_produccion_rdto[[#This Row],[Año agrícola]],"-",Superficie_produccion_rdto[[#This Row],[Región]])</f>
        <v>2019/20-Región de O´Higgins</v>
      </c>
      <c r="C181" s="37" t="s">
        <v>70</v>
      </c>
      <c r="D181" s="37" t="s">
        <v>185</v>
      </c>
      <c r="E181" s="39">
        <v>826</v>
      </c>
      <c r="F181">
        <f>+VLOOKUP(B181,Producción_consulta!A181:D367,4,0)</f>
        <v>10483.700000000001</v>
      </c>
      <c r="G181">
        <f>+VLOOKUP(B181,'Rendimiento consulta'!A181:D367,4,0)</f>
        <v>12.692130750605326</v>
      </c>
    </row>
    <row r="182" spans="2:7">
      <c r="B182" s="39" t="str">
        <f>+_xlfn.CONCAT(Superficie_produccion_rdto[[#This Row],[Año agrícola]],"-",Superficie_produccion_rdto[[#This Row],[Región]])</f>
        <v>2019/20-Región del Maule</v>
      </c>
      <c r="C182" s="37" t="s">
        <v>70</v>
      </c>
      <c r="D182" s="37" t="s">
        <v>161</v>
      </c>
      <c r="E182" s="39">
        <v>5389</v>
      </c>
      <c r="F182">
        <f>+VLOOKUP(B182,Producción_consulta!A182:D368,4,0)</f>
        <v>134541.5</v>
      </c>
      <c r="G182">
        <f>+VLOOKUP(B182,'Rendimiento consulta'!A182:D368,4,0)</f>
        <v>24.965949155687511</v>
      </c>
    </row>
    <row r="183" spans="2:7">
      <c r="B183" s="39" t="str">
        <f>+_xlfn.CONCAT(Superficie_produccion_rdto[[#This Row],[Año agrícola]],"-",Superficie_produccion_rdto[[#This Row],[Región]])</f>
        <v>2019/20-Región de Ñuble</v>
      </c>
      <c r="C183" s="37" t="s">
        <v>70</v>
      </c>
      <c r="D183" s="37" t="s">
        <v>186</v>
      </c>
      <c r="E183" s="39">
        <v>2341</v>
      </c>
      <c r="F183">
        <f>+VLOOKUP(B183,Producción_consulta!A183:D369,4,0)</f>
        <v>49826.5</v>
      </c>
      <c r="G183">
        <f>+VLOOKUP(B183,'Rendimiento consulta'!A183:D369,4,0)</f>
        <v>21.284280222127297</v>
      </c>
    </row>
    <row r="184" spans="2:7">
      <c r="B184" s="39" t="str">
        <f>+_xlfn.CONCAT(Superficie_produccion_rdto[[#This Row],[Año agrícola]],"-",Superficie_produccion_rdto[[#This Row],[Región]])</f>
        <v>2019/20-Región del Bío Bío</v>
      </c>
      <c r="C184" s="37" t="s">
        <v>70</v>
      </c>
      <c r="D184" s="37" t="s">
        <v>187</v>
      </c>
      <c r="E184" s="39">
        <v>4463</v>
      </c>
      <c r="F184">
        <f>+VLOOKUP(B184,Producción_consulta!A184:D370,4,0)</f>
        <v>32644</v>
      </c>
      <c r="G184">
        <f>+VLOOKUP(B184,'Rendimiento consulta'!A184:D370,4,0)</f>
        <v>7.3143625364104867</v>
      </c>
    </row>
    <row r="185" spans="2:7">
      <c r="B185" s="39" t="str">
        <f>+_xlfn.CONCAT(Superficie_produccion_rdto[[#This Row],[Año agrícola]],"-",Superficie_produccion_rdto[[#This Row],[Región]])</f>
        <v>2019/20-Región de La Aracanía</v>
      </c>
      <c r="C185" s="37" t="s">
        <v>70</v>
      </c>
      <c r="D185" s="37" t="s">
        <v>188</v>
      </c>
      <c r="E185" s="39">
        <v>11578</v>
      </c>
      <c r="F185">
        <f>+VLOOKUP(B185,Producción_consulta!A185:D371,4,0)</f>
        <v>349145.3</v>
      </c>
      <c r="G185">
        <f>+VLOOKUP(B185,'Rendimiento consulta'!A185:D371,4,0)</f>
        <v>30.155925030229746</v>
      </c>
    </row>
    <row r="186" spans="2:7">
      <c r="B186" s="39" t="str">
        <f>+_xlfn.CONCAT(Superficie_produccion_rdto[[#This Row],[Año agrícola]],"-",Superficie_produccion_rdto[[#This Row],[Región]])</f>
        <v>2019/20-Región de Los Ríos</v>
      </c>
      <c r="C186" s="37" t="s">
        <v>70</v>
      </c>
      <c r="D186" s="37" t="s">
        <v>189</v>
      </c>
      <c r="E186" s="39">
        <v>2514</v>
      </c>
      <c r="F186">
        <f>+VLOOKUP(B186,Producción_consulta!A186:D372,4,0)</f>
        <v>118618.9</v>
      </c>
      <c r="G186">
        <f>+VLOOKUP(B186,'Rendimiento consulta'!A186:D372,4,0)</f>
        <v>47.18333333333333</v>
      </c>
    </row>
    <row r="187" spans="2:7">
      <c r="B187" s="39" t="str">
        <f>+_xlfn.CONCAT(Superficie_produccion_rdto[[#This Row],[Año agrícola]],"-",Superficie_produccion_rdto[[#This Row],[Región]])</f>
        <v>2019/20-Región de Los Lagos</v>
      </c>
      <c r="C187" s="37" t="s">
        <v>70</v>
      </c>
      <c r="D187" s="37" t="s">
        <v>167</v>
      </c>
      <c r="E187" s="39">
        <v>10602</v>
      </c>
      <c r="F187">
        <f>+VLOOKUP(B187,Producción_consulta!A187:D373,4,0)</f>
        <v>462451.4</v>
      </c>
      <c r="G187">
        <f>+VLOOKUP(B187,'Rendimiento consulta'!A187:D373,4,0)</f>
        <v>43.619260516883607</v>
      </c>
    </row>
    <row r="188" spans="2:7">
      <c r="B188" s="39" t="str">
        <f>+_xlfn.CONCAT(Superficie_produccion_rdto[[#This Row],[Año agrícola]],"-",Superficie_produccion_rdto[[#This Row],[Región]])</f>
        <v>2019/20-Resto del país</v>
      </c>
      <c r="C188" s="37" t="s">
        <v>70</v>
      </c>
      <c r="D188" s="37" t="s">
        <v>190</v>
      </c>
      <c r="E188" s="39">
        <v>687</v>
      </c>
      <c r="F188">
        <f>+VLOOKUP(B188,Producción_consulta!A188:D374,4,0)</f>
        <v>6265.4</v>
      </c>
      <c r="G188">
        <f>+VLOOKUP(B188,'Rendimiento consulta'!A188:D374,4,0)</f>
        <v>9.1199417758369723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B064-6886-4C7D-BFB5-8374C559A669}">
  <sheetPr>
    <tabColor theme="7" tint="-0.499984740745262"/>
  </sheetPr>
  <dimension ref="A1:L18"/>
  <sheetViews>
    <sheetView workbookViewId="0">
      <selection activeCell="B1" sqref="B1:L1"/>
    </sheetView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4" max="4" width="13.6328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26">
      <c r="A1" s="83" t="s">
        <v>49</v>
      </c>
      <c r="B1" s="83" t="s">
        <v>178</v>
      </c>
      <c r="C1" s="83" t="s">
        <v>183</v>
      </c>
      <c r="D1" s="83" t="s">
        <v>184</v>
      </c>
      <c r="E1" s="83" t="s">
        <v>185</v>
      </c>
      <c r="F1" s="83" t="s">
        <v>161</v>
      </c>
      <c r="G1" s="83" t="s">
        <v>186</v>
      </c>
      <c r="H1" s="83" t="s">
        <v>187</v>
      </c>
      <c r="I1" s="83" t="s">
        <v>188</v>
      </c>
      <c r="J1" s="83" t="s">
        <v>189</v>
      </c>
      <c r="K1" s="83" t="s">
        <v>167</v>
      </c>
      <c r="L1" s="83" t="s">
        <v>190</v>
      </c>
    </row>
    <row r="2" spans="1:12">
      <c r="A2" s="84" t="s">
        <v>54</v>
      </c>
      <c r="B2" s="85">
        <v>5400</v>
      </c>
      <c r="C2" s="85">
        <v>1200</v>
      </c>
      <c r="D2" s="85">
        <v>4000</v>
      </c>
      <c r="E2" s="85">
        <v>3450</v>
      </c>
      <c r="F2" s="85">
        <v>3800</v>
      </c>
      <c r="G2" s="85" t="s">
        <v>73</v>
      </c>
      <c r="H2" s="85">
        <v>6400</v>
      </c>
      <c r="I2" s="85">
        <v>16800</v>
      </c>
      <c r="J2" s="84" t="s">
        <v>73</v>
      </c>
      <c r="K2" s="85">
        <v>17200</v>
      </c>
      <c r="L2" s="85">
        <v>1310</v>
      </c>
    </row>
    <row r="3" spans="1:12">
      <c r="A3" s="84" t="s">
        <v>55</v>
      </c>
      <c r="B3" s="85">
        <v>4960</v>
      </c>
      <c r="C3" s="85">
        <v>1550</v>
      </c>
      <c r="D3" s="85">
        <v>3260</v>
      </c>
      <c r="E3" s="85">
        <v>2820</v>
      </c>
      <c r="F3" s="85">
        <v>2800</v>
      </c>
      <c r="G3" s="85" t="s">
        <v>73</v>
      </c>
      <c r="H3" s="85">
        <v>6290</v>
      </c>
      <c r="I3" s="85">
        <v>15620</v>
      </c>
      <c r="J3" s="84" t="s">
        <v>73</v>
      </c>
      <c r="K3" s="85">
        <v>17010</v>
      </c>
      <c r="L3" s="85">
        <v>1310</v>
      </c>
    </row>
    <row r="4" spans="1:12">
      <c r="A4" s="84" t="s">
        <v>56</v>
      </c>
      <c r="B4" s="85">
        <v>5590</v>
      </c>
      <c r="C4" s="85">
        <v>1870</v>
      </c>
      <c r="D4" s="85">
        <v>4000</v>
      </c>
      <c r="E4" s="85">
        <v>3410</v>
      </c>
      <c r="F4" s="85">
        <v>3740</v>
      </c>
      <c r="G4" s="85" t="s">
        <v>73</v>
      </c>
      <c r="H4" s="85">
        <v>6600</v>
      </c>
      <c r="I4" s="85">
        <v>17980</v>
      </c>
      <c r="J4" s="84" t="s">
        <v>73</v>
      </c>
      <c r="K4" s="85">
        <v>18700</v>
      </c>
      <c r="L4" s="85">
        <v>1310</v>
      </c>
    </row>
    <row r="5" spans="1:12">
      <c r="A5" s="84" t="s">
        <v>57</v>
      </c>
      <c r="B5" s="85">
        <v>3236.8</v>
      </c>
      <c r="C5" s="85">
        <v>2188.7800000000002</v>
      </c>
      <c r="D5" s="85">
        <v>5236.7</v>
      </c>
      <c r="E5" s="85">
        <v>1711.1</v>
      </c>
      <c r="F5" s="85">
        <v>3368.74</v>
      </c>
      <c r="G5" s="85" t="s">
        <v>73</v>
      </c>
      <c r="H5" s="85">
        <v>8440.58</v>
      </c>
      <c r="I5" s="85">
        <v>14058.9</v>
      </c>
      <c r="J5" s="84">
        <v>3971.3</v>
      </c>
      <c r="K5" s="85">
        <v>11228.6</v>
      </c>
      <c r="L5" s="85">
        <v>703.66</v>
      </c>
    </row>
    <row r="6" spans="1:12">
      <c r="A6" s="84" t="s">
        <v>58</v>
      </c>
      <c r="B6" s="27">
        <v>3520</v>
      </c>
      <c r="C6" s="27">
        <v>2040</v>
      </c>
      <c r="D6" s="27">
        <v>5610</v>
      </c>
      <c r="E6" s="27">
        <v>1570</v>
      </c>
      <c r="F6" s="27">
        <v>3430</v>
      </c>
      <c r="G6" s="27" t="s">
        <v>73</v>
      </c>
      <c r="H6" s="27">
        <v>8100</v>
      </c>
      <c r="I6" s="27">
        <v>14800</v>
      </c>
      <c r="J6" s="27">
        <v>4240</v>
      </c>
      <c r="K6" s="27">
        <v>11960</v>
      </c>
      <c r="L6" s="27">
        <v>706</v>
      </c>
    </row>
    <row r="7" spans="1:12">
      <c r="A7" s="84" t="s">
        <v>59</v>
      </c>
      <c r="B7" s="85">
        <v>2996</v>
      </c>
      <c r="C7" s="85">
        <v>606</v>
      </c>
      <c r="D7" s="85">
        <v>2760</v>
      </c>
      <c r="E7" s="85">
        <v>259</v>
      </c>
      <c r="F7" s="85">
        <v>2183</v>
      </c>
      <c r="G7" s="85" t="s">
        <v>73</v>
      </c>
      <c r="H7" s="85">
        <v>7025</v>
      </c>
      <c r="I7" s="85">
        <v>13473</v>
      </c>
      <c r="J7" s="85">
        <v>4567</v>
      </c>
      <c r="K7" s="85">
        <v>10522</v>
      </c>
      <c r="L7" s="85">
        <v>687</v>
      </c>
    </row>
    <row r="8" spans="1:12">
      <c r="A8" s="84" t="s">
        <v>60</v>
      </c>
      <c r="B8" s="85">
        <v>3421</v>
      </c>
      <c r="C8" s="85">
        <v>447</v>
      </c>
      <c r="D8" s="85">
        <v>3493</v>
      </c>
      <c r="E8" s="85">
        <v>1981</v>
      </c>
      <c r="F8" s="85">
        <v>4589</v>
      </c>
      <c r="G8" s="85" t="s">
        <v>73</v>
      </c>
      <c r="H8" s="85">
        <v>8958</v>
      </c>
      <c r="I8" s="85">
        <v>16756</v>
      </c>
      <c r="J8" s="85">
        <v>3767</v>
      </c>
      <c r="K8" s="85">
        <v>6672</v>
      </c>
      <c r="L8" s="85">
        <v>687</v>
      </c>
    </row>
    <row r="9" spans="1:12">
      <c r="A9" s="84" t="s">
        <v>61</v>
      </c>
      <c r="B9" s="85">
        <v>3208</v>
      </c>
      <c r="C9" s="85">
        <v>1493</v>
      </c>
      <c r="D9" s="85">
        <v>3750</v>
      </c>
      <c r="E9" s="85">
        <v>887</v>
      </c>
      <c r="F9" s="85">
        <v>4584</v>
      </c>
      <c r="G9" s="85" t="s">
        <v>73</v>
      </c>
      <c r="H9" s="85">
        <v>9385</v>
      </c>
      <c r="I9" s="85">
        <v>17757</v>
      </c>
      <c r="J9" s="85">
        <v>3839</v>
      </c>
      <c r="K9" s="85">
        <v>8063</v>
      </c>
      <c r="L9" s="85">
        <v>687</v>
      </c>
    </row>
    <row r="10" spans="1:12">
      <c r="A10" s="84" t="s">
        <v>62</v>
      </c>
      <c r="B10" s="85">
        <v>1865</v>
      </c>
      <c r="C10" s="85">
        <v>1421</v>
      </c>
      <c r="D10" s="85">
        <v>3607</v>
      </c>
      <c r="E10" s="85">
        <v>1681</v>
      </c>
      <c r="F10" s="85">
        <v>2080</v>
      </c>
      <c r="G10" s="85" t="s">
        <v>73</v>
      </c>
      <c r="H10" s="85">
        <v>5998</v>
      </c>
      <c r="I10" s="85">
        <v>10383</v>
      </c>
      <c r="J10" s="85">
        <v>3393</v>
      </c>
      <c r="K10" s="85">
        <v>10419</v>
      </c>
      <c r="L10" s="85">
        <v>687</v>
      </c>
    </row>
    <row r="11" spans="1:12">
      <c r="A11" s="84" t="s">
        <v>63</v>
      </c>
      <c r="B11" s="85">
        <v>2546</v>
      </c>
      <c r="C11" s="85">
        <v>1103</v>
      </c>
      <c r="D11" s="85">
        <v>5104</v>
      </c>
      <c r="E11" s="85">
        <v>942</v>
      </c>
      <c r="F11" s="85">
        <v>3017</v>
      </c>
      <c r="G11" s="85" t="s">
        <v>73</v>
      </c>
      <c r="H11" s="85">
        <v>8372</v>
      </c>
      <c r="I11" s="85">
        <v>14459</v>
      </c>
      <c r="J11" s="85">
        <v>3334</v>
      </c>
      <c r="K11" s="85">
        <v>10012</v>
      </c>
      <c r="L11" s="85">
        <v>687</v>
      </c>
    </row>
    <row r="12" spans="1:12">
      <c r="A12" s="84" t="s">
        <v>64</v>
      </c>
      <c r="B12" s="85">
        <v>2197</v>
      </c>
      <c r="C12" s="85">
        <v>1480</v>
      </c>
      <c r="D12" s="85">
        <v>3299</v>
      </c>
      <c r="E12" s="85">
        <v>1394</v>
      </c>
      <c r="F12" s="85">
        <v>3557</v>
      </c>
      <c r="G12" s="85" t="s">
        <v>73</v>
      </c>
      <c r="H12" s="85">
        <v>8532</v>
      </c>
      <c r="I12" s="85">
        <v>13054</v>
      </c>
      <c r="J12" s="85">
        <v>4007</v>
      </c>
      <c r="K12" s="85">
        <v>10758</v>
      </c>
      <c r="L12" s="85">
        <v>687</v>
      </c>
    </row>
    <row r="13" spans="1:12">
      <c r="A13" s="84" t="s">
        <v>65</v>
      </c>
      <c r="B13" s="85">
        <v>1874.8517657009927</v>
      </c>
      <c r="C13" s="85">
        <v>1451.3199862357419</v>
      </c>
      <c r="D13" s="85">
        <v>4939.8094869007145</v>
      </c>
      <c r="E13" s="85">
        <v>2047.8950515475051</v>
      </c>
      <c r="F13" s="85">
        <v>3593.5396570323278</v>
      </c>
      <c r="G13" s="85" t="s">
        <v>73</v>
      </c>
      <c r="H13" s="85">
        <v>8685.4599664461075</v>
      </c>
      <c r="I13" s="85">
        <v>16788.425585779605</v>
      </c>
      <c r="J13" s="85">
        <v>3490.6066401256444</v>
      </c>
      <c r="K13" s="85">
        <v>6967.4298276406953</v>
      </c>
      <c r="L13" s="85">
        <v>687</v>
      </c>
    </row>
    <row r="14" spans="1:12">
      <c r="A14" s="84" t="s">
        <v>66</v>
      </c>
      <c r="B14" s="85">
        <v>2244</v>
      </c>
      <c r="C14" s="85">
        <v>776</v>
      </c>
      <c r="D14" s="85">
        <v>4449</v>
      </c>
      <c r="E14" s="85">
        <v>2251</v>
      </c>
      <c r="F14" s="85">
        <v>5243</v>
      </c>
      <c r="G14" s="85" t="s">
        <v>73</v>
      </c>
      <c r="H14" s="85">
        <v>8946</v>
      </c>
      <c r="I14" s="85">
        <v>14976</v>
      </c>
      <c r="J14" s="85">
        <v>3369</v>
      </c>
      <c r="K14" s="85">
        <v>10544</v>
      </c>
      <c r="L14" s="85">
        <v>687</v>
      </c>
    </row>
    <row r="15" spans="1:12">
      <c r="A15" s="84" t="s">
        <v>67</v>
      </c>
      <c r="B15" s="85">
        <v>2193</v>
      </c>
      <c r="C15" s="85">
        <v>1721</v>
      </c>
      <c r="D15" s="85">
        <v>5339</v>
      </c>
      <c r="E15" s="85">
        <v>1195</v>
      </c>
      <c r="F15" s="85">
        <v>4168</v>
      </c>
      <c r="G15" s="85" t="s">
        <v>73</v>
      </c>
      <c r="H15" s="85">
        <v>9892</v>
      </c>
      <c r="I15" s="85">
        <v>13886</v>
      </c>
      <c r="J15" s="85">
        <v>3979</v>
      </c>
      <c r="K15" s="85">
        <v>11022</v>
      </c>
      <c r="L15" s="85">
        <v>687</v>
      </c>
    </row>
    <row r="16" spans="1:12">
      <c r="A16" s="84" t="s">
        <v>68</v>
      </c>
      <c r="B16" s="85">
        <v>2137</v>
      </c>
      <c r="C16" s="85">
        <v>625</v>
      </c>
      <c r="D16" s="85">
        <v>3197</v>
      </c>
      <c r="E16" s="85">
        <v>725</v>
      </c>
      <c r="F16" s="85">
        <v>3920</v>
      </c>
      <c r="G16" s="85">
        <v>3015</v>
      </c>
      <c r="H16" s="85">
        <v>4409</v>
      </c>
      <c r="I16" s="85">
        <v>12486</v>
      </c>
      <c r="J16" s="85">
        <v>2935</v>
      </c>
      <c r="K16" s="85">
        <v>7132</v>
      </c>
      <c r="L16" s="85">
        <v>687</v>
      </c>
    </row>
    <row r="17" spans="1:12">
      <c r="A17" s="84" t="s">
        <v>69</v>
      </c>
      <c r="B17" s="85">
        <v>1934</v>
      </c>
      <c r="C17" s="85">
        <v>854</v>
      </c>
      <c r="D17" s="85">
        <v>3432</v>
      </c>
      <c r="E17" s="85">
        <v>1679</v>
      </c>
      <c r="F17" s="85">
        <v>4602</v>
      </c>
      <c r="G17" s="85">
        <v>2503</v>
      </c>
      <c r="H17" s="85">
        <v>4266</v>
      </c>
      <c r="I17" s="85">
        <v>10501</v>
      </c>
      <c r="J17" s="85">
        <v>2666</v>
      </c>
      <c r="K17" s="85">
        <v>8687</v>
      </c>
      <c r="L17" s="85">
        <v>687</v>
      </c>
    </row>
    <row r="18" spans="1:12">
      <c r="A18" s="84" t="s">
        <v>70</v>
      </c>
      <c r="B18" s="85">
        <v>1633</v>
      </c>
      <c r="C18" s="85">
        <v>513</v>
      </c>
      <c r="D18" s="85">
        <v>3599</v>
      </c>
      <c r="E18" s="85">
        <v>826</v>
      </c>
      <c r="F18" s="85">
        <v>5389</v>
      </c>
      <c r="G18" s="85">
        <v>2341</v>
      </c>
      <c r="H18" s="85">
        <v>4463</v>
      </c>
      <c r="I18" s="85">
        <v>11578</v>
      </c>
      <c r="J18" s="85">
        <v>2514</v>
      </c>
      <c r="K18" s="85">
        <v>10602</v>
      </c>
      <c r="L18" s="85">
        <v>687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5DD1-594E-4FA1-8293-08187C0C6201}">
  <dimension ref="A1:D188"/>
  <sheetViews>
    <sheetView topLeftCell="A181" workbookViewId="0">
      <selection activeCell="A2" sqref="A2:A188"/>
    </sheetView>
  </sheetViews>
  <sheetFormatPr baseColWidth="10" defaultRowHeight="14.5"/>
  <cols>
    <col min="1" max="1" width="23.453125" style="39" customWidth="1"/>
    <col min="2" max="2" width="13.36328125" bestFit="1" customWidth="1"/>
    <col min="3" max="3" width="19.08984375" bestFit="1" customWidth="1"/>
    <col min="4" max="4" width="11.81640625" bestFit="1" customWidth="1"/>
  </cols>
  <sheetData>
    <row r="1" spans="1:4">
      <c r="B1" t="s">
        <v>49</v>
      </c>
      <c r="C1" t="s">
        <v>71</v>
      </c>
      <c r="D1" t="s">
        <v>191</v>
      </c>
    </row>
    <row r="2" spans="1:4">
      <c r="A2" s="39" t="str">
        <f>+_xlfn.CONCAT(Produccion_consulta[[#This Row],[Año agrícola]],"-",Produccion_consulta[[#This Row],[Región]])</f>
        <v>2003/04-Región de Coquimbo</v>
      </c>
      <c r="B2" s="37" t="s">
        <v>54</v>
      </c>
      <c r="C2" s="37" t="s">
        <v>178</v>
      </c>
      <c r="D2" s="39">
        <v>109620</v>
      </c>
    </row>
    <row r="3" spans="1:4">
      <c r="A3" s="39" t="str">
        <f>+_xlfn.CONCAT(Produccion_consulta[[#This Row],[Año agrícola]],"-",Produccion_consulta[[#This Row],[Región]])</f>
        <v>2003/04-Región de Valparaíso</v>
      </c>
      <c r="B3" s="37" t="s">
        <v>54</v>
      </c>
      <c r="C3" s="37" t="s">
        <v>183</v>
      </c>
      <c r="D3" s="39">
        <v>15000</v>
      </c>
    </row>
    <row r="4" spans="1:4">
      <c r="A4" s="39" t="str">
        <f>+_xlfn.CONCAT(Produccion_consulta[[#This Row],[Año agrícola]],"-",Produccion_consulta[[#This Row],[Región]])</f>
        <v>2003/04-Región Metropolitana</v>
      </c>
      <c r="B4" s="37" t="s">
        <v>54</v>
      </c>
      <c r="C4" s="37" t="s">
        <v>184</v>
      </c>
      <c r="D4" s="39">
        <v>63360</v>
      </c>
    </row>
    <row r="5" spans="1:4">
      <c r="A5" s="39" t="str">
        <f>+_xlfn.CONCAT(Produccion_consulta[[#This Row],[Año agrícola]],"-",Produccion_consulta[[#This Row],[Región]])</f>
        <v>2003/04-Región de O´Higgins</v>
      </c>
      <c r="B5" s="37" t="s">
        <v>54</v>
      </c>
      <c r="C5" s="37" t="s">
        <v>185</v>
      </c>
      <c r="D5" s="39">
        <v>65550</v>
      </c>
    </row>
    <row r="6" spans="1:4">
      <c r="A6" s="39" t="str">
        <f>+_xlfn.CONCAT(Produccion_consulta[[#This Row],[Año agrícola]],"-",Produccion_consulta[[#This Row],[Región]])</f>
        <v>2003/04-Región del Maule</v>
      </c>
      <c r="B6" s="37" t="s">
        <v>54</v>
      </c>
      <c r="C6" s="37" t="s">
        <v>161</v>
      </c>
      <c r="D6" s="39">
        <v>57190</v>
      </c>
    </row>
    <row r="7" spans="1:4">
      <c r="A7" s="39" t="str">
        <f>+_xlfn.CONCAT(Produccion_consulta[[#This Row],[Año agrícola]],"-",Produccion_consulta[[#This Row],[Región]])</f>
        <v>2003/04-Región de Ñuble</v>
      </c>
      <c r="B7" s="37" t="s">
        <v>54</v>
      </c>
      <c r="C7" s="37" t="s">
        <v>186</v>
      </c>
      <c r="D7" s="39" t="s">
        <v>73</v>
      </c>
    </row>
    <row r="8" spans="1:4">
      <c r="A8" s="39" t="str">
        <f>+_xlfn.CONCAT(Produccion_consulta[[#This Row],[Año agrícola]],"-",Produccion_consulta[[#This Row],[Región]])</f>
        <v>2003/04-Región del Bío Bío</v>
      </c>
      <c r="B8" s="37" t="s">
        <v>54</v>
      </c>
      <c r="C8" s="37" t="s">
        <v>187</v>
      </c>
      <c r="D8" s="39">
        <v>128320</v>
      </c>
    </row>
    <row r="9" spans="1:4">
      <c r="A9" s="39" t="str">
        <f>+_xlfn.CONCAT(Produccion_consulta[[#This Row],[Año agrícola]],"-",Produccion_consulta[[#This Row],[Región]])</f>
        <v>2003/04-Región de La Aracanía</v>
      </c>
      <c r="B9" s="37" t="s">
        <v>54</v>
      </c>
      <c r="C9" s="37" t="s">
        <v>188</v>
      </c>
      <c r="D9" s="39">
        <v>302400</v>
      </c>
    </row>
    <row r="10" spans="1:4">
      <c r="A10" s="39" t="str">
        <f>+_xlfn.CONCAT(Produccion_consulta[[#This Row],[Año agrícola]],"-",Produccion_consulta[[#This Row],[Región]])</f>
        <v>2003/04-Región de Los Ríos</v>
      </c>
      <c r="B10" s="37" t="s">
        <v>54</v>
      </c>
      <c r="C10" s="37" t="s">
        <v>189</v>
      </c>
      <c r="D10" s="39" t="s">
        <v>73</v>
      </c>
    </row>
    <row r="11" spans="1:4">
      <c r="A11" s="39" t="str">
        <f>+_xlfn.CONCAT(Produccion_consulta[[#This Row],[Año agrícola]],"-",Produccion_consulta[[#This Row],[Región]])</f>
        <v>2003/04-Región de Los Lagos</v>
      </c>
      <c r="B11" s="37" t="s">
        <v>54</v>
      </c>
      <c r="C11" s="37" t="s">
        <v>167</v>
      </c>
      <c r="D11" s="39">
        <v>390784</v>
      </c>
    </row>
    <row r="12" spans="1:4">
      <c r="A12" s="39" t="str">
        <f>+_xlfn.CONCAT(Produccion_consulta[[#This Row],[Año agrícola]],"-",Produccion_consulta[[#This Row],[Región]])</f>
        <v>2003/04-Resto del país</v>
      </c>
      <c r="B12" s="37" t="s">
        <v>54</v>
      </c>
      <c r="C12" s="37" t="s">
        <v>190</v>
      </c>
      <c r="D12" s="39">
        <v>11946</v>
      </c>
    </row>
    <row r="13" spans="1:4">
      <c r="A13" s="39" t="str">
        <f>+_xlfn.CONCAT(Produccion_consulta[[#This Row],[Año agrícola]],"-",Produccion_consulta[[#This Row],[Región]])</f>
        <v>2004/05-Región de Coquimbo</v>
      </c>
      <c r="B13" s="37" t="s">
        <v>55</v>
      </c>
      <c r="C13" s="37" t="s">
        <v>178</v>
      </c>
      <c r="D13" s="39">
        <v>106540.8</v>
      </c>
    </row>
    <row r="14" spans="1:4">
      <c r="A14" s="39" t="str">
        <f>+_xlfn.CONCAT(Produccion_consulta[[#This Row],[Año agrícola]],"-",Produccion_consulta[[#This Row],[Región]])</f>
        <v>2004/05-Región de Valparaíso</v>
      </c>
      <c r="B14" s="37" t="s">
        <v>55</v>
      </c>
      <c r="C14" s="37" t="s">
        <v>183</v>
      </c>
      <c r="D14" s="39">
        <v>25575</v>
      </c>
    </row>
    <row r="15" spans="1:4">
      <c r="A15" s="39" t="str">
        <f>+_xlfn.CONCAT(Produccion_consulta[[#This Row],[Año agrícola]],"-",Produccion_consulta[[#This Row],[Región]])</f>
        <v>2004/05-Región Metropolitana</v>
      </c>
      <c r="B15" s="37" t="s">
        <v>55</v>
      </c>
      <c r="C15" s="37" t="s">
        <v>184</v>
      </c>
      <c r="D15" s="39">
        <v>43227.6</v>
      </c>
    </row>
    <row r="16" spans="1:4">
      <c r="A16" s="39" t="str">
        <f>+_xlfn.CONCAT(Produccion_consulta[[#This Row],[Año agrícola]],"-",Produccion_consulta[[#This Row],[Región]])</f>
        <v>2004/05-Región de O´Higgins</v>
      </c>
      <c r="B16" s="37" t="s">
        <v>55</v>
      </c>
      <c r="C16" s="37" t="s">
        <v>185</v>
      </c>
      <c r="D16" s="39">
        <v>56512.800000000003</v>
      </c>
    </row>
    <row r="17" spans="1:4">
      <c r="A17" s="39" t="str">
        <f>+_xlfn.CONCAT(Produccion_consulta[[#This Row],[Año agrícola]],"-",Produccion_consulta[[#This Row],[Región]])</f>
        <v>2004/05-Región del Maule</v>
      </c>
      <c r="B17" s="37" t="s">
        <v>55</v>
      </c>
      <c r="C17" s="37" t="s">
        <v>161</v>
      </c>
      <c r="D17" s="39">
        <v>42448</v>
      </c>
    </row>
    <row r="18" spans="1:4">
      <c r="A18" s="39" t="str">
        <f>+_xlfn.CONCAT(Produccion_consulta[[#This Row],[Año agrícola]],"-",Produccion_consulta[[#This Row],[Región]])</f>
        <v>2004/05-Región de Ñuble</v>
      </c>
      <c r="B18" s="37" t="s">
        <v>55</v>
      </c>
      <c r="C18" s="37" t="s">
        <v>186</v>
      </c>
      <c r="D18" s="39" t="s">
        <v>73</v>
      </c>
    </row>
    <row r="19" spans="1:4">
      <c r="A19" s="39" t="str">
        <f>+_xlfn.CONCAT(Produccion_consulta[[#This Row],[Año agrícola]],"-",Produccion_consulta[[#This Row],[Región]])</f>
        <v>2004/05-Región del Bío Bío</v>
      </c>
      <c r="B19" s="37" t="s">
        <v>55</v>
      </c>
      <c r="C19" s="37" t="s">
        <v>187</v>
      </c>
      <c r="D19" s="39">
        <v>127498.3</v>
      </c>
    </row>
    <row r="20" spans="1:4">
      <c r="A20" s="39" t="str">
        <f>+_xlfn.CONCAT(Produccion_consulta[[#This Row],[Año agrícola]],"-",Produccion_consulta[[#This Row],[Región]])</f>
        <v>2004/05-Región de La Aracanía</v>
      </c>
      <c r="B20" s="37" t="s">
        <v>55</v>
      </c>
      <c r="C20" s="37" t="s">
        <v>188</v>
      </c>
      <c r="D20" s="39">
        <v>321303.40000000002</v>
      </c>
    </row>
    <row r="21" spans="1:4">
      <c r="A21" s="39" t="str">
        <f>+_xlfn.CONCAT(Produccion_consulta[[#This Row],[Año agrícola]],"-",Produccion_consulta[[#This Row],[Región]])</f>
        <v>2004/05-Región de Los Ríos</v>
      </c>
      <c r="B21" s="37" t="s">
        <v>55</v>
      </c>
      <c r="C21" s="37" t="s">
        <v>189</v>
      </c>
      <c r="D21" s="39" t="s">
        <v>73</v>
      </c>
    </row>
    <row r="22" spans="1:4">
      <c r="A22" s="39" t="str">
        <f>+_xlfn.CONCAT(Produccion_consulta[[#This Row],[Año agrícola]],"-",Produccion_consulta[[#This Row],[Región]])</f>
        <v>2004/05-Región de Los Lagos</v>
      </c>
      <c r="B22" s="37" t="s">
        <v>55</v>
      </c>
      <c r="C22" s="37" t="s">
        <v>167</v>
      </c>
      <c r="D22" s="39">
        <v>380683.8</v>
      </c>
    </row>
    <row r="23" spans="1:4">
      <c r="A23" s="39" t="str">
        <f>+_xlfn.CONCAT(Produccion_consulta[[#This Row],[Año agrícola]],"-",Produccion_consulta[[#This Row],[Región]])</f>
        <v>2004/05-Resto del país</v>
      </c>
      <c r="B23" s="37" t="s">
        <v>55</v>
      </c>
      <c r="C23" s="37" t="s">
        <v>190</v>
      </c>
      <c r="D23" s="39">
        <v>11946</v>
      </c>
    </row>
    <row r="24" spans="1:4">
      <c r="A24" s="39" t="str">
        <f>+_xlfn.CONCAT(Produccion_consulta[[#This Row],[Año agrícola]],"-",Produccion_consulta[[#This Row],[Región]])</f>
        <v>2005/06-Región de Coquimbo</v>
      </c>
      <c r="B24" s="37" t="s">
        <v>56</v>
      </c>
      <c r="C24" s="37" t="s">
        <v>178</v>
      </c>
      <c r="D24" s="39">
        <v>120464.5</v>
      </c>
    </row>
    <row r="25" spans="1:4">
      <c r="A25" s="39" t="str">
        <f>+_xlfn.CONCAT(Produccion_consulta[[#This Row],[Año agrícola]],"-",Produccion_consulta[[#This Row],[Región]])</f>
        <v>2005/06-Región de Valparaíso</v>
      </c>
      <c r="B25" s="37" t="s">
        <v>56</v>
      </c>
      <c r="C25" s="37" t="s">
        <v>183</v>
      </c>
      <c r="D25" s="39">
        <v>31322.5</v>
      </c>
    </row>
    <row r="26" spans="1:4">
      <c r="A26" s="39" t="str">
        <f>+_xlfn.CONCAT(Produccion_consulta[[#This Row],[Año agrícola]],"-",Produccion_consulta[[#This Row],[Región]])</f>
        <v>2005/06-Región Metropolitana</v>
      </c>
      <c r="B26" s="37" t="s">
        <v>56</v>
      </c>
      <c r="C26" s="37" t="s">
        <v>184</v>
      </c>
      <c r="D26" s="39">
        <v>59440</v>
      </c>
    </row>
    <row r="27" spans="1:4">
      <c r="A27" s="39" t="str">
        <f>+_xlfn.CONCAT(Produccion_consulta[[#This Row],[Año agrícola]],"-",Produccion_consulta[[#This Row],[Región]])</f>
        <v>2005/06-Región de O´Higgins</v>
      </c>
      <c r="B27" s="37" t="s">
        <v>56</v>
      </c>
      <c r="C27" s="37" t="s">
        <v>185</v>
      </c>
      <c r="D27" s="39">
        <v>44261.8</v>
      </c>
    </row>
    <row r="28" spans="1:4">
      <c r="A28" s="39" t="str">
        <f>+_xlfn.CONCAT(Produccion_consulta[[#This Row],[Año agrícola]],"-",Produccion_consulta[[#This Row],[Región]])</f>
        <v>2005/06-Región del Maule</v>
      </c>
      <c r="B28" s="37" t="s">
        <v>56</v>
      </c>
      <c r="C28" s="37" t="s">
        <v>161</v>
      </c>
      <c r="D28" s="39">
        <v>63355.6</v>
      </c>
    </row>
    <row r="29" spans="1:4">
      <c r="A29" s="39" t="str">
        <f>+_xlfn.CONCAT(Produccion_consulta[[#This Row],[Año agrícola]],"-",Produccion_consulta[[#This Row],[Región]])</f>
        <v>2005/06-Región de Ñuble</v>
      </c>
      <c r="B29" s="37" t="s">
        <v>56</v>
      </c>
      <c r="C29" s="37" t="s">
        <v>186</v>
      </c>
      <c r="D29" s="39" t="s">
        <v>73</v>
      </c>
    </row>
    <row r="30" spans="1:4">
      <c r="A30" s="39" t="str">
        <f>+_xlfn.CONCAT(Produccion_consulta[[#This Row],[Año agrícola]],"-",Produccion_consulta[[#This Row],[Región]])</f>
        <v>2005/06-Región del Bío Bío</v>
      </c>
      <c r="B30" s="37" t="s">
        <v>56</v>
      </c>
      <c r="C30" s="37" t="s">
        <v>187</v>
      </c>
      <c r="D30" s="39">
        <v>131670</v>
      </c>
    </row>
    <row r="31" spans="1:4">
      <c r="A31" s="39" t="str">
        <f>+_xlfn.CONCAT(Produccion_consulta[[#This Row],[Año agrícola]],"-",Produccion_consulta[[#This Row],[Región]])</f>
        <v>2005/06-Región de La Aracanía</v>
      </c>
      <c r="B31" s="37" t="s">
        <v>56</v>
      </c>
      <c r="C31" s="37" t="s">
        <v>188</v>
      </c>
      <c r="D31" s="39">
        <v>446083.8</v>
      </c>
    </row>
    <row r="32" spans="1:4">
      <c r="A32" s="39" t="str">
        <f>+_xlfn.CONCAT(Produccion_consulta[[#This Row],[Año agrícola]],"-",Produccion_consulta[[#This Row],[Región]])</f>
        <v>2005/06-Región de Los Ríos</v>
      </c>
      <c r="B32" s="37" t="s">
        <v>56</v>
      </c>
      <c r="C32" s="37" t="s">
        <v>189</v>
      </c>
      <c r="D32" s="39" t="s">
        <v>73</v>
      </c>
    </row>
    <row r="33" spans="1:4">
      <c r="A33" s="39" t="str">
        <f>+_xlfn.CONCAT(Produccion_consulta[[#This Row],[Año agrícola]],"-",Produccion_consulta[[#This Row],[Región]])</f>
        <v>2005/06-Región de Los Lagos</v>
      </c>
      <c r="B33" s="37" t="s">
        <v>56</v>
      </c>
      <c r="C33" s="37" t="s">
        <v>167</v>
      </c>
      <c r="D33" s="39">
        <v>482834</v>
      </c>
    </row>
    <row r="34" spans="1:4">
      <c r="A34" s="39" t="str">
        <f>+_xlfn.CONCAT(Produccion_consulta[[#This Row],[Año agrícola]],"-",Produccion_consulta[[#This Row],[Región]])</f>
        <v>2005/06-Resto del país</v>
      </c>
      <c r="B34" s="37" t="s">
        <v>56</v>
      </c>
      <c r="C34" s="37" t="s">
        <v>190</v>
      </c>
      <c r="D34" s="39">
        <v>11946</v>
      </c>
    </row>
    <row r="35" spans="1:4">
      <c r="A35" s="39" t="str">
        <f>+_xlfn.CONCAT(Produccion_consulta[[#This Row],[Año agrícola]],"-",Produccion_consulta[[#This Row],[Región]])</f>
        <v>2006/07-Región de Coquimbo</v>
      </c>
      <c r="B35" s="37" t="s">
        <v>57</v>
      </c>
      <c r="C35" s="37" t="s">
        <v>178</v>
      </c>
      <c r="D35" s="39">
        <v>56405.8</v>
      </c>
    </row>
    <row r="36" spans="1:4">
      <c r="A36" s="39" t="str">
        <f>+_xlfn.CONCAT(Produccion_consulta[[#This Row],[Año agrícola]],"-",Produccion_consulta[[#This Row],[Región]])</f>
        <v>2006/07-Región de Valparaíso</v>
      </c>
      <c r="B36" s="37" t="s">
        <v>57</v>
      </c>
      <c r="C36" s="37" t="s">
        <v>183</v>
      </c>
      <c r="D36" s="39">
        <v>20414.599999999999</v>
      </c>
    </row>
    <row r="37" spans="1:4">
      <c r="A37" s="39" t="str">
        <f>+_xlfn.CONCAT(Produccion_consulta[[#This Row],[Año agrícola]],"-",Produccion_consulta[[#This Row],[Región]])</f>
        <v>2006/07-Región Metropolitana</v>
      </c>
      <c r="B37" s="37" t="s">
        <v>57</v>
      </c>
      <c r="C37" s="37" t="s">
        <v>184</v>
      </c>
      <c r="D37" s="39">
        <v>87051.9</v>
      </c>
    </row>
    <row r="38" spans="1:4">
      <c r="A38" s="39" t="str">
        <f>+_xlfn.CONCAT(Produccion_consulta[[#This Row],[Año agrícola]],"-",Produccion_consulta[[#This Row],[Región]])</f>
        <v>2006/07-Región de O´Higgins</v>
      </c>
      <c r="B38" s="37" t="s">
        <v>57</v>
      </c>
      <c r="C38" s="37" t="s">
        <v>185</v>
      </c>
      <c r="D38" s="39">
        <v>22726.799999999999</v>
      </c>
    </row>
    <row r="39" spans="1:4">
      <c r="A39" s="39" t="str">
        <f>+_xlfn.CONCAT(Produccion_consulta[[#This Row],[Año agrícola]],"-",Produccion_consulta[[#This Row],[Región]])</f>
        <v>2006/07-Región del Maule</v>
      </c>
      <c r="B39" s="37" t="s">
        <v>57</v>
      </c>
      <c r="C39" s="37" t="s">
        <v>161</v>
      </c>
      <c r="D39" s="39">
        <v>44973.2</v>
      </c>
    </row>
    <row r="40" spans="1:4">
      <c r="A40" s="39" t="str">
        <f>+_xlfn.CONCAT(Produccion_consulta[[#This Row],[Año agrícola]],"-",Produccion_consulta[[#This Row],[Región]])</f>
        <v>2006/07-Región de Ñuble</v>
      </c>
      <c r="B40" s="37" t="s">
        <v>57</v>
      </c>
      <c r="C40" s="37" t="s">
        <v>186</v>
      </c>
      <c r="D40" s="39" t="s">
        <v>73</v>
      </c>
    </row>
    <row r="41" spans="1:4">
      <c r="A41" s="39" t="str">
        <f>+_xlfn.CONCAT(Produccion_consulta[[#This Row],[Año agrícola]],"-",Produccion_consulta[[#This Row],[Región]])</f>
        <v>2006/07-Región del Bío Bío</v>
      </c>
      <c r="B41" s="37" t="s">
        <v>57</v>
      </c>
      <c r="C41" s="37" t="s">
        <v>187</v>
      </c>
      <c r="D41" s="39">
        <v>97715.5</v>
      </c>
    </row>
    <row r="42" spans="1:4">
      <c r="A42" s="39" t="str">
        <f>+_xlfn.CONCAT(Produccion_consulta[[#This Row],[Año agrícola]],"-",Produccion_consulta[[#This Row],[Región]])</f>
        <v>2006/07-Región de La Aracanía</v>
      </c>
      <c r="B42" s="37" t="s">
        <v>57</v>
      </c>
      <c r="C42" s="37" t="s">
        <v>188</v>
      </c>
      <c r="D42" s="39">
        <v>212544.8</v>
      </c>
    </row>
    <row r="43" spans="1:4">
      <c r="A43" s="39" t="str">
        <f>+_xlfn.CONCAT(Produccion_consulta[[#This Row],[Año agrícola]],"-",Produccion_consulta[[#This Row],[Región]])</f>
        <v>2006/07-Región de Los Ríos</v>
      </c>
      <c r="B43" s="37" t="s">
        <v>57</v>
      </c>
      <c r="C43" s="37" t="s">
        <v>189</v>
      </c>
      <c r="D43" s="39">
        <v>72423.3</v>
      </c>
    </row>
    <row r="44" spans="1:4">
      <c r="A44" s="39" t="str">
        <f>+_xlfn.CONCAT(Produccion_consulta[[#This Row],[Año agrícola]],"-",Produccion_consulta[[#This Row],[Región]])</f>
        <v>2006/07-Región de Los Lagos</v>
      </c>
      <c r="B44" s="37" t="s">
        <v>57</v>
      </c>
      <c r="C44" s="37" t="s">
        <v>167</v>
      </c>
      <c r="D44" s="39">
        <v>213984.4</v>
      </c>
    </row>
    <row r="45" spans="1:4">
      <c r="A45" s="39" t="str">
        <f>+_xlfn.CONCAT(Produccion_consulta[[#This Row],[Año agrícola]],"-",Produccion_consulta[[#This Row],[Región]])</f>
        <v>2006/07-Resto del país</v>
      </c>
      <c r="B45" s="37" t="s">
        <v>57</v>
      </c>
      <c r="C45" s="37" t="s">
        <v>190</v>
      </c>
      <c r="D45" s="39">
        <v>6619.6</v>
      </c>
    </row>
    <row r="46" spans="1:4">
      <c r="A46" s="39" t="str">
        <f>+_xlfn.CONCAT(Produccion_consulta[[#This Row],[Año agrícola]],"-",Produccion_consulta[[#This Row],[Región]])</f>
        <v>2007/08-Región de Coquimbo</v>
      </c>
      <c r="B46" s="37" t="s">
        <v>58</v>
      </c>
      <c r="C46" s="37" t="s">
        <v>178</v>
      </c>
      <c r="D46" s="39">
        <v>66880</v>
      </c>
    </row>
    <row r="47" spans="1:4">
      <c r="A47" s="39" t="str">
        <f>+_xlfn.CONCAT(Produccion_consulta[[#This Row],[Año agrícola]],"-",Produccion_consulta[[#This Row],[Región]])</f>
        <v>2007/08-Región de Valparaíso</v>
      </c>
      <c r="B47" s="37" t="s">
        <v>58</v>
      </c>
      <c r="C47" s="37" t="s">
        <v>183</v>
      </c>
      <c r="D47" s="39">
        <v>27744</v>
      </c>
    </row>
    <row r="48" spans="1:4">
      <c r="A48" s="39" t="str">
        <f>+_xlfn.CONCAT(Produccion_consulta[[#This Row],[Año agrícola]],"-",Produccion_consulta[[#This Row],[Región]])</f>
        <v>2007/08-Región Metropolitana</v>
      </c>
      <c r="B48" s="37" t="s">
        <v>58</v>
      </c>
      <c r="C48" s="37" t="s">
        <v>184</v>
      </c>
      <c r="D48" s="39">
        <v>86001.3</v>
      </c>
    </row>
    <row r="49" spans="1:4">
      <c r="A49" s="39" t="str">
        <f>+_xlfn.CONCAT(Produccion_consulta[[#This Row],[Año agrícola]],"-",Produccion_consulta[[#This Row],[Región]])</f>
        <v>2007/08-Región de O´Higgins</v>
      </c>
      <c r="B49" s="37" t="s">
        <v>58</v>
      </c>
      <c r="C49" s="37" t="s">
        <v>185</v>
      </c>
      <c r="D49" s="39">
        <v>26690</v>
      </c>
    </row>
    <row r="50" spans="1:4">
      <c r="A50" s="39" t="str">
        <f>+_xlfn.CONCAT(Produccion_consulta[[#This Row],[Año agrícola]],"-",Produccion_consulta[[#This Row],[Región]])</f>
        <v>2007/08-Región del Maule</v>
      </c>
      <c r="B50" s="37" t="s">
        <v>58</v>
      </c>
      <c r="C50" s="37" t="s">
        <v>161</v>
      </c>
      <c r="D50" s="39">
        <v>58550.1</v>
      </c>
    </row>
    <row r="51" spans="1:4">
      <c r="A51" s="39" t="str">
        <f>+_xlfn.CONCAT(Produccion_consulta[[#This Row],[Año agrícola]],"-",Produccion_consulta[[#This Row],[Región]])</f>
        <v>2007/08-Región de Ñuble</v>
      </c>
      <c r="B51" s="37" t="s">
        <v>58</v>
      </c>
      <c r="C51" s="37" t="s">
        <v>186</v>
      </c>
      <c r="D51" s="39" t="s">
        <v>73</v>
      </c>
    </row>
    <row r="52" spans="1:4">
      <c r="A52" s="39" t="str">
        <f>+_xlfn.CONCAT(Produccion_consulta[[#This Row],[Año agrícola]],"-",Produccion_consulta[[#This Row],[Región]])</f>
        <v>2007/08-Región del Bío Bío</v>
      </c>
      <c r="B52" s="37" t="s">
        <v>58</v>
      </c>
      <c r="C52" s="37" t="s">
        <v>187</v>
      </c>
      <c r="D52" s="39">
        <v>135270</v>
      </c>
    </row>
    <row r="53" spans="1:4">
      <c r="A53" s="39" t="str">
        <f>+_xlfn.CONCAT(Produccion_consulta[[#This Row],[Año agrícola]],"-",Produccion_consulta[[#This Row],[Región]])</f>
        <v>2007/08-Región de La Aracanía</v>
      </c>
      <c r="B53" s="37" t="s">
        <v>58</v>
      </c>
      <c r="C53" s="37" t="s">
        <v>188</v>
      </c>
      <c r="D53" s="39">
        <v>220224</v>
      </c>
    </row>
    <row r="54" spans="1:4">
      <c r="A54" s="39" t="str">
        <f>+_xlfn.CONCAT(Produccion_consulta[[#This Row],[Año agrícola]],"-",Produccion_consulta[[#This Row],[Región]])</f>
        <v>2007/08-Región de Los Ríos</v>
      </c>
      <c r="B54" s="37" t="s">
        <v>58</v>
      </c>
      <c r="C54" s="37" t="s">
        <v>189</v>
      </c>
      <c r="D54" s="39">
        <v>86623.2</v>
      </c>
    </row>
    <row r="55" spans="1:4">
      <c r="A55" s="39" t="str">
        <f>+_xlfn.CONCAT(Produccion_consulta[[#This Row],[Año agrícola]],"-",Produccion_consulta[[#This Row],[Región]])</f>
        <v>2007/08-Región de Los Lagos</v>
      </c>
      <c r="B55" s="37" t="s">
        <v>58</v>
      </c>
      <c r="C55" s="37" t="s">
        <v>167</v>
      </c>
      <c r="D55" s="39">
        <v>251518.8</v>
      </c>
    </row>
    <row r="56" spans="1:4">
      <c r="A56" s="39" t="str">
        <f>+_xlfn.CONCAT(Produccion_consulta[[#This Row],[Año agrícola]],"-",Produccion_consulta[[#This Row],[Región]])</f>
        <v>2007/08-Resto del país</v>
      </c>
      <c r="B56" s="37" t="s">
        <v>58</v>
      </c>
      <c r="C56" s="37" t="s">
        <v>190</v>
      </c>
      <c r="D56" s="39">
        <v>6438.07</v>
      </c>
    </row>
    <row r="57" spans="1:4">
      <c r="A57" s="39" t="str">
        <f>+_xlfn.CONCAT(Produccion_consulta[[#This Row],[Año agrícola]],"-",Produccion_consulta[[#This Row],[Región]])</f>
        <v>2008/09-Región de Coquimbo</v>
      </c>
      <c r="B57" s="37" t="s">
        <v>59</v>
      </c>
      <c r="C57" s="37" t="s">
        <v>178</v>
      </c>
      <c r="D57" s="39">
        <v>51591.1</v>
      </c>
    </row>
    <row r="58" spans="1:4">
      <c r="A58" s="39" t="str">
        <f>+_xlfn.CONCAT(Produccion_consulta[[#This Row],[Año agrícola]],"-",Produccion_consulta[[#This Row],[Región]])</f>
        <v>2008/09-Región de Valparaíso</v>
      </c>
      <c r="B58" s="37" t="s">
        <v>59</v>
      </c>
      <c r="C58" s="37" t="s">
        <v>183</v>
      </c>
      <c r="D58" s="39">
        <v>8350.7000000000007</v>
      </c>
    </row>
    <row r="59" spans="1:4">
      <c r="A59" s="39" t="str">
        <f>+_xlfn.CONCAT(Produccion_consulta[[#This Row],[Año agrícola]],"-",Produccion_consulta[[#This Row],[Región]])</f>
        <v>2008/09-Región Metropolitana</v>
      </c>
      <c r="B59" s="37" t="s">
        <v>59</v>
      </c>
      <c r="C59" s="37" t="s">
        <v>184</v>
      </c>
      <c r="D59" s="39">
        <v>53081.5</v>
      </c>
    </row>
    <row r="60" spans="1:4">
      <c r="A60" s="39" t="str">
        <f>+_xlfn.CONCAT(Produccion_consulta[[#This Row],[Año agrícola]],"-",Produccion_consulta[[#This Row],[Región]])</f>
        <v>2008/09-Región de O´Higgins</v>
      </c>
      <c r="B60" s="37" t="s">
        <v>59</v>
      </c>
      <c r="C60" s="37" t="s">
        <v>185</v>
      </c>
      <c r="D60" s="39">
        <v>3752.9</v>
      </c>
    </row>
    <row r="61" spans="1:4">
      <c r="A61" s="39" t="str">
        <f>+_xlfn.CONCAT(Produccion_consulta[[#This Row],[Año agrícola]],"-",Produccion_consulta[[#This Row],[Región]])</f>
        <v>2008/09-Región del Maule</v>
      </c>
      <c r="B61" s="37" t="s">
        <v>59</v>
      </c>
      <c r="C61" s="37" t="s">
        <v>161</v>
      </c>
      <c r="D61" s="39">
        <v>31915.5</v>
      </c>
    </row>
    <row r="62" spans="1:4">
      <c r="A62" s="39" t="str">
        <f>+_xlfn.CONCAT(Produccion_consulta[[#This Row],[Año agrícola]],"-",Produccion_consulta[[#This Row],[Región]])</f>
        <v>2008/09-Región de Ñuble</v>
      </c>
      <c r="B62" s="37" t="s">
        <v>59</v>
      </c>
      <c r="C62" s="37" t="s">
        <v>186</v>
      </c>
      <c r="D62" s="39" t="s">
        <v>73</v>
      </c>
    </row>
    <row r="63" spans="1:4">
      <c r="A63" s="39" t="str">
        <f>+_xlfn.CONCAT(Produccion_consulta[[#This Row],[Año agrícola]],"-",Produccion_consulta[[#This Row],[Región]])</f>
        <v>2008/09-Región del Bío Bío</v>
      </c>
      <c r="B63" s="37" t="s">
        <v>59</v>
      </c>
      <c r="C63" s="37" t="s">
        <v>187</v>
      </c>
      <c r="D63" s="39">
        <v>109800.8</v>
      </c>
    </row>
    <row r="64" spans="1:4">
      <c r="A64" s="39" t="str">
        <f>+_xlfn.CONCAT(Produccion_consulta[[#This Row],[Año agrícola]],"-",Produccion_consulta[[#This Row],[Región]])</f>
        <v>2008/09-Región de La Aracanía</v>
      </c>
      <c r="B64" s="37" t="s">
        <v>59</v>
      </c>
      <c r="C64" s="37" t="s">
        <v>188</v>
      </c>
      <c r="D64" s="39">
        <v>265552.8</v>
      </c>
    </row>
    <row r="65" spans="1:4">
      <c r="A65" s="39" t="str">
        <f>+_xlfn.CONCAT(Produccion_consulta[[#This Row],[Año agrícola]],"-",Produccion_consulta[[#This Row],[Región]])</f>
        <v>2008/09-Región de Los Ríos</v>
      </c>
      <c r="B65" s="37" t="s">
        <v>59</v>
      </c>
      <c r="C65" s="37" t="s">
        <v>189</v>
      </c>
      <c r="D65" s="39">
        <v>121619.2</v>
      </c>
    </row>
    <row r="66" spans="1:4">
      <c r="A66" s="39" t="str">
        <f>+_xlfn.CONCAT(Produccion_consulta[[#This Row],[Año agrícola]],"-",Produccion_consulta[[#This Row],[Región]])</f>
        <v>2008/09-Región de Los Lagos</v>
      </c>
      <c r="B66" s="37" t="s">
        <v>59</v>
      </c>
      <c r="C66" s="37" t="s">
        <v>167</v>
      </c>
      <c r="D66" s="39">
        <v>272625</v>
      </c>
    </row>
    <row r="67" spans="1:4">
      <c r="A67" s="39" t="str">
        <f>+_xlfn.CONCAT(Produccion_consulta[[#This Row],[Año agrícola]],"-",Produccion_consulta[[#This Row],[Región]])</f>
        <v>2008/09-Resto del país</v>
      </c>
      <c r="B67" s="37" t="s">
        <v>59</v>
      </c>
      <c r="C67" s="37" t="s">
        <v>190</v>
      </c>
      <c r="D67" s="39">
        <v>6258.6</v>
      </c>
    </row>
    <row r="68" spans="1:4">
      <c r="A68" s="39" t="str">
        <f>+_xlfn.CONCAT(Produccion_consulta[[#This Row],[Año agrícola]],"-",Produccion_consulta[[#This Row],[Región]])</f>
        <v>2009/10-Región de Coquimbo</v>
      </c>
      <c r="B68" s="37" t="s">
        <v>60</v>
      </c>
      <c r="C68" s="37" t="s">
        <v>178</v>
      </c>
      <c r="D68" s="39">
        <v>78466.3</v>
      </c>
    </row>
    <row r="69" spans="1:4">
      <c r="A69" s="39" t="str">
        <f>+_xlfn.CONCAT(Produccion_consulta[[#This Row],[Año agrícola]],"-",Produccion_consulta[[#This Row],[Región]])</f>
        <v>2009/10-Región de Valparaíso</v>
      </c>
      <c r="B69" s="37" t="s">
        <v>60</v>
      </c>
      <c r="C69" s="37" t="s">
        <v>183</v>
      </c>
      <c r="D69" s="39">
        <v>11764.2</v>
      </c>
    </row>
    <row r="70" spans="1:4">
      <c r="A70" s="39" t="str">
        <f>+_xlfn.CONCAT(Produccion_consulta[[#This Row],[Año agrícola]],"-",Produccion_consulta[[#This Row],[Región]])</f>
        <v>2009/10-Región Metropolitana</v>
      </c>
      <c r="B70" s="37" t="s">
        <v>60</v>
      </c>
      <c r="C70" s="37" t="s">
        <v>184</v>
      </c>
      <c r="D70" s="39">
        <v>86174.8</v>
      </c>
    </row>
    <row r="71" spans="1:4">
      <c r="A71" s="39" t="str">
        <f>+_xlfn.CONCAT(Produccion_consulta[[#This Row],[Año agrícola]],"-",Produccion_consulta[[#This Row],[Región]])</f>
        <v>2009/10-Región de O´Higgins</v>
      </c>
      <c r="B71" s="37" t="s">
        <v>60</v>
      </c>
      <c r="C71" s="37" t="s">
        <v>185</v>
      </c>
      <c r="D71" s="39">
        <v>38358</v>
      </c>
    </row>
    <row r="72" spans="1:4">
      <c r="A72" s="39" t="str">
        <f>+_xlfn.CONCAT(Produccion_consulta[[#This Row],[Año agrícola]],"-",Produccion_consulta[[#This Row],[Región]])</f>
        <v>2009/10-Región del Maule</v>
      </c>
      <c r="B72" s="37" t="s">
        <v>60</v>
      </c>
      <c r="C72" s="37" t="s">
        <v>161</v>
      </c>
      <c r="D72" s="39">
        <v>57455.5</v>
      </c>
    </row>
    <row r="73" spans="1:4">
      <c r="A73" s="39" t="str">
        <f>+_xlfn.CONCAT(Produccion_consulta[[#This Row],[Año agrícola]],"-",Produccion_consulta[[#This Row],[Región]])</f>
        <v>2009/10-Región de Ñuble</v>
      </c>
      <c r="B73" s="37" t="s">
        <v>60</v>
      </c>
      <c r="C73" s="37" t="s">
        <v>186</v>
      </c>
      <c r="D73" s="39" t="s">
        <v>73</v>
      </c>
    </row>
    <row r="74" spans="1:4">
      <c r="A74" s="39" t="str">
        <f>+_xlfn.CONCAT(Produccion_consulta[[#This Row],[Año agrícola]],"-",Produccion_consulta[[#This Row],[Región]])</f>
        <v>2009/10-Región del Bío Bío</v>
      </c>
      <c r="B74" s="37" t="s">
        <v>60</v>
      </c>
      <c r="C74" s="37" t="s">
        <v>187</v>
      </c>
      <c r="D74" s="39">
        <v>165633.4</v>
      </c>
    </row>
    <row r="75" spans="1:4">
      <c r="A75" s="39" t="str">
        <f>+_xlfn.CONCAT(Produccion_consulta[[#This Row],[Año agrícola]],"-",Produccion_consulta[[#This Row],[Región]])</f>
        <v>2009/10-Región de La Aracanía</v>
      </c>
      <c r="B75" s="37" t="s">
        <v>60</v>
      </c>
      <c r="C75" s="37" t="s">
        <v>188</v>
      </c>
      <c r="D75" s="39">
        <v>315519.2</v>
      </c>
    </row>
    <row r="76" spans="1:4">
      <c r="A76" s="39" t="str">
        <f>+_xlfn.CONCAT(Produccion_consulta[[#This Row],[Año agrícola]],"-",Produccion_consulta[[#This Row],[Región]])</f>
        <v>2009/10-Región de Los Ríos</v>
      </c>
      <c r="B76" s="37" t="s">
        <v>60</v>
      </c>
      <c r="C76" s="37" t="s">
        <v>189</v>
      </c>
      <c r="D76" s="39">
        <v>124687.7</v>
      </c>
    </row>
    <row r="77" spans="1:4">
      <c r="A77" s="39" t="str">
        <f>+_xlfn.CONCAT(Produccion_consulta[[#This Row],[Año agrícola]],"-",Produccion_consulta[[#This Row],[Región]])</f>
        <v>2009/10-Región de Los Lagos</v>
      </c>
      <c r="B77" s="37" t="s">
        <v>60</v>
      </c>
      <c r="C77" s="37" t="s">
        <v>167</v>
      </c>
      <c r="D77" s="39">
        <v>197024.2</v>
      </c>
    </row>
    <row r="78" spans="1:4">
      <c r="A78" s="39" t="str">
        <f>+_xlfn.CONCAT(Produccion_consulta[[#This Row],[Año agrícola]],"-",Produccion_consulta[[#This Row],[Región]])</f>
        <v>2009/10-Resto del país</v>
      </c>
      <c r="B78" s="37" t="s">
        <v>60</v>
      </c>
      <c r="C78" s="37" t="s">
        <v>190</v>
      </c>
      <c r="D78" s="39">
        <v>6265.9</v>
      </c>
    </row>
    <row r="79" spans="1:4">
      <c r="A79" s="39" t="str">
        <f>+_xlfn.CONCAT(Produccion_consulta[[#This Row],[Año agrícola]],"-",Produccion_consulta[[#This Row],[Región]])</f>
        <v>2010/11-Región de Coquimbo</v>
      </c>
      <c r="B79" s="37" t="s">
        <v>61</v>
      </c>
      <c r="C79" s="37" t="s">
        <v>178</v>
      </c>
      <c r="D79" s="39">
        <v>75516.320000000007</v>
      </c>
    </row>
    <row r="80" spans="1:4">
      <c r="A80" s="39" t="str">
        <f>+_xlfn.CONCAT(Produccion_consulta[[#This Row],[Año agrícola]],"-",Produccion_consulta[[#This Row],[Región]])</f>
        <v>2010/11-Región de Valparaíso</v>
      </c>
      <c r="B80" s="37" t="s">
        <v>61</v>
      </c>
      <c r="C80" s="37" t="s">
        <v>183</v>
      </c>
      <c r="D80" s="39">
        <v>31084.26</v>
      </c>
    </row>
    <row r="81" spans="1:4">
      <c r="A81" s="39" t="str">
        <f>+_xlfn.CONCAT(Produccion_consulta[[#This Row],[Año agrícola]],"-",Produccion_consulta[[#This Row],[Región]])</f>
        <v>2010/11-Región Metropolitana</v>
      </c>
      <c r="B81" s="37" t="s">
        <v>61</v>
      </c>
      <c r="C81" s="37" t="s">
        <v>184</v>
      </c>
      <c r="D81" s="39">
        <v>79125</v>
      </c>
    </row>
    <row r="82" spans="1:4">
      <c r="A82" s="39" t="str">
        <f>+_xlfn.CONCAT(Produccion_consulta[[#This Row],[Año agrícola]],"-",Produccion_consulta[[#This Row],[Región]])</f>
        <v>2010/11-Región de O´Higgins</v>
      </c>
      <c r="B82" s="37" t="s">
        <v>61</v>
      </c>
      <c r="C82" s="37" t="s">
        <v>185</v>
      </c>
      <c r="D82" s="39">
        <v>15806.34</v>
      </c>
    </row>
    <row r="83" spans="1:4">
      <c r="A83" s="39" t="str">
        <f>+_xlfn.CONCAT(Produccion_consulta[[#This Row],[Año agrícola]],"-",Produccion_consulta[[#This Row],[Región]])</f>
        <v>2010/11-Región del Maule</v>
      </c>
      <c r="B83" s="37" t="s">
        <v>61</v>
      </c>
      <c r="C83" s="37" t="s">
        <v>161</v>
      </c>
      <c r="D83" s="39">
        <v>111620.4</v>
      </c>
    </row>
    <row r="84" spans="1:4">
      <c r="A84" s="39" t="str">
        <f>+_xlfn.CONCAT(Produccion_consulta[[#This Row],[Año agrícola]],"-",Produccion_consulta[[#This Row],[Región]])</f>
        <v>2010/11-Región de Ñuble</v>
      </c>
      <c r="B84" s="37" t="s">
        <v>61</v>
      </c>
      <c r="C84" s="37" t="s">
        <v>186</v>
      </c>
      <c r="D84" s="39" t="s">
        <v>73</v>
      </c>
    </row>
    <row r="85" spans="1:4">
      <c r="A85" s="39" t="str">
        <f>+_xlfn.CONCAT(Produccion_consulta[[#This Row],[Año agrícola]],"-",Produccion_consulta[[#This Row],[Región]])</f>
        <v>2010/11-Región del Bío Bío</v>
      </c>
      <c r="B85" s="37" t="s">
        <v>61</v>
      </c>
      <c r="C85" s="37" t="s">
        <v>187</v>
      </c>
      <c r="D85" s="39">
        <v>255835.1</v>
      </c>
    </row>
    <row r="86" spans="1:4">
      <c r="A86" s="39" t="str">
        <f>+_xlfn.CONCAT(Produccion_consulta[[#This Row],[Año agrícola]],"-",Produccion_consulta[[#This Row],[Región]])</f>
        <v>2010/11-Región de La Aracanía</v>
      </c>
      <c r="B86" s="37" t="s">
        <v>61</v>
      </c>
      <c r="C86" s="37" t="s">
        <v>188</v>
      </c>
      <c r="D86" s="39">
        <v>615990.32999999996</v>
      </c>
    </row>
    <row r="87" spans="1:4">
      <c r="A87" s="39" t="str">
        <f>+_xlfn.CONCAT(Produccion_consulta[[#This Row],[Año agrícola]],"-",Produccion_consulta[[#This Row],[Región]])</f>
        <v>2010/11-Región de Los Ríos</v>
      </c>
      <c r="B87" s="37" t="s">
        <v>61</v>
      </c>
      <c r="C87" s="37" t="s">
        <v>189</v>
      </c>
      <c r="D87" s="39">
        <v>142119.78</v>
      </c>
    </row>
    <row r="88" spans="1:4">
      <c r="A88" s="39" t="str">
        <f>+_xlfn.CONCAT(Produccion_consulta[[#This Row],[Año agrícola]],"-",Produccion_consulta[[#This Row],[Región]])</f>
        <v>2010/11-Región de Los Lagos</v>
      </c>
      <c r="B88" s="37" t="s">
        <v>61</v>
      </c>
      <c r="C88" s="37" t="s">
        <v>167</v>
      </c>
      <c r="D88" s="39">
        <v>343080.65</v>
      </c>
    </row>
    <row r="89" spans="1:4">
      <c r="A89" s="39" t="str">
        <f>+_xlfn.CONCAT(Produccion_consulta[[#This Row],[Año agrícola]],"-",Produccion_consulta[[#This Row],[Región]])</f>
        <v>2010/11-Resto del país</v>
      </c>
      <c r="B89" s="37" t="s">
        <v>61</v>
      </c>
      <c r="C89" s="37" t="s">
        <v>190</v>
      </c>
      <c r="D89" s="39">
        <v>6265.9</v>
      </c>
    </row>
    <row r="90" spans="1:4">
      <c r="A90" s="39" t="str">
        <f>+_xlfn.CONCAT(Produccion_consulta[[#This Row],[Año agrícola]],"-",Produccion_consulta[[#This Row],[Región]])</f>
        <v>2011/12-Región de Coquimbo</v>
      </c>
      <c r="B90" s="37" t="s">
        <v>62</v>
      </c>
      <c r="C90" s="37" t="s">
        <v>178</v>
      </c>
      <c r="D90" s="39">
        <v>41067.300000000003</v>
      </c>
    </row>
    <row r="91" spans="1:4">
      <c r="A91" s="39" t="str">
        <f>+_xlfn.CONCAT(Produccion_consulta[[#This Row],[Año agrícola]],"-",Produccion_consulta[[#This Row],[Región]])</f>
        <v>2011/12-Región de Valparaíso</v>
      </c>
      <c r="B91" s="37" t="s">
        <v>62</v>
      </c>
      <c r="C91" s="37" t="s">
        <v>183</v>
      </c>
      <c r="D91" s="39">
        <v>16000.460000000001</v>
      </c>
    </row>
    <row r="92" spans="1:4">
      <c r="A92" s="39" t="str">
        <f>+_xlfn.CONCAT(Produccion_consulta[[#This Row],[Año agrícola]],"-",Produccion_consulta[[#This Row],[Región]])</f>
        <v>2011/12-Región Metropolitana</v>
      </c>
      <c r="B92" s="37" t="s">
        <v>62</v>
      </c>
      <c r="C92" s="37" t="s">
        <v>184</v>
      </c>
      <c r="D92" s="39">
        <v>88299.36</v>
      </c>
    </row>
    <row r="93" spans="1:4">
      <c r="A93" s="39" t="str">
        <f>+_xlfn.CONCAT(Produccion_consulta[[#This Row],[Año agrícola]],"-",Produccion_consulta[[#This Row],[Región]])</f>
        <v>2011/12-Región de O´Higgins</v>
      </c>
      <c r="B93" s="37" t="s">
        <v>62</v>
      </c>
      <c r="C93" s="37" t="s">
        <v>185</v>
      </c>
      <c r="D93" s="39">
        <v>25652.06</v>
      </c>
    </row>
    <row r="94" spans="1:4">
      <c r="A94" s="39" t="str">
        <f>+_xlfn.CONCAT(Produccion_consulta[[#This Row],[Año agrícola]],"-",Produccion_consulta[[#This Row],[Región]])</f>
        <v>2011/12-Región del Maule</v>
      </c>
      <c r="B94" s="37" t="s">
        <v>62</v>
      </c>
      <c r="C94" s="37" t="s">
        <v>161</v>
      </c>
      <c r="D94" s="39">
        <v>34486.400000000001</v>
      </c>
    </row>
    <row r="95" spans="1:4">
      <c r="A95" s="39" t="str">
        <f>+_xlfn.CONCAT(Produccion_consulta[[#This Row],[Año agrícola]],"-",Produccion_consulta[[#This Row],[Región]])</f>
        <v>2011/12-Región de Ñuble</v>
      </c>
      <c r="B95" s="37" t="s">
        <v>62</v>
      </c>
      <c r="C95" s="37" t="s">
        <v>186</v>
      </c>
      <c r="D95" s="39" t="s">
        <v>73</v>
      </c>
    </row>
    <row r="96" spans="1:4">
      <c r="A96" s="39" t="str">
        <f>+_xlfn.CONCAT(Produccion_consulta[[#This Row],[Año agrícola]],"-",Produccion_consulta[[#This Row],[Región]])</f>
        <v>2011/12-Región del Bío Bío</v>
      </c>
      <c r="B96" s="37" t="s">
        <v>62</v>
      </c>
      <c r="C96" s="37" t="s">
        <v>187</v>
      </c>
      <c r="D96" s="39">
        <v>101006.31999999999</v>
      </c>
    </row>
    <row r="97" spans="1:4">
      <c r="A97" s="39" t="str">
        <f>+_xlfn.CONCAT(Produccion_consulta[[#This Row],[Año agrícola]],"-",Produccion_consulta[[#This Row],[Región]])</f>
        <v>2011/12-Región de La Aracanía</v>
      </c>
      <c r="B97" s="37" t="s">
        <v>62</v>
      </c>
      <c r="C97" s="37" t="s">
        <v>188</v>
      </c>
      <c r="D97" s="39">
        <v>272034.59999999998</v>
      </c>
    </row>
    <row r="98" spans="1:4">
      <c r="A98" s="39" t="str">
        <f>+_xlfn.CONCAT(Produccion_consulta[[#This Row],[Año agrícola]],"-",Produccion_consulta[[#This Row],[Región]])</f>
        <v>2011/12-Región de Los Ríos</v>
      </c>
      <c r="B98" s="37" t="s">
        <v>62</v>
      </c>
      <c r="C98" s="37" t="s">
        <v>189</v>
      </c>
      <c r="D98" s="39">
        <v>122928.38999999998</v>
      </c>
    </row>
    <row r="99" spans="1:4">
      <c r="A99" s="39" t="str">
        <f>+_xlfn.CONCAT(Produccion_consulta[[#This Row],[Año agrícola]],"-",Produccion_consulta[[#This Row],[Región]])</f>
        <v>2011/12-Región de Los Lagos</v>
      </c>
      <c r="B99" s="37" t="s">
        <v>62</v>
      </c>
      <c r="C99" s="37" t="s">
        <v>167</v>
      </c>
      <c r="D99" s="39">
        <v>385711.38</v>
      </c>
    </row>
    <row r="100" spans="1:4">
      <c r="A100" s="39" t="str">
        <f>+_xlfn.CONCAT(Produccion_consulta[[#This Row],[Año agrícola]],"-",Produccion_consulta[[#This Row],[Región]])</f>
        <v>2011/12-Resto del país</v>
      </c>
      <c r="B100" s="37" t="s">
        <v>62</v>
      </c>
      <c r="C100" s="37" t="s">
        <v>190</v>
      </c>
      <c r="D100" s="39">
        <v>6265.9</v>
      </c>
    </row>
    <row r="101" spans="1:4">
      <c r="A101" s="39" t="str">
        <f>+_xlfn.CONCAT(Produccion_consulta[[#This Row],[Año agrícola]],"-",Produccion_consulta[[#This Row],[Región]])</f>
        <v>2012/13-Región de Coquimbo</v>
      </c>
      <c r="B101" s="37" t="s">
        <v>63</v>
      </c>
      <c r="C101" s="37" t="s">
        <v>178</v>
      </c>
      <c r="D101" s="39">
        <v>51863.119903167018</v>
      </c>
    </row>
    <row r="102" spans="1:4">
      <c r="A102" s="39" t="str">
        <f>+_xlfn.CONCAT(Produccion_consulta[[#This Row],[Año agrícola]],"-",Produccion_consulta[[#This Row],[Región]])</f>
        <v>2012/13-Región de Valparaíso</v>
      </c>
      <c r="B102" s="37" t="s">
        <v>63</v>
      </c>
      <c r="C102" s="37" t="s">
        <v>183</v>
      </c>
      <c r="D102" s="39">
        <v>16391.720884117247</v>
      </c>
    </row>
    <row r="103" spans="1:4">
      <c r="A103" s="39" t="str">
        <f>+_xlfn.CONCAT(Produccion_consulta[[#This Row],[Año agrícola]],"-",Produccion_consulta[[#This Row],[Región]])</f>
        <v>2012/13-Región Metropolitana</v>
      </c>
      <c r="B103" s="37" t="s">
        <v>63</v>
      </c>
      <c r="C103" s="37" t="s">
        <v>184</v>
      </c>
      <c r="D103" s="39">
        <v>112644.46653744439</v>
      </c>
    </row>
    <row r="104" spans="1:4">
      <c r="A104" s="39" t="str">
        <f>+_xlfn.CONCAT(Produccion_consulta[[#This Row],[Año agrícola]],"-",Produccion_consulta[[#This Row],[Región]])</f>
        <v>2012/13-Región de O´Higgins</v>
      </c>
      <c r="B104" s="37" t="s">
        <v>63</v>
      </c>
      <c r="C104" s="37" t="s">
        <v>185</v>
      </c>
      <c r="D104" s="39">
        <v>19220.222324539445</v>
      </c>
    </row>
    <row r="105" spans="1:4">
      <c r="A105" s="39" t="str">
        <f>+_xlfn.CONCAT(Produccion_consulta[[#This Row],[Año agrícola]],"-",Produccion_consulta[[#This Row],[Región]])</f>
        <v>2012/13-Región del Maule</v>
      </c>
      <c r="B105" s="37" t="s">
        <v>63</v>
      </c>
      <c r="C105" s="37" t="s">
        <v>161</v>
      </c>
      <c r="D105" s="39">
        <v>69067.986200520332</v>
      </c>
    </row>
    <row r="106" spans="1:4">
      <c r="A106" s="39" t="str">
        <f>+_xlfn.CONCAT(Produccion_consulta[[#This Row],[Año agrícola]],"-",Produccion_consulta[[#This Row],[Región]])</f>
        <v>2012/13-Región de Ñuble</v>
      </c>
      <c r="B106" s="37" t="s">
        <v>63</v>
      </c>
      <c r="C106" s="37" t="s">
        <v>186</v>
      </c>
      <c r="D106" s="39" t="s">
        <v>73</v>
      </c>
    </row>
    <row r="107" spans="1:4">
      <c r="A107" s="39" t="str">
        <f>+_xlfn.CONCAT(Produccion_consulta[[#This Row],[Año agrícola]],"-",Produccion_consulta[[#This Row],[Región]])</f>
        <v>2012/13-Región del Bío Bío</v>
      </c>
      <c r="B107" s="37" t="s">
        <v>63</v>
      </c>
      <c r="C107" s="37" t="s">
        <v>187</v>
      </c>
      <c r="D107" s="39">
        <v>152632.15975101327</v>
      </c>
    </row>
    <row r="108" spans="1:4">
      <c r="A108" s="39" t="str">
        <f>+_xlfn.CONCAT(Produccion_consulta[[#This Row],[Año agrícola]],"-",Produccion_consulta[[#This Row],[Región]])</f>
        <v>2012/13-Región de La Aracanía</v>
      </c>
      <c r="B108" s="37" t="s">
        <v>63</v>
      </c>
      <c r="C108" s="37" t="s">
        <v>188</v>
      </c>
      <c r="D108" s="39">
        <v>314581.74984666158</v>
      </c>
    </row>
    <row r="109" spans="1:4">
      <c r="A109" s="39" t="str">
        <f>+_xlfn.CONCAT(Produccion_consulta[[#This Row],[Año agrícola]],"-",Produccion_consulta[[#This Row],[Región]])</f>
        <v>2012/13-Región de Los Ríos</v>
      </c>
      <c r="B109" s="37" t="s">
        <v>63</v>
      </c>
      <c r="C109" s="37" t="s">
        <v>189</v>
      </c>
      <c r="D109" s="39">
        <v>76034.57195077253</v>
      </c>
    </row>
    <row r="110" spans="1:4">
      <c r="A110" s="39" t="str">
        <f>+_xlfn.CONCAT(Produccion_consulta[[#This Row],[Año agrícola]],"-",Produccion_consulta[[#This Row],[Región]])</f>
        <v>2012/13-Región de Los Lagos</v>
      </c>
      <c r="B110" s="37" t="s">
        <v>63</v>
      </c>
      <c r="C110" s="37" t="s">
        <v>167</v>
      </c>
      <c r="D110" s="39">
        <v>340220.209903059</v>
      </c>
    </row>
    <row r="111" spans="1:4">
      <c r="A111" s="39" t="str">
        <f>+_xlfn.CONCAT(Produccion_consulta[[#This Row],[Año agrícola]],"-",Produccion_consulta[[#This Row],[Región]])</f>
        <v>2012/13-Resto del país</v>
      </c>
      <c r="B111" s="37" t="s">
        <v>63</v>
      </c>
      <c r="C111" s="37" t="s">
        <v>190</v>
      </c>
      <c r="D111" s="39">
        <v>6365.9</v>
      </c>
    </row>
    <row r="112" spans="1:4">
      <c r="A112" s="39" t="str">
        <f>+_xlfn.CONCAT(Produccion_consulta[[#This Row],[Año agrícola]],"-",Produccion_consulta[[#This Row],[Región]])</f>
        <v>2013/14-Región de Coquimbo</v>
      </c>
      <c r="B112" s="37" t="s">
        <v>64</v>
      </c>
      <c r="C112" s="37" t="s">
        <v>178</v>
      </c>
      <c r="D112" s="39">
        <v>47235.5</v>
      </c>
    </row>
    <row r="113" spans="1:4">
      <c r="A113" s="39" t="str">
        <f>+_xlfn.CONCAT(Produccion_consulta[[#This Row],[Año agrícola]],"-",Produccion_consulta[[#This Row],[Región]])</f>
        <v>2013/14-Región de Valparaíso</v>
      </c>
      <c r="B113" s="37" t="s">
        <v>64</v>
      </c>
      <c r="C113" s="37" t="s">
        <v>183</v>
      </c>
      <c r="D113" s="39">
        <v>18070.8</v>
      </c>
    </row>
    <row r="114" spans="1:4">
      <c r="A114" s="39" t="str">
        <f>+_xlfn.CONCAT(Produccion_consulta[[#This Row],[Año agrícola]],"-",Produccion_consulta[[#This Row],[Región]])</f>
        <v>2013/14-Región Metropolitana</v>
      </c>
      <c r="B114" s="37" t="s">
        <v>64</v>
      </c>
      <c r="C114" s="37" t="s">
        <v>184</v>
      </c>
      <c r="D114" s="39">
        <v>77889.39</v>
      </c>
    </row>
    <row r="115" spans="1:4">
      <c r="A115" s="39" t="str">
        <f>+_xlfn.CONCAT(Produccion_consulta[[#This Row],[Año agrícola]],"-",Produccion_consulta[[#This Row],[Región]])</f>
        <v>2013/14-Región de O´Higgins</v>
      </c>
      <c r="B115" s="37" t="s">
        <v>64</v>
      </c>
      <c r="C115" s="37" t="s">
        <v>185</v>
      </c>
      <c r="D115" s="39">
        <v>17620.16</v>
      </c>
    </row>
    <row r="116" spans="1:4">
      <c r="A116" s="39" t="str">
        <f>+_xlfn.CONCAT(Produccion_consulta[[#This Row],[Año agrícola]],"-",Produccion_consulta[[#This Row],[Región]])</f>
        <v>2013/14-Región del Maule</v>
      </c>
      <c r="B116" s="37" t="s">
        <v>64</v>
      </c>
      <c r="C116" s="37" t="s">
        <v>161</v>
      </c>
      <c r="D116" s="39">
        <v>45494.03</v>
      </c>
    </row>
    <row r="117" spans="1:4">
      <c r="A117" s="39" t="str">
        <f>+_xlfn.CONCAT(Produccion_consulta[[#This Row],[Año agrícola]],"-",Produccion_consulta[[#This Row],[Región]])</f>
        <v>2013/14-Región de Ñuble</v>
      </c>
      <c r="B117" s="37" t="s">
        <v>64</v>
      </c>
      <c r="C117" s="37" t="s">
        <v>186</v>
      </c>
      <c r="D117" s="39" t="s">
        <v>73</v>
      </c>
    </row>
    <row r="118" spans="1:4">
      <c r="A118" s="39" t="str">
        <f>+_xlfn.CONCAT(Produccion_consulta[[#This Row],[Año agrícola]],"-",Produccion_consulta[[#This Row],[Región]])</f>
        <v>2013/14-Región del Bío Bío</v>
      </c>
      <c r="B118" s="37" t="s">
        <v>64</v>
      </c>
      <c r="C118" s="37" t="s">
        <v>187</v>
      </c>
      <c r="D118" s="39">
        <v>131819.4</v>
      </c>
    </row>
    <row r="119" spans="1:4">
      <c r="A119" s="39" t="str">
        <f>+_xlfn.CONCAT(Produccion_consulta[[#This Row],[Año agrícola]],"-",Produccion_consulta[[#This Row],[Región]])</f>
        <v>2013/14-Región de La Aracanía</v>
      </c>
      <c r="B119" s="37" t="s">
        <v>64</v>
      </c>
      <c r="C119" s="37" t="s">
        <v>188</v>
      </c>
      <c r="D119" s="39">
        <v>272045.36</v>
      </c>
    </row>
    <row r="120" spans="1:4">
      <c r="A120" s="39" t="str">
        <f>+_xlfn.CONCAT(Produccion_consulta[[#This Row],[Año agrícola]],"-",Produccion_consulta[[#This Row],[Región]])</f>
        <v>2013/14-Región de Los Ríos</v>
      </c>
      <c r="B120" s="37" t="s">
        <v>64</v>
      </c>
      <c r="C120" s="37" t="s">
        <v>189</v>
      </c>
      <c r="D120" s="39">
        <v>100735.98000000001</v>
      </c>
    </row>
    <row r="121" spans="1:4">
      <c r="A121" s="39" t="str">
        <f>+_xlfn.CONCAT(Produccion_consulta[[#This Row],[Año agrícola]],"-",Produccion_consulta[[#This Row],[Región]])</f>
        <v>2013/14-Región de Los Lagos</v>
      </c>
      <c r="B121" s="37" t="s">
        <v>64</v>
      </c>
      <c r="C121" s="37" t="s">
        <v>167</v>
      </c>
      <c r="D121" s="39">
        <v>344148.42000000004</v>
      </c>
    </row>
    <row r="122" spans="1:4">
      <c r="A122" s="39" t="str">
        <f>+_xlfn.CONCAT(Produccion_consulta[[#This Row],[Año agrícola]],"-",Produccion_consulta[[#This Row],[Región]])</f>
        <v>2013/14-Resto del país</v>
      </c>
      <c r="B122" s="37" t="s">
        <v>64</v>
      </c>
      <c r="C122" s="37" t="s">
        <v>190</v>
      </c>
      <c r="D122" s="39">
        <v>6265.44</v>
      </c>
    </row>
    <row r="123" spans="1:4">
      <c r="A123" s="39" t="str">
        <f>+_xlfn.CONCAT(Produccion_consulta[[#This Row],[Año agrícola]],"-",Produccion_consulta[[#This Row],[Región]])</f>
        <v>2014/15-Región de Coquimbo</v>
      </c>
      <c r="B123" s="37" t="s">
        <v>65</v>
      </c>
      <c r="C123" s="37" t="s">
        <v>178</v>
      </c>
      <c r="D123" s="39">
        <v>43406.3</v>
      </c>
    </row>
    <row r="124" spans="1:4">
      <c r="A124" s="39" t="str">
        <f>+_xlfn.CONCAT(Produccion_consulta[[#This Row],[Año agrícola]],"-",Produccion_consulta[[#This Row],[Región]])</f>
        <v>2014/15-Región de Valparaíso</v>
      </c>
      <c r="B124" s="37" t="s">
        <v>65</v>
      </c>
      <c r="C124" s="37" t="s">
        <v>183</v>
      </c>
      <c r="D124" s="39">
        <v>21881.1</v>
      </c>
    </row>
    <row r="125" spans="1:4">
      <c r="A125" s="39" t="str">
        <f>+_xlfn.CONCAT(Produccion_consulta[[#This Row],[Año agrícola]],"-",Produccion_consulta[[#This Row],[Región]])</f>
        <v>2014/15-Región Metropolitana</v>
      </c>
      <c r="B125" s="37" t="s">
        <v>65</v>
      </c>
      <c r="C125" s="37" t="s">
        <v>184</v>
      </c>
      <c r="D125" s="39">
        <v>112928.4</v>
      </c>
    </row>
    <row r="126" spans="1:4">
      <c r="A126" s="39" t="str">
        <f>+_xlfn.CONCAT(Produccion_consulta[[#This Row],[Año agrícola]],"-",Produccion_consulta[[#This Row],[Región]])</f>
        <v>2014/15-Región de O´Higgins</v>
      </c>
      <c r="B126" s="37" t="s">
        <v>65</v>
      </c>
      <c r="C126" s="37" t="s">
        <v>185</v>
      </c>
      <c r="D126" s="39">
        <v>33402.9</v>
      </c>
    </row>
    <row r="127" spans="1:4">
      <c r="A127" s="39" t="str">
        <f>+_xlfn.CONCAT(Produccion_consulta[[#This Row],[Año agrícola]],"-",Produccion_consulta[[#This Row],[Región]])</f>
        <v>2014/15-Región del Maule</v>
      </c>
      <c r="B127" s="37" t="s">
        <v>65</v>
      </c>
      <c r="C127" s="37" t="s">
        <v>161</v>
      </c>
      <c r="D127" s="39">
        <v>59085.4</v>
      </c>
    </row>
    <row r="128" spans="1:4">
      <c r="A128" s="39" t="str">
        <f>+_xlfn.CONCAT(Produccion_consulta[[#This Row],[Año agrícola]],"-",Produccion_consulta[[#This Row],[Región]])</f>
        <v>2014/15-Región de Ñuble</v>
      </c>
      <c r="B128" s="37" t="s">
        <v>65</v>
      </c>
      <c r="C128" s="37" t="s">
        <v>186</v>
      </c>
      <c r="D128" s="39" t="s">
        <v>73</v>
      </c>
    </row>
    <row r="129" spans="1:4">
      <c r="A129" s="39" t="str">
        <f>+_xlfn.CONCAT(Produccion_consulta[[#This Row],[Año agrícola]],"-",Produccion_consulta[[#This Row],[Región]])</f>
        <v>2014/15-Región del Bío Bío</v>
      </c>
      <c r="B129" s="37" t="s">
        <v>65</v>
      </c>
      <c r="C129" s="37" t="s">
        <v>187</v>
      </c>
      <c r="D129" s="39">
        <v>137049.29999999999</v>
      </c>
    </row>
    <row r="130" spans="1:4">
      <c r="A130" s="39" t="str">
        <f>+_xlfn.CONCAT(Produccion_consulta[[#This Row],[Año agrícola]],"-",Produccion_consulta[[#This Row],[Región]])</f>
        <v>2014/15-Región de La Aracanía</v>
      </c>
      <c r="B130" s="37" t="s">
        <v>65</v>
      </c>
      <c r="C130" s="37" t="s">
        <v>188</v>
      </c>
      <c r="D130" s="39">
        <v>305709.5</v>
      </c>
    </row>
    <row r="131" spans="1:4">
      <c r="A131" s="39" t="str">
        <f>+_xlfn.CONCAT(Produccion_consulta[[#This Row],[Año agrícola]],"-",Produccion_consulta[[#This Row],[Región]])</f>
        <v>2014/15-Región de Los Ríos</v>
      </c>
      <c r="B131" s="37" t="s">
        <v>65</v>
      </c>
      <c r="C131" s="37" t="s">
        <v>189</v>
      </c>
      <c r="D131" s="39">
        <v>62139.8</v>
      </c>
    </row>
    <row r="132" spans="1:4">
      <c r="A132" s="39" t="str">
        <f>+_xlfn.CONCAT(Produccion_consulta[[#This Row],[Año agrícola]],"-",Produccion_consulta[[#This Row],[Región]])</f>
        <v>2014/15-Región de Los Lagos</v>
      </c>
      <c r="B132" s="37" t="s">
        <v>65</v>
      </c>
      <c r="C132" s="37" t="s">
        <v>167</v>
      </c>
      <c r="D132" s="39">
        <v>178633.9</v>
      </c>
    </row>
    <row r="133" spans="1:4">
      <c r="A133" s="39" t="str">
        <f>+_xlfn.CONCAT(Produccion_consulta[[#This Row],[Año agrícola]],"-",Produccion_consulta[[#This Row],[Región]])</f>
        <v>2014/15-Resto del país</v>
      </c>
      <c r="B133" s="37" t="s">
        <v>65</v>
      </c>
      <c r="C133" s="37" t="s">
        <v>190</v>
      </c>
      <c r="D133" s="39">
        <v>6265.44</v>
      </c>
    </row>
    <row r="134" spans="1:4">
      <c r="A134" s="39" t="str">
        <f>+_xlfn.CONCAT(Produccion_consulta[[#This Row],[Año agrícola]],"-",Produccion_consulta[[#This Row],[Región]])</f>
        <v>2015/16-Región de Coquimbo</v>
      </c>
      <c r="B134" s="37" t="s">
        <v>66</v>
      </c>
      <c r="C134" s="37" t="s">
        <v>178</v>
      </c>
      <c r="D134" s="39">
        <v>54372.1</v>
      </c>
    </row>
    <row r="135" spans="1:4">
      <c r="A135" s="39" t="str">
        <f>+_xlfn.CONCAT(Produccion_consulta[[#This Row],[Año agrícola]],"-",Produccion_consulta[[#This Row],[Región]])</f>
        <v>2015/16-Región de Valparaíso</v>
      </c>
      <c r="B135" s="37" t="s">
        <v>66</v>
      </c>
      <c r="C135" s="37" t="s">
        <v>183</v>
      </c>
      <c r="D135" s="39">
        <v>13820.6</v>
      </c>
    </row>
    <row r="136" spans="1:4">
      <c r="A136" s="39" t="str">
        <f>+_xlfn.CONCAT(Produccion_consulta[[#This Row],[Año agrícola]],"-",Produccion_consulta[[#This Row],[Región]])</f>
        <v>2015/16-Región Metropolitana</v>
      </c>
      <c r="B136" s="37" t="s">
        <v>66</v>
      </c>
      <c r="C136" s="37" t="s">
        <v>184</v>
      </c>
      <c r="D136" s="39">
        <v>76522.8</v>
      </c>
    </row>
    <row r="137" spans="1:4">
      <c r="A137" s="39" t="str">
        <f>+_xlfn.CONCAT(Produccion_consulta[[#This Row],[Año agrícola]],"-",Produccion_consulta[[#This Row],[Región]])</f>
        <v>2015/16-Región de O´Higgins</v>
      </c>
      <c r="B137" s="37" t="s">
        <v>66</v>
      </c>
      <c r="C137" s="37" t="s">
        <v>185</v>
      </c>
      <c r="D137" s="39">
        <v>30906.2</v>
      </c>
    </row>
    <row r="138" spans="1:4">
      <c r="A138" s="39" t="str">
        <f>+_xlfn.CONCAT(Produccion_consulta[[#This Row],[Año agrícola]],"-",Produccion_consulta[[#This Row],[Región]])</f>
        <v>2015/16-Región del Maule</v>
      </c>
      <c r="B138" s="37" t="s">
        <v>66</v>
      </c>
      <c r="C138" s="37" t="s">
        <v>161</v>
      </c>
      <c r="D138" s="39">
        <v>88711.6</v>
      </c>
    </row>
    <row r="139" spans="1:4">
      <c r="A139" s="39" t="str">
        <f>+_xlfn.CONCAT(Produccion_consulta[[#This Row],[Año agrícola]],"-",Produccion_consulta[[#This Row],[Región]])</f>
        <v>2015/16-Región de Ñuble</v>
      </c>
      <c r="B139" s="37" t="s">
        <v>66</v>
      </c>
      <c r="C139" s="37" t="s">
        <v>186</v>
      </c>
      <c r="D139" s="39" t="s">
        <v>73</v>
      </c>
    </row>
    <row r="140" spans="1:4">
      <c r="A140" s="39" t="str">
        <f>+_xlfn.CONCAT(Produccion_consulta[[#This Row],[Año agrícola]],"-",Produccion_consulta[[#This Row],[Región]])</f>
        <v>2015/16-Región del Bío Bío</v>
      </c>
      <c r="B140" s="37" t="s">
        <v>66</v>
      </c>
      <c r="C140" s="37" t="s">
        <v>187</v>
      </c>
      <c r="D140" s="39">
        <v>132490.29999999999</v>
      </c>
    </row>
    <row r="141" spans="1:4">
      <c r="A141" s="39" t="str">
        <f>+_xlfn.CONCAT(Produccion_consulta[[#This Row],[Año agrícola]],"-",Produccion_consulta[[#This Row],[Región]])</f>
        <v>2015/16-Región de La Aracanía</v>
      </c>
      <c r="B141" s="37" t="s">
        <v>66</v>
      </c>
      <c r="C141" s="37" t="s">
        <v>188</v>
      </c>
      <c r="D141" s="39">
        <v>338757.1</v>
      </c>
    </row>
    <row r="142" spans="1:4">
      <c r="A142" s="39" t="str">
        <f>+_xlfn.CONCAT(Produccion_consulta[[#This Row],[Año agrícola]],"-",Produccion_consulta[[#This Row],[Región]])</f>
        <v>2015/16-Región de Los Ríos</v>
      </c>
      <c r="B142" s="37" t="s">
        <v>66</v>
      </c>
      <c r="C142" s="37" t="s">
        <v>189</v>
      </c>
      <c r="D142" s="39">
        <v>74118</v>
      </c>
    </row>
    <row r="143" spans="1:4">
      <c r="A143" s="39" t="str">
        <f>+_xlfn.CONCAT(Produccion_consulta[[#This Row],[Año agrícola]],"-",Produccion_consulta[[#This Row],[Región]])</f>
        <v>2015/16-Región de Los Lagos</v>
      </c>
      <c r="B143" s="37" t="s">
        <v>66</v>
      </c>
      <c r="C143" s="37" t="s">
        <v>167</v>
      </c>
      <c r="D143" s="39">
        <v>350060.79999999999</v>
      </c>
    </row>
    <row r="144" spans="1:4">
      <c r="A144" s="39" t="str">
        <f>+_xlfn.CONCAT(Produccion_consulta[[#This Row],[Año agrícola]],"-",Produccion_consulta[[#This Row],[Región]])</f>
        <v>2015/16-Resto del país</v>
      </c>
      <c r="B144" s="37" t="s">
        <v>66</v>
      </c>
      <c r="C144" s="37" t="s">
        <v>190</v>
      </c>
      <c r="D144" s="39">
        <v>6265.4400000000005</v>
      </c>
    </row>
    <row r="145" spans="1:4">
      <c r="A145" s="39" t="str">
        <f>+_xlfn.CONCAT(Produccion_consulta[[#This Row],[Año agrícola]],"-",Produccion_consulta[[#This Row],[Región]])</f>
        <v>2016/17-Región de Coquimbo</v>
      </c>
      <c r="B145" s="37" t="s">
        <v>67</v>
      </c>
      <c r="C145" s="37" t="s">
        <v>178</v>
      </c>
      <c r="D145" s="39">
        <v>54517.979999999996</v>
      </c>
    </row>
    <row r="146" spans="1:4">
      <c r="A146" s="39" t="str">
        <f>+_xlfn.CONCAT(Produccion_consulta[[#This Row],[Año agrícola]],"-",Produccion_consulta[[#This Row],[Región]])</f>
        <v>2016/17-Región de Valparaíso</v>
      </c>
      <c r="B146" s="37" t="s">
        <v>67</v>
      </c>
      <c r="C146" s="37" t="s">
        <v>183</v>
      </c>
      <c r="D146" s="39">
        <v>23887.480000000003</v>
      </c>
    </row>
    <row r="147" spans="1:4">
      <c r="A147" s="39" t="str">
        <f>+_xlfn.CONCAT(Produccion_consulta[[#This Row],[Año agrícola]],"-",Produccion_consulta[[#This Row],[Región]])</f>
        <v>2016/17-Región Metropolitana</v>
      </c>
      <c r="B147" s="37" t="s">
        <v>67</v>
      </c>
      <c r="C147" s="37" t="s">
        <v>184</v>
      </c>
      <c r="D147" s="39">
        <v>90763</v>
      </c>
    </row>
    <row r="148" spans="1:4">
      <c r="A148" s="39" t="str">
        <f>+_xlfn.CONCAT(Produccion_consulta[[#This Row],[Año agrícola]],"-",Produccion_consulta[[#This Row],[Región]])</f>
        <v>2016/17-Región de O´Higgins</v>
      </c>
      <c r="B148" s="37" t="s">
        <v>67</v>
      </c>
      <c r="C148" s="37" t="s">
        <v>185</v>
      </c>
      <c r="D148" s="39">
        <v>18426.900000000001</v>
      </c>
    </row>
    <row r="149" spans="1:4">
      <c r="A149" s="39" t="str">
        <f>+_xlfn.CONCAT(Produccion_consulta[[#This Row],[Año agrícola]],"-",Produccion_consulta[[#This Row],[Región]])</f>
        <v>2016/17-Región del Maule</v>
      </c>
      <c r="B149" s="37" t="s">
        <v>67</v>
      </c>
      <c r="C149" s="37" t="s">
        <v>161</v>
      </c>
      <c r="D149" s="39">
        <v>92237.84</v>
      </c>
    </row>
    <row r="150" spans="1:4">
      <c r="A150" s="39" t="str">
        <f>+_xlfn.CONCAT(Produccion_consulta[[#This Row],[Año agrícola]],"-",Produccion_consulta[[#This Row],[Región]])</f>
        <v>2016/17-Región de Ñuble</v>
      </c>
      <c r="B150" s="37" t="s">
        <v>67</v>
      </c>
      <c r="C150" s="37" t="s">
        <v>186</v>
      </c>
      <c r="D150" s="39" t="s">
        <v>73</v>
      </c>
    </row>
    <row r="151" spans="1:4">
      <c r="A151" s="39" t="str">
        <f>+_xlfn.CONCAT(Produccion_consulta[[#This Row],[Año agrícola]],"-",Produccion_consulta[[#This Row],[Región]])</f>
        <v>2016/17-Región del Bío Bío</v>
      </c>
      <c r="B151" s="37" t="s">
        <v>67</v>
      </c>
      <c r="C151" s="37" t="s">
        <v>187</v>
      </c>
      <c r="D151" s="39">
        <v>170637</v>
      </c>
    </row>
    <row r="152" spans="1:4">
      <c r="A152" s="39" t="str">
        <f>+_xlfn.CONCAT(Produccion_consulta[[#This Row],[Año agrícola]],"-",Produccion_consulta[[#This Row],[Región]])</f>
        <v>2016/17-Región de La Aracanía</v>
      </c>
      <c r="B152" s="37" t="s">
        <v>67</v>
      </c>
      <c r="C152" s="37" t="s">
        <v>188</v>
      </c>
      <c r="D152" s="39">
        <v>369923.04</v>
      </c>
    </row>
    <row r="153" spans="1:4">
      <c r="A153" s="39" t="str">
        <f>+_xlfn.CONCAT(Produccion_consulta[[#This Row],[Año agrícola]],"-",Produccion_consulta[[#This Row],[Región]])</f>
        <v>2016/17-Región de Los Ríos</v>
      </c>
      <c r="B153" s="37" t="s">
        <v>67</v>
      </c>
      <c r="C153" s="37" t="s">
        <v>189</v>
      </c>
      <c r="D153" s="39">
        <v>126094.50999999998</v>
      </c>
    </row>
    <row r="154" spans="1:4">
      <c r="A154" s="39" t="str">
        <f>+_xlfn.CONCAT(Produccion_consulta[[#This Row],[Año agrícola]],"-",Produccion_consulta[[#This Row],[Región]])</f>
        <v>2016/17-Región de Los Lagos</v>
      </c>
      <c r="B154" s="37" t="s">
        <v>67</v>
      </c>
      <c r="C154" s="37" t="s">
        <v>167</v>
      </c>
      <c r="D154" s="39">
        <v>473725.56000000006</v>
      </c>
    </row>
    <row r="155" spans="1:4">
      <c r="A155" s="39" t="str">
        <f>+_xlfn.CONCAT(Produccion_consulta[[#This Row],[Año agrícola]],"-",Produccion_consulta[[#This Row],[Región]])</f>
        <v>2016/17-Resto del país</v>
      </c>
      <c r="B155" s="37" t="s">
        <v>67</v>
      </c>
      <c r="C155" s="37" t="s">
        <v>190</v>
      </c>
      <c r="D155" s="39">
        <v>6265.4400000000005</v>
      </c>
    </row>
    <row r="156" spans="1:4">
      <c r="A156" s="39" t="str">
        <f>+_xlfn.CONCAT(Produccion_consulta[[#This Row],[Año agrícola]],"-",Produccion_consulta[[#This Row],[Región]])</f>
        <v>2017/18-Región de Coquimbo</v>
      </c>
      <c r="B156" s="37" t="s">
        <v>68</v>
      </c>
      <c r="C156" s="37" t="s">
        <v>178</v>
      </c>
      <c r="D156" s="39">
        <v>60645.8</v>
      </c>
    </row>
    <row r="157" spans="1:4">
      <c r="A157" s="39" t="str">
        <f>+_xlfn.CONCAT(Produccion_consulta[[#This Row],[Año agrícola]],"-",Produccion_consulta[[#This Row],[Región]])</f>
        <v>2017/18-Región de Valparaíso</v>
      </c>
      <c r="B157" s="37" t="s">
        <v>68</v>
      </c>
      <c r="C157" s="37" t="s">
        <v>183</v>
      </c>
      <c r="D157" s="39">
        <v>10162.5</v>
      </c>
    </row>
    <row r="158" spans="1:4">
      <c r="A158" s="39" t="str">
        <f>+_xlfn.CONCAT(Produccion_consulta[[#This Row],[Año agrícola]],"-",Produccion_consulta[[#This Row],[Región]])</f>
        <v>2017/18-Región Metropolitana</v>
      </c>
      <c r="B158" s="37" t="s">
        <v>68</v>
      </c>
      <c r="C158" s="37" t="s">
        <v>184</v>
      </c>
      <c r="D158" s="39">
        <v>60586.400000000001</v>
      </c>
    </row>
    <row r="159" spans="1:4">
      <c r="A159" s="39" t="str">
        <f>+_xlfn.CONCAT(Produccion_consulta[[#This Row],[Año agrícola]],"-",Produccion_consulta[[#This Row],[Región]])</f>
        <v>2017/18-Región de O´Higgins</v>
      </c>
      <c r="B159" s="37" t="s">
        <v>68</v>
      </c>
      <c r="C159" s="37" t="s">
        <v>185</v>
      </c>
      <c r="D159" s="39">
        <v>10505</v>
      </c>
    </row>
    <row r="160" spans="1:4">
      <c r="A160" s="39" t="str">
        <f>+_xlfn.CONCAT(Produccion_consulta[[#This Row],[Año agrícola]],"-",Produccion_consulta[[#This Row],[Región]])</f>
        <v>2017/18-Región del Maule</v>
      </c>
      <c r="B160" s="37" t="s">
        <v>68</v>
      </c>
      <c r="C160" s="37" t="s">
        <v>161</v>
      </c>
      <c r="D160" s="39">
        <v>73415.3</v>
      </c>
    </row>
    <row r="161" spans="1:4">
      <c r="A161" s="39" t="str">
        <f>+_xlfn.CONCAT(Produccion_consulta[[#This Row],[Año agrícola]],"-",Produccion_consulta[[#This Row],[Región]])</f>
        <v>2017/18-Región de Ñuble</v>
      </c>
      <c r="B161" s="37" t="s">
        <v>68</v>
      </c>
      <c r="C161" s="37" t="s">
        <v>186</v>
      </c>
      <c r="D161" s="39">
        <v>62576.1</v>
      </c>
    </row>
    <row r="162" spans="1:4">
      <c r="A162" s="39" t="str">
        <f>+_xlfn.CONCAT(Produccion_consulta[[#This Row],[Año agrícola]],"-",Produccion_consulta[[#This Row],[Región]])</f>
        <v>2017/18-Región del Bío Bío</v>
      </c>
      <c r="B162" s="37" t="s">
        <v>68</v>
      </c>
      <c r="C162" s="37" t="s">
        <v>187</v>
      </c>
      <c r="D162" s="39">
        <v>76334.600000000006</v>
      </c>
    </row>
    <row r="163" spans="1:4">
      <c r="A163" s="39" t="str">
        <f>+_xlfn.CONCAT(Produccion_consulta[[#This Row],[Año agrícola]],"-",Produccion_consulta[[#This Row],[Región]])</f>
        <v>2017/18-Región de La Aracanía</v>
      </c>
      <c r="B163" s="37" t="s">
        <v>68</v>
      </c>
      <c r="C163" s="37" t="s">
        <v>188</v>
      </c>
      <c r="D163" s="39">
        <v>396541.3</v>
      </c>
    </row>
    <row r="164" spans="1:4">
      <c r="A164" s="39" t="str">
        <f>+_xlfn.CONCAT(Produccion_consulta[[#This Row],[Año agrícola]],"-",Produccion_consulta[[#This Row],[Región]])</f>
        <v>2017/18-Región de Los Ríos</v>
      </c>
      <c r="B164" s="37" t="s">
        <v>68</v>
      </c>
      <c r="C164" s="37" t="s">
        <v>189</v>
      </c>
      <c r="D164" s="39">
        <v>142018.29999999999</v>
      </c>
    </row>
    <row r="165" spans="1:4">
      <c r="A165" s="39" t="str">
        <f>+_xlfn.CONCAT(Produccion_consulta[[#This Row],[Año agrícola]],"-",Produccion_consulta[[#This Row],[Región]])</f>
        <v>2017/18-Región de Los Lagos</v>
      </c>
      <c r="B165" s="37" t="s">
        <v>68</v>
      </c>
      <c r="C165" s="37" t="s">
        <v>167</v>
      </c>
      <c r="D165" s="39">
        <v>284305.90000000002</v>
      </c>
    </row>
    <row r="166" spans="1:4">
      <c r="A166" s="39" t="str">
        <f>+_xlfn.CONCAT(Produccion_consulta[[#This Row],[Año agrícola]],"-",Produccion_consulta[[#This Row],[Región]])</f>
        <v>2017/18-Resto del país</v>
      </c>
      <c r="B166" s="37" t="s">
        <v>68</v>
      </c>
      <c r="C166" s="37" t="s">
        <v>190</v>
      </c>
      <c r="D166" s="39">
        <v>6265.4</v>
      </c>
    </row>
    <row r="167" spans="1:4">
      <c r="A167" s="39" t="str">
        <f>+_xlfn.CONCAT(Produccion_consulta[[#This Row],[Año agrícola]],"-",Produccion_consulta[[#This Row],[Región]])</f>
        <v>2018/19-Región de Coquimbo</v>
      </c>
      <c r="B167" s="37" t="s">
        <v>69</v>
      </c>
      <c r="C167" s="37" t="s">
        <v>178</v>
      </c>
      <c r="D167" s="39">
        <v>57868.1</v>
      </c>
    </row>
    <row r="168" spans="1:4">
      <c r="A168" s="39" t="str">
        <f>+_xlfn.CONCAT(Produccion_consulta[[#This Row],[Año agrícola]],"-",Produccion_consulta[[#This Row],[Región]])</f>
        <v>2018/19-Región de Valparaíso</v>
      </c>
      <c r="B168" s="37" t="s">
        <v>69</v>
      </c>
      <c r="C168" s="37" t="s">
        <v>183</v>
      </c>
      <c r="D168" s="39">
        <v>14750.5</v>
      </c>
    </row>
    <row r="169" spans="1:4">
      <c r="A169" s="39" t="str">
        <f>+_xlfn.CONCAT(Produccion_consulta[[#This Row],[Año agrícola]],"-",Produccion_consulta[[#This Row],[Región]])</f>
        <v>2018/19-Región Metropolitana</v>
      </c>
      <c r="B169" s="37" t="s">
        <v>69</v>
      </c>
      <c r="C169" s="37" t="s">
        <v>184</v>
      </c>
      <c r="D169" s="39">
        <v>79162.100000000006</v>
      </c>
    </row>
    <row r="170" spans="1:4">
      <c r="A170" s="39" t="str">
        <f>+_xlfn.CONCAT(Produccion_consulta[[#This Row],[Año agrícola]],"-",Produccion_consulta[[#This Row],[Región]])</f>
        <v>2018/19-Región de O´Higgins</v>
      </c>
      <c r="B170" s="37" t="s">
        <v>69</v>
      </c>
      <c r="C170" s="37" t="s">
        <v>185</v>
      </c>
      <c r="D170" s="39">
        <v>18393</v>
      </c>
    </row>
    <row r="171" spans="1:4">
      <c r="A171" s="39" t="str">
        <f>+_xlfn.CONCAT(Produccion_consulta[[#This Row],[Año agrícola]],"-",Produccion_consulta[[#This Row],[Región]])</f>
        <v>2018/19-Región del Maule</v>
      </c>
      <c r="B171" s="37" t="s">
        <v>69</v>
      </c>
      <c r="C171" s="37" t="s">
        <v>161</v>
      </c>
      <c r="D171" s="39">
        <v>114912.5</v>
      </c>
    </row>
    <row r="172" spans="1:4">
      <c r="A172" s="39" t="str">
        <f>+_xlfn.CONCAT(Produccion_consulta[[#This Row],[Año agrícola]],"-",Produccion_consulta[[#This Row],[Región]])</f>
        <v>2018/19-Región de Ñuble</v>
      </c>
      <c r="B172" s="37" t="s">
        <v>69</v>
      </c>
      <c r="C172" s="37" t="s">
        <v>186</v>
      </c>
      <c r="D172" s="39">
        <v>70799.3</v>
      </c>
    </row>
    <row r="173" spans="1:4">
      <c r="A173" s="39" t="str">
        <f>+_xlfn.CONCAT(Produccion_consulta[[#This Row],[Año agrícola]],"-",Produccion_consulta[[#This Row],[Región]])</f>
        <v>2018/19-Región del Bío Bío</v>
      </c>
      <c r="B173" s="37" t="s">
        <v>69</v>
      </c>
      <c r="C173" s="37" t="s">
        <v>187</v>
      </c>
      <c r="D173" s="39">
        <v>48415.8</v>
      </c>
    </row>
    <row r="174" spans="1:4">
      <c r="A174" s="39" t="str">
        <f>+_xlfn.CONCAT(Produccion_consulta[[#This Row],[Año agrícola]],"-",Produccion_consulta[[#This Row],[Región]])</f>
        <v>2018/19-Región de La Aracanía</v>
      </c>
      <c r="B174" s="37" t="s">
        <v>69</v>
      </c>
      <c r="C174" s="37" t="s">
        <v>188</v>
      </c>
      <c r="D174" s="39">
        <v>259521.5</v>
      </c>
    </row>
    <row r="175" spans="1:4">
      <c r="A175" s="39" t="str">
        <f>+_xlfn.CONCAT(Produccion_consulta[[#This Row],[Año agrícola]],"-",Produccion_consulta[[#This Row],[Región]])</f>
        <v>2018/19-Región de Los Ríos</v>
      </c>
      <c r="B175" s="37" t="s">
        <v>69</v>
      </c>
      <c r="C175" s="37" t="s">
        <v>189</v>
      </c>
      <c r="D175" s="39">
        <v>113194.8</v>
      </c>
    </row>
    <row r="176" spans="1:4">
      <c r="A176" s="39" t="str">
        <f>+_xlfn.CONCAT(Produccion_consulta[[#This Row],[Año agrícola]],"-",Produccion_consulta[[#This Row],[Región]])</f>
        <v>2018/19-Región de Los Lagos</v>
      </c>
      <c r="B176" s="37" t="s">
        <v>69</v>
      </c>
      <c r="C176" s="37" t="s">
        <v>167</v>
      </c>
      <c r="D176" s="39">
        <v>379285</v>
      </c>
    </row>
    <row r="177" spans="1:4">
      <c r="A177" s="39" t="str">
        <f>+_xlfn.CONCAT(Produccion_consulta[[#This Row],[Año agrícola]],"-",Produccion_consulta[[#This Row],[Región]])</f>
        <v>2018/19-Resto del país</v>
      </c>
      <c r="B177" s="37" t="s">
        <v>69</v>
      </c>
      <c r="C177" s="37" t="s">
        <v>190</v>
      </c>
      <c r="D177" s="39">
        <v>6265.4</v>
      </c>
    </row>
    <row r="178" spans="1:4">
      <c r="A178" s="39" t="str">
        <f>+_xlfn.CONCAT(Produccion_consulta[[#This Row],[Año agrícola]],"-",Produccion_consulta[[#This Row],[Región]])</f>
        <v>2019/20-Región de Coquimbo</v>
      </c>
      <c r="B178" s="37" t="s">
        <v>70</v>
      </c>
      <c r="C178" s="37" t="s">
        <v>178</v>
      </c>
      <c r="D178" s="39">
        <v>44507.3</v>
      </c>
    </row>
    <row r="179" spans="1:4">
      <c r="A179" s="39" t="str">
        <f>+_xlfn.CONCAT(Produccion_consulta[[#This Row],[Año agrícola]],"-",Produccion_consulta[[#This Row],[Región]])</f>
        <v>2019/20-Región de Valparaíso</v>
      </c>
      <c r="B179" s="37" t="s">
        <v>70</v>
      </c>
      <c r="C179" s="37" t="s">
        <v>183</v>
      </c>
      <c r="D179" s="39">
        <v>2773.3</v>
      </c>
    </row>
    <row r="180" spans="1:4">
      <c r="A180" s="39" t="str">
        <f>+_xlfn.CONCAT(Produccion_consulta[[#This Row],[Año agrícola]],"-",Produccion_consulta[[#This Row],[Región]])</f>
        <v>2019/20-Región Metropolitana</v>
      </c>
      <c r="B180" s="37" t="s">
        <v>70</v>
      </c>
      <c r="C180" s="37" t="s">
        <v>184</v>
      </c>
      <c r="D180" s="39">
        <v>76896.3</v>
      </c>
    </row>
    <row r="181" spans="1:4">
      <c r="A181" s="39" t="str">
        <f>+_xlfn.CONCAT(Produccion_consulta[[#This Row],[Año agrícola]],"-",Produccion_consulta[[#This Row],[Región]])</f>
        <v>2019/20-Región de O´Higgins</v>
      </c>
      <c r="B181" s="37" t="s">
        <v>70</v>
      </c>
      <c r="C181" s="37" t="s">
        <v>185</v>
      </c>
      <c r="D181" s="39">
        <v>10483.700000000001</v>
      </c>
    </row>
    <row r="182" spans="1:4">
      <c r="A182" s="39" t="str">
        <f>+_xlfn.CONCAT(Produccion_consulta[[#This Row],[Año agrícola]],"-",Produccion_consulta[[#This Row],[Región]])</f>
        <v>2019/20-Región del Maule</v>
      </c>
      <c r="B182" s="37" t="s">
        <v>70</v>
      </c>
      <c r="C182" s="37" t="s">
        <v>161</v>
      </c>
      <c r="D182" s="39">
        <v>134541.5</v>
      </c>
    </row>
    <row r="183" spans="1:4">
      <c r="A183" s="39" t="str">
        <f>+_xlfn.CONCAT(Produccion_consulta[[#This Row],[Año agrícola]],"-",Produccion_consulta[[#This Row],[Región]])</f>
        <v>2019/20-Región de Ñuble</v>
      </c>
      <c r="B183" s="37" t="s">
        <v>70</v>
      </c>
      <c r="C183" s="37" t="s">
        <v>186</v>
      </c>
      <c r="D183" s="39">
        <v>49826.5</v>
      </c>
    </row>
    <row r="184" spans="1:4">
      <c r="A184" s="39" t="str">
        <f>+_xlfn.CONCAT(Produccion_consulta[[#This Row],[Año agrícola]],"-",Produccion_consulta[[#This Row],[Región]])</f>
        <v>2019/20-Región del Bío Bío</v>
      </c>
      <c r="B184" s="37" t="s">
        <v>70</v>
      </c>
      <c r="C184" s="37" t="s">
        <v>187</v>
      </c>
      <c r="D184" s="39">
        <v>32644</v>
      </c>
    </row>
    <row r="185" spans="1:4">
      <c r="A185" s="39" t="str">
        <f>+_xlfn.CONCAT(Produccion_consulta[[#This Row],[Año agrícola]],"-",Produccion_consulta[[#This Row],[Región]])</f>
        <v>2019/20-Región de La Aracanía</v>
      </c>
      <c r="B185" s="37" t="s">
        <v>70</v>
      </c>
      <c r="C185" s="37" t="s">
        <v>188</v>
      </c>
      <c r="D185" s="39">
        <v>349145.3</v>
      </c>
    </row>
    <row r="186" spans="1:4">
      <c r="A186" s="39" t="str">
        <f>+_xlfn.CONCAT(Produccion_consulta[[#This Row],[Año agrícola]],"-",Produccion_consulta[[#This Row],[Región]])</f>
        <v>2019/20-Región de Los Ríos</v>
      </c>
      <c r="B186" s="37" t="s">
        <v>70</v>
      </c>
      <c r="C186" s="37" t="s">
        <v>189</v>
      </c>
      <c r="D186" s="39">
        <v>118618.9</v>
      </c>
    </row>
    <row r="187" spans="1:4">
      <c r="A187" s="39" t="str">
        <f>+_xlfn.CONCAT(Produccion_consulta[[#This Row],[Año agrícola]],"-",Produccion_consulta[[#This Row],[Región]])</f>
        <v>2019/20-Región de Los Lagos</v>
      </c>
      <c r="B187" s="37" t="s">
        <v>70</v>
      </c>
      <c r="C187" s="37" t="s">
        <v>167</v>
      </c>
      <c r="D187" s="39">
        <v>462451.4</v>
      </c>
    </row>
    <row r="188" spans="1:4">
      <c r="A188" s="39" t="str">
        <f>+_xlfn.CONCAT(Produccion_consulta[[#This Row],[Año agrícola]],"-",Produccion_consulta[[#This Row],[Región]])</f>
        <v>2019/20-Resto del país</v>
      </c>
      <c r="B188" s="37" t="s">
        <v>70</v>
      </c>
      <c r="C188" s="37" t="s">
        <v>190</v>
      </c>
      <c r="D188" s="39">
        <v>6265.4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9B76-24AB-4C67-8926-0FF8DB811041}">
  <sheetPr>
    <tabColor theme="7" tint="-0.499984740745262"/>
  </sheetPr>
  <dimension ref="A1:L18"/>
  <sheetViews>
    <sheetView workbookViewId="0">
      <selection activeCell="E11" sqref="E11"/>
    </sheetView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39">
      <c r="A1" s="35" t="s">
        <v>49</v>
      </c>
      <c r="B1" s="35" t="s">
        <v>178</v>
      </c>
      <c r="C1" s="35" t="s">
        <v>183</v>
      </c>
      <c r="D1" s="35" t="s">
        <v>184</v>
      </c>
      <c r="E1" s="35" t="s">
        <v>185</v>
      </c>
      <c r="F1" s="35" t="s">
        <v>161</v>
      </c>
      <c r="G1" s="28" t="s">
        <v>186</v>
      </c>
      <c r="H1" s="35" t="s">
        <v>187</v>
      </c>
      <c r="I1" s="35" t="s">
        <v>188</v>
      </c>
      <c r="J1" s="35" t="s">
        <v>189</v>
      </c>
      <c r="K1" s="35" t="s">
        <v>167</v>
      </c>
      <c r="L1" s="35" t="s">
        <v>190</v>
      </c>
    </row>
    <row r="2" spans="1:12">
      <c r="A2" s="34" t="s">
        <v>54</v>
      </c>
      <c r="B2" s="33">
        <v>109620</v>
      </c>
      <c r="C2" s="33">
        <v>15000</v>
      </c>
      <c r="D2" s="33">
        <v>63360</v>
      </c>
      <c r="E2" s="33">
        <v>65550</v>
      </c>
      <c r="F2" s="33">
        <v>57190</v>
      </c>
      <c r="G2" s="33" t="s">
        <v>73</v>
      </c>
      <c r="H2" s="33">
        <v>128320</v>
      </c>
      <c r="I2" s="33">
        <v>302400</v>
      </c>
      <c r="J2" s="34" t="s">
        <v>73</v>
      </c>
      <c r="K2" s="33">
        <v>390784</v>
      </c>
      <c r="L2" s="33">
        <v>11946</v>
      </c>
    </row>
    <row r="3" spans="1:12">
      <c r="A3" s="34" t="s">
        <v>55</v>
      </c>
      <c r="B3" s="33">
        <v>106540.8</v>
      </c>
      <c r="C3" s="33">
        <v>25575</v>
      </c>
      <c r="D3" s="33">
        <v>43227.6</v>
      </c>
      <c r="E3" s="33">
        <v>56512.800000000003</v>
      </c>
      <c r="F3" s="33">
        <v>42448</v>
      </c>
      <c r="G3" s="33" t="s">
        <v>73</v>
      </c>
      <c r="H3" s="33">
        <v>127498.3</v>
      </c>
      <c r="I3" s="33">
        <v>321303.40000000002</v>
      </c>
      <c r="J3" s="34" t="s">
        <v>73</v>
      </c>
      <c r="K3" s="33">
        <v>380683.8</v>
      </c>
      <c r="L3" s="33">
        <v>11946</v>
      </c>
    </row>
    <row r="4" spans="1:12">
      <c r="A4" s="34" t="s">
        <v>56</v>
      </c>
      <c r="B4" s="33">
        <v>120464.5</v>
      </c>
      <c r="C4" s="33">
        <v>31322.5</v>
      </c>
      <c r="D4" s="33">
        <v>59440</v>
      </c>
      <c r="E4" s="33">
        <v>44261.8</v>
      </c>
      <c r="F4" s="33">
        <v>63355.6</v>
      </c>
      <c r="G4" s="33" t="s">
        <v>73</v>
      </c>
      <c r="H4" s="33">
        <v>131670</v>
      </c>
      <c r="I4" s="33">
        <v>446083.8</v>
      </c>
      <c r="J4" s="34" t="s">
        <v>73</v>
      </c>
      <c r="K4" s="33">
        <v>482834</v>
      </c>
      <c r="L4" s="33">
        <v>11946</v>
      </c>
    </row>
    <row r="5" spans="1:12">
      <c r="A5" s="34" t="s">
        <v>57</v>
      </c>
      <c r="B5" s="33">
        <v>56405.8</v>
      </c>
      <c r="C5" s="33">
        <v>20414.599999999999</v>
      </c>
      <c r="D5" s="33">
        <v>87051.9</v>
      </c>
      <c r="E5" s="33">
        <v>22726.799999999999</v>
      </c>
      <c r="F5" s="33">
        <v>44973.2</v>
      </c>
      <c r="G5" s="33" t="s">
        <v>73</v>
      </c>
      <c r="H5" s="33">
        <v>97715.5</v>
      </c>
      <c r="I5" s="33">
        <v>212544.8</v>
      </c>
      <c r="J5" s="34">
        <v>72423.3</v>
      </c>
      <c r="K5" s="33">
        <v>213984.4</v>
      </c>
      <c r="L5" s="33">
        <v>6619.6</v>
      </c>
    </row>
    <row r="6" spans="1:12">
      <c r="A6" s="34" t="s">
        <v>58</v>
      </c>
      <c r="B6" s="33">
        <v>66880</v>
      </c>
      <c r="C6" s="33">
        <v>27744</v>
      </c>
      <c r="D6" s="33">
        <v>86001.3</v>
      </c>
      <c r="E6" s="33">
        <v>26690</v>
      </c>
      <c r="F6" s="33">
        <v>58550.1</v>
      </c>
      <c r="G6" s="33" t="s">
        <v>73</v>
      </c>
      <c r="H6" s="33">
        <v>135270</v>
      </c>
      <c r="I6" s="33">
        <v>220224</v>
      </c>
      <c r="J6" s="34">
        <v>86623.2</v>
      </c>
      <c r="K6" s="33">
        <v>251518.8</v>
      </c>
      <c r="L6" s="33">
        <v>6438.07</v>
      </c>
    </row>
    <row r="7" spans="1:12">
      <c r="A7" s="34" t="s">
        <v>59</v>
      </c>
      <c r="B7" s="33">
        <v>51591.1</v>
      </c>
      <c r="C7" s="33">
        <v>8350.7000000000007</v>
      </c>
      <c r="D7" s="33">
        <v>53081.5</v>
      </c>
      <c r="E7" s="33">
        <v>3752.9</v>
      </c>
      <c r="F7" s="33">
        <v>31915.5</v>
      </c>
      <c r="G7" s="33" t="s">
        <v>73</v>
      </c>
      <c r="H7" s="33">
        <v>109800.8</v>
      </c>
      <c r="I7" s="33">
        <v>265552.8</v>
      </c>
      <c r="J7" s="33">
        <v>121619.2</v>
      </c>
      <c r="K7" s="33">
        <v>272625</v>
      </c>
      <c r="L7" s="33">
        <v>6258.6</v>
      </c>
    </row>
    <row r="8" spans="1:12">
      <c r="A8" s="34" t="s">
        <v>60</v>
      </c>
      <c r="B8" s="33">
        <v>78466.3</v>
      </c>
      <c r="C8" s="33">
        <v>11764.2</v>
      </c>
      <c r="D8" s="33">
        <v>86174.8</v>
      </c>
      <c r="E8" s="33">
        <v>38358</v>
      </c>
      <c r="F8" s="33">
        <v>57455.5</v>
      </c>
      <c r="G8" s="33" t="s">
        <v>73</v>
      </c>
      <c r="H8" s="33">
        <v>165633.4</v>
      </c>
      <c r="I8" s="33">
        <v>315519.2</v>
      </c>
      <c r="J8" s="33">
        <v>124687.7</v>
      </c>
      <c r="K8" s="33">
        <v>197024.2</v>
      </c>
      <c r="L8" s="33">
        <v>6265.9</v>
      </c>
    </row>
    <row r="9" spans="1:12">
      <c r="A9" s="34" t="s">
        <v>61</v>
      </c>
      <c r="B9" s="33">
        <v>75516.320000000007</v>
      </c>
      <c r="C9" s="33">
        <v>31084.26</v>
      </c>
      <c r="D9" s="33">
        <v>79125</v>
      </c>
      <c r="E9" s="33">
        <v>15806.34</v>
      </c>
      <c r="F9" s="33">
        <v>111620.4</v>
      </c>
      <c r="G9" s="33" t="s">
        <v>73</v>
      </c>
      <c r="H9" s="33">
        <v>255835.1</v>
      </c>
      <c r="I9" s="33">
        <v>615990.32999999996</v>
      </c>
      <c r="J9" s="33">
        <v>142119.78</v>
      </c>
      <c r="K9" s="33">
        <v>343080.65</v>
      </c>
      <c r="L9" s="33">
        <v>6265.9</v>
      </c>
    </row>
    <row r="10" spans="1:12">
      <c r="A10" s="34" t="s">
        <v>62</v>
      </c>
      <c r="B10" s="33">
        <v>41067.300000000003</v>
      </c>
      <c r="C10" s="33">
        <v>16000.460000000001</v>
      </c>
      <c r="D10" s="33">
        <v>88299.36</v>
      </c>
      <c r="E10" s="33">
        <v>25652.06</v>
      </c>
      <c r="F10" s="33">
        <v>34486.400000000001</v>
      </c>
      <c r="G10" s="33" t="s">
        <v>73</v>
      </c>
      <c r="H10" s="33">
        <v>101006.31999999999</v>
      </c>
      <c r="I10" s="33">
        <v>272034.59999999998</v>
      </c>
      <c r="J10" s="33">
        <v>122928.38999999998</v>
      </c>
      <c r="K10" s="33">
        <v>385711.38</v>
      </c>
      <c r="L10" s="33">
        <v>6265.9</v>
      </c>
    </row>
    <row r="11" spans="1:12">
      <c r="A11" s="34" t="s">
        <v>63</v>
      </c>
      <c r="B11" s="33">
        <v>51863.119903167018</v>
      </c>
      <c r="C11" s="33">
        <v>16391.720884117247</v>
      </c>
      <c r="D11" s="33">
        <v>112644.46653744439</v>
      </c>
      <c r="E11" s="33">
        <v>19220.222324539445</v>
      </c>
      <c r="F11" s="33">
        <v>69067.986200520332</v>
      </c>
      <c r="G11" s="33" t="s">
        <v>73</v>
      </c>
      <c r="H11" s="33">
        <v>152632.15975101327</v>
      </c>
      <c r="I11" s="33">
        <v>314581.74984666158</v>
      </c>
      <c r="J11" s="33">
        <v>76034.57195077253</v>
      </c>
      <c r="K11" s="33">
        <v>340220.209903059</v>
      </c>
      <c r="L11" s="33">
        <v>6365.9</v>
      </c>
    </row>
    <row r="12" spans="1:12">
      <c r="A12" s="34" t="s">
        <v>64</v>
      </c>
      <c r="B12" s="33">
        <v>47235.5</v>
      </c>
      <c r="C12" s="33">
        <v>18070.8</v>
      </c>
      <c r="D12" s="33">
        <v>77889.39</v>
      </c>
      <c r="E12" s="33">
        <v>17620.16</v>
      </c>
      <c r="F12" s="33">
        <v>45494.03</v>
      </c>
      <c r="G12" s="33" t="s">
        <v>73</v>
      </c>
      <c r="H12" s="33">
        <v>131819.4</v>
      </c>
      <c r="I12" s="33">
        <v>272045.36</v>
      </c>
      <c r="J12" s="33">
        <v>100735.98000000001</v>
      </c>
      <c r="K12" s="33">
        <v>344148.42000000004</v>
      </c>
      <c r="L12" s="33">
        <v>6265.44</v>
      </c>
    </row>
    <row r="13" spans="1:12">
      <c r="A13" s="34" t="s">
        <v>65</v>
      </c>
      <c r="B13" s="33">
        <v>43406.3</v>
      </c>
      <c r="C13" s="33">
        <v>21881.1</v>
      </c>
      <c r="D13" s="33">
        <v>112928.4</v>
      </c>
      <c r="E13" s="33">
        <v>33402.9</v>
      </c>
      <c r="F13" s="33">
        <v>59085.4</v>
      </c>
      <c r="G13" s="33" t="s">
        <v>73</v>
      </c>
      <c r="H13" s="33">
        <v>137049.29999999999</v>
      </c>
      <c r="I13" s="33">
        <v>305709.5</v>
      </c>
      <c r="J13" s="33">
        <v>62139.8</v>
      </c>
      <c r="K13" s="33">
        <v>178633.9</v>
      </c>
      <c r="L13" s="33">
        <v>6265.44</v>
      </c>
    </row>
    <row r="14" spans="1:12">
      <c r="A14" s="34" t="s">
        <v>66</v>
      </c>
      <c r="B14" s="33">
        <v>54372.1</v>
      </c>
      <c r="C14" s="33">
        <v>13820.6</v>
      </c>
      <c r="D14" s="33">
        <v>76522.8</v>
      </c>
      <c r="E14" s="33">
        <v>30906.2</v>
      </c>
      <c r="F14" s="33">
        <v>88711.6</v>
      </c>
      <c r="G14" s="33" t="s">
        <v>73</v>
      </c>
      <c r="H14" s="33">
        <v>132490.29999999999</v>
      </c>
      <c r="I14" s="33">
        <v>338757.1</v>
      </c>
      <c r="J14" s="33">
        <v>74118</v>
      </c>
      <c r="K14" s="33">
        <v>350060.79999999999</v>
      </c>
      <c r="L14" s="33">
        <v>6265.4400000000005</v>
      </c>
    </row>
    <row r="15" spans="1:12">
      <c r="A15" s="34" t="s">
        <v>67</v>
      </c>
      <c r="B15" s="33">
        <v>54517.979999999996</v>
      </c>
      <c r="C15" s="33">
        <v>23887.480000000003</v>
      </c>
      <c r="D15" s="33">
        <v>90763</v>
      </c>
      <c r="E15" s="33">
        <v>18426.900000000001</v>
      </c>
      <c r="F15" s="33">
        <v>92237.84</v>
      </c>
      <c r="G15" s="33" t="s">
        <v>73</v>
      </c>
      <c r="H15" s="33">
        <v>170637</v>
      </c>
      <c r="I15" s="33">
        <v>369923.04</v>
      </c>
      <c r="J15" s="33">
        <v>126094.50999999998</v>
      </c>
      <c r="K15" s="33">
        <v>473725.56000000006</v>
      </c>
      <c r="L15" s="33">
        <v>6265.4400000000005</v>
      </c>
    </row>
    <row r="16" spans="1:12">
      <c r="A16" s="34" t="s">
        <v>68</v>
      </c>
      <c r="B16" s="33">
        <v>60645.8</v>
      </c>
      <c r="C16" s="33">
        <v>10162.5</v>
      </c>
      <c r="D16" s="33">
        <v>60586.400000000001</v>
      </c>
      <c r="E16" s="33">
        <v>10505</v>
      </c>
      <c r="F16" s="33">
        <v>73415.3</v>
      </c>
      <c r="G16" s="33">
        <v>62576.1</v>
      </c>
      <c r="H16" s="33">
        <v>76334.600000000006</v>
      </c>
      <c r="I16" s="33">
        <v>396541.3</v>
      </c>
      <c r="J16" s="33">
        <v>142018.29999999999</v>
      </c>
      <c r="K16" s="33">
        <v>284305.90000000002</v>
      </c>
      <c r="L16" s="33">
        <v>6265.4</v>
      </c>
    </row>
    <row r="17" spans="1:12">
      <c r="A17" s="34" t="s">
        <v>69</v>
      </c>
      <c r="B17" s="33">
        <v>57868.1</v>
      </c>
      <c r="C17" s="33">
        <v>14750.5</v>
      </c>
      <c r="D17" s="33">
        <v>79162.100000000006</v>
      </c>
      <c r="E17" s="33">
        <v>18393</v>
      </c>
      <c r="F17" s="33">
        <v>114912.5</v>
      </c>
      <c r="G17" s="33">
        <v>70799.3</v>
      </c>
      <c r="H17" s="33">
        <v>48415.8</v>
      </c>
      <c r="I17" s="33">
        <v>259521.5</v>
      </c>
      <c r="J17" s="33">
        <v>113194.8</v>
      </c>
      <c r="K17" s="33">
        <v>379285</v>
      </c>
      <c r="L17" s="33">
        <v>6265.4</v>
      </c>
    </row>
    <row r="18" spans="1:12">
      <c r="A18" s="34" t="s">
        <v>70</v>
      </c>
      <c r="B18" s="33">
        <v>44507.3</v>
      </c>
      <c r="C18" s="33">
        <v>2773.3</v>
      </c>
      <c r="D18" s="33">
        <v>76896.3</v>
      </c>
      <c r="E18" s="33">
        <v>10483.700000000001</v>
      </c>
      <c r="F18" s="33">
        <v>134541.5</v>
      </c>
      <c r="G18" s="33">
        <v>49826.5</v>
      </c>
      <c r="H18" s="33">
        <v>32644</v>
      </c>
      <c r="I18" s="33">
        <v>349145.3</v>
      </c>
      <c r="J18" s="33">
        <v>118618.9</v>
      </c>
      <c r="K18" s="33">
        <v>462451.4</v>
      </c>
      <c r="L18" s="33">
        <v>6265.4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E520-A705-4315-B5CB-E1270C15A5F4}">
  <dimension ref="A1:D188"/>
  <sheetViews>
    <sheetView topLeftCell="A171" workbookViewId="0">
      <selection activeCell="A2" sqref="A2:A188"/>
    </sheetView>
  </sheetViews>
  <sheetFormatPr baseColWidth="10" defaultRowHeight="14.5"/>
  <cols>
    <col min="1" max="1" width="22.81640625" style="39" customWidth="1"/>
    <col min="2" max="2" width="13.36328125" bestFit="1" customWidth="1"/>
    <col min="3" max="3" width="19.08984375" bestFit="1" customWidth="1"/>
    <col min="4" max="4" width="13.81640625" bestFit="1" customWidth="1"/>
  </cols>
  <sheetData>
    <row r="1" spans="1:4">
      <c r="B1" t="s">
        <v>49</v>
      </c>
      <c r="C1" t="s">
        <v>71</v>
      </c>
      <c r="D1" t="s">
        <v>192</v>
      </c>
    </row>
    <row r="2" spans="1:4">
      <c r="A2" s="39" t="str">
        <f>+_xlfn.CONCAT(Rendimiento_consulta[[#This Row],[Año agrícola]],"-",Rendimiento_consulta[[#This Row],[Región]])</f>
        <v>2003/04-Región de Coquimbo</v>
      </c>
      <c r="B2" s="37" t="s">
        <v>54</v>
      </c>
      <c r="C2" s="37" t="s">
        <v>178</v>
      </c>
      <c r="D2" s="39">
        <v>20.3</v>
      </c>
    </row>
    <row r="3" spans="1:4">
      <c r="A3" s="39" t="str">
        <f>+_xlfn.CONCAT(Rendimiento_consulta[[#This Row],[Año agrícola]],"-",Rendimiento_consulta[[#This Row],[Región]])</f>
        <v>2003/04-Región de Valparaíso</v>
      </c>
      <c r="B3" s="37" t="s">
        <v>54</v>
      </c>
      <c r="C3" s="37" t="s">
        <v>183</v>
      </c>
      <c r="D3" s="39">
        <v>12.5</v>
      </c>
    </row>
    <row r="4" spans="1:4">
      <c r="A4" s="39" t="str">
        <f>+_xlfn.CONCAT(Rendimiento_consulta[[#This Row],[Año agrícola]],"-",Rendimiento_consulta[[#This Row],[Región]])</f>
        <v>2003/04-Región Metropolitana</v>
      </c>
      <c r="B4" s="37" t="s">
        <v>54</v>
      </c>
      <c r="C4" s="37" t="s">
        <v>184</v>
      </c>
      <c r="D4" s="39">
        <v>15.84</v>
      </c>
    </row>
    <row r="5" spans="1:4">
      <c r="A5" s="39" t="str">
        <f>+_xlfn.CONCAT(Rendimiento_consulta[[#This Row],[Año agrícola]],"-",Rendimiento_consulta[[#This Row],[Región]])</f>
        <v>2003/04-Región de O´Higgins</v>
      </c>
      <c r="B5" s="37" t="s">
        <v>54</v>
      </c>
      <c r="C5" s="37" t="s">
        <v>185</v>
      </c>
      <c r="D5" s="39">
        <v>19</v>
      </c>
    </row>
    <row r="6" spans="1:4">
      <c r="A6" s="39" t="str">
        <f>+_xlfn.CONCAT(Rendimiento_consulta[[#This Row],[Año agrícola]],"-",Rendimiento_consulta[[#This Row],[Región]])</f>
        <v>2003/04-Región del Maule</v>
      </c>
      <c r="B6" s="37" t="s">
        <v>54</v>
      </c>
      <c r="C6" s="37" t="s">
        <v>161</v>
      </c>
      <c r="D6" s="39">
        <v>15.05</v>
      </c>
    </row>
    <row r="7" spans="1:4">
      <c r="A7" s="39" t="str">
        <f>+_xlfn.CONCAT(Rendimiento_consulta[[#This Row],[Año agrícola]],"-",Rendimiento_consulta[[#This Row],[Región]])</f>
        <v>2003/04-Región de Ñuble</v>
      </c>
      <c r="B7" s="37" t="s">
        <v>54</v>
      </c>
      <c r="C7" s="37" t="s">
        <v>186</v>
      </c>
      <c r="D7" s="39" t="s">
        <v>73</v>
      </c>
    </row>
    <row r="8" spans="1:4">
      <c r="A8" s="39" t="str">
        <f>+_xlfn.CONCAT(Rendimiento_consulta[[#This Row],[Año agrícola]],"-",Rendimiento_consulta[[#This Row],[Región]])</f>
        <v>2003/04-Región del Bío Bío</v>
      </c>
      <c r="B8" s="37" t="s">
        <v>54</v>
      </c>
      <c r="C8" s="37" t="s">
        <v>187</v>
      </c>
      <c r="D8" s="39">
        <v>20.05</v>
      </c>
    </row>
    <row r="9" spans="1:4">
      <c r="A9" s="39" t="str">
        <f>+_xlfn.CONCAT(Rendimiento_consulta[[#This Row],[Año agrícola]],"-",Rendimiento_consulta[[#This Row],[Región]])</f>
        <v>2003/04-Región de La Aracanía</v>
      </c>
      <c r="B9" s="37" t="s">
        <v>54</v>
      </c>
      <c r="C9" s="37" t="s">
        <v>188</v>
      </c>
      <c r="D9" s="39">
        <v>18</v>
      </c>
    </row>
    <row r="10" spans="1:4">
      <c r="A10" s="39" t="str">
        <f>+_xlfn.CONCAT(Rendimiento_consulta[[#This Row],[Año agrícola]],"-",Rendimiento_consulta[[#This Row],[Región]])</f>
        <v>2003/04-Región de Los Ríos</v>
      </c>
      <c r="B10" s="37" t="s">
        <v>54</v>
      </c>
      <c r="C10" s="37" t="s">
        <v>189</v>
      </c>
      <c r="D10" s="39" t="s">
        <v>73</v>
      </c>
    </row>
    <row r="11" spans="1:4">
      <c r="A11" s="39" t="str">
        <f>+_xlfn.CONCAT(Rendimiento_consulta[[#This Row],[Año agrícola]],"-",Rendimiento_consulta[[#This Row],[Región]])</f>
        <v>2003/04-Región de Los Lagos</v>
      </c>
      <c r="B11" s="37" t="s">
        <v>54</v>
      </c>
      <c r="C11" s="37" t="s">
        <v>167</v>
      </c>
      <c r="D11" s="39">
        <v>22.72</v>
      </c>
    </row>
    <row r="12" spans="1:4">
      <c r="A12" s="39" t="str">
        <f>+_xlfn.CONCAT(Rendimiento_consulta[[#This Row],[Año agrícola]],"-",Rendimiento_consulta[[#This Row],[Región]])</f>
        <v>2003/04-Resto del país</v>
      </c>
      <c r="B12" s="37" t="s">
        <v>54</v>
      </c>
      <c r="C12" s="37" t="s">
        <v>190</v>
      </c>
      <c r="D12" s="39">
        <v>9.1190839694656489</v>
      </c>
    </row>
    <row r="13" spans="1:4">
      <c r="A13" s="39" t="str">
        <f>+_xlfn.CONCAT(Rendimiento_consulta[[#This Row],[Año agrícola]],"-",Rendimiento_consulta[[#This Row],[Región]])</f>
        <v>2004/05-Región de Coquimbo</v>
      </c>
      <c r="B13" s="37" t="s">
        <v>55</v>
      </c>
      <c r="C13" s="37" t="s">
        <v>178</v>
      </c>
      <c r="D13" s="39">
        <v>21.48</v>
      </c>
    </row>
    <row r="14" spans="1:4">
      <c r="A14" s="39" t="str">
        <f>+_xlfn.CONCAT(Rendimiento_consulta[[#This Row],[Año agrícola]],"-",Rendimiento_consulta[[#This Row],[Región]])</f>
        <v>2004/05-Región de Valparaíso</v>
      </c>
      <c r="B14" s="37" t="s">
        <v>55</v>
      </c>
      <c r="C14" s="37" t="s">
        <v>183</v>
      </c>
      <c r="D14" s="39">
        <v>16.5</v>
      </c>
    </row>
    <row r="15" spans="1:4">
      <c r="A15" s="39" t="str">
        <f>+_xlfn.CONCAT(Rendimiento_consulta[[#This Row],[Año agrícola]],"-",Rendimiento_consulta[[#This Row],[Región]])</f>
        <v>2004/05-Región Metropolitana</v>
      </c>
      <c r="B15" s="37" t="s">
        <v>55</v>
      </c>
      <c r="C15" s="37" t="s">
        <v>184</v>
      </c>
      <c r="D15" s="39">
        <v>13.26</v>
      </c>
    </row>
    <row r="16" spans="1:4">
      <c r="A16" s="39" t="str">
        <f>+_xlfn.CONCAT(Rendimiento_consulta[[#This Row],[Año agrícola]],"-",Rendimiento_consulta[[#This Row],[Región]])</f>
        <v>2004/05-Región de O´Higgins</v>
      </c>
      <c r="B16" s="37" t="s">
        <v>55</v>
      </c>
      <c r="C16" s="37" t="s">
        <v>185</v>
      </c>
      <c r="D16" s="39">
        <v>20.04</v>
      </c>
    </row>
    <row r="17" spans="1:4">
      <c r="A17" s="39" t="str">
        <f>+_xlfn.CONCAT(Rendimiento_consulta[[#This Row],[Año agrícola]],"-",Rendimiento_consulta[[#This Row],[Región]])</f>
        <v>2004/05-Región del Maule</v>
      </c>
      <c r="B17" s="37" t="s">
        <v>55</v>
      </c>
      <c r="C17" s="37" t="s">
        <v>161</v>
      </c>
      <c r="D17" s="39">
        <v>15.16</v>
      </c>
    </row>
    <row r="18" spans="1:4">
      <c r="A18" s="39" t="str">
        <f>+_xlfn.CONCAT(Rendimiento_consulta[[#This Row],[Año agrícola]],"-",Rendimiento_consulta[[#This Row],[Región]])</f>
        <v>2004/05-Región de Ñuble</v>
      </c>
      <c r="B18" s="37" t="s">
        <v>55</v>
      </c>
      <c r="C18" s="37" t="s">
        <v>186</v>
      </c>
      <c r="D18" s="39" t="s">
        <v>73</v>
      </c>
    </row>
    <row r="19" spans="1:4">
      <c r="A19" s="39" t="str">
        <f>+_xlfn.CONCAT(Rendimiento_consulta[[#This Row],[Año agrícola]],"-",Rendimiento_consulta[[#This Row],[Región]])</f>
        <v>2004/05-Región del Bío Bío</v>
      </c>
      <c r="B19" s="37" t="s">
        <v>55</v>
      </c>
      <c r="C19" s="37" t="s">
        <v>187</v>
      </c>
      <c r="D19" s="39">
        <v>20.27</v>
      </c>
    </row>
    <row r="20" spans="1:4">
      <c r="A20" s="39" t="str">
        <f>+_xlfn.CONCAT(Rendimiento_consulta[[#This Row],[Año agrícola]],"-",Rendimiento_consulta[[#This Row],[Región]])</f>
        <v>2004/05-Región de La Aracanía</v>
      </c>
      <c r="B20" s="37" t="s">
        <v>55</v>
      </c>
      <c r="C20" s="37" t="s">
        <v>188</v>
      </c>
      <c r="D20" s="39">
        <v>20.57</v>
      </c>
    </row>
    <row r="21" spans="1:4">
      <c r="A21" s="39" t="str">
        <f>+_xlfn.CONCAT(Rendimiento_consulta[[#This Row],[Año agrícola]],"-",Rendimiento_consulta[[#This Row],[Región]])</f>
        <v>2004/05-Región de Los Ríos</v>
      </c>
      <c r="B21" s="37" t="s">
        <v>55</v>
      </c>
      <c r="C21" s="37" t="s">
        <v>189</v>
      </c>
      <c r="D21" s="39" t="s">
        <v>73</v>
      </c>
    </row>
    <row r="22" spans="1:4">
      <c r="A22" s="39" t="str">
        <f>+_xlfn.CONCAT(Rendimiento_consulta[[#This Row],[Año agrícola]],"-",Rendimiento_consulta[[#This Row],[Región]])</f>
        <v>2004/05-Región de Los Lagos</v>
      </c>
      <c r="B22" s="37" t="s">
        <v>55</v>
      </c>
      <c r="C22" s="37" t="s">
        <v>167</v>
      </c>
      <c r="D22" s="39">
        <v>22.380000000000003</v>
      </c>
    </row>
    <row r="23" spans="1:4">
      <c r="A23" s="39" t="str">
        <f>+_xlfn.CONCAT(Rendimiento_consulta[[#This Row],[Año agrícola]],"-",Rendimiento_consulta[[#This Row],[Región]])</f>
        <v>2004/05-Resto del país</v>
      </c>
      <c r="B23" s="37" t="s">
        <v>55</v>
      </c>
      <c r="C23" s="37" t="s">
        <v>190</v>
      </c>
      <c r="D23" s="39">
        <v>9.1190839694656489</v>
      </c>
    </row>
    <row r="24" spans="1:4">
      <c r="A24" s="39" t="str">
        <f>+_xlfn.CONCAT(Rendimiento_consulta[[#This Row],[Año agrícola]],"-",Rendimiento_consulta[[#This Row],[Región]])</f>
        <v>2005/06-Región de Coquimbo</v>
      </c>
      <c r="B24" s="37" t="s">
        <v>56</v>
      </c>
      <c r="C24" s="37" t="s">
        <v>178</v>
      </c>
      <c r="D24" s="39">
        <v>21.55</v>
      </c>
    </row>
    <row r="25" spans="1:4">
      <c r="A25" s="39" t="str">
        <f>+_xlfn.CONCAT(Rendimiento_consulta[[#This Row],[Año agrícola]],"-",Rendimiento_consulta[[#This Row],[Región]])</f>
        <v>2005/06-Región de Valparaíso</v>
      </c>
      <c r="B25" s="37" t="s">
        <v>56</v>
      </c>
      <c r="C25" s="37" t="s">
        <v>183</v>
      </c>
      <c r="D25" s="39">
        <v>16.75</v>
      </c>
    </row>
    <row r="26" spans="1:4">
      <c r="A26" s="39" t="str">
        <f>+_xlfn.CONCAT(Rendimiento_consulta[[#This Row],[Año agrícola]],"-",Rendimiento_consulta[[#This Row],[Región]])</f>
        <v>2005/06-Región Metropolitana</v>
      </c>
      <c r="B26" s="37" t="s">
        <v>56</v>
      </c>
      <c r="C26" s="37" t="s">
        <v>184</v>
      </c>
      <c r="D26" s="39">
        <v>14.86</v>
      </c>
    </row>
    <row r="27" spans="1:4">
      <c r="A27" s="39" t="str">
        <f>+_xlfn.CONCAT(Rendimiento_consulta[[#This Row],[Año agrícola]],"-",Rendimiento_consulta[[#This Row],[Región]])</f>
        <v>2005/06-Región de O´Higgins</v>
      </c>
      <c r="B27" s="37" t="s">
        <v>56</v>
      </c>
      <c r="C27" s="37" t="s">
        <v>185</v>
      </c>
      <c r="D27" s="39">
        <v>12.98</v>
      </c>
    </row>
    <row r="28" spans="1:4">
      <c r="A28" s="39" t="str">
        <f>+_xlfn.CONCAT(Rendimiento_consulta[[#This Row],[Año agrícola]],"-",Rendimiento_consulta[[#This Row],[Región]])</f>
        <v>2005/06-Región del Maule</v>
      </c>
      <c r="B28" s="37" t="s">
        <v>56</v>
      </c>
      <c r="C28" s="37" t="s">
        <v>161</v>
      </c>
      <c r="D28" s="39">
        <v>16.940000000000001</v>
      </c>
    </row>
    <row r="29" spans="1:4">
      <c r="A29" s="39" t="str">
        <f>+_xlfn.CONCAT(Rendimiento_consulta[[#This Row],[Año agrícola]],"-",Rendimiento_consulta[[#This Row],[Región]])</f>
        <v>2005/06-Región de Ñuble</v>
      </c>
      <c r="B29" s="37" t="s">
        <v>56</v>
      </c>
      <c r="C29" s="37" t="s">
        <v>186</v>
      </c>
      <c r="D29" s="39" t="s">
        <v>73</v>
      </c>
    </row>
    <row r="30" spans="1:4">
      <c r="A30" s="39" t="str">
        <f>+_xlfn.CONCAT(Rendimiento_consulta[[#This Row],[Año agrícola]],"-",Rendimiento_consulta[[#This Row],[Región]])</f>
        <v>2005/06-Región del Bío Bío</v>
      </c>
      <c r="B30" s="37" t="s">
        <v>56</v>
      </c>
      <c r="C30" s="37" t="s">
        <v>187</v>
      </c>
      <c r="D30" s="39">
        <v>19.95</v>
      </c>
    </row>
    <row r="31" spans="1:4">
      <c r="A31" s="39" t="str">
        <f>+_xlfn.CONCAT(Rendimiento_consulta[[#This Row],[Año agrícola]],"-",Rendimiento_consulta[[#This Row],[Región]])</f>
        <v>2005/06-Región de La Aracanía</v>
      </c>
      <c r="B31" s="37" t="s">
        <v>56</v>
      </c>
      <c r="C31" s="37" t="s">
        <v>188</v>
      </c>
      <c r="D31" s="39">
        <v>24.81</v>
      </c>
    </row>
    <row r="32" spans="1:4">
      <c r="A32" s="39" t="str">
        <f>+_xlfn.CONCAT(Rendimiento_consulta[[#This Row],[Año agrícola]],"-",Rendimiento_consulta[[#This Row],[Región]])</f>
        <v>2005/06-Región de Los Ríos</v>
      </c>
      <c r="B32" s="37" t="s">
        <v>56</v>
      </c>
      <c r="C32" s="37" t="s">
        <v>189</v>
      </c>
      <c r="D32" s="39" t="s">
        <v>73</v>
      </c>
    </row>
    <row r="33" spans="1:4">
      <c r="A33" s="39" t="str">
        <f>+_xlfn.CONCAT(Rendimiento_consulta[[#This Row],[Año agrícola]],"-",Rendimiento_consulta[[#This Row],[Región]])</f>
        <v>2005/06-Región de Los Lagos</v>
      </c>
      <c r="B33" s="37" t="s">
        <v>56</v>
      </c>
      <c r="C33" s="37" t="s">
        <v>167</v>
      </c>
      <c r="D33" s="39">
        <v>25.82</v>
      </c>
    </row>
    <row r="34" spans="1:4">
      <c r="A34" s="39" t="str">
        <f>+_xlfn.CONCAT(Rendimiento_consulta[[#This Row],[Año agrícola]],"-",Rendimiento_consulta[[#This Row],[Región]])</f>
        <v>2005/06-Resto del país</v>
      </c>
      <c r="B34" s="37" t="s">
        <v>56</v>
      </c>
      <c r="C34" s="37" t="s">
        <v>190</v>
      </c>
      <c r="D34" s="39">
        <v>9.4073842480743544</v>
      </c>
    </row>
    <row r="35" spans="1:4">
      <c r="A35" s="39" t="str">
        <f>+_xlfn.CONCAT(Rendimiento_consulta[[#This Row],[Año agrícola]],"-",Rendimiento_consulta[[#This Row],[Región]])</f>
        <v>2006/07-Región de Coquimbo</v>
      </c>
      <c r="B35" s="37" t="s">
        <v>57</v>
      </c>
      <c r="C35" s="37" t="s">
        <v>178</v>
      </c>
      <c r="D35" s="39">
        <v>17.426408798813643</v>
      </c>
    </row>
    <row r="36" spans="1:4">
      <c r="A36" s="39" t="str">
        <f>+_xlfn.CONCAT(Rendimiento_consulta[[#This Row],[Año agrícola]],"-",Rendimiento_consulta[[#This Row],[Región]])</f>
        <v>2006/07-Región de Valparaíso</v>
      </c>
      <c r="B36" s="37" t="s">
        <v>57</v>
      </c>
      <c r="C36" s="37" t="s">
        <v>183</v>
      </c>
      <c r="D36" s="39">
        <v>9.3375088133761874</v>
      </c>
    </row>
    <row r="37" spans="1:4">
      <c r="A37" s="39" t="str">
        <f>+_xlfn.CONCAT(Rendimiento_consulta[[#This Row],[Año agrícola]],"-",Rendimiento_consulta[[#This Row],[Región]])</f>
        <v>2006/07-Región Metropolitana</v>
      </c>
      <c r="B37" s="37" t="s">
        <v>57</v>
      </c>
      <c r="C37" s="37" t="s">
        <v>184</v>
      </c>
      <c r="D37" s="39">
        <v>16.623426967364942</v>
      </c>
    </row>
    <row r="38" spans="1:4">
      <c r="A38" s="39" t="str">
        <f>+_xlfn.CONCAT(Rendimiento_consulta[[#This Row],[Año agrícola]],"-",Rendimiento_consulta[[#This Row],[Región]])</f>
        <v>2006/07-Región de O´Higgins</v>
      </c>
      <c r="B38" s="37" t="s">
        <v>57</v>
      </c>
      <c r="C38" s="37" t="s">
        <v>185</v>
      </c>
      <c r="D38" s="39">
        <v>13.281982350534744</v>
      </c>
    </row>
    <row r="39" spans="1:4">
      <c r="A39" s="39" t="str">
        <f>+_xlfn.CONCAT(Rendimiento_consulta[[#This Row],[Año agrícola]],"-",Rendimiento_consulta[[#This Row],[Región]])</f>
        <v>2006/07-Región del Maule</v>
      </c>
      <c r="B39" s="37" t="s">
        <v>57</v>
      </c>
      <c r="C39" s="37" t="s">
        <v>161</v>
      </c>
      <c r="D39" s="39">
        <v>13.350154657230894</v>
      </c>
    </row>
    <row r="40" spans="1:4">
      <c r="A40" s="39" t="str">
        <f>+_xlfn.CONCAT(Rendimiento_consulta[[#This Row],[Año agrícola]],"-",Rendimiento_consulta[[#This Row],[Región]])</f>
        <v>2006/07-Región de Ñuble</v>
      </c>
      <c r="B40" s="37" t="s">
        <v>57</v>
      </c>
      <c r="C40" s="37" t="s">
        <v>186</v>
      </c>
      <c r="D40" s="39" t="s">
        <v>73</v>
      </c>
    </row>
    <row r="41" spans="1:4">
      <c r="A41" s="39" t="str">
        <f>+_xlfn.CONCAT(Rendimiento_consulta[[#This Row],[Año agrícola]],"-",Rendimiento_consulta[[#This Row],[Región]])</f>
        <v>2006/07-Región del Bío Bío</v>
      </c>
      <c r="B41" s="37" t="s">
        <v>57</v>
      </c>
      <c r="C41" s="37" t="s">
        <v>187</v>
      </c>
      <c r="D41" s="39">
        <v>11.576870309860222</v>
      </c>
    </row>
    <row r="42" spans="1:4">
      <c r="A42" s="39" t="str">
        <f>+_xlfn.CONCAT(Rendimiento_consulta[[#This Row],[Año agrícola]],"-",Rendimiento_consulta[[#This Row],[Región]])</f>
        <v>2006/07-Región de La Aracanía</v>
      </c>
      <c r="B42" s="37" t="s">
        <v>57</v>
      </c>
      <c r="C42" s="37" t="s">
        <v>188</v>
      </c>
      <c r="D42" s="39">
        <v>15.118167139676645</v>
      </c>
    </row>
    <row r="43" spans="1:4">
      <c r="A43" s="39" t="str">
        <f>+_xlfn.CONCAT(Rendimiento_consulta[[#This Row],[Año agrícola]],"-",Rendimiento_consulta[[#This Row],[Región]])</f>
        <v>2006/07-Región de Los Ríos</v>
      </c>
      <c r="B43" s="37" t="s">
        <v>57</v>
      </c>
      <c r="C43" s="37" t="s">
        <v>189</v>
      </c>
      <c r="D43" s="39">
        <v>18.236673129705636</v>
      </c>
    </row>
    <row r="44" spans="1:4">
      <c r="A44" s="39" t="str">
        <f>+_xlfn.CONCAT(Rendimiento_consulta[[#This Row],[Año agrícola]],"-",Rendimiento_consulta[[#This Row],[Región]])</f>
        <v>2006/07-Región de Los Lagos</v>
      </c>
      <c r="B44" s="37" t="s">
        <v>57</v>
      </c>
      <c r="C44" s="37" t="s">
        <v>167</v>
      </c>
      <c r="D44" s="39">
        <v>19.057086368736975</v>
      </c>
    </row>
    <row r="45" spans="1:4">
      <c r="A45" s="39" t="str">
        <f>+_xlfn.CONCAT(Rendimiento_consulta[[#This Row],[Año agrícola]],"-",Rendimiento_consulta[[#This Row],[Región]])</f>
        <v>2006/07-Resto del país</v>
      </c>
      <c r="B45" s="37" t="s">
        <v>57</v>
      </c>
      <c r="C45" s="37" t="s">
        <v>190</v>
      </c>
      <c r="D45" s="39">
        <v>9.1190793201133147</v>
      </c>
    </row>
    <row r="46" spans="1:4">
      <c r="A46" s="39" t="str">
        <f>+_xlfn.CONCAT(Rendimiento_consulta[[#This Row],[Año agrícola]],"-",Rendimiento_consulta[[#This Row],[Región]])</f>
        <v>2007/08-Región de Coquimbo</v>
      </c>
      <c r="B46" s="37" t="s">
        <v>58</v>
      </c>
      <c r="C46" s="37" t="s">
        <v>178</v>
      </c>
      <c r="D46" s="39">
        <v>19</v>
      </c>
    </row>
    <row r="47" spans="1:4">
      <c r="A47" s="39" t="str">
        <f>+_xlfn.CONCAT(Rendimiento_consulta[[#This Row],[Año agrícola]],"-",Rendimiento_consulta[[#This Row],[Región]])</f>
        <v>2007/08-Región de Valparaíso</v>
      </c>
      <c r="B47" s="37" t="s">
        <v>58</v>
      </c>
      <c r="C47" s="37" t="s">
        <v>183</v>
      </c>
      <c r="D47" s="39">
        <v>13.6</v>
      </c>
    </row>
    <row r="48" spans="1:4">
      <c r="A48" s="39" t="str">
        <f>+_xlfn.CONCAT(Rendimiento_consulta[[#This Row],[Año agrícola]],"-",Rendimiento_consulta[[#This Row],[Región]])</f>
        <v>2007/08-Región Metropolitana</v>
      </c>
      <c r="B48" s="37" t="s">
        <v>58</v>
      </c>
      <c r="C48" s="37" t="s">
        <v>184</v>
      </c>
      <c r="D48" s="39">
        <v>15.330000000000002</v>
      </c>
    </row>
    <row r="49" spans="1:4">
      <c r="A49" s="39" t="str">
        <f>+_xlfn.CONCAT(Rendimiento_consulta[[#This Row],[Año agrícola]],"-",Rendimiento_consulta[[#This Row],[Región]])</f>
        <v>2007/08-Región de O´Higgins</v>
      </c>
      <c r="B49" s="37" t="s">
        <v>58</v>
      </c>
      <c r="C49" s="37" t="s">
        <v>185</v>
      </c>
      <c r="D49" s="39">
        <v>17</v>
      </c>
    </row>
    <row r="50" spans="1:4">
      <c r="A50" s="39" t="str">
        <f>+_xlfn.CONCAT(Rendimiento_consulta[[#This Row],[Año agrícola]],"-",Rendimiento_consulta[[#This Row],[Región]])</f>
        <v>2007/08-Región del Maule</v>
      </c>
      <c r="B50" s="37" t="s">
        <v>58</v>
      </c>
      <c r="C50" s="37" t="s">
        <v>161</v>
      </c>
      <c r="D50" s="39">
        <v>17.07</v>
      </c>
    </row>
    <row r="51" spans="1:4">
      <c r="A51" s="39" t="str">
        <f>+_xlfn.CONCAT(Rendimiento_consulta[[#This Row],[Año agrícola]],"-",Rendimiento_consulta[[#This Row],[Región]])</f>
        <v>2007/08-Región de Ñuble</v>
      </c>
      <c r="B51" s="37" t="s">
        <v>58</v>
      </c>
      <c r="C51" s="37" t="s">
        <v>186</v>
      </c>
      <c r="D51" s="39" t="s">
        <v>73</v>
      </c>
    </row>
    <row r="52" spans="1:4">
      <c r="A52" s="39" t="str">
        <f>+_xlfn.CONCAT(Rendimiento_consulta[[#This Row],[Año agrícola]],"-",Rendimiento_consulta[[#This Row],[Región]])</f>
        <v>2007/08-Región del Bío Bío</v>
      </c>
      <c r="B52" s="37" t="s">
        <v>58</v>
      </c>
      <c r="C52" s="37" t="s">
        <v>187</v>
      </c>
      <c r="D52" s="39">
        <v>16.7</v>
      </c>
    </row>
    <row r="53" spans="1:4">
      <c r="A53" s="39" t="str">
        <f>+_xlfn.CONCAT(Rendimiento_consulta[[#This Row],[Año agrícola]],"-",Rendimiento_consulta[[#This Row],[Región]])</f>
        <v>2007/08-Región de La Aracanía</v>
      </c>
      <c r="B53" s="37" t="s">
        <v>58</v>
      </c>
      <c r="C53" s="37" t="s">
        <v>188</v>
      </c>
      <c r="D53" s="39">
        <v>14.88</v>
      </c>
    </row>
    <row r="54" spans="1:4">
      <c r="A54" s="39" t="str">
        <f>+_xlfn.CONCAT(Rendimiento_consulta[[#This Row],[Año agrícola]],"-",Rendimiento_consulta[[#This Row],[Región]])</f>
        <v>2007/08-Región de Los Ríos</v>
      </c>
      <c r="B54" s="37" t="s">
        <v>58</v>
      </c>
      <c r="C54" s="37" t="s">
        <v>189</v>
      </c>
      <c r="D54" s="39">
        <v>20.43</v>
      </c>
    </row>
    <row r="55" spans="1:4">
      <c r="A55" s="39" t="str">
        <f>+_xlfn.CONCAT(Rendimiento_consulta[[#This Row],[Año agrícola]],"-",Rendimiento_consulta[[#This Row],[Región]])</f>
        <v>2007/08-Región de Los Lagos</v>
      </c>
      <c r="B55" s="37" t="s">
        <v>58</v>
      </c>
      <c r="C55" s="37" t="s">
        <v>167</v>
      </c>
      <c r="D55" s="39">
        <v>21.03</v>
      </c>
    </row>
    <row r="56" spans="1:4">
      <c r="A56" s="39" t="str">
        <f>+_xlfn.CONCAT(Rendimiento_consulta[[#This Row],[Año agrícola]],"-",Rendimiento_consulta[[#This Row],[Región]])</f>
        <v>2007/08-Resto del país</v>
      </c>
      <c r="B56" s="37" t="s">
        <v>58</v>
      </c>
      <c r="C56" s="37" t="s">
        <v>190</v>
      </c>
      <c r="D56" s="39">
        <v>9.1100436681222714</v>
      </c>
    </row>
    <row r="57" spans="1:4">
      <c r="A57" s="39" t="str">
        <f>+_xlfn.CONCAT(Rendimiento_consulta[[#This Row],[Año agrícola]],"-",Rendimiento_consulta[[#This Row],[Región]])</f>
        <v>2008/09-Región de Coquimbo</v>
      </c>
      <c r="B57" s="37" t="s">
        <v>59</v>
      </c>
      <c r="C57" s="37" t="s">
        <v>178</v>
      </c>
      <c r="D57" s="39">
        <v>17.22</v>
      </c>
    </row>
    <row r="58" spans="1:4">
      <c r="A58" s="39" t="str">
        <f>+_xlfn.CONCAT(Rendimiento_consulta[[#This Row],[Año agrícola]],"-",Rendimiento_consulta[[#This Row],[Región]])</f>
        <v>2008/09-Región de Valparaíso</v>
      </c>
      <c r="B58" s="37" t="s">
        <v>59</v>
      </c>
      <c r="C58" s="37" t="s">
        <v>183</v>
      </c>
      <c r="D58" s="39">
        <v>13.780000000000001</v>
      </c>
    </row>
    <row r="59" spans="1:4">
      <c r="A59" s="39" t="str">
        <f>+_xlfn.CONCAT(Rendimiento_consulta[[#This Row],[Año agrícola]],"-",Rendimiento_consulta[[#This Row],[Región]])</f>
        <v>2008/09-Región Metropolitana</v>
      </c>
      <c r="B59" s="37" t="s">
        <v>59</v>
      </c>
      <c r="C59" s="37" t="s">
        <v>184</v>
      </c>
      <c r="D59" s="39">
        <v>19.23</v>
      </c>
    </row>
    <row r="60" spans="1:4">
      <c r="A60" s="39" t="str">
        <f>+_xlfn.CONCAT(Rendimiento_consulta[[#This Row],[Año agrícola]],"-",Rendimiento_consulta[[#This Row],[Región]])</f>
        <v>2008/09-Región de O´Higgins</v>
      </c>
      <c r="B60" s="37" t="s">
        <v>59</v>
      </c>
      <c r="C60" s="37" t="s">
        <v>185</v>
      </c>
      <c r="D60" s="39">
        <v>14.49</v>
      </c>
    </row>
    <row r="61" spans="1:4">
      <c r="A61" s="39" t="str">
        <f>+_xlfn.CONCAT(Rendimiento_consulta[[#This Row],[Año agrícola]],"-",Rendimiento_consulta[[#This Row],[Región]])</f>
        <v>2008/09-Región del Maule</v>
      </c>
      <c r="B61" s="37" t="s">
        <v>59</v>
      </c>
      <c r="C61" s="37" t="s">
        <v>161</v>
      </c>
      <c r="D61" s="39">
        <v>14.62</v>
      </c>
    </row>
    <row r="62" spans="1:4">
      <c r="A62" s="39" t="str">
        <f>+_xlfn.CONCAT(Rendimiento_consulta[[#This Row],[Año agrícola]],"-",Rendimiento_consulta[[#This Row],[Región]])</f>
        <v>2008/09-Región de Ñuble</v>
      </c>
      <c r="B62" s="37" t="s">
        <v>59</v>
      </c>
      <c r="C62" s="37" t="s">
        <v>186</v>
      </c>
      <c r="D62" s="39" t="s">
        <v>73</v>
      </c>
    </row>
    <row r="63" spans="1:4">
      <c r="A63" s="39" t="str">
        <f>+_xlfn.CONCAT(Rendimiento_consulta[[#This Row],[Año agrícola]],"-",Rendimiento_consulta[[#This Row],[Región]])</f>
        <v>2008/09-Región del Bío Bío</v>
      </c>
      <c r="B63" s="37" t="s">
        <v>59</v>
      </c>
      <c r="C63" s="37" t="s">
        <v>187</v>
      </c>
      <c r="D63" s="39">
        <v>15.63</v>
      </c>
    </row>
    <row r="64" spans="1:4">
      <c r="A64" s="39" t="str">
        <f>+_xlfn.CONCAT(Rendimiento_consulta[[#This Row],[Año agrícola]],"-",Rendimiento_consulta[[#This Row],[Región]])</f>
        <v>2008/09-Región de La Aracanía</v>
      </c>
      <c r="B64" s="37" t="s">
        <v>59</v>
      </c>
      <c r="C64" s="37" t="s">
        <v>188</v>
      </c>
      <c r="D64" s="39">
        <v>19.71</v>
      </c>
    </row>
    <row r="65" spans="1:4">
      <c r="A65" s="39" t="str">
        <f>+_xlfn.CONCAT(Rendimiento_consulta[[#This Row],[Año agrícola]],"-",Rendimiento_consulta[[#This Row],[Región]])</f>
        <v>2008/09-Región de Los Ríos</v>
      </c>
      <c r="B65" s="37" t="s">
        <v>59</v>
      </c>
      <c r="C65" s="37" t="s">
        <v>189</v>
      </c>
      <c r="D65" s="39">
        <v>26.630000000000003</v>
      </c>
    </row>
    <row r="66" spans="1:4">
      <c r="A66" s="39" t="str">
        <f>+_xlfn.CONCAT(Rendimiento_consulta[[#This Row],[Año agrícola]],"-",Rendimiento_consulta[[#This Row],[Región]])</f>
        <v>2008/09-Región de Los Lagos</v>
      </c>
      <c r="B66" s="37" t="s">
        <v>59</v>
      </c>
      <c r="C66" s="37" t="s">
        <v>167</v>
      </c>
      <c r="D66" s="39">
        <v>25.910000000000004</v>
      </c>
    </row>
    <row r="67" spans="1:4">
      <c r="A67" s="39" t="str">
        <f>+_xlfn.CONCAT(Rendimiento_consulta[[#This Row],[Año agrícola]],"-",Rendimiento_consulta[[#This Row],[Región]])</f>
        <v>2008/09-Resto del país</v>
      </c>
      <c r="B67" s="37" t="s">
        <v>59</v>
      </c>
      <c r="C67" s="37" t="s">
        <v>190</v>
      </c>
      <c r="D67" s="39">
        <v>9.1206695778748177</v>
      </c>
    </row>
    <row r="68" spans="1:4">
      <c r="A68" s="39" t="str">
        <f>+_xlfn.CONCAT(Rendimiento_consulta[[#This Row],[Año agrícola]],"-",Rendimiento_consulta[[#This Row],[Región]])</f>
        <v>2009/10-Región de Coquimbo</v>
      </c>
      <c r="B68" s="37" t="s">
        <v>60</v>
      </c>
      <c r="C68" s="37" t="s">
        <v>178</v>
      </c>
      <c r="D68" s="39">
        <v>22.94</v>
      </c>
    </row>
    <row r="69" spans="1:4">
      <c r="A69" s="39" t="str">
        <f>+_xlfn.CONCAT(Rendimiento_consulta[[#This Row],[Año agrícola]],"-",Rendimiento_consulta[[#This Row],[Región]])</f>
        <v>2009/10-Región de Valparaíso</v>
      </c>
      <c r="B69" s="37" t="s">
        <v>60</v>
      </c>
      <c r="C69" s="37" t="s">
        <v>183</v>
      </c>
      <c r="D69" s="39">
        <v>26.330000000000002</v>
      </c>
    </row>
    <row r="70" spans="1:4">
      <c r="A70" s="39" t="str">
        <f>+_xlfn.CONCAT(Rendimiento_consulta[[#This Row],[Año agrícola]],"-",Rendimiento_consulta[[#This Row],[Región]])</f>
        <v>2009/10-Región Metropolitana</v>
      </c>
      <c r="B70" s="37" t="s">
        <v>60</v>
      </c>
      <c r="C70" s="37" t="s">
        <v>184</v>
      </c>
      <c r="D70" s="39">
        <v>24.669999999999998</v>
      </c>
    </row>
    <row r="71" spans="1:4">
      <c r="A71" s="39" t="str">
        <f>+_xlfn.CONCAT(Rendimiento_consulta[[#This Row],[Año agrícola]],"-",Rendimiento_consulta[[#This Row],[Región]])</f>
        <v>2009/10-Región de O´Higgins</v>
      </c>
      <c r="B71" s="37" t="s">
        <v>60</v>
      </c>
      <c r="C71" s="37" t="s">
        <v>185</v>
      </c>
      <c r="D71" s="39">
        <v>19.36</v>
      </c>
    </row>
    <row r="72" spans="1:4">
      <c r="A72" s="39" t="str">
        <f>+_xlfn.CONCAT(Rendimiento_consulta[[#This Row],[Año agrícola]],"-",Rendimiento_consulta[[#This Row],[Región]])</f>
        <v>2009/10-Región del Maule</v>
      </c>
      <c r="B72" s="37" t="s">
        <v>60</v>
      </c>
      <c r="C72" s="37" t="s">
        <v>161</v>
      </c>
      <c r="D72" s="39">
        <v>12.52</v>
      </c>
    </row>
    <row r="73" spans="1:4">
      <c r="A73" s="39" t="str">
        <f>+_xlfn.CONCAT(Rendimiento_consulta[[#This Row],[Año agrícola]],"-",Rendimiento_consulta[[#This Row],[Región]])</f>
        <v>2009/10-Región de Ñuble</v>
      </c>
      <c r="B73" s="37" t="s">
        <v>60</v>
      </c>
      <c r="C73" s="37" t="s">
        <v>186</v>
      </c>
      <c r="D73" s="39" t="s">
        <v>73</v>
      </c>
    </row>
    <row r="74" spans="1:4">
      <c r="A74" s="39" t="str">
        <f>+_xlfn.CONCAT(Rendimiento_consulta[[#This Row],[Año agrícola]],"-",Rendimiento_consulta[[#This Row],[Región]])</f>
        <v>2009/10-Región del Bío Bío</v>
      </c>
      <c r="B74" s="37" t="s">
        <v>60</v>
      </c>
      <c r="C74" s="37" t="s">
        <v>187</v>
      </c>
      <c r="D74" s="39">
        <v>18.490000000000002</v>
      </c>
    </row>
    <row r="75" spans="1:4">
      <c r="A75" s="39" t="str">
        <f>+_xlfn.CONCAT(Rendimiento_consulta[[#This Row],[Año agrícola]],"-",Rendimiento_consulta[[#This Row],[Región]])</f>
        <v>2009/10-Región de La Aracanía</v>
      </c>
      <c r="B75" s="37" t="s">
        <v>60</v>
      </c>
      <c r="C75" s="37" t="s">
        <v>188</v>
      </c>
      <c r="D75" s="39">
        <v>18.830000000000002</v>
      </c>
    </row>
    <row r="76" spans="1:4">
      <c r="A76" s="39" t="str">
        <f>+_xlfn.CONCAT(Rendimiento_consulta[[#This Row],[Año agrícola]],"-",Rendimiento_consulta[[#This Row],[Región]])</f>
        <v>2009/10-Región de Los Ríos</v>
      </c>
      <c r="B76" s="37" t="s">
        <v>60</v>
      </c>
      <c r="C76" s="37" t="s">
        <v>189</v>
      </c>
      <c r="D76" s="39">
        <v>33.1</v>
      </c>
    </row>
    <row r="77" spans="1:4">
      <c r="A77" s="39" t="str">
        <f>+_xlfn.CONCAT(Rendimiento_consulta[[#This Row],[Año agrícola]],"-",Rendimiento_consulta[[#This Row],[Región]])</f>
        <v>2009/10-Región de Los Lagos</v>
      </c>
      <c r="B77" s="37" t="s">
        <v>60</v>
      </c>
      <c r="C77" s="37" t="s">
        <v>167</v>
      </c>
      <c r="D77" s="39">
        <v>29.53</v>
      </c>
    </row>
    <row r="78" spans="1:4">
      <c r="A78" s="39" t="str">
        <f>+_xlfn.CONCAT(Rendimiento_consulta[[#This Row],[Año agrícola]],"-",Rendimiento_consulta[[#This Row],[Región]])</f>
        <v>2009/10-Resto del país</v>
      </c>
      <c r="B78" s="37" t="s">
        <v>60</v>
      </c>
      <c r="C78" s="37" t="s">
        <v>190</v>
      </c>
      <c r="D78" s="39">
        <v>9.1206695778748177</v>
      </c>
    </row>
    <row r="79" spans="1:4">
      <c r="A79" s="39" t="str">
        <f>+_xlfn.CONCAT(Rendimiento_consulta[[#This Row],[Año agrícola]],"-",Rendimiento_consulta[[#This Row],[Región]])</f>
        <v>2010/11-Región de Coquimbo</v>
      </c>
      <c r="B79" s="37" t="s">
        <v>61</v>
      </c>
      <c r="C79" s="37" t="s">
        <v>178</v>
      </c>
      <c r="D79" s="39">
        <v>23.54</v>
      </c>
    </row>
    <row r="80" spans="1:4">
      <c r="A80" s="39" t="str">
        <f>+_xlfn.CONCAT(Rendimiento_consulta[[#This Row],[Año agrícola]],"-",Rendimiento_consulta[[#This Row],[Región]])</f>
        <v>2010/11-Región de Valparaíso</v>
      </c>
      <c r="B80" s="37" t="s">
        <v>61</v>
      </c>
      <c r="C80" s="37" t="s">
        <v>183</v>
      </c>
      <c r="D80" s="39">
        <v>20.52</v>
      </c>
    </row>
    <row r="81" spans="1:4">
      <c r="A81" s="39" t="str">
        <f>+_xlfn.CONCAT(Rendimiento_consulta[[#This Row],[Año agrícola]],"-",Rendimiento_consulta[[#This Row],[Región]])</f>
        <v>2010/11-Región Metropolitana</v>
      </c>
      <c r="B81" s="37" t="s">
        <v>61</v>
      </c>
      <c r="C81" s="37" t="s">
        <v>184</v>
      </c>
      <c r="D81" s="39">
        <v>21.1</v>
      </c>
    </row>
    <row r="82" spans="1:4">
      <c r="A82" s="39" t="str">
        <f>+_xlfn.CONCAT(Rendimiento_consulta[[#This Row],[Año agrícola]],"-",Rendimiento_consulta[[#This Row],[Región]])</f>
        <v>2010/11-Región de O´Higgins</v>
      </c>
      <c r="B82" s="37" t="s">
        <v>61</v>
      </c>
      <c r="C82" s="37" t="s">
        <v>185</v>
      </c>
      <c r="D82" s="39">
        <v>17.82</v>
      </c>
    </row>
    <row r="83" spans="1:4">
      <c r="A83" s="39" t="str">
        <f>+_xlfn.CONCAT(Rendimiento_consulta[[#This Row],[Año agrícola]],"-",Rendimiento_consulta[[#This Row],[Región]])</f>
        <v>2010/11-Región del Maule</v>
      </c>
      <c r="B83" s="37" t="s">
        <v>61</v>
      </c>
      <c r="C83" s="37" t="s">
        <v>161</v>
      </c>
      <c r="D83" s="39">
        <v>24.35</v>
      </c>
    </row>
    <row r="84" spans="1:4">
      <c r="A84" s="39" t="str">
        <f>+_xlfn.CONCAT(Rendimiento_consulta[[#This Row],[Año agrícola]],"-",Rendimiento_consulta[[#This Row],[Región]])</f>
        <v>2010/11-Región de Ñuble</v>
      </c>
      <c r="B84" s="37" t="s">
        <v>61</v>
      </c>
      <c r="C84" s="37" t="s">
        <v>186</v>
      </c>
      <c r="D84" s="39" t="s">
        <v>73</v>
      </c>
    </row>
    <row r="85" spans="1:4">
      <c r="A85" s="39" t="str">
        <f>+_xlfn.CONCAT(Rendimiento_consulta[[#This Row],[Año agrícola]],"-",Rendimiento_consulta[[#This Row],[Región]])</f>
        <v>2010/11-Región del Bío Bío</v>
      </c>
      <c r="B85" s="37" t="s">
        <v>61</v>
      </c>
      <c r="C85" s="37" t="s">
        <v>187</v>
      </c>
      <c r="D85" s="39">
        <v>27.26</v>
      </c>
    </row>
    <row r="86" spans="1:4">
      <c r="A86" s="39" t="str">
        <f>+_xlfn.CONCAT(Rendimiento_consulta[[#This Row],[Año agrícola]],"-",Rendimiento_consulta[[#This Row],[Región]])</f>
        <v>2010/11-Región de La Aracanía</v>
      </c>
      <c r="B86" s="37" t="s">
        <v>61</v>
      </c>
      <c r="C86" s="37" t="s">
        <v>188</v>
      </c>
      <c r="D86" s="39">
        <v>34.69</v>
      </c>
    </row>
    <row r="87" spans="1:4">
      <c r="A87" s="39" t="str">
        <f>+_xlfn.CONCAT(Rendimiento_consulta[[#This Row],[Año agrícola]],"-",Rendimiento_consulta[[#This Row],[Región]])</f>
        <v>2010/11-Región de Los Ríos</v>
      </c>
      <c r="B87" s="37" t="s">
        <v>61</v>
      </c>
      <c r="C87" s="37" t="s">
        <v>189</v>
      </c>
      <c r="D87" s="39">
        <v>37.019999999999996</v>
      </c>
    </row>
    <row r="88" spans="1:4">
      <c r="A88" s="39" t="str">
        <f>+_xlfn.CONCAT(Rendimiento_consulta[[#This Row],[Año agrícola]],"-",Rendimiento_consulta[[#This Row],[Región]])</f>
        <v>2010/11-Región de Los Lagos</v>
      </c>
      <c r="B88" s="37" t="s">
        <v>61</v>
      </c>
      <c r="C88" s="37" t="s">
        <v>167</v>
      </c>
      <c r="D88" s="39">
        <v>42.55</v>
      </c>
    </row>
    <row r="89" spans="1:4">
      <c r="A89" s="39" t="str">
        <f>+_xlfn.CONCAT(Rendimiento_consulta[[#This Row],[Año agrícola]],"-",Rendimiento_consulta[[#This Row],[Región]])</f>
        <v>2010/11-Resto del país</v>
      </c>
      <c r="B89" s="37" t="s">
        <v>61</v>
      </c>
      <c r="C89" s="37" t="s">
        <v>190</v>
      </c>
      <c r="D89" s="39">
        <v>9.1206695778748177</v>
      </c>
    </row>
    <row r="90" spans="1:4">
      <c r="A90" s="39" t="str">
        <f>+_xlfn.CONCAT(Rendimiento_consulta[[#This Row],[Año agrícola]],"-",Rendimiento_consulta[[#This Row],[Región]])</f>
        <v>2011/12-Región de Coquimbo</v>
      </c>
      <c r="B90" s="37" t="s">
        <v>62</v>
      </c>
      <c r="C90" s="37" t="s">
        <v>178</v>
      </c>
      <c r="D90" s="39">
        <v>22.02</v>
      </c>
    </row>
    <row r="91" spans="1:4">
      <c r="A91" s="39" t="str">
        <f>+_xlfn.CONCAT(Rendimiento_consulta[[#This Row],[Año agrícola]],"-",Rendimiento_consulta[[#This Row],[Región]])</f>
        <v>2011/12-Región de Valparaíso</v>
      </c>
      <c r="B91" s="37" t="s">
        <v>62</v>
      </c>
      <c r="C91" s="37" t="s">
        <v>183</v>
      </c>
      <c r="D91" s="39">
        <v>11.26</v>
      </c>
    </row>
    <row r="92" spans="1:4">
      <c r="A92" s="39" t="str">
        <f>+_xlfn.CONCAT(Rendimiento_consulta[[#This Row],[Año agrícola]],"-",Rendimiento_consulta[[#This Row],[Región]])</f>
        <v>2011/12-Región Metropolitana</v>
      </c>
      <c r="B92" s="37" t="s">
        <v>62</v>
      </c>
      <c r="C92" s="37" t="s">
        <v>184</v>
      </c>
      <c r="D92" s="39">
        <v>24.48</v>
      </c>
    </row>
    <row r="93" spans="1:4">
      <c r="A93" s="39" t="str">
        <f>+_xlfn.CONCAT(Rendimiento_consulta[[#This Row],[Año agrícola]],"-",Rendimiento_consulta[[#This Row],[Región]])</f>
        <v>2011/12-Región de O´Higgins</v>
      </c>
      <c r="B93" s="37" t="s">
        <v>62</v>
      </c>
      <c r="C93" s="37" t="s">
        <v>185</v>
      </c>
      <c r="D93" s="39">
        <v>15.260000000000002</v>
      </c>
    </row>
    <row r="94" spans="1:4">
      <c r="A94" s="39" t="str">
        <f>+_xlfn.CONCAT(Rendimiento_consulta[[#This Row],[Año agrícola]],"-",Rendimiento_consulta[[#This Row],[Región]])</f>
        <v>2011/12-Región del Maule</v>
      </c>
      <c r="B94" s="37" t="s">
        <v>62</v>
      </c>
      <c r="C94" s="37" t="s">
        <v>161</v>
      </c>
      <c r="D94" s="39">
        <v>16.580000000000002</v>
      </c>
    </row>
    <row r="95" spans="1:4">
      <c r="A95" s="39" t="str">
        <f>+_xlfn.CONCAT(Rendimiento_consulta[[#This Row],[Año agrícola]],"-",Rendimiento_consulta[[#This Row],[Región]])</f>
        <v>2011/12-Región de Ñuble</v>
      </c>
      <c r="B95" s="37" t="s">
        <v>62</v>
      </c>
      <c r="C95" s="37" t="s">
        <v>186</v>
      </c>
      <c r="D95" s="39" t="s">
        <v>73</v>
      </c>
    </row>
    <row r="96" spans="1:4">
      <c r="A96" s="39" t="str">
        <f>+_xlfn.CONCAT(Rendimiento_consulta[[#This Row],[Año agrícola]],"-",Rendimiento_consulta[[#This Row],[Región]])</f>
        <v>2011/12-Región del Bío Bío</v>
      </c>
      <c r="B96" s="37" t="s">
        <v>62</v>
      </c>
      <c r="C96" s="37" t="s">
        <v>187</v>
      </c>
      <c r="D96" s="39">
        <v>16.84</v>
      </c>
    </row>
    <row r="97" spans="1:4">
      <c r="A97" s="39" t="str">
        <f>+_xlfn.CONCAT(Rendimiento_consulta[[#This Row],[Año agrícola]],"-",Rendimiento_consulta[[#This Row],[Región]])</f>
        <v>2011/12-Región de La Aracanía</v>
      </c>
      <c r="B97" s="37" t="s">
        <v>62</v>
      </c>
      <c r="C97" s="37" t="s">
        <v>188</v>
      </c>
      <c r="D97" s="39">
        <v>26.2</v>
      </c>
    </row>
    <row r="98" spans="1:4">
      <c r="A98" s="39" t="str">
        <f>+_xlfn.CONCAT(Rendimiento_consulta[[#This Row],[Año agrícola]],"-",Rendimiento_consulta[[#This Row],[Región]])</f>
        <v>2011/12-Región de Los Ríos</v>
      </c>
      <c r="B98" s="37" t="s">
        <v>62</v>
      </c>
      <c r="C98" s="37" t="s">
        <v>189</v>
      </c>
      <c r="D98" s="39">
        <v>36.230000000000004</v>
      </c>
    </row>
    <row r="99" spans="1:4">
      <c r="A99" s="39" t="str">
        <f>+_xlfn.CONCAT(Rendimiento_consulta[[#This Row],[Año agrícola]],"-",Rendimiento_consulta[[#This Row],[Región]])</f>
        <v>2011/12-Región de Los Lagos</v>
      </c>
      <c r="B99" s="37" t="s">
        <v>62</v>
      </c>
      <c r="C99" s="37" t="s">
        <v>167</v>
      </c>
      <c r="D99" s="39">
        <v>37.019999999999996</v>
      </c>
    </row>
    <row r="100" spans="1:4">
      <c r="A100" s="39" t="str">
        <f>+_xlfn.CONCAT(Rendimiento_consulta[[#This Row],[Año agrícola]],"-",Rendimiento_consulta[[#This Row],[Región]])</f>
        <v>2011/12-Resto del país</v>
      </c>
      <c r="B100" s="37" t="s">
        <v>62</v>
      </c>
      <c r="C100" s="37" t="s">
        <v>190</v>
      </c>
      <c r="D100" s="39">
        <v>9.2662299854439585</v>
      </c>
    </row>
    <row r="101" spans="1:4">
      <c r="A101" s="39" t="str">
        <f>+_xlfn.CONCAT(Rendimiento_consulta[[#This Row],[Año agrícola]],"-",Rendimiento_consulta[[#This Row],[Región]])</f>
        <v>2012/13-Región de Coquimbo</v>
      </c>
      <c r="B101" s="37" t="s">
        <v>63</v>
      </c>
      <c r="C101" s="37" t="s">
        <v>178</v>
      </c>
      <c r="D101" s="39">
        <v>20.370432012241562</v>
      </c>
    </row>
    <row r="102" spans="1:4">
      <c r="A102" s="39" t="str">
        <f>+_xlfn.CONCAT(Rendimiento_consulta[[#This Row],[Año agrícola]],"-",Rendimiento_consulta[[#This Row],[Región]])</f>
        <v>2012/13-Región de Valparaíso</v>
      </c>
      <c r="B102" s="37" t="s">
        <v>63</v>
      </c>
      <c r="C102" s="37" t="s">
        <v>183</v>
      </c>
      <c r="D102" s="39">
        <v>14.861034346434494</v>
      </c>
    </row>
    <row r="103" spans="1:4">
      <c r="A103" s="39" t="str">
        <f>+_xlfn.CONCAT(Rendimiento_consulta[[#This Row],[Año agrícola]],"-",Rendimiento_consulta[[#This Row],[Región]])</f>
        <v>2012/13-Región Metropolitana</v>
      </c>
      <c r="B103" s="37" t="s">
        <v>63</v>
      </c>
      <c r="C103" s="37" t="s">
        <v>184</v>
      </c>
      <c r="D103" s="39">
        <v>22.069840622540045</v>
      </c>
    </row>
    <row r="104" spans="1:4">
      <c r="A104" s="39" t="str">
        <f>+_xlfn.CONCAT(Rendimiento_consulta[[#This Row],[Año agrícola]],"-",Rendimiento_consulta[[#This Row],[Región]])</f>
        <v>2012/13-Región de O´Higgins</v>
      </c>
      <c r="B104" s="37" t="s">
        <v>63</v>
      </c>
      <c r="C104" s="37" t="s">
        <v>185</v>
      </c>
      <c r="D104" s="39">
        <v>20.403633040912361</v>
      </c>
    </row>
    <row r="105" spans="1:4">
      <c r="A105" s="39" t="str">
        <f>+_xlfn.CONCAT(Rendimiento_consulta[[#This Row],[Año agrícola]],"-",Rendimiento_consulta[[#This Row],[Región]])</f>
        <v>2012/13-Región del Maule</v>
      </c>
      <c r="B105" s="37" t="s">
        <v>63</v>
      </c>
      <c r="C105" s="37" t="s">
        <v>161</v>
      </c>
      <c r="D105" s="39">
        <v>22.892935432721355</v>
      </c>
    </row>
    <row r="106" spans="1:4">
      <c r="A106" s="39" t="str">
        <f>+_xlfn.CONCAT(Rendimiento_consulta[[#This Row],[Año agrícola]],"-",Rendimiento_consulta[[#This Row],[Región]])</f>
        <v>2012/13-Región de Ñuble</v>
      </c>
      <c r="B106" s="37" t="s">
        <v>63</v>
      </c>
      <c r="C106" s="37" t="s">
        <v>186</v>
      </c>
      <c r="D106" s="39" t="s">
        <v>73</v>
      </c>
    </row>
    <row r="107" spans="1:4">
      <c r="A107" s="39" t="str">
        <f>+_xlfn.CONCAT(Rendimiento_consulta[[#This Row],[Año agrícola]],"-",Rendimiento_consulta[[#This Row],[Región]])</f>
        <v>2012/13-Región del Bío Bío</v>
      </c>
      <c r="B107" s="37" t="s">
        <v>63</v>
      </c>
      <c r="C107" s="37" t="s">
        <v>187</v>
      </c>
      <c r="D107" s="39">
        <v>18.231266095438755</v>
      </c>
    </row>
    <row r="108" spans="1:4">
      <c r="A108" s="39" t="str">
        <f>+_xlfn.CONCAT(Rendimiento_consulta[[#This Row],[Año agrícola]],"-",Rendimiento_consulta[[#This Row],[Región]])</f>
        <v>2012/13-Región de La Aracanía</v>
      </c>
      <c r="B108" s="37" t="s">
        <v>63</v>
      </c>
      <c r="C108" s="37" t="s">
        <v>188</v>
      </c>
      <c r="D108" s="39">
        <v>21.756812355395361</v>
      </c>
    </row>
    <row r="109" spans="1:4">
      <c r="A109" s="39" t="str">
        <f>+_xlfn.CONCAT(Rendimiento_consulta[[#This Row],[Año agrícola]],"-",Rendimiento_consulta[[#This Row],[Región]])</f>
        <v>2012/13-Región de Los Ríos</v>
      </c>
      <c r="B109" s="37" t="s">
        <v>63</v>
      </c>
      <c r="C109" s="37" t="s">
        <v>189</v>
      </c>
      <c r="D109" s="39">
        <v>22.805810423147129</v>
      </c>
    </row>
    <row r="110" spans="1:4">
      <c r="A110" s="39" t="str">
        <f>+_xlfn.CONCAT(Rendimiento_consulta[[#This Row],[Año agrícola]],"-",Rendimiento_consulta[[#This Row],[Región]])</f>
        <v>2012/13-Región de Los Lagos</v>
      </c>
      <c r="B110" s="37" t="s">
        <v>63</v>
      </c>
      <c r="C110" s="37" t="s">
        <v>167</v>
      </c>
      <c r="D110" s="39">
        <v>33.981243498108171</v>
      </c>
    </row>
    <row r="111" spans="1:4">
      <c r="A111" s="39" t="str">
        <f>+_xlfn.CONCAT(Rendimiento_consulta[[#This Row],[Año agrícola]],"-",Rendimiento_consulta[[#This Row],[Región]])</f>
        <v>2012/13-Resto del país</v>
      </c>
      <c r="B111" s="37" t="s">
        <v>63</v>
      </c>
      <c r="C111" s="37" t="s">
        <v>190</v>
      </c>
      <c r="D111" s="39">
        <v>9.1199999999999992</v>
      </c>
    </row>
    <row r="112" spans="1:4">
      <c r="A112" s="39" t="str">
        <f>+_xlfn.CONCAT(Rendimiento_consulta[[#This Row],[Año agrícola]],"-",Rendimiento_consulta[[#This Row],[Región]])</f>
        <v>2013/14-Región de Coquimbo</v>
      </c>
      <c r="B112" s="37" t="s">
        <v>64</v>
      </c>
      <c r="C112" s="37" t="s">
        <v>178</v>
      </c>
      <c r="D112" s="39">
        <v>21.5</v>
      </c>
    </row>
    <row r="113" spans="1:4">
      <c r="A113" s="39" t="str">
        <f>+_xlfn.CONCAT(Rendimiento_consulta[[#This Row],[Año agrícola]],"-",Rendimiento_consulta[[#This Row],[Región]])</f>
        <v>2013/14-Región de Valparaíso</v>
      </c>
      <c r="B113" s="37" t="s">
        <v>64</v>
      </c>
      <c r="C113" s="37" t="s">
        <v>183</v>
      </c>
      <c r="D113" s="39">
        <v>12.209999999999999</v>
      </c>
    </row>
    <row r="114" spans="1:4">
      <c r="A114" s="39" t="str">
        <f>+_xlfn.CONCAT(Rendimiento_consulta[[#This Row],[Año agrícola]],"-",Rendimiento_consulta[[#This Row],[Región]])</f>
        <v>2013/14-Región Metropolitana</v>
      </c>
      <c r="B114" s="37" t="s">
        <v>64</v>
      </c>
      <c r="C114" s="37" t="s">
        <v>184</v>
      </c>
      <c r="D114" s="39">
        <v>23.61</v>
      </c>
    </row>
    <row r="115" spans="1:4">
      <c r="A115" s="39" t="str">
        <f>+_xlfn.CONCAT(Rendimiento_consulta[[#This Row],[Año agrícola]],"-",Rendimiento_consulta[[#This Row],[Región]])</f>
        <v>2013/14-Región de O´Higgins</v>
      </c>
      <c r="B115" s="37" t="s">
        <v>64</v>
      </c>
      <c r="C115" s="37" t="s">
        <v>185</v>
      </c>
      <c r="D115" s="39">
        <v>12.64</v>
      </c>
    </row>
    <row r="116" spans="1:4">
      <c r="A116" s="39" t="str">
        <f>+_xlfn.CONCAT(Rendimiento_consulta[[#This Row],[Año agrícola]],"-",Rendimiento_consulta[[#This Row],[Región]])</f>
        <v>2013/14-Región del Maule</v>
      </c>
      <c r="B116" s="37" t="s">
        <v>64</v>
      </c>
      <c r="C116" s="37" t="s">
        <v>161</v>
      </c>
      <c r="D116" s="39">
        <v>12.79</v>
      </c>
    </row>
    <row r="117" spans="1:4">
      <c r="A117" s="39" t="str">
        <f>+_xlfn.CONCAT(Rendimiento_consulta[[#This Row],[Año agrícola]],"-",Rendimiento_consulta[[#This Row],[Región]])</f>
        <v>2013/14-Región de Ñuble</v>
      </c>
      <c r="B117" s="37" t="s">
        <v>64</v>
      </c>
      <c r="C117" s="37" t="s">
        <v>186</v>
      </c>
      <c r="D117" s="39" t="s">
        <v>73</v>
      </c>
    </row>
    <row r="118" spans="1:4">
      <c r="A118" s="39" t="str">
        <f>+_xlfn.CONCAT(Rendimiento_consulta[[#This Row],[Año agrícola]],"-",Rendimiento_consulta[[#This Row],[Región]])</f>
        <v>2013/14-Región del Bío Bío</v>
      </c>
      <c r="B118" s="37" t="s">
        <v>64</v>
      </c>
      <c r="C118" s="37" t="s">
        <v>187</v>
      </c>
      <c r="D118" s="39">
        <v>15.45</v>
      </c>
    </row>
    <row r="119" spans="1:4">
      <c r="A119" s="39" t="str">
        <f>+_xlfn.CONCAT(Rendimiento_consulta[[#This Row],[Año agrícola]],"-",Rendimiento_consulta[[#This Row],[Región]])</f>
        <v>2013/14-Región de La Aracanía</v>
      </c>
      <c r="B119" s="37" t="s">
        <v>64</v>
      </c>
      <c r="C119" s="37" t="s">
        <v>188</v>
      </c>
      <c r="D119" s="39">
        <v>20.84</v>
      </c>
    </row>
    <row r="120" spans="1:4">
      <c r="A120" s="39" t="str">
        <f>+_xlfn.CONCAT(Rendimiento_consulta[[#This Row],[Año agrícola]],"-",Rendimiento_consulta[[#This Row],[Región]])</f>
        <v>2013/14-Región de Los Ríos</v>
      </c>
      <c r="B120" s="37" t="s">
        <v>64</v>
      </c>
      <c r="C120" s="37" t="s">
        <v>189</v>
      </c>
      <c r="D120" s="39">
        <v>25.14</v>
      </c>
    </row>
    <row r="121" spans="1:4">
      <c r="A121" s="39" t="str">
        <f>+_xlfn.CONCAT(Rendimiento_consulta[[#This Row],[Año agrícola]],"-",Rendimiento_consulta[[#This Row],[Región]])</f>
        <v>2013/14-Región de Los Lagos</v>
      </c>
      <c r="B121" s="37" t="s">
        <v>64</v>
      </c>
      <c r="C121" s="37" t="s">
        <v>167</v>
      </c>
      <c r="D121" s="39">
        <v>31.990000000000002</v>
      </c>
    </row>
    <row r="122" spans="1:4">
      <c r="A122" s="39" t="str">
        <f>+_xlfn.CONCAT(Rendimiento_consulta[[#This Row],[Año agrícola]],"-",Rendimiento_consulta[[#This Row],[Región]])</f>
        <v>2013/14-Resto del país</v>
      </c>
      <c r="B122" s="37" t="s">
        <v>64</v>
      </c>
      <c r="C122" s="37" t="s">
        <v>190</v>
      </c>
      <c r="D122" s="39">
        <v>9.1206695778748177</v>
      </c>
    </row>
    <row r="123" spans="1:4">
      <c r="A123" s="39" t="str">
        <f>+_xlfn.CONCAT(Rendimiento_consulta[[#This Row],[Año agrícola]],"-",Rendimiento_consulta[[#This Row],[Región]])</f>
        <v>2014/15-Región de Coquimbo</v>
      </c>
      <c r="B123" s="37" t="s">
        <v>65</v>
      </c>
      <c r="C123" s="37" t="s">
        <v>178</v>
      </c>
      <c r="D123" s="39">
        <v>23.15</v>
      </c>
    </row>
    <row r="124" spans="1:4">
      <c r="A124" s="39" t="str">
        <f>+_xlfn.CONCAT(Rendimiento_consulta[[#This Row],[Año agrícola]],"-",Rendimiento_consulta[[#This Row],[Región]])</f>
        <v>2014/15-Región de Valparaíso</v>
      </c>
      <c r="B124" s="37" t="s">
        <v>65</v>
      </c>
      <c r="C124" s="37" t="s">
        <v>183</v>
      </c>
      <c r="D124" s="39">
        <v>15.08</v>
      </c>
    </row>
    <row r="125" spans="1:4">
      <c r="A125" s="39" t="str">
        <f>+_xlfn.CONCAT(Rendimiento_consulta[[#This Row],[Año agrícola]],"-",Rendimiento_consulta[[#This Row],[Región]])</f>
        <v>2014/15-Región Metropolitana</v>
      </c>
      <c r="B125" s="37" t="s">
        <v>65</v>
      </c>
      <c r="C125" s="37" t="s">
        <v>184</v>
      </c>
      <c r="D125" s="39">
        <v>22.86</v>
      </c>
    </row>
    <row r="126" spans="1:4">
      <c r="A126" s="39" t="str">
        <f>+_xlfn.CONCAT(Rendimiento_consulta[[#This Row],[Año agrícola]],"-",Rendimiento_consulta[[#This Row],[Región]])</f>
        <v>2014/15-Región de O´Higgins</v>
      </c>
      <c r="B126" s="37" t="s">
        <v>65</v>
      </c>
      <c r="C126" s="37" t="s">
        <v>185</v>
      </c>
      <c r="D126" s="39">
        <v>16.309999999999999</v>
      </c>
    </row>
    <row r="127" spans="1:4">
      <c r="A127" s="39" t="str">
        <f>+_xlfn.CONCAT(Rendimiento_consulta[[#This Row],[Año agrícola]],"-",Rendimiento_consulta[[#This Row],[Región]])</f>
        <v>2014/15-Región del Maule</v>
      </c>
      <c r="B127" s="37" t="s">
        <v>65</v>
      </c>
      <c r="C127" s="37" t="s">
        <v>161</v>
      </c>
      <c r="D127" s="39">
        <v>16.440000000000001</v>
      </c>
    </row>
    <row r="128" spans="1:4">
      <c r="A128" s="39" t="str">
        <f>+_xlfn.CONCAT(Rendimiento_consulta[[#This Row],[Año agrícola]],"-",Rendimiento_consulta[[#This Row],[Región]])</f>
        <v>2014/15-Región de Ñuble</v>
      </c>
      <c r="B128" s="37" t="s">
        <v>65</v>
      </c>
      <c r="C128" s="37" t="s">
        <v>186</v>
      </c>
      <c r="D128" s="39" t="s">
        <v>73</v>
      </c>
    </row>
    <row r="129" spans="1:4">
      <c r="A129" s="39" t="str">
        <f>+_xlfn.CONCAT(Rendimiento_consulta[[#This Row],[Año agrícola]],"-",Rendimiento_consulta[[#This Row],[Región]])</f>
        <v>2014/15-Región del Bío Bío</v>
      </c>
      <c r="B129" s="37" t="s">
        <v>65</v>
      </c>
      <c r="C129" s="37" t="s">
        <v>187</v>
      </c>
      <c r="D129" s="39">
        <v>15.78</v>
      </c>
    </row>
    <row r="130" spans="1:4">
      <c r="A130" s="39" t="str">
        <f>+_xlfn.CONCAT(Rendimiento_consulta[[#This Row],[Año agrícola]],"-",Rendimiento_consulta[[#This Row],[Región]])</f>
        <v>2014/15-Región de La Aracanía</v>
      </c>
      <c r="B130" s="37" t="s">
        <v>65</v>
      </c>
      <c r="C130" s="37" t="s">
        <v>188</v>
      </c>
      <c r="D130" s="39">
        <v>18.21</v>
      </c>
    </row>
    <row r="131" spans="1:4">
      <c r="A131" s="39" t="str">
        <f>+_xlfn.CONCAT(Rendimiento_consulta[[#This Row],[Año agrícola]],"-",Rendimiento_consulta[[#This Row],[Región]])</f>
        <v>2014/15-Región de Los Ríos</v>
      </c>
      <c r="B131" s="37" t="s">
        <v>65</v>
      </c>
      <c r="C131" s="37" t="s">
        <v>189</v>
      </c>
      <c r="D131" s="39">
        <v>17.8</v>
      </c>
    </row>
    <row r="132" spans="1:4">
      <c r="A132" s="39" t="str">
        <f>+_xlfn.CONCAT(Rendimiento_consulta[[#This Row],[Año agrícola]],"-",Rendimiento_consulta[[#This Row],[Región]])</f>
        <v>2014/15-Región de Los Lagos</v>
      </c>
      <c r="B132" s="37" t="s">
        <v>65</v>
      </c>
      <c r="C132" s="37" t="s">
        <v>167</v>
      </c>
      <c r="D132" s="39">
        <v>25.64</v>
      </c>
    </row>
    <row r="133" spans="1:4">
      <c r="A133" s="39" t="str">
        <f>+_xlfn.CONCAT(Rendimiento_consulta[[#This Row],[Año agrícola]],"-",Rendimiento_consulta[[#This Row],[Región]])</f>
        <v>2014/15-Resto del país</v>
      </c>
      <c r="B133" s="37" t="s">
        <v>65</v>
      </c>
      <c r="C133" s="37" t="s">
        <v>190</v>
      </c>
      <c r="D133" s="39">
        <v>9.1199999999999992</v>
      </c>
    </row>
    <row r="134" spans="1:4">
      <c r="A134" s="39" t="str">
        <f>+_xlfn.CONCAT(Rendimiento_consulta[[#This Row],[Año agrícola]],"-",Rendimiento_consulta[[#This Row],[Región]])</f>
        <v>2015/16-Región de Coquimbo</v>
      </c>
      <c r="B134" s="37" t="s">
        <v>66</v>
      </c>
      <c r="C134" s="37" t="s">
        <v>178</v>
      </c>
      <c r="D134" s="39">
        <v>24.23</v>
      </c>
    </row>
    <row r="135" spans="1:4">
      <c r="A135" s="39" t="str">
        <f>+_xlfn.CONCAT(Rendimiento_consulta[[#This Row],[Año agrícola]],"-",Rendimiento_consulta[[#This Row],[Región]])</f>
        <v>2015/16-Región de Valparaíso</v>
      </c>
      <c r="B135" s="37" t="s">
        <v>66</v>
      </c>
      <c r="C135" s="37" t="s">
        <v>183</v>
      </c>
      <c r="D135" s="39">
        <v>17.809999999999999</v>
      </c>
    </row>
    <row r="136" spans="1:4">
      <c r="A136" s="39" t="str">
        <f>+_xlfn.CONCAT(Rendimiento_consulta[[#This Row],[Año agrícola]],"-",Rendimiento_consulta[[#This Row],[Región]])</f>
        <v>2015/16-Región Metropolitana</v>
      </c>
      <c r="B136" s="37" t="s">
        <v>66</v>
      </c>
      <c r="C136" s="37" t="s">
        <v>184</v>
      </c>
      <c r="D136" s="39">
        <v>17.2</v>
      </c>
    </row>
    <row r="137" spans="1:4">
      <c r="A137" s="39" t="str">
        <f>+_xlfn.CONCAT(Rendimiento_consulta[[#This Row],[Año agrícola]],"-",Rendimiento_consulta[[#This Row],[Región]])</f>
        <v>2015/16-Región de O´Higgins</v>
      </c>
      <c r="B137" s="37" t="s">
        <v>66</v>
      </c>
      <c r="C137" s="37" t="s">
        <v>185</v>
      </c>
      <c r="D137" s="39">
        <v>13.73</v>
      </c>
    </row>
    <row r="138" spans="1:4">
      <c r="A138" s="39" t="str">
        <f>+_xlfn.CONCAT(Rendimiento_consulta[[#This Row],[Año agrícola]],"-",Rendimiento_consulta[[#This Row],[Región]])</f>
        <v>2015/16-Región del Maule</v>
      </c>
      <c r="B138" s="37" t="s">
        <v>66</v>
      </c>
      <c r="C138" s="37" t="s">
        <v>161</v>
      </c>
      <c r="D138" s="39">
        <v>16.919999999999998</v>
      </c>
    </row>
    <row r="139" spans="1:4">
      <c r="A139" s="39" t="str">
        <f>+_xlfn.CONCAT(Rendimiento_consulta[[#This Row],[Año agrícola]],"-",Rendimiento_consulta[[#This Row],[Región]])</f>
        <v>2015/16-Región de Ñuble</v>
      </c>
      <c r="B139" s="37" t="s">
        <v>66</v>
      </c>
      <c r="C139" s="37" t="s">
        <v>186</v>
      </c>
      <c r="D139" s="39" t="s">
        <v>73</v>
      </c>
    </row>
    <row r="140" spans="1:4">
      <c r="A140" s="39" t="str">
        <f>+_xlfn.CONCAT(Rendimiento_consulta[[#This Row],[Año agrícola]],"-",Rendimiento_consulta[[#This Row],[Región]])</f>
        <v>2015/16-Región del Bío Bío</v>
      </c>
      <c r="B140" s="37" t="s">
        <v>66</v>
      </c>
      <c r="C140" s="37" t="s">
        <v>187</v>
      </c>
      <c r="D140" s="39">
        <v>14.809999999999999</v>
      </c>
    </row>
    <row r="141" spans="1:4">
      <c r="A141" s="39" t="str">
        <f>+_xlfn.CONCAT(Rendimiento_consulta[[#This Row],[Año agrícola]],"-",Rendimiento_consulta[[#This Row],[Región]])</f>
        <v>2015/16-Región de La Aracanía</v>
      </c>
      <c r="B141" s="37" t="s">
        <v>66</v>
      </c>
      <c r="C141" s="37" t="s">
        <v>188</v>
      </c>
      <c r="D141" s="39">
        <v>22.619999999999997</v>
      </c>
    </row>
    <row r="142" spans="1:4">
      <c r="A142" s="39" t="str">
        <f>+_xlfn.CONCAT(Rendimiento_consulta[[#This Row],[Año agrícola]],"-",Rendimiento_consulta[[#This Row],[Región]])</f>
        <v>2015/16-Región de Los Ríos</v>
      </c>
      <c r="B142" s="37" t="s">
        <v>66</v>
      </c>
      <c r="C142" s="37" t="s">
        <v>189</v>
      </c>
      <c r="D142" s="39">
        <v>22</v>
      </c>
    </row>
    <row r="143" spans="1:4">
      <c r="A143" s="39" t="str">
        <f>+_xlfn.CONCAT(Rendimiento_consulta[[#This Row],[Año agrícola]],"-",Rendimiento_consulta[[#This Row],[Región]])</f>
        <v>2015/16-Región de Los Lagos</v>
      </c>
      <c r="B143" s="37" t="s">
        <v>66</v>
      </c>
      <c r="C143" s="37" t="s">
        <v>167</v>
      </c>
      <c r="D143" s="39">
        <v>33.200000000000003</v>
      </c>
    </row>
    <row r="144" spans="1:4">
      <c r="A144" s="39" t="str">
        <f>+_xlfn.CONCAT(Rendimiento_consulta[[#This Row],[Año agrícola]],"-",Rendimiento_consulta[[#This Row],[Región]])</f>
        <v>2015/16-Resto del país</v>
      </c>
      <c r="B144" s="37" t="s">
        <v>66</v>
      </c>
      <c r="C144" s="37" t="s">
        <v>190</v>
      </c>
      <c r="D144" s="39">
        <v>9.120000000000001</v>
      </c>
    </row>
    <row r="145" spans="1:4">
      <c r="A145" s="39" t="str">
        <f>+_xlfn.CONCAT(Rendimiento_consulta[[#This Row],[Año agrícola]],"-",Rendimiento_consulta[[#This Row],[Región]])</f>
        <v>2016/17-Región de Coquimbo</v>
      </c>
      <c r="B145" s="37" t="s">
        <v>67</v>
      </c>
      <c r="C145" s="37" t="s">
        <v>178</v>
      </c>
      <c r="D145" s="39">
        <v>24.86</v>
      </c>
    </row>
    <row r="146" spans="1:4">
      <c r="A146" s="39" t="str">
        <f>+_xlfn.CONCAT(Rendimiento_consulta[[#This Row],[Año agrícola]],"-",Rendimiento_consulta[[#This Row],[Región]])</f>
        <v>2016/17-Región de Valparaíso</v>
      </c>
      <c r="B146" s="37" t="s">
        <v>67</v>
      </c>
      <c r="C146" s="37" t="s">
        <v>183</v>
      </c>
      <c r="D146" s="39">
        <v>13.88</v>
      </c>
    </row>
    <row r="147" spans="1:4">
      <c r="A147" s="39" t="str">
        <f>+_xlfn.CONCAT(Rendimiento_consulta[[#This Row],[Año agrícola]],"-",Rendimiento_consulta[[#This Row],[Región]])</f>
        <v>2016/17-Región Metropolitana</v>
      </c>
      <c r="B147" s="37" t="s">
        <v>67</v>
      </c>
      <c r="C147" s="37" t="s">
        <v>184</v>
      </c>
      <c r="D147" s="39">
        <v>17</v>
      </c>
    </row>
    <row r="148" spans="1:4">
      <c r="A148" s="39" t="str">
        <f>+_xlfn.CONCAT(Rendimiento_consulta[[#This Row],[Año agrícola]],"-",Rendimiento_consulta[[#This Row],[Región]])</f>
        <v>2016/17-Región de O´Higgins</v>
      </c>
      <c r="B148" s="37" t="s">
        <v>67</v>
      </c>
      <c r="C148" s="37" t="s">
        <v>185</v>
      </c>
      <c r="D148" s="39">
        <v>15.419999999999998</v>
      </c>
    </row>
    <row r="149" spans="1:4">
      <c r="A149" s="39" t="str">
        <f>+_xlfn.CONCAT(Rendimiento_consulta[[#This Row],[Año agrícola]],"-",Rendimiento_consulta[[#This Row],[Región]])</f>
        <v>2016/17-Región del Maule</v>
      </c>
      <c r="B149" s="37" t="s">
        <v>67</v>
      </c>
      <c r="C149" s="37" t="s">
        <v>161</v>
      </c>
      <c r="D149" s="39">
        <v>22.130000000000003</v>
      </c>
    </row>
    <row r="150" spans="1:4">
      <c r="A150" s="39" t="str">
        <f>+_xlfn.CONCAT(Rendimiento_consulta[[#This Row],[Año agrícola]],"-",Rendimiento_consulta[[#This Row],[Región]])</f>
        <v>2016/17-Región de Ñuble</v>
      </c>
      <c r="B150" s="37" t="s">
        <v>67</v>
      </c>
      <c r="C150" s="37" t="s">
        <v>186</v>
      </c>
      <c r="D150" s="39" t="s">
        <v>73</v>
      </c>
    </row>
    <row r="151" spans="1:4">
      <c r="A151" s="39" t="str">
        <f>+_xlfn.CONCAT(Rendimiento_consulta[[#This Row],[Año agrícola]],"-",Rendimiento_consulta[[#This Row],[Región]])</f>
        <v>2016/17-Región del Bío Bío</v>
      </c>
      <c r="B151" s="37" t="s">
        <v>67</v>
      </c>
      <c r="C151" s="37" t="s">
        <v>187</v>
      </c>
      <c r="D151" s="39">
        <v>17.25</v>
      </c>
    </row>
    <row r="152" spans="1:4">
      <c r="A152" s="39" t="str">
        <f>+_xlfn.CONCAT(Rendimiento_consulta[[#This Row],[Año agrícola]],"-",Rendimiento_consulta[[#This Row],[Región]])</f>
        <v>2016/17-Región de La Aracanía</v>
      </c>
      <c r="B152" s="37" t="s">
        <v>67</v>
      </c>
      <c r="C152" s="37" t="s">
        <v>188</v>
      </c>
      <c r="D152" s="39">
        <v>26.639999999999997</v>
      </c>
    </row>
    <row r="153" spans="1:4">
      <c r="A153" s="39" t="str">
        <f>+_xlfn.CONCAT(Rendimiento_consulta[[#This Row],[Año agrícola]],"-",Rendimiento_consulta[[#This Row],[Región]])</f>
        <v>2016/17-Región de Los Ríos</v>
      </c>
      <c r="B153" s="37" t="s">
        <v>67</v>
      </c>
      <c r="C153" s="37" t="s">
        <v>189</v>
      </c>
      <c r="D153" s="39">
        <v>31.689999999999998</v>
      </c>
    </row>
    <row r="154" spans="1:4">
      <c r="A154" s="39" t="str">
        <f>+_xlfn.CONCAT(Rendimiento_consulta[[#This Row],[Año agrícola]],"-",Rendimiento_consulta[[#This Row],[Región]])</f>
        <v>2016/17-Región de Los Lagos</v>
      </c>
      <c r="B154" s="37" t="s">
        <v>67</v>
      </c>
      <c r="C154" s="37" t="s">
        <v>167</v>
      </c>
      <c r="D154" s="39">
        <v>42.980000000000004</v>
      </c>
    </row>
    <row r="155" spans="1:4">
      <c r="A155" s="39" t="str">
        <f>+_xlfn.CONCAT(Rendimiento_consulta[[#This Row],[Año agrícola]],"-",Rendimiento_consulta[[#This Row],[Región]])</f>
        <v>2016/17-Resto del país</v>
      </c>
      <c r="B155" s="37" t="s">
        <v>67</v>
      </c>
      <c r="C155" s="37" t="s">
        <v>190</v>
      </c>
      <c r="D155" s="39">
        <v>9.120000000000001</v>
      </c>
    </row>
    <row r="156" spans="1:4">
      <c r="A156" s="39" t="str">
        <f>+_xlfn.CONCAT(Rendimiento_consulta[[#This Row],[Año agrícola]],"-",Rendimiento_consulta[[#This Row],[Región]])</f>
        <v>2017/18-Región de Coquimbo</v>
      </c>
      <c r="B156" s="37" t="s">
        <v>68</v>
      </c>
      <c r="C156" s="37" t="s">
        <v>178</v>
      </c>
      <c r="D156" s="39">
        <v>28.378922166817894</v>
      </c>
    </row>
    <row r="157" spans="1:4">
      <c r="A157" s="39" t="str">
        <f>+_xlfn.CONCAT(Rendimiento_consulta[[#This Row],[Año agrícola]],"-",Rendimiento_consulta[[#This Row],[Región]])</f>
        <v>2017/18-Región de Valparaíso</v>
      </c>
      <c r="B157" s="37" t="s">
        <v>68</v>
      </c>
      <c r="C157" s="37" t="s">
        <v>183</v>
      </c>
      <c r="D157" s="39">
        <v>16.260056952992556</v>
      </c>
    </row>
    <row r="158" spans="1:4">
      <c r="A158" s="39" t="str">
        <f>+_xlfn.CONCAT(Rendimiento_consulta[[#This Row],[Año agrícola]],"-",Rendimiento_consulta[[#This Row],[Región]])</f>
        <v>2017/18-Región Metropolitana</v>
      </c>
      <c r="B158" s="37" t="s">
        <v>68</v>
      </c>
      <c r="C158" s="37" t="s">
        <v>184</v>
      </c>
      <c r="D158" s="39">
        <v>18.951020851994503</v>
      </c>
    </row>
    <row r="159" spans="1:4">
      <c r="A159" s="39" t="str">
        <f>+_xlfn.CONCAT(Rendimiento_consulta[[#This Row],[Año agrícola]],"-",Rendimiento_consulta[[#This Row],[Región]])</f>
        <v>2017/18-Región de O´Higgins</v>
      </c>
      <c r="B159" s="37" t="s">
        <v>68</v>
      </c>
      <c r="C159" s="37" t="s">
        <v>185</v>
      </c>
      <c r="D159" s="39">
        <v>14.489636066017113</v>
      </c>
    </row>
    <row r="160" spans="1:4">
      <c r="A160" s="39" t="str">
        <f>+_xlfn.CONCAT(Rendimiento_consulta[[#This Row],[Año agrícola]],"-",Rendimiento_consulta[[#This Row],[Región]])</f>
        <v>2017/18-Región del Maule</v>
      </c>
      <c r="B160" s="37" t="s">
        <v>68</v>
      </c>
      <c r="C160" s="37" t="s">
        <v>161</v>
      </c>
      <c r="D160" s="39">
        <v>18.728394313163221</v>
      </c>
    </row>
    <row r="161" spans="1:4">
      <c r="A161" s="39" t="str">
        <f>+_xlfn.CONCAT(Rendimiento_consulta[[#This Row],[Año agrícola]],"-",Rendimiento_consulta[[#This Row],[Región]])</f>
        <v>2017/18-Región de Ñuble</v>
      </c>
      <c r="B161" s="37" t="s">
        <v>68</v>
      </c>
      <c r="C161" s="37" t="s">
        <v>186</v>
      </c>
      <c r="D161" s="39">
        <v>20.754925615331164</v>
      </c>
    </row>
    <row r="162" spans="1:4">
      <c r="A162" s="39" t="str">
        <f>+_xlfn.CONCAT(Rendimiento_consulta[[#This Row],[Año agrícola]],"-",Rendimiento_consulta[[#This Row],[Región]])</f>
        <v>2017/18-Región del Bío Bío</v>
      </c>
      <c r="B162" s="37" t="s">
        <v>68</v>
      </c>
      <c r="C162" s="37" t="s">
        <v>187</v>
      </c>
      <c r="D162" s="39">
        <v>17.313359038330688</v>
      </c>
    </row>
    <row r="163" spans="1:4">
      <c r="A163" s="39" t="str">
        <f>+_xlfn.CONCAT(Rendimiento_consulta[[#This Row],[Año agrícola]],"-",Rendimiento_consulta[[#This Row],[Región]])</f>
        <v>2017/18-Región de La Aracanía</v>
      </c>
      <c r="B163" s="37" t="s">
        <v>68</v>
      </c>
      <c r="C163" s="37" t="s">
        <v>188</v>
      </c>
      <c r="D163" s="39">
        <v>31.758873628341366</v>
      </c>
    </row>
    <row r="164" spans="1:4">
      <c r="A164" s="39" t="str">
        <f>+_xlfn.CONCAT(Rendimiento_consulta[[#This Row],[Año agrícola]],"-",Rendimiento_consulta[[#This Row],[Región]])</f>
        <v>2017/18-Región de Los Ríos</v>
      </c>
      <c r="B164" s="37" t="s">
        <v>68</v>
      </c>
      <c r="C164" s="37" t="s">
        <v>189</v>
      </c>
      <c r="D164" s="39">
        <v>48.387835356389296</v>
      </c>
    </row>
    <row r="165" spans="1:4">
      <c r="A165" s="39" t="str">
        <f>+_xlfn.CONCAT(Rendimiento_consulta[[#This Row],[Año agrícola]],"-",Rendimiento_consulta[[#This Row],[Región]])</f>
        <v>2017/18-Región de Los Lagos</v>
      </c>
      <c r="B165" s="37" t="s">
        <v>68</v>
      </c>
      <c r="C165" s="37" t="s">
        <v>167</v>
      </c>
      <c r="D165" s="39">
        <v>39.863420959984026</v>
      </c>
    </row>
    <row r="166" spans="1:4">
      <c r="A166" s="39" t="str">
        <f>+_xlfn.CONCAT(Rendimiento_consulta[[#This Row],[Año agrícola]],"-",Rendimiento_consulta[[#This Row],[Región]])</f>
        <v>2017/18-Resto del país</v>
      </c>
      <c r="B166" s="37" t="s">
        <v>68</v>
      </c>
      <c r="C166" s="37" t="s">
        <v>190</v>
      </c>
      <c r="D166" s="39">
        <v>9.120000000000001</v>
      </c>
    </row>
    <row r="167" spans="1:4">
      <c r="A167" s="39" t="str">
        <f>+_xlfn.CONCAT(Rendimiento_consulta[[#This Row],[Año agrícola]],"-",Rendimiento_consulta[[#This Row],[Región]])</f>
        <v>2018/19-Región de Coquimbo</v>
      </c>
      <c r="B167" s="37" t="s">
        <v>69</v>
      </c>
      <c r="C167" s="37" t="s">
        <v>178</v>
      </c>
      <c r="D167" s="39">
        <v>29.921458117890381</v>
      </c>
    </row>
    <row r="168" spans="1:4">
      <c r="A168" s="39" t="str">
        <f>+_xlfn.CONCAT(Rendimiento_consulta[[#This Row],[Año agrícola]],"-",Rendimiento_consulta[[#This Row],[Región]])</f>
        <v>2018/19-Región de Valparaíso</v>
      </c>
      <c r="B168" s="37" t="s">
        <v>69</v>
      </c>
      <c r="C168" s="37" t="s">
        <v>183</v>
      </c>
      <c r="D168" s="39">
        <v>17.272248243559719</v>
      </c>
    </row>
    <row r="169" spans="1:4">
      <c r="A169" s="39" t="str">
        <f>+_xlfn.CONCAT(Rendimiento_consulta[[#This Row],[Año agrícola]],"-",Rendimiento_consulta[[#This Row],[Región]])</f>
        <v>2018/19-Región Metropolitana</v>
      </c>
      <c r="B169" s="37" t="s">
        <v>69</v>
      </c>
      <c r="C169" s="37" t="s">
        <v>184</v>
      </c>
      <c r="D169" s="39">
        <v>23.065879953379955</v>
      </c>
    </row>
    <row r="170" spans="1:4">
      <c r="A170" s="39" t="str">
        <f>+_xlfn.CONCAT(Rendimiento_consulta[[#This Row],[Año agrícola]],"-",Rendimiento_consulta[[#This Row],[Región]])</f>
        <v>2018/19-Región de O´Higgins</v>
      </c>
      <c r="B170" s="37" t="s">
        <v>69</v>
      </c>
      <c r="C170" s="37" t="s">
        <v>185</v>
      </c>
      <c r="D170" s="39">
        <v>10.95473496128648</v>
      </c>
    </row>
    <row r="171" spans="1:4">
      <c r="A171" s="39" t="str">
        <f>+_xlfn.CONCAT(Rendimiento_consulta[[#This Row],[Año agrícola]],"-",Rendimiento_consulta[[#This Row],[Región]])</f>
        <v>2018/19-Región del Maule</v>
      </c>
      <c r="B171" s="37" t="s">
        <v>69</v>
      </c>
      <c r="C171" s="37" t="s">
        <v>161</v>
      </c>
      <c r="D171" s="39">
        <v>24.970121686223383</v>
      </c>
    </row>
    <row r="172" spans="1:4">
      <c r="A172" s="39" t="str">
        <f>+_xlfn.CONCAT(Rendimiento_consulta[[#This Row],[Año agrícola]],"-",Rendimiento_consulta[[#This Row],[Región]])</f>
        <v>2018/19-Región de Ñuble</v>
      </c>
      <c r="B172" s="37" t="s">
        <v>69</v>
      </c>
      <c r="C172" s="37" t="s">
        <v>186</v>
      </c>
      <c r="D172" s="39">
        <v>28.285777067518978</v>
      </c>
    </row>
    <row r="173" spans="1:4">
      <c r="A173" s="39" t="str">
        <f>+_xlfn.CONCAT(Rendimiento_consulta[[#This Row],[Año agrícola]],"-",Rendimiento_consulta[[#This Row],[Región]])</f>
        <v>2018/19-Región del Bío Bío</v>
      </c>
      <c r="B173" s="37" t="s">
        <v>69</v>
      </c>
      <c r="C173" s="37" t="s">
        <v>187</v>
      </c>
      <c r="D173" s="39">
        <v>11.349226441631505</v>
      </c>
    </row>
    <row r="174" spans="1:4">
      <c r="A174" s="39" t="str">
        <f>+_xlfn.CONCAT(Rendimiento_consulta[[#This Row],[Año agrícola]],"-",Rendimiento_consulta[[#This Row],[Región]])</f>
        <v>2018/19-Región de La Aracanía</v>
      </c>
      <c r="B174" s="37" t="s">
        <v>69</v>
      </c>
      <c r="C174" s="37" t="s">
        <v>188</v>
      </c>
      <c r="D174" s="39">
        <v>24.713979620988475</v>
      </c>
    </row>
    <row r="175" spans="1:4">
      <c r="A175" s="39" t="str">
        <f>+_xlfn.CONCAT(Rendimiento_consulta[[#This Row],[Año agrícola]],"-",Rendimiento_consulta[[#This Row],[Región]])</f>
        <v>2018/19-Región de Los Ríos</v>
      </c>
      <c r="B175" s="37" t="s">
        <v>69</v>
      </c>
      <c r="C175" s="37" t="s">
        <v>189</v>
      </c>
      <c r="D175" s="39">
        <v>42.458664666166541</v>
      </c>
    </row>
    <row r="176" spans="1:4">
      <c r="A176" s="39" t="str">
        <f>+_xlfn.CONCAT(Rendimiento_consulta[[#This Row],[Año agrícola]],"-",Rendimiento_consulta[[#This Row],[Región]])</f>
        <v>2018/19-Región de Los Lagos</v>
      </c>
      <c r="B176" s="37" t="s">
        <v>69</v>
      </c>
      <c r="C176" s="37" t="s">
        <v>167</v>
      </c>
      <c r="D176" s="39">
        <v>43.661217911822263</v>
      </c>
    </row>
    <row r="177" spans="1:4">
      <c r="A177" s="39" t="str">
        <f>+_xlfn.CONCAT(Rendimiento_consulta[[#This Row],[Año agrícola]],"-",Rendimiento_consulta[[#This Row],[Región]])</f>
        <v>2018/19-Resto del país</v>
      </c>
      <c r="B177" s="37" t="s">
        <v>69</v>
      </c>
      <c r="C177" s="37" t="s">
        <v>190</v>
      </c>
      <c r="D177" s="39">
        <v>9.1199417758369723</v>
      </c>
    </row>
    <row r="178" spans="1:4">
      <c r="A178" s="39" t="str">
        <f>+_xlfn.CONCAT(Rendimiento_consulta[[#This Row],[Año agrícola]],"-",Rendimiento_consulta[[#This Row],[Región]])</f>
        <v>2019/20-Región de Coquimbo</v>
      </c>
      <c r="B178" s="37" t="s">
        <v>70</v>
      </c>
      <c r="C178" s="37" t="s">
        <v>178</v>
      </c>
      <c r="D178" s="39">
        <v>27.254929577464786</v>
      </c>
    </row>
    <row r="179" spans="1:4">
      <c r="A179" s="39" t="str">
        <f>+_xlfn.CONCAT(Rendimiento_consulta[[#This Row],[Año agrícola]],"-",Rendimiento_consulta[[#This Row],[Región]])</f>
        <v>2019/20-Región de Valparaíso</v>
      </c>
      <c r="B179" s="37" t="s">
        <v>70</v>
      </c>
      <c r="C179" s="37" t="s">
        <v>183</v>
      </c>
      <c r="D179" s="39">
        <v>5.4060428849902538</v>
      </c>
    </row>
    <row r="180" spans="1:4">
      <c r="A180" s="39" t="str">
        <f>+_xlfn.CONCAT(Rendimiento_consulta[[#This Row],[Año agrícola]],"-",Rendimiento_consulta[[#This Row],[Región]])</f>
        <v>2019/20-Región Metropolitana</v>
      </c>
      <c r="B180" s="37" t="s">
        <v>70</v>
      </c>
      <c r="C180" s="37" t="s">
        <v>184</v>
      </c>
      <c r="D180" s="39">
        <v>21.366018338427342</v>
      </c>
    </row>
    <row r="181" spans="1:4">
      <c r="A181" s="39" t="str">
        <f>+_xlfn.CONCAT(Rendimiento_consulta[[#This Row],[Año agrícola]],"-",Rendimiento_consulta[[#This Row],[Región]])</f>
        <v>2019/20-Región de O´Higgins</v>
      </c>
      <c r="B181" s="37" t="s">
        <v>70</v>
      </c>
      <c r="C181" s="37" t="s">
        <v>185</v>
      </c>
      <c r="D181" s="39">
        <v>12.692130750605326</v>
      </c>
    </row>
    <row r="182" spans="1:4">
      <c r="A182" s="39" t="str">
        <f>+_xlfn.CONCAT(Rendimiento_consulta[[#This Row],[Año agrícola]],"-",Rendimiento_consulta[[#This Row],[Región]])</f>
        <v>2019/20-Región del Maule</v>
      </c>
      <c r="B182" s="37" t="s">
        <v>70</v>
      </c>
      <c r="C182" s="37" t="s">
        <v>161</v>
      </c>
      <c r="D182" s="39">
        <v>24.965949155687511</v>
      </c>
    </row>
    <row r="183" spans="1:4">
      <c r="A183" s="39" t="str">
        <f>+_xlfn.CONCAT(Rendimiento_consulta[[#This Row],[Año agrícola]],"-",Rendimiento_consulta[[#This Row],[Región]])</f>
        <v>2019/20-Región de Ñuble</v>
      </c>
      <c r="B183" s="37" t="s">
        <v>70</v>
      </c>
      <c r="C183" s="37" t="s">
        <v>186</v>
      </c>
      <c r="D183" s="39">
        <v>21.284280222127297</v>
      </c>
    </row>
    <row r="184" spans="1:4">
      <c r="A184" s="39" t="str">
        <f>+_xlfn.CONCAT(Rendimiento_consulta[[#This Row],[Año agrícola]],"-",Rendimiento_consulta[[#This Row],[Región]])</f>
        <v>2019/20-Región del Bío Bío</v>
      </c>
      <c r="B184" s="37" t="s">
        <v>70</v>
      </c>
      <c r="C184" s="37" t="s">
        <v>187</v>
      </c>
      <c r="D184" s="39">
        <v>7.3143625364104867</v>
      </c>
    </row>
    <row r="185" spans="1:4">
      <c r="A185" s="39" t="str">
        <f>+_xlfn.CONCAT(Rendimiento_consulta[[#This Row],[Año agrícola]],"-",Rendimiento_consulta[[#This Row],[Región]])</f>
        <v>2019/20-Región de La Aracanía</v>
      </c>
      <c r="B185" s="37" t="s">
        <v>70</v>
      </c>
      <c r="C185" s="37" t="s">
        <v>188</v>
      </c>
      <c r="D185" s="39">
        <v>30.155925030229746</v>
      </c>
    </row>
    <row r="186" spans="1:4">
      <c r="A186" s="39" t="str">
        <f>+_xlfn.CONCAT(Rendimiento_consulta[[#This Row],[Año agrícola]],"-",Rendimiento_consulta[[#This Row],[Región]])</f>
        <v>2019/20-Región de Los Ríos</v>
      </c>
      <c r="B186" s="37" t="s">
        <v>70</v>
      </c>
      <c r="C186" s="37" t="s">
        <v>189</v>
      </c>
      <c r="D186" s="39">
        <v>47.18333333333333</v>
      </c>
    </row>
    <row r="187" spans="1:4">
      <c r="A187" s="39" t="str">
        <f>+_xlfn.CONCAT(Rendimiento_consulta[[#This Row],[Año agrícola]],"-",Rendimiento_consulta[[#This Row],[Región]])</f>
        <v>2019/20-Región de Los Lagos</v>
      </c>
      <c r="B187" s="37" t="s">
        <v>70</v>
      </c>
      <c r="C187" s="37" t="s">
        <v>167</v>
      </c>
      <c r="D187" s="39">
        <v>43.619260516883607</v>
      </c>
    </row>
    <row r="188" spans="1:4">
      <c r="A188" s="39" t="str">
        <f>+_xlfn.CONCAT(Rendimiento_consulta[[#This Row],[Año agrícola]],"-",Rendimiento_consulta[[#This Row],[Región]])</f>
        <v>2019/20-Resto del país</v>
      </c>
      <c r="B188" s="37" t="s">
        <v>70</v>
      </c>
      <c r="C188" s="37" t="s">
        <v>190</v>
      </c>
      <c r="D188" s="39">
        <v>9.1199417758369723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74A5-1B63-49C3-B875-26709BF04459}">
  <dimension ref="A1:L19"/>
  <sheetViews>
    <sheetView workbookViewId="0"/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39">
      <c r="A1" s="86" t="s">
        <v>49</v>
      </c>
      <c r="B1" s="86" t="s">
        <v>178</v>
      </c>
      <c r="C1" s="86" t="s">
        <v>183</v>
      </c>
      <c r="D1" s="86" t="s">
        <v>184</v>
      </c>
      <c r="E1" s="86" t="s">
        <v>185</v>
      </c>
      <c r="F1" s="86" t="s">
        <v>161</v>
      </c>
      <c r="G1" s="87" t="s">
        <v>186</v>
      </c>
      <c r="H1" s="86" t="s">
        <v>187</v>
      </c>
      <c r="I1" s="86" t="s">
        <v>188</v>
      </c>
      <c r="J1" s="86" t="s">
        <v>189</v>
      </c>
      <c r="K1" s="86" t="s">
        <v>167</v>
      </c>
      <c r="L1" s="86" t="s">
        <v>190</v>
      </c>
    </row>
    <row r="2" spans="1:12">
      <c r="A2" s="84" t="s">
        <v>54</v>
      </c>
      <c r="B2" s="88">
        <v>20.3</v>
      </c>
      <c r="C2" s="89">
        <v>12.5</v>
      </c>
      <c r="D2" s="89">
        <v>15.84</v>
      </c>
      <c r="E2" s="89">
        <v>19</v>
      </c>
      <c r="F2" s="89">
        <v>15.05</v>
      </c>
      <c r="G2" s="85" t="s">
        <v>73</v>
      </c>
      <c r="H2" s="89">
        <v>20.05</v>
      </c>
      <c r="I2" s="89">
        <v>18</v>
      </c>
      <c r="J2" s="84" t="s">
        <v>73</v>
      </c>
      <c r="K2" s="89">
        <v>22.72</v>
      </c>
      <c r="L2" s="89">
        <v>9.1190839694656489</v>
      </c>
    </row>
    <row r="3" spans="1:12">
      <c r="A3" s="84" t="s">
        <v>55</v>
      </c>
      <c r="B3" s="89">
        <v>21.48</v>
      </c>
      <c r="C3" s="89">
        <v>16.5</v>
      </c>
      <c r="D3" s="89">
        <v>13.26</v>
      </c>
      <c r="E3" s="89">
        <v>20.04</v>
      </c>
      <c r="F3" s="89">
        <v>15.16</v>
      </c>
      <c r="G3" s="85" t="s">
        <v>73</v>
      </c>
      <c r="H3" s="89">
        <v>20.27</v>
      </c>
      <c r="I3" s="89">
        <v>20.57</v>
      </c>
      <c r="J3" s="84" t="s">
        <v>73</v>
      </c>
      <c r="K3" s="89">
        <v>22.380000000000003</v>
      </c>
      <c r="L3" s="89">
        <v>9.1190839694656489</v>
      </c>
    </row>
    <row r="4" spans="1:12">
      <c r="A4" s="84" t="s">
        <v>56</v>
      </c>
      <c r="B4" s="89">
        <v>21.55</v>
      </c>
      <c r="C4" s="89">
        <v>16.75</v>
      </c>
      <c r="D4" s="89">
        <v>14.86</v>
      </c>
      <c r="E4" s="89">
        <v>12.98</v>
      </c>
      <c r="F4" s="89">
        <v>16.940000000000001</v>
      </c>
      <c r="G4" s="85" t="s">
        <v>73</v>
      </c>
      <c r="H4" s="89">
        <v>19.95</v>
      </c>
      <c r="I4" s="89">
        <v>24.81</v>
      </c>
      <c r="J4" s="84" t="s">
        <v>73</v>
      </c>
      <c r="K4" s="89">
        <v>25.82</v>
      </c>
      <c r="L4" s="89">
        <v>9.4073842480743544</v>
      </c>
    </row>
    <row r="5" spans="1:12">
      <c r="A5" s="84" t="s">
        <v>57</v>
      </c>
      <c r="B5" s="89">
        <v>17.426408798813643</v>
      </c>
      <c r="C5" s="89">
        <v>9.3375088133761874</v>
      </c>
      <c r="D5" s="89">
        <v>16.623426967364942</v>
      </c>
      <c r="E5" s="89">
        <v>13.281982350534744</v>
      </c>
      <c r="F5" s="89">
        <v>13.350154657230894</v>
      </c>
      <c r="G5" s="85" t="s">
        <v>73</v>
      </c>
      <c r="H5" s="89">
        <v>11.576870309860222</v>
      </c>
      <c r="I5" s="89">
        <v>15.118167139676645</v>
      </c>
      <c r="J5" s="84">
        <v>18.236673129705636</v>
      </c>
      <c r="K5" s="89">
        <v>19.057086368736975</v>
      </c>
      <c r="L5" s="89">
        <v>9.1190793201133147</v>
      </c>
    </row>
    <row r="6" spans="1:12">
      <c r="A6" s="84" t="s">
        <v>58</v>
      </c>
      <c r="B6" s="89">
        <v>19</v>
      </c>
      <c r="C6" s="89">
        <v>13.6</v>
      </c>
      <c r="D6" s="89">
        <v>15.330000000000002</v>
      </c>
      <c r="E6" s="89">
        <v>17</v>
      </c>
      <c r="F6" s="89">
        <v>17.07</v>
      </c>
      <c r="G6" s="85" t="s">
        <v>73</v>
      </c>
      <c r="H6" s="89">
        <v>16.7</v>
      </c>
      <c r="I6" s="89">
        <v>14.88</v>
      </c>
      <c r="J6" s="84">
        <v>20.43</v>
      </c>
      <c r="K6" s="89">
        <v>21.03</v>
      </c>
      <c r="L6" s="89">
        <v>9.1100436681222714</v>
      </c>
    </row>
    <row r="7" spans="1:12">
      <c r="A7" s="84" t="s">
        <v>59</v>
      </c>
      <c r="B7" s="89">
        <v>17.22</v>
      </c>
      <c r="C7" s="89">
        <v>13.780000000000001</v>
      </c>
      <c r="D7" s="89">
        <v>19.23</v>
      </c>
      <c r="E7" s="89">
        <v>14.49</v>
      </c>
      <c r="F7" s="89">
        <v>14.62</v>
      </c>
      <c r="G7" s="85" t="s">
        <v>73</v>
      </c>
      <c r="H7" s="89">
        <v>15.63</v>
      </c>
      <c r="I7" s="89">
        <v>19.71</v>
      </c>
      <c r="J7" s="89">
        <v>26.630000000000003</v>
      </c>
      <c r="K7" s="89">
        <v>25.910000000000004</v>
      </c>
      <c r="L7" s="89">
        <v>9.1206695778748177</v>
      </c>
    </row>
    <row r="8" spans="1:12">
      <c r="A8" s="84" t="s">
        <v>60</v>
      </c>
      <c r="B8" s="89">
        <v>22.94</v>
      </c>
      <c r="C8" s="89">
        <v>26.330000000000002</v>
      </c>
      <c r="D8" s="89">
        <v>24.669999999999998</v>
      </c>
      <c r="E8" s="89">
        <v>19.36</v>
      </c>
      <c r="F8" s="89">
        <v>12.52</v>
      </c>
      <c r="G8" s="85" t="s">
        <v>73</v>
      </c>
      <c r="H8" s="89">
        <v>18.490000000000002</v>
      </c>
      <c r="I8" s="89">
        <v>18.830000000000002</v>
      </c>
      <c r="J8" s="89">
        <v>33.1</v>
      </c>
      <c r="K8" s="89">
        <v>29.53</v>
      </c>
      <c r="L8" s="89">
        <v>9.1206695778748177</v>
      </c>
    </row>
    <row r="9" spans="1:12">
      <c r="A9" s="84" t="s">
        <v>61</v>
      </c>
      <c r="B9" s="89">
        <v>23.54</v>
      </c>
      <c r="C9" s="89">
        <v>20.52</v>
      </c>
      <c r="D9" s="89">
        <v>21.1</v>
      </c>
      <c r="E9" s="89">
        <v>17.82</v>
      </c>
      <c r="F9" s="89">
        <v>24.35</v>
      </c>
      <c r="G9" s="85" t="s">
        <v>73</v>
      </c>
      <c r="H9" s="89">
        <v>27.26</v>
      </c>
      <c r="I9" s="89">
        <v>34.69</v>
      </c>
      <c r="J9" s="89">
        <v>37.019999999999996</v>
      </c>
      <c r="K9" s="89">
        <v>42.55</v>
      </c>
      <c r="L9" s="89">
        <v>9.1206695778748177</v>
      </c>
    </row>
    <row r="10" spans="1:12">
      <c r="A10" s="84" t="s">
        <v>62</v>
      </c>
      <c r="B10" s="89">
        <v>22.02</v>
      </c>
      <c r="C10" s="89">
        <v>11.26</v>
      </c>
      <c r="D10" s="89">
        <v>24.48</v>
      </c>
      <c r="E10" s="89">
        <v>15.260000000000002</v>
      </c>
      <c r="F10" s="89">
        <v>16.580000000000002</v>
      </c>
      <c r="G10" s="85" t="s">
        <v>73</v>
      </c>
      <c r="H10" s="89">
        <v>16.84</v>
      </c>
      <c r="I10" s="89">
        <v>26.2</v>
      </c>
      <c r="J10" s="89">
        <v>36.230000000000004</v>
      </c>
      <c r="K10" s="89">
        <v>37.019999999999996</v>
      </c>
      <c r="L10" s="89">
        <v>9.2662299854439585</v>
      </c>
    </row>
    <row r="11" spans="1:12">
      <c r="A11" s="84" t="s">
        <v>63</v>
      </c>
      <c r="B11" s="89">
        <v>20.370432012241562</v>
      </c>
      <c r="C11" s="89">
        <v>14.861034346434494</v>
      </c>
      <c r="D11" s="89">
        <v>22.069840622540045</v>
      </c>
      <c r="E11" s="89">
        <v>20.403633040912361</v>
      </c>
      <c r="F11" s="89">
        <v>22.892935432721355</v>
      </c>
      <c r="G11" s="85" t="s">
        <v>73</v>
      </c>
      <c r="H11" s="89">
        <v>18.231266095438755</v>
      </c>
      <c r="I11" s="89">
        <v>21.756812355395361</v>
      </c>
      <c r="J11" s="89">
        <v>22.805810423147129</v>
      </c>
      <c r="K11" s="89">
        <v>33.981243498108171</v>
      </c>
      <c r="L11" s="89">
        <v>9.1199999999999992</v>
      </c>
    </row>
    <row r="12" spans="1:12">
      <c r="A12" s="84" t="s">
        <v>64</v>
      </c>
      <c r="B12" s="89">
        <v>21.5</v>
      </c>
      <c r="C12" s="89">
        <v>12.209999999999999</v>
      </c>
      <c r="D12" s="89">
        <v>23.61</v>
      </c>
      <c r="E12" s="89">
        <v>12.64</v>
      </c>
      <c r="F12" s="89">
        <v>12.79</v>
      </c>
      <c r="G12" s="85" t="s">
        <v>73</v>
      </c>
      <c r="H12" s="89">
        <v>15.45</v>
      </c>
      <c r="I12" s="89">
        <v>20.84</v>
      </c>
      <c r="J12" s="89">
        <v>25.14</v>
      </c>
      <c r="K12" s="89">
        <v>31.990000000000002</v>
      </c>
      <c r="L12" s="89">
        <v>9.1206695778748177</v>
      </c>
    </row>
    <row r="13" spans="1:12">
      <c r="A13" s="84" t="s">
        <v>65</v>
      </c>
      <c r="B13" s="89">
        <v>23.15</v>
      </c>
      <c r="C13" s="89">
        <v>15.08</v>
      </c>
      <c r="D13" s="89">
        <v>22.86</v>
      </c>
      <c r="E13" s="89">
        <v>16.309999999999999</v>
      </c>
      <c r="F13" s="89">
        <v>16.440000000000001</v>
      </c>
      <c r="G13" s="85" t="s">
        <v>73</v>
      </c>
      <c r="H13" s="89">
        <v>15.78</v>
      </c>
      <c r="I13" s="89">
        <v>18.21</v>
      </c>
      <c r="J13" s="89">
        <v>17.8</v>
      </c>
      <c r="K13" s="89">
        <v>25.64</v>
      </c>
      <c r="L13" s="89">
        <v>9.1199999999999992</v>
      </c>
    </row>
    <row r="14" spans="1:12">
      <c r="A14" s="84" t="s">
        <v>66</v>
      </c>
      <c r="B14" s="89">
        <v>24.23</v>
      </c>
      <c r="C14" s="89">
        <v>17.809999999999999</v>
      </c>
      <c r="D14" s="89">
        <v>17.2</v>
      </c>
      <c r="E14" s="89">
        <v>13.73</v>
      </c>
      <c r="F14" s="89">
        <v>16.919999999999998</v>
      </c>
      <c r="G14" s="85" t="s">
        <v>73</v>
      </c>
      <c r="H14" s="89">
        <v>14.809999999999999</v>
      </c>
      <c r="I14" s="89">
        <v>22.619999999999997</v>
      </c>
      <c r="J14" s="89">
        <v>22</v>
      </c>
      <c r="K14" s="89">
        <v>33.200000000000003</v>
      </c>
      <c r="L14" s="89">
        <v>9.120000000000001</v>
      </c>
    </row>
    <row r="15" spans="1:12">
      <c r="A15" s="84" t="s">
        <v>67</v>
      </c>
      <c r="B15" s="89">
        <v>24.86</v>
      </c>
      <c r="C15" s="89">
        <v>13.88</v>
      </c>
      <c r="D15" s="89">
        <v>17</v>
      </c>
      <c r="E15" s="89">
        <v>15.419999999999998</v>
      </c>
      <c r="F15" s="89">
        <v>22.130000000000003</v>
      </c>
      <c r="G15" s="85" t="s">
        <v>73</v>
      </c>
      <c r="H15" s="89">
        <v>17.25</v>
      </c>
      <c r="I15" s="89">
        <v>26.639999999999997</v>
      </c>
      <c r="J15" s="89">
        <v>31.689999999999998</v>
      </c>
      <c r="K15" s="89">
        <v>42.980000000000004</v>
      </c>
      <c r="L15" s="89">
        <v>9.120000000000001</v>
      </c>
    </row>
    <row r="16" spans="1:12">
      <c r="A16" s="84" t="s">
        <v>68</v>
      </c>
      <c r="B16" s="89">
        <v>28.378922166817894</v>
      </c>
      <c r="C16" s="89">
        <v>16.260056952992556</v>
      </c>
      <c r="D16" s="89">
        <v>18.951020851994503</v>
      </c>
      <c r="E16" s="89">
        <v>14.489636066017113</v>
      </c>
      <c r="F16" s="89">
        <v>18.728394313163221</v>
      </c>
      <c r="G16" s="85">
        <v>20.754925615331164</v>
      </c>
      <c r="H16" s="89">
        <v>17.313359038330688</v>
      </c>
      <c r="I16" s="89">
        <v>31.758873628341366</v>
      </c>
      <c r="J16" s="89">
        <v>48.387835356389296</v>
      </c>
      <c r="K16" s="89">
        <v>39.863420959984026</v>
      </c>
      <c r="L16" s="89">
        <v>9.120000000000001</v>
      </c>
    </row>
    <row r="17" spans="1:12">
      <c r="A17" s="84" t="s">
        <v>69</v>
      </c>
      <c r="B17" s="89">
        <v>29.921458117890381</v>
      </c>
      <c r="C17" s="89">
        <v>17.272248243559719</v>
      </c>
      <c r="D17" s="89">
        <v>23.065879953379955</v>
      </c>
      <c r="E17" s="89">
        <v>10.95473496128648</v>
      </c>
      <c r="F17" s="89">
        <v>24.970121686223383</v>
      </c>
      <c r="G17" s="85">
        <v>28.285777067518978</v>
      </c>
      <c r="H17" s="89">
        <v>11.349226441631505</v>
      </c>
      <c r="I17" s="89">
        <v>24.713979620988475</v>
      </c>
      <c r="J17" s="89">
        <v>42.458664666166541</v>
      </c>
      <c r="K17" s="89">
        <v>43.661217911822263</v>
      </c>
      <c r="L17" s="89">
        <v>9.1199417758369723</v>
      </c>
    </row>
    <row r="18" spans="1:12">
      <c r="A18" s="84" t="s">
        <v>70</v>
      </c>
      <c r="B18" s="89">
        <v>27.254929577464786</v>
      </c>
      <c r="C18" s="89">
        <v>5.4060428849902538</v>
      </c>
      <c r="D18" s="89">
        <v>21.366018338427342</v>
      </c>
      <c r="E18" s="89">
        <v>12.692130750605326</v>
      </c>
      <c r="F18" s="89">
        <v>24.965949155687511</v>
      </c>
      <c r="G18" s="89">
        <v>21.284280222127297</v>
      </c>
      <c r="H18" s="89">
        <v>7.3143625364104867</v>
      </c>
      <c r="I18" s="89">
        <v>30.155925030229746</v>
      </c>
      <c r="J18" s="89">
        <v>47.18333333333333</v>
      </c>
      <c r="K18" s="89">
        <v>43.619260516883607</v>
      </c>
      <c r="L18" s="89">
        <v>9.1199417758369723</v>
      </c>
    </row>
    <row r="19" spans="1:1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4D73-01FB-4511-BEEF-C9F048F7B61D}">
  <sheetPr>
    <tabColor rgb="FF00B050"/>
  </sheetPr>
  <dimension ref="A1:F53"/>
  <sheetViews>
    <sheetView zoomScale="84" zoomScaleNormal="84" workbookViewId="0">
      <selection activeCell="B1" sqref="B1:B1048576"/>
    </sheetView>
  </sheetViews>
  <sheetFormatPr baseColWidth="10" defaultRowHeight="14.5"/>
  <cols>
    <col min="1" max="1" width="10.90625" style="39"/>
    <col min="2" max="2" width="25.36328125" customWidth="1"/>
    <col min="3" max="3" width="15.453125" customWidth="1"/>
    <col min="4" max="4" width="11.453125" style="39" customWidth="1"/>
    <col min="5" max="5" width="14.1796875" customWidth="1"/>
    <col min="6" max="6" width="16.6328125" customWidth="1"/>
  </cols>
  <sheetData>
    <row r="1" spans="1:6">
      <c r="A1" s="141" t="s">
        <v>196</v>
      </c>
      <c r="B1" s="93" t="s">
        <v>74</v>
      </c>
      <c r="C1" s="93" t="s">
        <v>75</v>
      </c>
      <c r="D1" s="95" t="s">
        <v>1</v>
      </c>
      <c r="E1" s="94" t="s">
        <v>193</v>
      </c>
      <c r="F1" s="94" t="s">
        <v>194</v>
      </c>
    </row>
    <row r="2" spans="1:6" ht="14.5" customHeight="1">
      <c r="A2" s="140" t="s">
        <v>151</v>
      </c>
      <c r="B2" s="101" t="s">
        <v>97</v>
      </c>
      <c r="C2" s="102" t="s">
        <v>79</v>
      </c>
      <c r="D2" s="103">
        <v>2019</v>
      </c>
      <c r="E2" s="104">
        <v>1008</v>
      </c>
      <c r="F2" s="105">
        <v>1400</v>
      </c>
    </row>
    <row r="3" spans="1:6">
      <c r="A3" s="140" t="s">
        <v>151</v>
      </c>
      <c r="B3" s="101" t="s">
        <v>97</v>
      </c>
      <c r="C3" s="106" t="s">
        <v>79</v>
      </c>
      <c r="D3" s="107" t="s">
        <v>195</v>
      </c>
      <c r="E3" s="108">
        <v>2004</v>
      </c>
      <c r="F3" s="109">
        <v>2805.6</v>
      </c>
    </row>
    <row r="4" spans="1:6">
      <c r="A4" s="140" t="s">
        <v>151</v>
      </c>
      <c r="B4" s="110" t="s">
        <v>92</v>
      </c>
      <c r="C4" s="106" t="s">
        <v>90</v>
      </c>
      <c r="D4" s="103">
        <v>2019</v>
      </c>
      <c r="E4" s="108">
        <v>706500</v>
      </c>
      <c r="F4" s="109">
        <v>270370</v>
      </c>
    </row>
    <row r="5" spans="1:6">
      <c r="A5" s="140" t="s">
        <v>151</v>
      </c>
      <c r="B5" s="110" t="s">
        <v>92</v>
      </c>
      <c r="C5" s="106" t="s">
        <v>78</v>
      </c>
      <c r="D5" s="103">
        <v>2019</v>
      </c>
      <c r="E5" s="108">
        <v>28000</v>
      </c>
      <c r="F5" s="111">
        <v>7700</v>
      </c>
    </row>
    <row r="6" spans="1:6">
      <c r="A6" s="140" t="s">
        <v>151</v>
      </c>
      <c r="B6" s="110" t="s">
        <v>92</v>
      </c>
      <c r="C6" s="106" t="s">
        <v>79</v>
      </c>
      <c r="D6" s="103">
        <v>2019</v>
      </c>
      <c r="E6" s="108">
        <v>0</v>
      </c>
      <c r="F6" s="111">
        <v>0</v>
      </c>
    </row>
    <row r="7" spans="1:6">
      <c r="A7" s="140" t="s">
        <v>151</v>
      </c>
      <c r="B7" s="110" t="s">
        <v>92</v>
      </c>
      <c r="C7" s="106" t="s">
        <v>90</v>
      </c>
      <c r="D7" s="107" t="s">
        <v>195</v>
      </c>
      <c r="E7" s="108">
        <v>1531100</v>
      </c>
      <c r="F7" s="109">
        <v>606078.80000000005</v>
      </c>
    </row>
    <row r="8" spans="1:6">
      <c r="A8" s="140" t="s">
        <v>151</v>
      </c>
      <c r="B8" s="110" t="s">
        <v>92</v>
      </c>
      <c r="C8" s="106" t="s">
        <v>78</v>
      </c>
      <c r="D8" s="107" t="s">
        <v>195</v>
      </c>
      <c r="E8" s="108">
        <v>216200</v>
      </c>
      <c r="F8" s="111">
        <v>62643</v>
      </c>
    </row>
    <row r="9" spans="1:6">
      <c r="A9" s="140" t="s">
        <v>151</v>
      </c>
      <c r="B9" s="110" t="s">
        <v>92</v>
      </c>
      <c r="C9" s="106" t="s">
        <v>79</v>
      </c>
      <c r="D9" s="107" t="s">
        <v>195</v>
      </c>
      <c r="E9" s="108">
        <v>475570</v>
      </c>
      <c r="F9" s="111">
        <v>194369.85</v>
      </c>
    </row>
    <row r="10" spans="1:6">
      <c r="A10" s="140" t="s">
        <v>151</v>
      </c>
      <c r="B10" s="112" t="s">
        <v>94</v>
      </c>
      <c r="C10" s="106" t="s">
        <v>95</v>
      </c>
      <c r="D10" s="103">
        <v>2019</v>
      </c>
      <c r="E10" s="108">
        <v>15540</v>
      </c>
      <c r="F10" s="109">
        <v>51906.37</v>
      </c>
    </row>
    <row r="11" spans="1:6">
      <c r="A11" s="140" t="s">
        <v>151</v>
      </c>
      <c r="B11" s="112" t="s">
        <v>94</v>
      </c>
      <c r="C11" s="106" t="s">
        <v>82</v>
      </c>
      <c r="D11" s="103">
        <v>2019</v>
      </c>
      <c r="E11" s="108">
        <v>19645</v>
      </c>
      <c r="F11" s="111">
        <v>39704.03</v>
      </c>
    </row>
    <row r="12" spans="1:6">
      <c r="A12" s="140" t="s">
        <v>151</v>
      </c>
      <c r="B12" s="112" t="s">
        <v>94</v>
      </c>
      <c r="C12" s="113" t="s">
        <v>96</v>
      </c>
      <c r="D12" s="103">
        <v>2019</v>
      </c>
      <c r="E12" s="108">
        <v>101.25</v>
      </c>
      <c r="F12" s="111">
        <v>544.94000000000005</v>
      </c>
    </row>
    <row r="13" spans="1:6">
      <c r="A13" s="140" t="s">
        <v>151</v>
      </c>
      <c r="B13" s="114" t="s">
        <v>94</v>
      </c>
      <c r="C13" s="115" t="s">
        <v>95</v>
      </c>
      <c r="D13" s="107" t="s">
        <v>195</v>
      </c>
      <c r="E13" s="116">
        <v>19125</v>
      </c>
      <c r="F13" s="117">
        <v>61585</v>
      </c>
    </row>
    <row r="14" spans="1:6">
      <c r="A14" s="140" t="s">
        <v>151</v>
      </c>
      <c r="B14" s="112" t="s">
        <v>94</v>
      </c>
      <c r="C14" s="102" t="s">
        <v>82</v>
      </c>
      <c r="D14" s="107" t="s">
        <v>195</v>
      </c>
      <c r="E14" s="116">
        <v>0</v>
      </c>
      <c r="F14" s="117">
        <v>0</v>
      </c>
    </row>
    <row r="15" spans="1:6">
      <c r="A15" s="140" t="s">
        <v>151</v>
      </c>
      <c r="B15" s="112" t="s">
        <v>94</v>
      </c>
      <c r="C15" s="106" t="s">
        <v>96</v>
      </c>
      <c r="D15" s="107" t="s">
        <v>195</v>
      </c>
      <c r="E15" s="108">
        <v>0</v>
      </c>
      <c r="F15" s="111">
        <v>0</v>
      </c>
    </row>
    <row r="16" spans="1:6">
      <c r="A16" s="140" t="s">
        <v>151</v>
      </c>
      <c r="B16" s="101" t="s">
        <v>100</v>
      </c>
      <c r="C16" s="113" t="s">
        <v>83</v>
      </c>
      <c r="D16" s="103">
        <v>2019</v>
      </c>
      <c r="E16" s="108">
        <v>0</v>
      </c>
      <c r="F16" s="109">
        <v>0</v>
      </c>
    </row>
    <row r="17" spans="1:6">
      <c r="A17" s="140" t="s">
        <v>151</v>
      </c>
      <c r="B17" s="118" t="s">
        <v>100</v>
      </c>
      <c r="C17" s="115" t="s">
        <v>83</v>
      </c>
      <c r="D17" s="107" t="s">
        <v>195</v>
      </c>
      <c r="E17" s="116">
        <v>12</v>
      </c>
      <c r="F17" s="117">
        <v>27.31</v>
      </c>
    </row>
    <row r="18" spans="1:6">
      <c r="A18" s="140" t="s">
        <v>151</v>
      </c>
      <c r="B18" s="101" t="s">
        <v>99</v>
      </c>
      <c r="C18" s="102" t="s">
        <v>96</v>
      </c>
      <c r="D18" s="103">
        <v>2019</v>
      </c>
      <c r="E18" s="116">
        <v>33.75</v>
      </c>
      <c r="F18" s="117">
        <v>181.65</v>
      </c>
    </row>
    <row r="19" spans="1:6">
      <c r="A19" s="140" t="s">
        <v>151</v>
      </c>
      <c r="B19" s="101" t="s">
        <v>99</v>
      </c>
      <c r="C19" s="106" t="s">
        <v>96</v>
      </c>
      <c r="D19" s="107" t="s">
        <v>195</v>
      </c>
      <c r="E19" s="108">
        <v>0</v>
      </c>
      <c r="F19" s="109">
        <v>0</v>
      </c>
    </row>
    <row r="20" spans="1:6">
      <c r="A20" s="140" t="s">
        <v>151</v>
      </c>
      <c r="B20" s="110" t="s">
        <v>89</v>
      </c>
      <c r="C20" s="113" t="s">
        <v>90</v>
      </c>
      <c r="D20" s="103">
        <v>2019</v>
      </c>
      <c r="E20" s="108">
        <v>827250</v>
      </c>
      <c r="F20" s="109">
        <v>908860</v>
      </c>
    </row>
    <row r="21" spans="1:6">
      <c r="A21" s="140" t="s">
        <v>151</v>
      </c>
      <c r="B21" s="119" t="s">
        <v>89</v>
      </c>
      <c r="C21" s="115" t="s">
        <v>91</v>
      </c>
      <c r="D21" s="103">
        <v>2019</v>
      </c>
      <c r="E21" s="116">
        <v>0</v>
      </c>
      <c r="F21" s="117">
        <v>0</v>
      </c>
    </row>
    <row r="22" spans="1:6">
      <c r="A22" s="140" t="s">
        <v>151</v>
      </c>
      <c r="B22" s="120" t="s">
        <v>89</v>
      </c>
      <c r="C22" s="121" t="s">
        <v>79</v>
      </c>
      <c r="D22" s="103">
        <v>2019</v>
      </c>
      <c r="E22" s="116">
        <v>0</v>
      </c>
      <c r="F22" s="117">
        <v>0</v>
      </c>
    </row>
    <row r="23" spans="1:6">
      <c r="A23" s="140" t="s">
        <v>151</v>
      </c>
      <c r="B23" s="119" t="s">
        <v>89</v>
      </c>
      <c r="C23" s="115" t="s">
        <v>90</v>
      </c>
      <c r="D23" s="107" t="s">
        <v>195</v>
      </c>
      <c r="E23" s="116">
        <v>468000</v>
      </c>
      <c r="F23" s="117">
        <v>473200</v>
      </c>
    </row>
    <row r="24" spans="1:6">
      <c r="A24" s="140" t="s">
        <v>151</v>
      </c>
      <c r="B24" s="110" t="s">
        <v>89</v>
      </c>
      <c r="C24" s="102" t="s">
        <v>91</v>
      </c>
      <c r="D24" s="107" t="s">
        <v>195</v>
      </c>
      <c r="E24" s="116">
        <v>200250</v>
      </c>
      <c r="F24" s="117">
        <v>218272.5</v>
      </c>
    </row>
    <row r="25" spans="1:6">
      <c r="A25" s="140" t="s">
        <v>151</v>
      </c>
      <c r="B25" s="110" t="s">
        <v>89</v>
      </c>
      <c r="C25" s="106" t="s">
        <v>79</v>
      </c>
      <c r="D25" s="107" t="s">
        <v>195</v>
      </c>
      <c r="E25" s="108">
        <v>25300</v>
      </c>
      <c r="F25" s="111">
        <v>11000</v>
      </c>
    </row>
    <row r="26" spans="1:6">
      <c r="A26" s="140" t="s">
        <v>151</v>
      </c>
      <c r="B26" s="122" t="s">
        <v>93</v>
      </c>
      <c r="C26" s="113" t="s">
        <v>91</v>
      </c>
      <c r="D26" s="103">
        <v>2019</v>
      </c>
      <c r="E26" s="108">
        <v>99725</v>
      </c>
      <c r="F26" s="109">
        <v>113806</v>
      </c>
    </row>
    <row r="27" spans="1:6">
      <c r="A27" s="140" t="s">
        <v>151</v>
      </c>
      <c r="B27" s="123" t="s">
        <v>93</v>
      </c>
      <c r="C27" s="115" t="s">
        <v>91</v>
      </c>
      <c r="D27" s="107" t="s">
        <v>195</v>
      </c>
      <c r="E27" s="116">
        <v>0</v>
      </c>
      <c r="F27" s="117">
        <v>0</v>
      </c>
    </row>
    <row r="28" spans="1:6">
      <c r="A28" s="140" t="s">
        <v>151</v>
      </c>
      <c r="B28" s="124" t="s">
        <v>98</v>
      </c>
      <c r="C28" s="121" t="s">
        <v>82</v>
      </c>
      <c r="D28" s="103">
        <v>2019</v>
      </c>
      <c r="E28" s="116">
        <v>20.92</v>
      </c>
      <c r="F28" s="117">
        <v>747.82</v>
      </c>
    </row>
    <row r="29" spans="1:6">
      <c r="A29" s="140" t="s">
        <v>151</v>
      </c>
      <c r="B29" s="125" t="s">
        <v>98</v>
      </c>
      <c r="C29" s="115" t="s">
        <v>78</v>
      </c>
      <c r="D29" s="103">
        <v>2019</v>
      </c>
      <c r="E29" s="116">
        <v>0</v>
      </c>
      <c r="F29" s="117">
        <v>0</v>
      </c>
    </row>
    <row r="30" spans="1:6">
      <c r="A30" s="140" t="s">
        <v>151</v>
      </c>
      <c r="B30" s="126" t="s">
        <v>98</v>
      </c>
      <c r="C30" s="102" t="s">
        <v>82</v>
      </c>
      <c r="D30" s="107" t="s">
        <v>195</v>
      </c>
      <c r="E30" s="116">
        <v>0</v>
      </c>
      <c r="F30" s="117">
        <v>0</v>
      </c>
    </row>
    <row r="31" spans="1:6">
      <c r="A31" s="140" t="s">
        <v>151</v>
      </c>
      <c r="B31" s="126" t="s">
        <v>98</v>
      </c>
      <c r="C31" s="113" t="s">
        <v>78</v>
      </c>
      <c r="D31" s="107" t="s">
        <v>195</v>
      </c>
      <c r="E31" s="108">
        <v>72900</v>
      </c>
      <c r="F31" s="111">
        <v>80190</v>
      </c>
    </row>
    <row r="32" spans="1:6">
      <c r="A32" s="140" t="s">
        <v>151</v>
      </c>
      <c r="B32" s="127" t="s">
        <v>77</v>
      </c>
      <c r="C32" s="128" t="s">
        <v>78</v>
      </c>
      <c r="D32" s="103">
        <v>2019</v>
      </c>
      <c r="E32" s="129">
        <v>162853.04999999999</v>
      </c>
      <c r="F32" s="130">
        <v>1007460.7</v>
      </c>
    </row>
    <row r="33" spans="1:6">
      <c r="A33" s="140" t="s">
        <v>151</v>
      </c>
      <c r="B33" s="131" t="s">
        <v>77</v>
      </c>
      <c r="C33" s="132" t="s">
        <v>79</v>
      </c>
      <c r="D33" s="103">
        <v>2019</v>
      </c>
      <c r="E33" s="129">
        <v>254692.89</v>
      </c>
      <c r="F33" s="130">
        <v>895775.64</v>
      </c>
    </row>
    <row r="34" spans="1:6">
      <c r="A34" s="140" t="s">
        <v>151</v>
      </c>
      <c r="B34" s="127" t="s">
        <v>77</v>
      </c>
      <c r="C34" s="128" t="s">
        <v>80</v>
      </c>
      <c r="D34" s="103">
        <v>2019</v>
      </c>
      <c r="E34" s="129">
        <v>16964.02</v>
      </c>
      <c r="F34" s="130">
        <v>147706.6</v>
      </c>
    </row>
    <row r="35" spans="1:6">
      <c r="A35" s="140" t="s">
        <v>151</v>
      </c>
      <c r="B35" s="131" t="s">
        <v>77</v>
      </c>
      <c r="C35" s="132" t="s">
        <v>81</v>
      </c>
      <c r="D35" s="103">
        <v>2019</v>
      </c>
      <c r="E35" s="129">
        <v>20682.84</v>
      </c>
      <c r="F35" s="130">
        <v>136827.9</v>
      </c>
    </row>
    <row r="36" spans="1:6">
      <c r="A36" s="140" t="s">
        <v>151</v>
      </c>
      <c r="B36" s="127" t="s">
        <v>77</v>
      </c>
      <c r="C36" s="128" t="s">
        <v>82</v>
      </c>
      <c r="D36" s="103">
        <v>2019</v>
      </c>
      <c r="E36" s="129">
        <v>6216</v>
      </c>
      <c r="F36" s="130">
        <v>40140</v>
      </c>
    </row>
    <row r="37" spans="1:6">
      <c r="A37" s="140" t="s">
        <v>151</v>
      </c>
      <c r="B37" s="133" t="s">
        <v>77</v>
      </c>
      <c r="C37" s="134" t="s">
        <v>83</v>
      </c>
      <c r="D37" s="103">
        <v>2019</v>
      </c>
      <c r="E37" s="129">
        <v>11600.04</v>
      </c>
      <c r="F37" s="130">
        <v>32165.51</v>
      </c>
    </row>
    <row r="38" spans="1:6">
      <c r="A38" s="140" t="s">
        <v>151</v>
      </c>
      <c r="B38" s="127" t="s">
        <v>77</v>
      </c>
      <c r="C38" s="128" t="s">
        <v>84</v>
      </c>
      <c r="D38" s="135">
        <v>2019</v>
      </c>
      <c r="E38" s="129">
        <v>1543.36</v>
      </c>
      <c r="F38" s="136">
        <v>13832</v>
      </c>
    </row>
    <row r="39" spans="1:6">
      <c r="A39" s="140" t="s">
        <v>151</v>
      </c>
      <c r="B39" s="127" t="s">
        <v>77</v>
      </c>
      <c r="C39" s="128" t="s">
        <v>85</v>
      </c>
      <c r="D39" s="135">
        <v>2019</v>
      </c>
      <c r="E39" s="137">
        <v>1500</v>
      </c>
      <c r="F39" s="138">
        <v>7393.26</v>
      </c>
    </row>
    <row r="40" spans="1:6">
      <c r="A40" s="140" t="s">
        <v>151</v>
      </c>
      <c r="B40" s="127" t="s">
        <v>77</v>
      </c>
      <c r="C40" s="128" t="s">
        <v>86</v>
      </c>
      <c r="D40" s="135">
        <v>2019</v>
      </c>
      <c r="E40" s="137">
        <v>170.1</v>
      </c>
      <c r="F40" s="138">
        <v>1386</v>
      </c>
    </row>
    <row r="41" spans="1:6">
      <c r="A41" s="140" t="s">
        <v>151</v>
      </c>
      <c r="B41" s="127" t="s">
        <v>77</v>
      </c>
      <c r="C41" s="128" t="s">
        <v>87</v>
      </c>
      <c r="D41" s="135">
        <v>2019</v>
      </c>
      <c r="E41" s="137">
        <v>0</v>
      </c>
      <c r="F41" s="138">
        <v>0</v>
      </c>
    </row>
    <row r="42" spans="1:6">
      <c r="A42" s="140" t="s">
        <v>151</v>
      </c>
      <c r="B42" s="119" t="s">
        <v>77</v>
      </c>
      <c r="C42" s="115" t="s">
        <v>88</v>
      </c>
      <c r="D42" s="135">
        <v>2019</v>
      </c>
      <c r="E42" s="108">
        <v>0</v>
      </c>
      <c r="F42" s="111">
        <v>0</v>
      </c>
    </row>
    <row r="43" spans="1:6">
      <c r="A43" s="140" t="s">
        <v>151</v>
      </c>
      <c r="B43" s="127" t="s">
        <v>77</v>
      </c>
      <c r="C43" s="128" t="s">
        <v>78</v>
      </c>
      <c r="D43" s="58" t="s">
        <v>195</v>
      </c>
      <c r="E43" s="108">
        <v>90239.05</v>
      </c>
      <c r="F43" s="139">
        <v>548667</v>
      </c>
    </row>
    <row r="44" spans="1:6">
      <c r="A44" s="140" t="s">
        <v>151</v>
      </c>
      <c r="B44" s="127" t="s">
        <v>77</v>
      </c>
      <c r="C44" s="128" t="s">
        <v>79</v>
      </c>
      <c r="D44" s="58" t="s">
        <v>195</v>
      </c>
      <c r="E44" s="108">
        <v>219469.83</v>
      </c>
      <c r="F44" s="138">
        <v>723444.44</v>
      </c>
    </row>
    <row r="45" spans="1:6">
      <c r="A45" s="140" t="s">
        <v>151</v>
      </c>
      <c r="B45" s="127" t="s">
        <v>77</v>
      </c>
      <c r="C45" s="128" t="s">
        <v>80</v>
      </c>
      <c r="D45" s="58" t="s">
        <v>195</v>
      </c>
      <c r="E45" s="108">
        <v>14220.65</v>
      </c>
      <c r="F45" s="138">
        <v>104205.15</v>
      </c>
    </row>
    <row r="46" spans="1:6">
      <c r="A46" s="140" t="s">
        <v>151</v>
      </c>
      <c r="B46" s="127" t="s">
        <v>77</v>
      </c>
      <c r="C46" s="128" t="s">
        <v>81</v>
      </c>
      <c r="D46" s="58" t="s">
        <v>195</v>
      </c>
      <c r="E46" s="108">
        <v>0</v>
      </c>
      <c r="F46" s="138">
        <v>0</v>
      </c>
    </row>
    <row r="47" spans="1:6">
      <c r="A47" s="140" t="s">
        <v>151</v>
      </c>
      <c r="B47" s="127" t="s">
        <v>77</v>
      </c>
      <c r="C47" s="128" t="s">
        <v>82</v>
      </c>
      <c r="D47" s="58" t="s">
        <v>195</v>
      </c>
      <c r="E47" s="108">
        <v>1624</v>
      </c>
      <c r="F47" s="138">
        <v>9390</v>
      </c>
    </row>
    <row r="48" spans="1:6">
      <c r="A48" s="140" t="s">
        <v>151</v>
      </c>
      <c r="B48" s="127" t="s">
        <v>77</v>
      </c>
      <c r="C48" s="128" t="s">
        <v>83</v>
      </c>
      <c r="D48" s="58" t="s">
        <v>195</v>
      </c>
      <c r="E48" s="108">
        <v>11800</v>
      </c>
      <c r="F48" s="138">
        <v>23584.07</v>
      </c>
    </row>
    <row r="49" spans="1:6">
      <c r="A49" s="140" t="s">
        <v>151</v>
      </c>
      <c r="B49" s="127" t="s">
        <v>77</v>
      </c>
      <c r="C49" s="128" t="s">
        <v>84</v>
      </c>
      <c r="D49" s="58" t="s">
        <v>195</v>
      </c>
      <c r="E49" s="108">
        <v>0</v>
      </c>
      <c r="F49" s="130">
        <v>0</v>
      </c>
    </row>
    <row r="50" spans="1:6">
      <c r="A50" s="140" t="s">
        <v>151</v>
      </c>
      <c r="B50" s="127" t="s">
        <v>77</v>
      </c>
      <c r="C50" s="128" t="s">
        <v>85</v>
      </c>
      <c r="D50" s="58" t="s">
        <v>195</v>
      </c>
      <c r="E50" s="108">
        <v>0</v>
      </c>
      <c r="F50" s="130">
        <v>0</v>
      </c>
    </row>
    <row r="51" spans="1:6">
      <c r="A51" s="140" t="s">
        <v>151</v>
      </c>
      <c r="B51" s="127" t="s">
        <v>77</v>
      </c>
      <c r="C51" s="128" t="s">
        <v>86</v>
      </c>
      <c r="D51" s="58" t="s">
        <v>195</v>
      </c>
      <c r="E51" s="108">
        <v>1360.8</v>
      </c>
      <c r="F51" s="138">
        <v>10332</v>
      </c>
    </row>
    <row r="52" spans="1:6">
      <c r="A52" s="140" t="s">
        <v>151</v>
      </c>
      <c r="B52" s="127" t="s">
        <v>77</v>
      </c>
      <c r="C52" s="128" t="s">
        <v>87</v>
      </c>
      <c r="D52" s="58" t="s">
        <v>195</v>
      </c>
      <c r="E52" s="108">
        <v>5.5780000000000003</v>
      </c>
      <c r="F52" s="138">
        <v>56.2</v>
      </c>
    </row>
    <row r="53" spans="1:6">
      <c r="A53" s="140" t="s">
        <v>151</v>
      </c>
      <c r="B53" s="119" t="s">
        <v>77</v>
      </c>
      <c r="C53" s="115" t="s">
        <v>88</v>
      </c>
      <c r="D53" s="58" t="s">
        <v>195</v>
      </c>
      <c r="E53" s="108">
        <v>26</v>
      </c>
      <c r="F53" s="117">
        <v>166.3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5FB8-78FB-4CBA-8644-9D82C938C844}">
  <sheetPr>
    <tabColor rgb="FF00B050"/>
  </sheetPr>
  <dimension ref="A1:E177"/>
  <sheetViews>
    <sheetView workbookViewId="0">
      <selection sqref="A1:E177"/>
    </sheetView>
  </sheetViews>
  <sheetFormatPr baseColWidth="10" defaultRowHeight="14.5"/>
  <cols>
    <col min="1" max="1" width="27.26953125" customWidth="1"/>
    <col min="3" max="3" width="10.90625" style="39"/>
  </cols>
  <sheetData>
    <row r="1" spans="1:5">
      <c r="A1" s="142" t="s">
        <v>74</v>
      </c>
      <c r="B1" s="142" t="s">
        <v>75</v>
      </c>
      <c r="C1" s="143" t="s">
        <v>1</v>
      </c>
      <c r="D1" s="144" t="s">
        <v>193</v>
      </c>
      <c r="E1" s="144" t="s">
        <v>197</v>
      </c>
    </row>
    <row r="2" spans="1:5" ht="14.5" customHeight="1">
      <c r="A2" s="91" t="s">
        <v>97</v>
      </c>
      <c r="B2" s="51" t="s">
        <v>101</v>
      </c>
      <c r="C2" s="100">
        <v>2019</v>
      </c>
      <c r="D2" s="56">
        <v>286324</v>
      </c>
      <c r="E2" s="47">
        <v>172532.78</v>
      </c>
    </row>
    <row r="3" spans="1:5">
      <c r="A3" s="91" t="s">
        <v>97</v>
      </c>
      <c r="B3" s="52" t="s">
        <v>108</v>
      </c>
      <c r="C3" s="100">
        <v>2019</v>
      </c>
      <c r="D3" s="48">
        <v>102000</v>
      </c>
      <c r="E3" s="49">
        <v>92574.66</v>
      </c>
    </row>
    <row r="4" spans="1:5">
      <c r="A4" s="91" t="s">
        <v>97</v>
      </c>
      <c r="B4" s="52" t="s">
        <v>82</v>
      </c>
      <c r="C4" s="100">
        <v>2019</v>
      </c>
      <c r="D4" s="48">
        <v>37252</v>
      </c>
      <c r="E4" s="49">
        <v>75855.37</v>
      </c>
    </row>
    <row r="5" spans="1:5">
      <c r="A5" s="91" t="s">
        <v>97</v>
      </c>
      <c r="B5" s="52" t="s">
        <v>102</v>
      </c>
      <c r="C5" s="100">
        <v>2019</v>
      </c>
      <c r="D5" s="48">
        <v>72576</v>
      </c>
      <c r="E5" s="49">
        <v>60342.41</v>
      </c>
    </row>
    <row r="6" spans="1:5">
      <c r="A6" s="91" t="s">
        <v>97</v>
      </c>
      <c r="B6" s="52" t="s">
        <v>83</v>
      </c>
      <c r="C6" s="100">
        <v>2019</v>
      </c>
      <c r="D6" s="48">
        <v>4353.79</v>
      </c>
      <c r="E6" s="49">
        <v>19254.93</v>
      </c>
    </row>
    <row r="7" spans="1:5">
      <c r="A7" s="91" t="s">
        <v>97</v>
      </c>
      <c r="B7" s="52" t="s">
        <v>110</v>
      </c>
      <c r="C7" s="100">
        <v>2019</v>
      </c>
      <c r="D7" s="48">
        <v>6849.3</v>
      </c>
      <c r="E7" s="49">
        <v>18750.009999999998</v>
      </c>
    </row>
    <row r="8" spans="1:5">
      <c r="A8" s="91" t="s">
        <v>97</v>
      </c>
      <c r="B8" s="52" t="s">
        <v>78</v>
      </c>
      <c r="C8" s="100">
        <v>2019</v>
      </c>
      <c r="D8" s="48">
        <v>0</v>
      </c>
      <c r="E8" s="49">
        <v>0</v>
      </c>
    </row>
    <row r="9" spans="1:5">
      <c r="A9" s="91" t="s">
        <v>97</v>
      </c>
      <c r="B9" s="52" t="s">
        <v>101</v>
      </c>
      <c r="C9" s="39" t="s">
        <v>195</v>
      </c>
      <c r="D9" s="48">
        <v>164409</v>
      </c>
      <c r="E9" s="97">
        <v>139048.75</v>
      </c>
    </row>
    <row r="10" spans="1:5">
      <c r="A10" s="91" t="s">
        <v>97</v>
      </c>
      <c r="B10" s="52" t="s">
        <v>108</v>
      </c>
      <c r="C10" s="39" t="s">
        <v>195</v>
      </c>
      <c r="D10" s="48">
        <v>48000</v>
      </c>
      <c r="E10" s="49">
        <v>43200</v>
      </c>
    </row>
    <row r="11" spans="1:5">
      <c r="A11" s="91" t="s">
        <v>97</v>
      </c>
      <c r="B11" s="52" t="s">
        <v>82</v>
      </c>
      <c r="C11" s="39" t="s">
        <v>195</v>
      </c>
      <c r="D11" s="48">
        <v>22058.903300000002</v>
      </c>
      <c r="E11" s="49">
        <v>36754.11</v>
      </c>
    </row>
    <row r="12" spans="1:5">
      <c r="A12" s="91" t="s">
        <v>97</v>
      </c>
      <c r="B12" s="52" t="s">
        <v>102</v>
      </c>
      <c r="C12" s="39" t="s">
        <v>195</v>
      </c>
      <c r="D12" s="48">
        <v>151200</v>
      </c>
      <c r="E12" s="49">
        <v>107693.66</v>
      </c>
    </row>
    <row r="13" spans="1:5">
      <c r="A13" s="91" t="s">
        <v>97</v>
      </c>
      <c r="B13" s="52" t="s">
        <v>83</v>
      </c>
      <c r="C13" s="39" t="s">
        <v>195</v>
      </c>
      <c r="D13" s="48">
        <v>0</v>
      </c>
      <c r="E13" s="49">
        <v>0</v>
      </c>
    </row>
    <row r="14" spans="1:5">
      <c r="A14" s="91" t="s">
        <v>97</v>
      </c>
      <c r="B14" s="52" t="s">
        <v>110</v>
      </c>
      <c r="C14" s="39" t="s">
        <v>195</v>
      </c>
      <c r="D14" s="48">
        <v>8203.68</v>
      </c>
      <c r="E14" s="49">
        <v>26794.15</v>
      </c>
    </row>
    <row r="15" spans="1:5">
      <c r="A15" s="91" t="s">
        <v>97</v>
      </c>
      <c r="B15" s="52" t="s">
        <v>78</v>
      </c>
      <c r="C15" s="39" t="s">
        <v>195</v>
      </c>
      <c r="D15" s="48">
        <v>20</v>
      </c>
      <c r="E15" s="49">
        <v>18.350000000000001</v>
      </c>
    </row>
    <row r="16" spans="1:5">
      <c r="A16" s="91" t="s">
        <v>92</v>
      </c>
      <c r="B16" s="52" t="s">
        <v>78</v>
      </c>
      <c r="C16" s="100">
        <v>2019</v>
      </c>
      <c r="D16" s="48">
        <v>600806</v>
      </c>
      <c r="E16" s="97">
        <v>107017</v>
      </c>
    </row>
    <row r="17" spans="1:5">
      <c r="A17" s="91" t="s">
        <v>92</v>
      </c>
      <c r="B17" s="52" t="s">
        <v>112</v>
      </c>
      <c r="C17" s="100">
        <v>2019</v>
      </c>
      <c r="D17" s="48">
        <v>1058.1461999999999</v>
      </c>
      <c r="E17" s="49">
        <v>2665.22</v>
      </c>
    </row>
    <row r="18" spans="1:5">
      <c r="A18" s="91" t="s">
        <v>92</v>
      </c>
      <c r="B18" s="52" t="s">
        <v>82</v>
      </c>
      <c r="C18" s="100">
        <v>2019</v>
      </c>
      <c r="D18" s="48">
        <v>22272</v>
      </c>
      <c r="E18" s="49">
        <v>2420.86</v>
      </c>
    </row>
    <row r="19" spans="1:5">
      <c r="A19" s="91" t="s">
        <v>92</v>
      </c>
      <c r="B19" s="52" t="s">
        <v>78</v>
      </c>
      <c r="C19" s="39" t="s">
        <v>195</v>
      </c>
      <c r="D19" s="53">
        <v>0</v>
      </c>
      <c r="E19" s="54">
        <v>0</v>
      </c>
    </row>
    <row r="20" spans="1:5">
      <c r="A20" s="147" t="s">
        <v>92</v>
      </c>
      <c r="B20" s="150" t="s">
        <v>112</v>
      </c>
      <c r="C20" s="39" t="s">
        <v>195</v>
      </c>
      <c r="D20" s="50">
        <v>500</v>
      </c>
      <c r="E20" s="46">
        <v>1620.15</v>
      </c>
    </row>
    <row r="21" spans="1:5" ht="14.5" customHeight="1">
      <c r="A21" s="99" t="s">
        <v>92</v>
      </c>
      <c r="B21" s="51" t="s">
        <v>82</v>
      </c>
      <c r="C21" s="39" t="s">
        <v>195</v>
      </c>
      <c r="D21" s="50">
        <v>10252.981299999999</v>
      </c>
      <c r="E21" s="46">
        <v>1452.14</v>
      </c>
    </row>
    <row r="22" spans="1:5">
      <c r="A22" s="99" t="s">
        <v>94</v>
      </c>
      <c r="B22" s="52" t="s">
        <v>102</v>
      </c>
      <c r="C22" s="100">
        <v>2019</v>
      </c>
      <c r="D22" s="48">
        <v>2775481</v>
      </c>
      <c r="E22" s="97">
        <v>3867802.28</v>
      </c>
    </row>
    <row r="23" spans="1:5">
      <c r="A23" s="99" t="s">
        <v>94</v>
      </c>
      <c r="B23" s="52" t="s">
        <v>88</v>
      </c>
      <c r="C23" s="100">
        <v>2019</v>
      </c>
      <c r="D23" s="48">
        <v>1659132.14</v>
      </c>
      <c r="E23" s="49">
        <v>2896406.81</v>
      </c>
    </row>
    <row r="24" spans="1:5">
      <c r="A24" s="99" t="s">
        <v>94</v>
      </c>
      <c r="B24" s="52" t="s">
        <v>117</v>
      </c>
      <c r="C24" s="100">
        <v>2019</v>
      </c>
      <c r="D24" s="48">
        <v>729262</v>
      </c>
      <c r="E24" s="49">
        <v>981438.23</v>
      </c>
    </row>
    <row r="25" spans="1:5">
      <c r="A25" s="99" t="s">
        <v>94</v>
      </c>
      <c r="B25" s="52" t="s">
        <v>83</v>
      </c>
      <c r="C25" s="100">
        <v>2019</v>
      </c>
      <c r="D25" s="48">
        <v>578160.49</v>
      </c>
      <c r="E25" s="49">
        <v>955539.02</v>
      </c>
    </row>
    <row r="26" spans="1:5">
      <c r="A26" s="99" t="s">
        <v>94</v>
      </c>
      <c r="B26" s="52" t="s">
        <v>118</v>
      </c>
      <c r="C26" s="100">
        <v>2019</v>
      </c>
      <c r="D26" s="48">
        <v>262080</v>
      </c>
      <c r="E26" s="49">
        <v>482652.12</v>
      </c>
    </row>
    <row r="27" spans="1:5">
      <c r="A27" s="99" t="s">
        <v>94</v>
      </c>
      <c r="B27" s="52" t="s">
        <v>101</v>
      </c>
      <c r="C27" s="100">
        <v>2019</v>
      </c>
      <c r="D27" s="48">
        <v>252222.6</v>
      </c>
      <c r="E27" s="49">
        <v>424692.18</v>
      </c>
    </row>
    <row r="28" spans="1:5">
      <c r="A28" s="99" t="s">
        <v>94</v>
      </c>
      <c r="B28" s="52" t="s">
        <v>116</v>
      </c>
      <c r="C28" s="100">
        <v>2019</v>
      </c>
      <c r="D28" s="48">
        <v>57600</v>
      </c>
      <c r="E28" s="49">
        <v>157644.07</v>
      </c>
    </row>
    <row r="29" spans="1:5">
      <c r="A29" s="99" t="s">
        <v>94</v>
      </c>
      <c r="B29" s="52" t="s">
        <v>105</v>
      </c>
      <c r="C29" s="100">
        <v>2019</v>
      </c>
      <c r="D29" s="48">
        <v>21000</v>
      </c>
      <c r="E29" s="49">
        <v>21105</v>
      </c>
    </row>
    <row r="30" spans="1:5">
      <c r="A30" s="99" t="s">
        <v>94</v>
      </c>
      <c r="B30" s="52" t="s">
        <v>82</v>
      </c>
      <c r="C30" s="100">
        <v>2019</v>
      </c>
      <c r="D30" s="48">
        <v>100</v>
      </c>
      <c r="E30" s="49">
        <v>73.62</v>
      </c>
    </row>
    <row r="31" spans="1:5">
      <c r="A31" s="99" t="s">
        <v>94</v>
      </c>
      <c r="B31" s="52" t="s">
        <v>108</v>
      </c>
      <c r="C31" s="100">
        <v>2019</v>
      </c>
      <c r="D31" s="48">
        <v>1</v>
      </c>
      <c r="E31" s="49">
        <v>35.36</v>
      </c>
    </row>
    <row r="32" spans="1:5">
      <c r="A32" s="99" t="s">
        <v>94</v>
      </c>
      <c r="B32" s="52" t="s">
        <v>78</v>
      </c>
      <c r="C32" s="100">
        <v>2019</v>
      </c>
      <c r="D32" s="48">
        <v>0</v>
      </c>
      <c r="E32" s="49">
        <v>0</v>
      </c>
    </row>
    <row r="33" spans="1:5">
      <c r="A33" s="99" t="s">
        <v>94</v>
      </c>
      <c r="B33" s="52" t="s">
        <v>107</v>
      </c>
      <c r="C33" s="100">
        <v>2019</v>
      </c>
      <c r="D33" s="48">
        <v>0</v>
      </c>
      <c r="E33" s="49">
        <v>0</v>
      </c>
    </row>
    <row r="34" spans="1:5">
      <c r="A34" s="99" t="s">
        <v>94</v>
      </c>
      <c r="B34" s="52" t="s">
        <v>102</v>
      </c>
      <c r="C34" s="39" t="s">
        <v>195</v>
      </c>
      <c r="D34" s="48">
        <v>1536016</v>
      </c>
      <c r="E34" s="97">
        <v>2140345.15</v>
      </c>
    </row>
    <row r="35" spans="1:5">
      <c r="A35" s="99" t="s">
        <v>94</v>
      </c>
      <c r="B35" s="52" t="s">
        <v>88</v>
      </c>
      <c r="C35" s="39" t="s">
        <v>195</v>
      </c>
      <c r="D35" s="48">
        <v>1634344.85</v>
      </c>
      <c r="E35" s="49">
        <v>2180298.2000000002</v>
      </c>
    </row>
    <row r="36" spans="1:5">
      <c r="A36" s="99" t="s">
        <v>94</v>
      </c>
      <c r="B36" s="52" t="s">
        <v>117</v>
      </c>
      <c r="C36" s="39" t="s">
        <v>195</v>
      </c>
      <c r="D36" s="48">
        <v>1738415</v>
      </c>
      <c r="E36" s="49">
        <v>2113275.7400000002</v>
      </c>
    </row>
    <row r="37" spans="1:5">
      <c r="A37" s="99" t="s">
        <v>94</v>
      </c>
      <c r="B37" s="52" t="s">
        <v>83</v>
      </c>
      <c r="C37" s="39" t="s">
        <v>195</v>
      </c>
      <c r="D37" s="48">
        <v>46153.346100000002</v>
      </c>
      <c r="E37" s="49">
        <v>96574.42</v>
      </c>
    </row>
    <row r="38" spans="1:5">
      <c r="A38" s="99" t="s">
        <v>94</v>
      </c>
      <c r="B38" s="52" t="s">
        <v>118</v>
      </c>
      <c r="C38" s="39" t="s">
        <v>195</v>
      </c>
      <c r="D38" s="48">
        <v>40320</v>
      </c>
      <c r="E38" s="49">
        <v>69713.64</v>
      </c>
    </row>
    <row r="39" spans="1:5">
      <c r="A39" s="99" t="s">
        <v>94</v>
      </c>
      <c r="B39" s="52" t="s">
        <v>101</v>
      </c>
      <c r="C39" s="39" t="s">
        <v>195</v>
      </c>
      <c r="D39" s="48">
        <v>686201.9</v>
      </c>
      <c r="E39" s="49">
        <v>943336.03</v>
      </c>
    </row>
    <row r="40" spans="1:5">
      <c r="A40" s="99" t="s">
        <v>94</v>
      </c>
      <c r="B40" s="52" t="s">
        <v>116</v>
      </c>
      <c r="C40" s="39" t="s">
        <v>195</v>
      </c>
      <c r="D40" s="48">
        <v>38600</v>
      </c>
      <c r="E40" s="49">
        <v>106286.23</v>
      </c>
    </row>
    <row r="41" spans="1:5">
      <c r="A41" s="147" t="s">
        <v>94</v>
      </c>
      <c r="B41" s="150" t="s">
        <v>105</v>
      </c>
      <c r="C41" s="39" t="s">
        <v>195</v>
      </c>
      <c r="D41" s="50">
        <v>84016.615000000005</v>
      </c>
      <c r="E41" s="46">
        <v>117767.76</v>
      </c>
    </row>
    <row r="42" spans="1:5" ht="14.5" customHeight="1">
      <c r="A42" s="99" t="s">
        <v>94</v>
      </c>
      <c r="B42" s="51" t="s">
        <v>82</v>
      </c>
      <c r="C42" s="39" t="s">
        <v>195</v>
      </c>
      <c r="D42" s="50">
        <v>2759.4668000000001</v>
      </c>
      <c r="E42" s="46">
        <v>424.28</v>
      </c>
    </row>
    <row r="43" spans="1:5">
      <c r="A43" s="99" t="s">
        <v>94</v>
      </c>
      <c r="B43" s="52" t="s">
        <v>108</v>
      </c>
      <c r="C43" s="39" t="s">
        <v>195</v>
      </c>
      <c r="D43" s="48">
        <v>0</v>
      </c>
      <c r="E43" s="49">
        <v>0</v>
      </c>
    </row>
    <row r="44" spans="1:5">
      <c r="A44" s="99" t="s">
        <v>94</v>
      </c>
      <c r="B44" s="52" t="s">
        <v>78</v>
      </c>
      <c r="C44" s="39" t="s">
        <v>195</v>
      </c>
      <c r="D44" s="48">
        <v>0.94599999999999995</v>
      </c>
      <c r="E44" s="49">
        <v>42.75</v>
      </c>
    </row>
    <row r="45" spans="1:5">
      <c r="A45" s="99" t="s">
        <v>94</v>
      </c>
      <c r="B45" s="52" t="s">
        <v>107</v>
      </c>
      <c r="C45" s="39" t="s">
        <v>195</v>
      </c>
      <c r="D45" s="48">
        <v>108900</v>
      </c>
      <c r="E45" s="49">
        <v>159538.07</v>
      </c>
    </row>
    <row r="46" spans="1:5">
      <c r="A46" s="99" t="s">
        <v>100</v>
      </c>
      <c r="B46" s="52" t="s">
        <v>102</v>
      </c>
      <c r="C46" s="100">
        <v>2019</v>
      </c>
      <c r="D46" s="48">
        <v>437160</v>
      </c>
      <c r="E46" s="97">
        <v>480401.4</v>
      </c>
    </row>
    <row r="47" spans="1:5">
      <c r="A47" s="99" t="s">
        <v>100</v>
      </c>
      <c r="B47" s="52" t="s">
        <v>88</v>
      </c>
      <c r="C47" s="100">
        <v>2019</v>
      </c>
      <c r="D47" s="48">
        <v>300925</v>
      </c>
      <c r="E47" s="49">
        <v>268465</v>
      </c>
    </row>
    <row r="48" spans="1:5">
      <c r="A48" s="99" t="s">
        <v>100</v>
      </c>
      <c r="B48" s="52" t="s">
        <v>105</v>
      </c>
      <c r="C48" s="100">
        <v>2019</v>
      </c>
      <c r="D48" s="48">
        <v>210000</v>
      </c>
      <c r="E48" s="49">
        <v>219345</v>
      </c>
    </row>
    <row r="49" spans="1:5">
      <c r="A49" s="99" t="s">
        <v>100</v>
      </c>
      <c r="B49" s="52" t="s">
        <v>107</v>
      </c>
      <c r="C49" s="100">
        <v>2019</v>
      </c>
      <c r="D49" s="48">
        <v>229250</v>
      </c>
      <c r="E49" s="49">
        <v>215400.84</v>
      </c>
    </row>
    <row r="50" spans="1:5">
      <c r="A50" s="99" t="s">
        <v>100</v>
      </c>
      <c r="B50" s="52" t="s">
        <v>116</v>
      </c>
      <c r="C50" s="100">
        <v>2019</v>
      </c>
      <c r="D50" s="48">
        <v>44000</v>
      </c>
      <c r="E50" s="49">
        <v>34760</v>
      </c>
    </row>
    <row r="51" spans="1:5">
      <c r="A51" s="99" t="s">
        <v>100</v>
      </c>
      <c r="B51" s="52" t="s">
        <v>108</v>
      </c>
      <c r="C51" s="100">
        <v>2019</v>
      </c>
      <c r="D51" s="48">
        <v>26015.52</v>
      </c>
      <c r="E51" s="49">
        <v>28628.16</v>
      </c>
    </row>
    <row r="52" spans="1:5">
      <c r="A52" s="99" t="s">
        <v>100</v>
      </c>
      <c r="B52" s="52" t="s">
        <v>119</v>
      </c>
      <c r="C52" s="100">
        <v>2019</v>
      </c>
      <c r="D52" s="48">
        <v>35000</v>
      </c>
      <c r="E52" s="49">
        <v>26846.79</v>
      </c>
    </row>
    <row r="53" spans="1:5">
      <c r="A53" s="99" t="s">
        <v>100</v>
      </c>
      <c r="B53" s="52" t="s">
        <v>103</v>
      </c>
      <c r="C53" s="100">
        <v>2019</v>
      </c>
      <c r="D53" s="48">
        <v>21375</v>
      </c>
      <c r="E53" s="49">
        <v>18988.14</v>
      </c>
    </row>
    <row r="54" spans="1:5">
      <c r="A54" s="147" t="s">
        <v>100</v>
      </c>
      <c r="B54" s="150" t="s">
        <v>120</v>
      </c>
      <c r="C54" s="100">
        <v>2019</v>
      </c>
      <c r="D54" s="50">
        <v>320.39</v>
      </c>
      <c r="E54" s="46">
        <v>542.70000000000005</v>
      </c>
    </row>
    <row r="55" spans="1:5" ht="14.5" customHeight="1">
      <c r="A55" s="99" t="s">
        <v>100</v>
      </c>
      <c r="B55" s="51" t="s">
        <v>121</v>
      </c>
      <c r="C55" s="100">
        <v>2019</v>
      </c>
      <c r="D55" s="50">
        <v>3</v>
      </c>
      <c r="E55" s="46">
        <v>129.66</v>
      </c>
    </row>
    <row r="56" spans="1:5">
      <c r="A56" s="99" t="s">
        <v>100</v>
      </c>
      <c r="B56" s="52" t="s">
        <v>109</v>
      </c>
      <c r="C56" s="100">
        <v>2019</v>
      </c>
      <c r="D56" s="48">
        <v>1.5</v>
      </c>
      <c r="E56" s="49">
        <v>78.58</v>
      </c>
    </row>
    <row r="57" spans="1:5">
      <c r="A57" s="99" t="s">
        <v>100</v>
      </c>
      <c r="B57" s="52" t="s">
        <v>122</v>
      </c>
      <c r="C57" s="100">
        <v>2019</v>
      </c>
      <c r="D57" s="48">
        <v>0.5</v>
      </c>
      <c r="E57" s="49">
        <v>61.74</v>
      </c>
    </row>
    <row r="58" spans="1:5">
      <c r="A58" s="99" t="s">
        <v>100</v>
      </c>
      <c r="B58" s="52" t="s">
        <v>117</v>
      </c>
      <c r="C58" s="100">
        <v>2019</v>
      </c>
      <c r="D58" s="48">
        <v>0</v>
      </c>
      <c r="E58" s="49">
        <v>0</v>
      </c>
    </row>
    <row r="59" spans="1:5">
      <c r="A59" s="99" t="s">
        <v>100</v>
      </c>
      <c r="B59" s="52" t="s">
        <v>90</v>
      </c>
      <c r="C59" s="100">
        <v>2019</v>
      </c>
      <c r="D59" s="48">
        <v>0</v>
      </c>
      <c r="E59" s="49">
        <v>0</v>
      </c>
    </row>
    <row r="60" spans="1:5">
      <c r="A60" s="99" t="s">
        <v>100</v>
      </c>
      <c r="B60" s="52" t="s">
        <v>82</v>
      </c>
      <c r="C60" s="100">
        <v>2019</v>
      </c>
      <c r="D60" s="48">
        <v>0</v>
      </c>
      <c r="E60" s="49">
        <v>0</v>
      </c>
    </row>
    <row r="61" spans="1:5">
      <c r="A61" s="99" t="s">
        <v>100</v>
      </c>
      <c r="B61" s="52" t="s">
        <v>102</v>
      </c>
      <c r="C61" s="39" t="s">
        <v>195</v>
      </c>
      <c r="D61" s="48">
        <v>345000</v>
      </c>
      <c r="E61" s="97">
        <v>344628.65</v>
      </c>
    </row>
    <row r="62" spans="1:5">
      <c r="A62" s="99" t="s">
        <v>100</v>
      </c>
      <c r="B62" s="52" t="s">
        <v>88</v>
      </c>
      <c r="C62" s="39" t="s">
        <v>195</v>
      </c>
      <c r="D62" s="48">
        <v>424020.84</v>
      </c>
      <c r="E62" s="49">
        <v>339815.5</v>
      </c>
    </row>
    <row r="63" spans="1:5">
      <c r="A63" s="99" t="s">
        <v>100</v>
      </c>
      <c r="B63" s="52" t="s">
        <v>105</v>
      </c>
      <c r="C63" s="39" t="s">
        <v>195</v>
      </c>
      <c r="D63" s="48">
        <v>21000</v>
      </c>
      <c r="E63" s="49">
        <v>16485</v>
      </c>
    </row>
    <row r="64" spans="1:5">
      <c r="A64" s="99" t="s">
        <v>100</v>
      </c>
      <c r="B64" s="52" t="s">
        <v>107</v>
      </c>
      <c r="C64" s="39" t="s">
        <v>195</v>
      </c>
      <c r="D64" s="48">
        <v>315000</v>
      </c>
      <c r="E64" s="49">
        <v>256907</v>
      </c>
    </row>
    <row r="65" spans="1:5">
      <c r="A65" s="99" t="s">
        <v>100</v>
      </c>
      <c r="B65" s="52" t="s">
        <v>116</v>
      </c>
      <c r="C65" s="39" t="s">
        <v>195</v>
      </c>
      <c r="D65" s="48">
        <v>44006</v>
      </c>
      <c r="E65" s="49">
        <v>33446.65</v>
      </c>
    </row>
    <row r="66" spans="1:5">
      <c r="A66" s="99" t="s">
        <v>100</v>
      </c>
      <c r="B66" s="52" t="s">
        <v>108</v>
      </c>
      <c r="C66" s="39" t="s">
        <v>195</v>
      </c>
      <c r="D66" s="48">
        <v>52050</v>
      </c>
      <c r="E66" s="49">
        <v>62173.66</v>
      </c>
    </row>
    <row r="67" spans="1:5">
      <c r="A67" s="99" t="s">
        <v>100</v>
      </c>
      <c r="B67" s="52" t="s">
        <v>119</v>
      </c>
      <c r="C67" s="39" t="s">
        <v>195</v>
      </c>
      <c r="D67" s="48">
        <v>0</v>
      </c>
      <c r="E67" s="49">
        <v>0</v>
      </c>
    </row>
    <row r="68" spans="1:5">
      <c r="A68" s="99" t="s">
        <v>100</v>
      </c>
      <c r="B68" s="52" t="s">
        <v>103</v>
      </c>
      <c r="C68" s="39" t="s">
        <v>195</v>
      </c>
      <c r="D68" s="48">
        <v>45000</v>
      </c>
      <c r="E68" s="49">
        <v>39095.86</v>
      </c>
    </row>
    <row r="69" spans="1:5">
      <c r="A69" s="99" t="s">
        <v>100</v>
      </c>
      <c r="B69" s="52" t="s">
        <v>120</v>
      </c>
      <c r="C69" s="39" t="s">
        <v>195</v>
      </c>
      <c r="D69" s="48">
        <v>2</v>
      </c>
      <c r="E69" s="49">
        <v>186.45</v>
      </c>
    </row>
    <row r="70" spans="1:5">
      <c r="A70" s="147" t="s">
        <v>100</v>
      </c>
      <c r="B70" s="150" t="s">
        <v>121</v>
      </c>
      <c r="C70" s="39" t="s">
        <v>195</v>
      </c>
      <c r="D70" s="50">
        <v>0</v>
      </c>
      <c r="E70" s="46">
        <v>0</v>
      </c>
    </row>
    <row r="71" spans="1:5" ht="14.5" customHeight="1">
      <c r="A71" s="99" t="s">
        <v>100</v>
      </c>
      <c r="B71" s="51" t="s">
        <v>109</v>
      </c>
      <c r="C71" s="39" t="s">
        <v>195</v>
      </c>
      <c r="D71" s="50">
        <v>0</v>
      </c>
      <c r="E71" s="46">
        <v>0</v>
      </c>
    </row>
    <row r="72" spans="1:5">
      <c r="A72" s="99" t="s">
        <v>100</v>
      </c>
      <c r="B72" s="52" t="s">
        <v>122</v>
      </c>
      <c r="C72" s="39" t="s">
        <v>195</v>
      </c>
      <c r="D72" s="48">
        <v>0</v>
      </c>
      <c r="E72" s="49">
        <v>0</v>
      </c>
    </row>
    <row r="73" spans="1:5">
      <c r="A73" s="99" t="s">
        <v>100</v>
      </c>
      <c r="B73" s="52" t="s">
        <v>117</v>
      </c>
      <c r="C73" s="39" t="s">
        <v>195</v>
      </c>
      <c r="D73" s="48">
        <v>0.1923</v>
      </c>
      <c r="E73" s="49">
        <v>19.82</v>
      </c>
    </row>
    <row r="74" spans="1:5">
      <c r="A74" s="99" t="s">
        <v>100</v>
      </c>
      <c r="B74" s="52" t="s">
        <v>90</v>
      </c>
      <c r="C74" s="39" t="s">
        <v>195</v>
      </c>
      <c r="D74" s="48">
        <v>1000</v>
      </c>
      <c r="E74" s="49">
        <v>821.03</v>
      </c>
    </row>
    <row r="75" spans="1:5">
      <c r="A75" s="99" t="s">
        <v>100</v>
      </c>
      <c r="B75" s="52" t="s">
        <v>82</v>
      </c>
      <c r="C75" s="39" t="s">
        <v>195</v>
      </c>
      <c r="D75" s="48">
        <v>10950</v>
      </c>
      <c r="E75" s="49">
        <v>1146.75</v>
      </c>
    </row>
    <row r="76" spans="1:5">
      <c r="A76" s="99" t="s">
        <v>99</v>
      </c>
      <c r="B76" s="52" t="s">
        <v>102</v>
      </c>
      <c r="C76" s="100">
        <v>2019</v>
      </c>
      <c r="D76" s="48">
        <v>20000.25</v>
      </c>
      <c r="E76" s="97">
        <v>20780</v>
      </c>
    </row>
    <row r="77" spans="1:5">
      <c r="A77" s="99" t="s">
        <v>99</v>
      </c>
      <c r="B77" s="52" t="s">
        <v>83</v>
      </c>
      <c r="C77" s="100">
        <v>2019</v>
      </c>
      <c r="D77" s="48">
        <v>6893.52</v>
      </c>
      <c r="E77" s="49">
        <v>16149.63</v>
      </c>
    </row>
    <row r="78" spans="1:5">
      <c r="A78" s="99" t="s">
        <v>99</v>
      </c>
      <c r="B78" s="52" t="s">
        <v>112</v>
      </c>
      <c r="C78" s="100">
        <v>2019</v>
      </c>
      <c r="D78" s="48">
        <v>4714.8100000000004</v>
      </c>
      <c r="E78" s="49">
        <v>4046.67</v>
      </c>
    </row>
    <row r="79" spans="1:5">
      <c r="A79" s="99" t="s">
        <v>99</v>
      </c>
      <c r="B79" s="52" t="s">
        <v>101</v>
      </c>
      <c r="C79" s="100">
        <v>2019</v>
      </c>
      <c r="D79" s="48">
        <v>25</v>
      </c>
      <c r="E79" s="49">
        <v>892.71</v>
      </c>
    </row>
    <row r="80" spans="1:5">
      <c r="A80" s="147" t="s">
        <v>99</v>
      </c>
      <c r="B80" s="150" t="s">
        <v>108</v>
      </c>
      <c r="C80" s="100">
        <v>2019</v>
      </c>
      <c r="D80" s="50">
        <v>883.1</v>
      </c>
      <c r="E80" s="46">
        <v>491.8</v>
      </c>
    </row>
    <row r="81" spans="1:5" ht="14.5" customHeight="1">
      <c r="A81" s="99" t="s">
        <v>99</v>
      </c>
      <c r="B81" s="51" t="s">
        <v>123</v>
      </c>
      <c r="C81" s="100">
        <v>2019</v>
      </c>
      <c r="D81" s="50">
        <v>0.84619999999999995</v>
      </c>
      <c r="E81" s="46">
        <v>150.69999999999999</v>
      </c>
    </row>
    <row r="82" spans="1:5">
      <c r="A82" s="99" t="s">
        <v>99</v>
      </c>
      <c r="B82" s="52" t="s">
        <v>84</v>
      </c>
      <c r="C82" s="100">
        <v>2019</v>
      </c>
      <c r="D82" s="48">
        <v>18.48</v>
      </c>
      <c r="E82" s="49">
        <v>150.36000000000001</v>
      </c>
    </row>
    <row r="83" spans="1:5">
      <c r="A83" s="99" t="s">
        <v>99</v>
      </c>
      <c r="B83" s="52" t="s">
        <v>88</v>
      </c>
      <c r="C83" s="100">
        <v>2019</v>
      </c>
      <c r="D83" s="48">
        <v>0</v>
      </c>
      <c r="E83" s="49">
        <v>0</v>
      </c>
    </row>
    <row r="84" spans="1:5">
      <c r="A84" s="147" t="s">
        <v>99</v>
      </c>
      <c r="B84" s="150" t="s">
        <v>82</v>
      </c>
      <c r="C84" s="100">
        <v>2019</v>
      </c>
      <c r="D84" s="50">
        <v>0</v>
      </c>
      <c r="E84" s="46">
        <v>0</v>
      </c>
    </row>
    <row r="85" spans="1:5">
      <c r="A85" s="99" t="s">
        <v>99</v>
      </c>
      <c r="B85" s="51" t="s">
        <v>102</v>
      </c>
      <c r="C85" s="39" t="s">
        <v>195</v>
      </c>
      <c r="D85" s="50">
        <v>20001.5</v>
      </c>
      <c r="E85" s="46">
        <v>20238.29</v>
      </c>
    </row>
    <row r="86" spans="1:5">
      <c r="A86" s="99" t="s">
        <v>99</v>
      </c>
      <c r="B86" s="52" t="s">
        <v>83</v>
      </c>
      <c r="C86" s="39" t="s">
        <v>195</v>
      </c>
      <c r="D86" s="48">
        <v>21020.2</v>
      </c>
      <c r="E86" s="49">
        <v>43167.25</v>
      </c>
    </row>
    <row r="87" spans="1:5">
      <c r="A87" s="99" t="s">
        <v>99</v>
      </c>
      <c r="B87" s="52" t="s">
        <v>112</v>
      </c>
      <c r="C87" s="39" t="s">
        <v>195</v>
      </c>
      <c r="D87" s="48">
        <v>4466.2299999999996</v>
      </c>
      <c r="E87" s="49">
        <v>3856.71</v>
      </c>
    </row>
    <row r="88" spans="1:5">
      <c r="A88" s="99" t="s">
        <v>99</v>
      </c>
      <c r="B88" s="52" t="s">
        <v>101</v>
      </c>
      <c r="C88" s="39" t="s">
        <v>195</v>
      </c>
      <c r="D88" s="48">
        <v>0</v>
      </c>
      <c r="E88" s="49">
        <v>0</v>
      </c>
    </row>
    <row r="89" spans="1:5">
      <c r="A89" s="99" t="s">
        <v>99</v>
      </c>
      <c r="B89" s="52" t="s">
        <v>108</v>
      </c>
      <c r="C89" s="39" t="s">
        <v>195</v>
      </c>
      <c r="D89" s="48">
        <v>107.37</v>
      </c>
      <c r="E89" s="49">
        <v>255.59</v>
      </c>
    </row>
    <row r="90" spans="1:5">
      <c r="A90" s="99" t="s">
        <v>99</v>
      </c>
      <c r="B90" s="52" t="s">
        <v>123</v>
      </c>
      <c r="C90" s="39" t="s">
        <v>195</v>
      </c>
      <c r="D90" s="48">
        <v>4.6845999999999997</v>
      </c>
      <c r="E90" s="49">
        <v>729.2</v>
      </c>
    </row>
    <row r="91" spans="1:5">
      <c r="A91" s="99" t="s">
        <v>99</v>
      </c>
      <c r="B91" s="52" t="s">
        <v>84</v>
      </c>
      <c r="C91" s="39" t="s">
        <v>195</v>
      </c>
      <c r="D91" s="48">
        <v>0</v>
      </c>
      <c r="E91" s="49">
        <v>0</v>
      </c>
    </row>
    <row r="92" spans="1:5">
      <c r="A92" s="147" t="s">
        <v>99</v>
      </c>
      <c r="B92" s="150" t="s">
        <v>88</v>
      </c>
      <c r="C92" s="39" t="s">
        <v>195</v>
      </c>
      <c r="D92" s="50">
        <v>9.5</v>
      </c>
      <c r="E92" s="46">
        <v>174.01</v>
      </c>
    </row>
    <row r="93" spans="1:5" ht="14.5" customHeight="1">
      <c r="A93" s="99" t="s">
        <v>99</v>
      </c>
      <c r="B93" s="51" t="s">
        <v>82</v>
      </c>
      <c r="C93" s="39" t="s">
        <v>195</v>
      </c>
      <c r="D93" s="50">
        <v>20600</v>
      </c>
      <c r="E93" s="46">
        <v>2406.3200000000002</v>
      </c>
    </row>
    <row r="94" spans="1:5">
      <c r="A94" s="148" t="s">
        <v>89</v>
      </c>
      <c r="B94" s="52" t="s">
        <v>82</v>
      </c>
      <c r="C94" s="100">
        <v>2019</v>
      </c>
      <c r="D94" s="48">
        <v>0</v>
      </c>
      <c r="E94" s="97">
        <v>0</v>
      </c>
    </row>
    <row r="95" spans="1:5">
      <c r="A95" s="148" t="s">
        <v>89</v>
      </c>
      <c r="B95" s="52" t="s">
        <v>82</v>
      </c>
      <c r="C95" s="39" t="s">
        <v>195</v>
      </c>
      <c r="D95" s="48" t="s">
        <v>124</v>
      </c>
      <c r="E95" s="97" t="s">
        <v>125</v>
      </c>
    </row>
    <row r="96" spans="1:5">
      <c r="A96" s="147" t="s">
        <v>93</v>
      </c>
      <c r="B96" s="150" t="s">
        <v>83</v>
      </c>
      <c r="C96" s="100">
        <v>2019</v>
      </c>
      <c r="D96" s="50">
        <v>1704.7692</v>
      </c>
      <c r="E96" s="46">
        <v>180850.05</v>
      </c>
    </row>
    <row r="97" spans="1:5">
      <c r="A97" s="147" t="s">
        <v>93</v>
      </c>
      <c r="B97" s="51" t="s">
        <v>88</v>
      </c>
      <c r="C97" s="100">
        <v>2019</v>
      </c>
      <c r="D97" s="50">
        <v>1.6619999999999999</v>
      </c>
      <c r="E97" s="46">
        <v>277.60000000000002</v>
      </c>
    </row>
    <row r="98" spans="1:5">
      <c r="A98" s="147" t="s">
        <v>93</v>
      </c>
      <c r="B98" s="150" t="s">
        <v>102</v>
      </c>
      <c r="C98" s="100">
        <v>2019</v>
      </c>
      <c r="D98" s="50">
        <v>0.53849999999999998</v>
      </c>
      <c r="E98" s="46">
        <v>102.77</v>
      </c>
    </row>
    <row r="99" spans="1:5">
      <c r="A99" s="149" t="s">
        <v>93</v>
      </c>
      <c r="B99" s="151" t="s">
        <v>83</v>
      </c>
      <c r="C99" s="39" t="s">
        <v>195</v>
      </c>
      <c r="D99" s="152">
        <v>1970.4161999999999</v>
      </c>
      <c r="E99" s="153">
        <v>216835.31</v>
      </c>
    </row>
    <row r="100" spans="1:5">
      <c r="A100" s="91" t="s">
        <v>93</v>
      </c>
      <c r="B100" s="51" t="s">
        <v>88</v>
      </c>
      <c r="C100" s="39" t="s">
        <v>195</v>
      </c>
      <c r="D100" s="47">
        <v>0</v>
      </c>
      <c r="E100" s="47">
        <v>0</v>
      </c>
    </row>
    <row r="101" spans="1:5">
      <c r="A101" s="91" t="s">
        <v>93</v>
      </c>
      <c r="B101" s="52" t="s">
        <v>102</v>
      </c>
      <c r="C101" s="39" t="s">
        <v>195</v>
      </c>
      <c r="D101" s="49">
        <v>0.30769999999999997</v>
      </c>
      <c r="E101" s="49">
        <v>51.54</v>
      </c>
    </row>
    <row r="102" spans="1:5">
      <c r="A102" s="145" t="s">
        <v>98</v>
      </c>
      <c r="B102" s="146" t="s">
        <v>101</v>
      </c>
      <c r="C102" s="96">
        <v>2019</v>
      </c>
      <c r="D102" s="98">
        <v>66501959.351999998</v>
      </c>
      <c r="E102" s="98">
        <v>55239457.969999999</v>
      </c>
    </row>
    <row r="103" spans="1:5">
      <c r="A103" s="145" t="s">
        <v>98</v>
      </c>
      <c r="B103" s="146" t="s">
        <v>102</v>
      </c>
      <c r="C103" s="96">
        <v>2019</v>
      </c>
      <c r="D103" s="98">
        <v>26167969.908100002</v>
      </c>
      <c r="E103" s="92">
        <v>22650653.18</v>
      </c>
    </row>
    <row r="104" spans="1:5">
      <c r="A104" s="145" t="s">
        <v>98</v>
      </c>
      <c r="B104" s="146" t="s">
        <v>78</v>
      </c>
      <c r="C104" s="96">
        <v>2019</v>
      </c>
      <c r="D104" s="98">
        <v>12132828.1263</v>
      </c>
      <c r="E104" s="92">
        <v>12830787.68</v>
      </c>
    </row>
    <row r="105" spans="1:5">
      <c r="A105" s="145" t="s">
        <v>98</v>
      </c>
      <c r="B105" s="146" t="s">
        <v>88</v>
      </c>
      <c r="C105" s="96">
        <v>2019</v>
      </c>
      <c r="D105" s="98">
        <v>7742224.8200000003</v>
      </c>
      <c r="E105" s="92">
        <v>6620779.8300000001</v>
      </c>
    </row>
    <row r="106" spans="1:5">
      <c r="A106" s="145" t="s">
        <v>98</v>
      </c>
      <c r="B106" s="146" t="s">
        <v>83</v>
      </c>
      <c r="C106" s="96">
        <v>2019</v>
      </c>
      <c r="D106" s="98">
        <v>1100160.6847999999</v>
      </c>
      <c r="E106" s="92">
        <v>1643248.15</v>
      </c>
    </row>
    <row r="107" spans="1:5">
      <c r="A107" s="145" t="s">
        <v>98</v>
      </c>
      <c r="B107" s="146" t="s">
        <v>103</v>
      </c>
      <c r="C107" s="96">
        <v>2019</v>
      </c>
      <c r="D107" s="98">
        <v>1551403.0177</v>
      </c>
      <c r="E107" s="92">
        <v>1544417.92</v>
      </c>
    </row>
    <row r="108" spans="1:5">
      <c r="A108" s="145" t="s">
        <v>98</v>
      </c>
      <c r="B108" s="146" t="s">
        <v>104</v>
      </c>
      <c r="C108" s="96">
        <v>2019</v>
      </c>
      <c r="D108" s="98">
        <v>391223.2</v>
      </c>
      <c r="E108" s="92">
        <v>368072.06</v>
      </c>
    </row>
    <row r="109" spans="1:5">
      <c r="A109" s="145" t="s">
        <v>98</v>
      </c>
      <c r="B109" s="146" t="s">
        <v>105</v>
      </c>
      <c r="C109" s="96">
        <v>2019</v>
      </c>
      <c r="D109" s="98">
        <v>181200</v>
      </c>
      <c r="E109" s="92">
        <v>173127.2</v>
      </c>
    </row>
    <row r="110" spans="1:5">
      <c r="A110" s="145" t="s">
        <v>98</v>
      </c>
      <c r="B110" s="146" t="s">
        <v>79</v>
      </c>
      <c r="C110" s="96">
        <v>2019</v>
      </c>
      <c r="D110" s="98">
        <v>71696</v>
      </c>
      <c r="E110" s="92">
        <v>86051.16</v>
      </c>
    </row>
    <row r="111" spans="1:5">
      <c r="A111" s="145" t="s">
        <v>98</v>
      </c>
      <c r="B111" s="146" t="s">
        <v>106</v>
      </c>
      <c r="C111" s="96">
        <v>2019</v>
      </c>
      <c r="D111" s="98">
        <v>48000</v>
      </c>
      <c r="E111" s="92">
        <v>47040</v>
      </c>
    </row>
    <row r="112" spans="1:5">
      <c r="A112" s="145" t="s">
        <v>98</v>
      </c>
      <c r="B112" s="146" t="s">
        <v>82</v>
      </c>
      <c r="C112" s="96">
        <v>2019</v>
      </c>
      <c r="D112" s="98">
        <v>15892.5</v>
      </c>
      <c r="E112" s="92">
        <v>36127.65</v>
      </c>
    </row>
    <row r="113" spans="1:5">
      <c r="A113" s="91" t="s">
        <v>98</v>
      </c>
      <c r="B113" s="52" t="s">
        <v>96</v>
      </c>
      <c r="C113" s="100">
        <v>2019</v>
      </c>
      <c r="D113" s="97">
        <v>16756.554599999999</v>
      </c>
      <c r="E113" s="49">
        <v>26591.78</v>
      </c>
    </row>
    <row r="114" spans="1:5">
      <c r="A114" s="91" t="s">
        <v>98</v>
      </c>
      <c r="B114" s="52" t="s">
        <v>107</v>
      </c>
      <c r="C114" s="100">
        <v>2019</v>
      </c>
      <c r="D114" s="97">
        <v>25200</v>
      </c>
      <c r="E114" s="49">
        <v>24948</v>
      </c>
    </row>
    <row r="115" spans="1:5">
      <c r="A115" s="91" t="s">
        <v>98</v>
      </c>
      <c r="B115" s="52" t="s">
        <v>90</v>
      </c>
      <c r="C115" s="100">
        <v>2019</v>
      </c>
      <c r="D115" s="97">
        <v>23100</v>
      </c>
      <c r="E115" s="49">
        <v>21517.4</v>
      </c>
    </row>
    <row r="116" spans="1:5">
      <c r="A116" s="91" t="s">
        <v>98</v>
      </c>
      <c r="B116" s="52" t="s">
        <v>108</v>
      </c>
      <c r="C116" s="100">
        <v>2019</v>
      </c>
      <c r="D116" s="97">
        <v>5164.5447000000004</v>
      </c>
      <c r="E116" s="49">
        <v>8826.99</v>
      </c>
    </row>
    <row r="117" spans="1:5">
      <c r="A117" s="91" t="s">
        <v>98</v>
      </c>
      <c r="B117" s="52" t="s">
        <v>84</v>
      </c>
      <c r="C117" s="100">
        <v>2019</v>
      </c>
      <c r="D117" s="54">
        <v>69.36</v>
      </c>
      <c r="E117" s="54">
        <v>393.49</v>
      </c>
    </row>
    <row r="118" spans="1:5">
      <c r="A118" s="147" t="s">
        <v>98</v>
      </c>
      <c r="B118" s="150" t="s">
        <v>109</v>
      </c>
      <c r="C118" s="100">
        <v>2019</v>
      </c>
      <c r="D118" s="46">
        <v>0</v>
      </c>
      <c r="E118" s="46">
        <v>0</v>
      </c>
    </row>
    <row r="119" spans="1:5">
      <c r="A119" s="99" t="s">
        <v>98</v>
      </c>
      <c r="B119" s="51" t="s">
        <v>110</v>
      </c>
      <c r="C119" s="100">
        <v>2019</v>
      </c>
      <c r="D119" s="46">
        <v>0</v>
      </c>
      <c r="E119" s="46">
        <v>0</v>
      </c>
    </row>
    <row r="120" spans="1:5">
      <c r="A120" s="99" t="s">
        <v>98</v>
      </c>
      <c r="B120" s="52" t="s">
        <v>101</v>
      </c>
      <c r="C120" s="39" t="s">
        <v>195</v>
      </c>
      <c r="D120" s="97">
        <v>43236539.586000003</v>
      </c>
      <c r="E120" s="97">
        <v>31707657.530000001</v>
      </c>
    </row>
    <row r="121" spans="1:5">
      <c r="A121" s="99" t="s">
        <v>98</v>
      </c>
      <c r="B121" s="52" t="s">
        <v>102</v>
      </c>
      <c r="C121" s="39" t="s">
        <v>195</v>
      </c>
      <c r="D121" s="49">
        <v>11788208.119999999</v>
      </c>
      <c r="E121" s="49">
        <v>9947594.4900000002</v>
      </c>
    </row>
    <row r="122" spans="1:5">
      <c r="A122" s="99" t="s">
        <v>98</v>
      </c>
      <c r="B122" s="52" t="s">
        <v>78</v>
      </c>
      <c r="C122" s="39" t="s">
        <v>195</v>
      </c>
      <c r="D122" s="49">
        <v>3838145.9895000001</v>
      </c>
      <c r="E122" s="49">
        <v>3895046.19</v>
      </c>
    </row>
    <row r="123" spans="1:5">
      <c r="A123" s="99" t="s">
        <v>98</v>
      </c>
      <c r="B123" s="52" t="s">
        <v>88</v>
      </c>
      <c r="C123" s="39" t="s">
        <v>195</v>
      </c>
      <c r="D123" s="49">
        <v>5839442</v>
      </c>
      <c r="E123" s="49">
        <v>3914177.03</v>
      </c>
    </row>
    <row r="124" spans="1:5">
      <c r="A124" s="99" t="s">
        <v>98</v>
      </c>
      <c r="B124" s="52" t="s">
        <v>83</v>
      </c>
      <c r="C124" s="39" t="s">
        <v>195</v>
      </c>
      <c r="D124" s="49">
        <v>593524.63699999999</v>
      </c>
      <c r="E124" s="49">
        <v>895306.95</v>
      </c>
    </row>
    <row r="125" spans="1:5">
      <c r="A125" s="99" t="s">
        <v>98</v>
      </c>
      <c r="B125" s="52" t="s">
        <v>103</v>
      </c>
      <c r="C125" s="39" t="s">
        <v>195</v>
      </c>
      <c r="D125" s="49">
        <v>2362500</v>
      </c>
      <c r="E125" s="49">
        <v>2551277.35</v>
      </c>
    </row>
    <row r="126" spans="1:5">
      <c r="A126" s="99" t="s">
        <v>98</v>
      </c>
      <c r="B126" s="52" t="s">
        <v>104</v>
      </c>
      <c r="C126" s="39" t="s">
        <v>195</v>
      </c>
      <c r="D126" s="49">
        <v>0</v>
      </c>
      <c r="E126" s="49">
        <v>0</v>
      </c>
    </row>
    <row r="127" spans="1:5">
      <c r="A127" s="99" t="s">
        <v>98</v>
      </c>
      <c r="B127" s="52" t="s">
        <v>105</v>
      </c>
      <c r="C127" s="39" t="s">
        <v>195</v>
      </c>
      <c r="D127" s="49">
        <v>0</v>
      </c>
      <c r="E127" s="49">
        <v>0</v>
      </c>
    </row>
    <row r="128" spans="1:5">
      <c r="A128" s="99" t="s">
        <v>98</v>
      </c>
      <c r="B128" s="52" t="s">
        <v>79</v>
      </c>
      <c r="C128" s="39" t="s">
        <v>195</v>
      </c>
      <c r="D128" s="49">
        <v>0</v>
      </c>
      <c r="E128" s="49">
        <v>0</v>
      </c>
    </row>
    <row r="129" spans="1:5">
      <c r="A129" s="99" t="s">
        <v>98</v>
      </c>
      <c r="B129" s="52" t="s">
        <v>106</v>
      </c>
      <c r="C129" s="39" t="s">
        <v>195</v>
      </c>
      <c r="D129" s="49">
        <v>0</v>
      </c>
      <c r="E129" s="49">
        <v>0</v>
      </c>
    </row>
    <row r="130" spans="1:5">
      <c r="A130" s="99" t="s">
        <v>98</v>
      </c>
      <c r="B130" s="52" t="s">
        <v>82</v>
      </c>
      <c r="C130" s="39" t="s">
        <v>195</v>
      </c>
      <c r="D130" s="49">
        <v>11538.67</v>
      </c>
      <c r="E130" s="49">
        <v>20962.84</v>
      </c>
    </row>
    <row r="131" spans="1:5">
      <c r="A131" s="99" t="s">
        <v>98</v>
      </c>
      <c r="B131" s="52" t="s">
        <v>96</v>
      </c>
      <c r="C131" s="39" t="s">
        <v>195</v>
      </c>
      <c r="D131" s="49">
        <v>0</v>
      </c>
      <c r="E131" s="49">
        <v>0</v>
      </c>
    </row>
    <row r="132" spans="1:5">
      <c r="A132" s="99" t="s">
        <v>98</v>
      </c>
      <c r="B132" s="52" t="s">
        <v>107</v>
      </c>
      <c r="C132" s="39" t="s">
        <v>195</v>
      </c>
      <c r="D132" s="49">
        <v>50400</v>
      </c>
      <c r="E132" s="49">
        <v>38304</v>
      </c>
    </row>
    <row r="133" spans="1:5">
      <c r="A133" s="99" t="s">
        <v>98</v>
      </c>
      <c r="B133" s="52" t="s">
        <v>90</v>
      </c>
      <c r="C133" s="39" t="s">
        <v>195</v>
      </c>
      <c r="D133" s="49">
        <v>0</v>
      </c>
      <c r="E133" s="49">
        <v>0</v>
      </c>
    </row>
    <row r="134" spans="1:5">
      <c r="A134" s="99" t="s">
        <v>98</v>
      </c>
      <c r="B134" s="52" t="s">
        <v>108</v>
      </c>
      <c r="C134" s="39" t="s">
        <v>195</v>
      </c>
      <c r="D134" s="49">
        <v>19128.5376</v>
      </c>
      <c r="E134" s="49">
        <v>17273.490000000002</v>
      </c>
    </row>
    <row r="135" spans="1:5">
      <c r="A135" s="99" t="s">
        <v>98</v>
      </c>
      <c r="B135" s="52" t="s">
        <v>84</v>
      </c>
      <c r="C135" s="39" t="s">
        <v>195</v>
      </c>
      <c r="D135" s="49">
        <v>56.8</v>
      </c>
      <c r="E135" s="49">
        <v>457.08</v>
      </c>
    </row>
    <row r="136" spans="1:5">
      <c r="A136" s="99" t="s">
        <v>98</v>
      </c>
      <c r="B136" s="52" t="s">
        <v>109</v>
      </c>
      <c r="C136" s="39" t="s">
        <v>195</v>
      </c>
      <c r="D136" s="49">
        <v>50400</v>
      </c>
      <c r="E136" s="49">
        <v>38688.300000000003</v>
      </c>
    </row>
    <row r="137" spans="1:5">
      <c r="A137" s="99" t="s">
        <v>98</v>
      </c>
      <c r="B137" s="52" t="s">
        <v>110</v>
      </c>
      <c r="C137" s="39" t="s">
        <v>195</v>
      </c>
      <c r="D137" s="97">
        <v>2979.4</v>
      </c>
      <c r="E137" s="97">
        <v>6151.06</v>
      </c>
    </row>
    <row r="138" spans="1:5">
      <c r="A138" s="99" t="s">
        <v>77</v>
      </c>
      <c r="B138" s="52" t="s">
        <v>103</v>
      </c>
      <c r="C138" s="100">
        <v>2019</v>
      </c>
      <c r="D138" s="97">
        <v>1554527</v>
      </c>
      <c r="E138" s="97">
        <v>2495962.16</v>
      </c>
    </row>
    <row r="139" spans="1:5">
      <c r="A139" s="147" t="s">
        <v>77</v>
      </c>
      <c r="B139" s="150" t="s">
        <v>102</v>
      </c>
      <c r="C139" s="100">
        <v>2019</v>
      </c>
      <c r="D139" s="46">
        <v>2042748</v>
      </c>
      <c r="E139" s="46">
        <v>2155908.7999999998</v>
      </c>
    </row>
    <row r="140" spans="1:5">
      <c r="A140" s="99" t="s">
        <v>77</v>
      </c>
      <c r="B140" s="51" t="s">
        <v>83</v>
      </c>
      <c r="C140" s="100">
        <v>2019</v>
      </c>
      <c r="D140" s="46">
        <v>446154.38370000001</v>
      </c>
      <c r="E140" s="46">
        <v>1988649.96</v>
      </c>
    </row>
    <row r="141" spans="1:5">
      <c r="A141" s="99" t="s">
        <v>77</v>
      </c>
      <c r="B141" s="52" t="s">
        <v>108</v>
      </c>
      <c r="C141" s="100">
        <v>2019</v>
      </c>
      <c r="D141" s="97">
        <v>342767.09100000001</v>
      </c>
      <c r="E141" s="49">
        <v>1622049.62</v>
      </c>
    </row>
    <row r="142" spans="1:5">
      <c r="A142" s="99" t="s">
        <v>77</v>
      </c>
      <c r="B142" s="52" t="s">
        <v>96</v>
      </c>
      <c r="C142" s="100">
        <v>2019</v>
      </c>
      <c r="D142" s="97">
        <v>213774.99249999999</v>
      </c>
      <c r="E142" s="49">
        <v>1003537.36</v>
      </c>
    </row>
    <row r="143" spans="1:5">
      <c r="A143" s="99" t="s">
        <v>77</v>
      </c>
      <c r="B143" s="52" t="s">
        <v>101</v>
      </c>
      <c r="C143" s="100">
        <v>2019</v>
      </c>
      <c r="D143" s="97">
        <v>100800</v>
      </c>
      <c r="E143" s="49">
        <v>82218</v>
      </c>
    </row>
    <row r="144" spans="1:5">
      <c r="A144" s="99" t="s">
        <v>77</v>
      </c>
      <c r="B144" s="52" t="s">
        <v>104</v>
      </c>
      <c r="C144" s="100">
        <v>2019</v>
      </c>
      <c r="D144" s="97">
        <v>13419.090700000001</v>
      </c>
      <c r="E144" s="49">
        <v>70431.839999999997</v>
      </c>
    </row>
    <row r="145" spans="1:5">
      <c r="A145" s="99" t="s">
        <v>77</v>
      </c>
      <c r="B145" s="52" t="s">
        <v>110</v>
      </c>
      <c r="C145" s="100">
        <v>2019</v>
      </c>
      <c r="D145" s="97">
        <v>18266.768499999998</v>
      </c>
      <c r="E145" s="49">
        <v>66848.52</v>
      </c>
    </row>
    <row r="146" spans="1:5">
      <c r="A146" s="99" t="s">
        <v>77</v>
      </c>
      <c r="B146" s="52" t="s">
        <v>78</v>
      </c>
      <c r="C146" s="100">
        <v>2019</v>
      </c>
      <c r="D146" s="97">
        <v>29311.64</v>
      </c>
      <c r="E146" s="49">
        <v>56050.48</v>
      </c>
    </row>
    <row r="147" spans="1:5">
      <c r="A147" s="99" t="s">
        <v>77</v>
      </c>
      <c r="B147" s="52" t="s">
        <v>81</v>
      </c>
      <c r="C147" s="100">
        <v>2019</v>
      </c>
      <c r="D147" s="97">
        <v>7455.0379000000003</v>
      </c>
      <c r="E147" s="49">
        <v>45152.4</v>
      </c>
    </row>
    <row r="148" spans="1:5">
      <c r="A148" s="99" t="s">
        <v>77</v>
      </c>
      <c r="B148" s="52" t="s">
        <v>82</v>
      </c>
      <c r="C148" s="100">
        <v>2019</v>
      </c>
      <c r="D148" s="97">
        <v>6598.52</v>
      </c>
      <c r="E148" s="49">
        <v>16511.68</v>
      </c>
    </row>
    <row r="149" spans="1:5">
      <c r="A149" s="99" t="s">
        <v>77</v>
      </c>
      <c r="B149" s="52" t="s">
        <v>111</v>
      </c>
      <c r="C149" s="100">
        <v>2019</v>
      </c>
      <c r="D149" s="97">
        <v>2872.5</v>
      </c>
      <c r="E149" s="49">
        <v>13593.57</v>
      </c>
    </row>
    <row r="150" spans="1:5">
      <c r="A150" s="99" t="s">
        <v>77</v>
      </c>
      <c r="B150" s="52" t="s">
        <v>112</v>
      </c>
      <c r="C150" s="100">
        <v>2019</v>
      </c>
      <c r="D150" s="97">
        <v>2258.7422999999999</v>
      </c>
      <c r="E150" s="49">
        <v>8822.73</v>
      </c>
    </row>
    <row r="151" spans="1:5">
      <c r="A151" s="99" t="s">
        <v>77</v>
      </c>
      <c r="B151" s="52" t="s">
        <v>109</v>
      </c>
      <c r="C151" s="100">
        <v>2019</v>
      </c>
      <c r="D151" s="97">
        <v>1052.03</v>
      </c>
      <c r="E151" s="49">
        <v>8102.03</v>
      </c>
    </row>
    <row r="152" spans="1:5">
      <c r="A152" s="147" t="s">
        <v>77</v>
      </c>
      <c r="B152" s="150" t="s">
        <v>95</v>
      </c>
      <c r="C152" s="100">
        <v>2019</v>
      </c>
      <c r="D152" s="46">
        <v>5175</v>
      </c>
      <c r="E152" s="46">
        <v>1236.3800000000001</v>
      </c>
    </row>
    <row r="153" spans="1:5">
      <c r="A153" s="99" t="s">
        <v>77</v>
      </c>
      <c r="B153" s="51" t="s">
        <v>113</v>
      </c>
      <c r="C153" s="100">
        <v>2019</v>
      </c>
      <c r="D153" s="46">
        <v>119.3</v>
      </c>
      <c r="E153" s="46">
        <v>894</v>
      </c>
    </row>
    <row r="154" spans="1:5">
      <c r="A154" s="99" t="s">
        <v>77</v>
      </c>
      <c r="B154" s="52" t="s">
        <v>114</v>
      </c>
      <c r="C154" s="100">
        <v>2019</v>
      </c>
      <c r="D154" s="97">
        <v>9.86</v>
      </c>
      <c r="E154" s="49">
        <v>450.99</v>
      </c>
    </row>
    <row r="155" spans="1:5">
      <c r="A155" s="99" t="s">
        <v>77</v>
      </c>
      <c r="B155" s="52" t="s">
        <v>115</v>
      </c>
      <c r="C155" s="100">
        <v>2019</v>
      </c>
      <c r="D155" s="97">
        <v>3.8462000000000001</v>
      </c>
      <c r="E155" s="49">
        <v>133.15</v>
      </c>
    </row>
    <row r="156" spans="1:5">
      <c r="A156" s="99" t="s">
        <v>77</v>
      </c>
      <c r="B156" s="52" t="s">
        <v>90</v>
      </c>
      <c r="C156" s="100">
        <v>2019</v>
      </c>
      <c r="D156" s="97">
        <v>1.66</v>
      </c>
      <c r="E156" s="49">
        <v>125.99</v>
      </c>
    </row>
    <row r="157" spans="1:5">
      <c r="A157" s="99" t="s">
        <v>77</v>
      </c>
      <c r="B157" s="52" t="s">
        <v>116</v>
      </c>
      <c r="C157" s="100">
        <v>2019</v>
      </c>
      <c r="D157" s="97">
        <v>1.3846000000000001</v>
      </c>
      <c r="E157" s="49">
        <v>100.79</v>
      </c>
    </row>
    <row r="158" spans="1:5">
      <c r="A158" s="99" t="s">
        <v>77</v>
      </c>
      <c r="B158" s="52" t="s">
        <v>103</v>
      </c>
      <c r="C158" s="39" t="s">
        <v>195</v>
      </c>
      <c r="D158" s="97">
        <v>1288915.55</v>
      </c>
      <c r="E158" s="97">
        <v>2338342.61</v>
      </c>
    </row>
    <row r="159" spans="1:5">
      <c r="A159" s="99" t="s">
        <v>77</v>
      </c>
      <c r="B159" s="52" t="s">
        <v>102</v>
      </c>
      <c r="C159" s="39" t="s">
        <v>195</v>
      </c>
      <c r="D159" s="49">
        <v>1734796</v>
      </c>
      <c r="E159" s="49">
        <v>2115933.83</v>
      </c>
    </row>
    <row r="160" spans="1:5">
      <c r="A160" s="99" t="s">
        <v>77</v>
      </c>
      <c r="B160" s="52" t="s">
        <v>83</v>
      </c>
      <c r="C160" s="39" t="s">
        <v>195</v>
      </c>
      <c r="D160" s="49">
        <v>411804.91600000003</v>
      </c>
      <c r="E160" s="49">
        <v>2070539.92</v>
      </c>
    </row>
    <row r="161" spans="1:5">
      <c r="A161" s="99" t="s">
        <v>77</v>
      </c>
      <c r="B161" s="52" t="s">
        <v>108</v>
      </c>
      <c r="C161" s="39" t="s">
        <v>195</v>
      </c>
      <c r="D161" s="49">
        <v>341261.52010000002</v>
      </c>
      <c r="E161" s="49">
        <v>1544197.61</v>
      </c>
    </row>
    <row r="162" spans="1:5">
      <c r="A162" s="99" t="s">
        <v>77</v>
      </c>
      <c r="B162" s="52" t="s">
        <v>96</v>
      </c>
      <c r="C162" s="39" t="s">
        <v>195</v>
      </c>
      <c r="D162" s="49">
        <v>168203.81789999999</v>
      </c>
      <c r="E162" s="49">
        <v>770986.67</v>
      </c>
    </row>
    <row r="163" spans="1:5">
      <c r="A163" s="99" t="s">
        <v>77</v>
      </c>
      <c r="B163" s="52" t="s">
        <v>101</v>
      </c>
      <c r="C163" s="39" t="s">
        <v>195</v>
      </c>
      <c r="D163" s="49">
        <v>251950</v>
      </c>
      <c r="E163" s="49">
        <v>155536.79</v>
      </c>
    </row>
    <row r="164" spans="1:5">
      <c r="A164" s="99" t="s">
        <v>77</v>
      </c>
      <c r="B164" s="52" t="s">
        <v>104</v>
      </c>
      <c r="C164" s="39" t="s">
        <v>195</v>
      </c>
      <c r="D164" s="49">
        <v>8191.3684999999996</v>
      </c>
      <c r="E164" s="49">
        <v>44382.15</v>
      </c>
    </row>
    <row r="165" spans="1:5">
      <c r="A165" s="99" t="s">
        <v>77</v>
      </c>
      <c r="B165" s="52" t="s">
        <v>110</v>
      </c>
      <c r="C165" s="39" t="s">
        <v>195</v>
      </c>
      <c r="D165" s="49">
        <v>13018.99</v>
      </c>
      <c r="E165" s="49">
        <v>58246.94</v>
      </c>
    </row>
    <row r="166" spans="1:5">
      <c r="A166" s="99" t="s">
        <v>77</v>
      </c>
      <c r="B166" s="52" t="s">
        <v>78</v>
      </c>
      <c r="C166" s="39" t="s">
        <v>195</v>
      </c>
      <c r="D166" s="49">
        <v>14572.45</v>
      </c>
      <c r="E166" s="49">
        <v>27568.32</v>
      </c>
    </row>
    <row r="167" spans="1:5">
      <c r="A167" s="99" t="s">
        <v>77</v>
      </c>
      <c r="B167" s="52" t="s">
        <v>81</v>
      </c>
      <c r="C167" s="39" t="s">
        <v>195</v>
      </c>
      <c r="D167" s="49">
        <v>1568.4108000000001</v>
      </c>
      <c r="E167" s="49">
        <v>8614.9</v>
      </c>
    </row>
    <row r="168" spans="1:5">
      <c r="A168" s="147" t="s">
        <v>77</v>
      </c>
      <c r="B168" s="150" t="s">
        <v>82</v>
      </c>
      <c r="C168" s="39" t="s">
        <v>195</v>
      </c>
      <c r="D168" s="46">
        <v>17168.73</v>
      </c>
      <c r="E168" s="46">
        <v>16584.3</v>
      </c>
    </row>
    <row r="169" spans="1:5">
      <c r="A169" s="99" t="s">
        <v>77</v>
      </c>
      <c r="B169" s="51" t="s">
        <v>111</v>
      </c>
      <c r="C169" s="39" t="s">
        <v>195</v>
      </c>
      <c r="D169" s="46">
        <v>0</v>
      </c>
      <c r="E169" s="46">
        <v>0</v>
      </c>
    </row>
    <row r="170" spans="1:5">
      <c r="A170" s="99" t="s">
        <v>77</v>
      </c>
      <c r="B170" s="52" t="s">
        <v>112</v>
      </c>
      <c r="C170" s="39" t="s">
        <v>195</v>
      </c>
      <c r="D170" s="49">
        <v>473.41</v>
      </c>
      <c r="E170" s="49">
        <v>2902.71</v>
      </c>
    </row>
    <row r="171" spans="1:5">
      <c r="A171" s="99" t="s">
        <v>77</v>
      </c>
      <c r="B171" s="52" t="s">
        <v>109</v>
      </c>
      <c r="C171" s="39" t="s">
        <v>195</v>
      </c>
      <c r="D171" s="49">
        <v>205.43899999999999</v>
      </c>
      <c r="E171" s="49">
        <v>792.72</v>
      </c>
    </row>
    <row r="172" spans="1:5">
      <c r="A172" s="99" t="s">
        <v>77</v>
      </c>
      <c r="B172" s="52" t="s">
        <v>95</v>
      </c>
      <c r="C172" s="39" t="s">
        <v>195</v>
      </c>
      <c r="D172" s="49">
        <v>4500</v>
      </c>
      <c r="E172" s="49">
        <v>2548.7399999999998</v>
      </c>
    </row>
    <row r="173" spans="1:5">
      <c r="A173" s="99" t="s">
        <v>77</v>
      </c>
      <c r="B173" s="52" t="s">
        <v>113</v>
      </c>
      <c r="C173" s="39" t="s">
        <v>195</v>
      </c>
      <c r="D173" s="49">
        <v>95.64</v>
      </c>
      <c r="E173" s="49">
        <v>231.98</v>
      </c>
    </row>
    <row r="174" spans="1:5">
      <c r="A174" s="99" t="s">
        <v>77</v>
      </c>
      <c r="B174" s="52" t="s">
        <v>114</v>
      </c>
      <c r="C174" s="39" t="s">
        <v>195</v>
      </c>
      <c r="D174" s="49">
        <v>0</v>
      </c>
      <c r="E174" s="49">
        <v>0</v>
      </c>
    </row>
    <row r="175" spans="1:5">
      <c r="A175" s="99" t="s">
        <v>77</v>
      </c>
      <c r="B175" s="52" t="s">
        <v>115</v>
      </c>
      <c r="C175" s="39" t="s">
        <v>195</v>
      </c>
      <c r="D175" s="49">
        <v>0</v>
      </c>
      <c r="E175" s="49">
        <v>0</v>
      </c>
    </row>
    <row r="176" spans="1:5">
      <c r="A176" s="99" t="s">
        <v>77</v>
      </c>
      <c r="B176" s="52" t="s">
        <v>90</v>
      </c>
      <c r="C176" s="39" t="s">
        <v>195</v>
      </c>
      <c r="D176" s="49">
        <v>2.33</v>
      </c>
      <c r="E176" s="49">
        <v>448.46</v>
      </c>
    </row>
    <row r="177" spans="1:5">
      <c r="A177" s="99" t="s">
        <v>77</v>
      </c>
      <c r="B177" s="52" t="s">
        <v>116</v>
      </c>
      <c r="C177" s="39" t="s">
        <v>195</v>
      </c>
      <c r="D177" s="49">
        <v>2.57</v>
      </c>
      <c r="E177" s="49">
        <v>118.03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19F2-EE8D-4B9B-B56C-0DBE0759C8E2}">
  <dimension ref="A1:C262"/>
  <sheetViews>
    <sheetView workbookViewId="0">
      <selection activeCell="C2" sqref="C2"/>
    </sheetView>
  </sheetViews>
  <sheetFormatPr baseColWidth="10" defaultRowHeight="14.5"/>
  <cols>
    <col min="1" max="1" width="14.08984375" bestFit="1" customWidth="1"/>
    <col min="2" max="2" width="31.1796875" bestFit="1" customWidth="1"/>
    <col min="3" max="3" width="11.81640625" bestFit="1" customWidth="1"/>
  </cols>
  <sheetData>
    <row r="1" spans="1:3">
      <c r="A1" t="s">
        <v>26</v>
      </c>
      <c r="B1" t="s">
        <v>137</v>
      </c>
      <c r="C1" t="s">
        <v>198</v>
      </c>
    </row>
    <row r="2" spans="1:3">
      <c r="A2" s="57">
        <v>44118</v>
      </c>
      <c r="B2" s="37" t="s">
        <v>28</v>
      </c>
      <c r="C2" s="39">
        <v>9500</v>
      </c>
    </row>
    <row r="3" spans="1:3">
      <c r="A3" s="57">
        <v>44118</v>
      </c>
      <c r="B3" s="37" t="s">
        <v>29</v>
      </c>
      <c r="C3" s="39">
        <v>7763</v>
      </c>
    </row>
    <row r="4" spans="1:3">
      <c r="A4" s="57">
        <v>44118</v>
      </c>
      <c r="B4" s="37" t="s">
        <v>30</v>
      </c>
      <c r="C4" s="39">
        <v>7323.7913669064747</v>
      </c>
    </row>
    <row r="5" spans="1:3">
      <c r="A5" s="57">
        <v>44118</v>
      </c>
      <c r="B5" s="37" t="s">
        <v>31</v>
      </c>
      <c r="C5" s="39">
        <v>8508.2987551867227</v>
      </c>
    </row>
    <row r="6" spans="1:3">
      <c r="A6" s="57">
        <v>44118</v>
      </c>
      <c r="B6" s="37" t="s">
        <v>32</v>
      </c>
      <c r="C6" s="39">
        <v>6000</v>
      </c>
    </row>
    <row r="7" spans="1:3">
      <c r="A7" s="57">
        <v>44118</v>
      </c>
      <c r="B7" s="37" t="s">
        <v>33</v>
      </c>
      <c r="C7" s="39">
        <v>5250</v>
      </c>
    </row>
    <row r="8" spans="1:3">
      <c r="A8" s="57">
        <v>44118</v>
      </c>
      <c r="B8" s="37" t="s">
        <v>34</v>
      </c>
      <c r="C8" s="39">
        <v>8250</v>
      </c>
    </row>
    <row r="9" spans="1:3">
      <c r="A9" s="57">
        <v>44118</v>
      </c>
      <c r="B9" s="37" t="s">
        <v>35</v>
      </c>
      <c r="C9" s="39">
        <v>8600</v>
      </c>
    </row>
    <row r="10" spans="1:3">
      <c r="A10" s="57">
        <v>44118</v>
      </c>
      <c r="B10" s="37" t="s">
        <v>36</v>
      </c>
      <c r="C10" s="39">
        <v>8000</v>
      </c>
    </row>
    <row r="11" spans="1:3">
      <c r="A11" s="57">
        <v>44119</v>
      </c>
      <c r="B11" s="37" t="s">
        <v>27</v>
      </c>
      <c r="C11" s="39">
        <v>10500</v>
      </c>
    </row>
    <row r="12" spans="1:3">
      <c r="A12" s="57">
        <v>44119</v>
      </c>
      <c r="B12" s="37" t="s">
        <v>28</v>
      </c>
      <c r="C12" s="39">
        <v>9750</v>
      </c>
    </row>
    <row r="13" spans="1:3">
      <c r="A13" s="57">
        <v>44119</v>
      </c>
      <c r="B13" s="37" t="s">
        <v>29</v>
      </c>
      <c r="C13" s="39">
        <v>7703</v>
      </c>
    </row>
    <row r="14" spans="1:3">
      <c r="A14" s="57">
        <v>44119</v>
      </c>
      <c r="B14" s="37" t="s">
        <v>30</v>
      </c>
      <c r="C14" s="39">
        <v>7130.5302013422815</v>
      </c>
    </row>
    <row r="15" spans="1:3">
      <c r="A15" s="57">
        <v>44119</v>
      </c>
      <c r="B15" s="37" t="s">
        <v>31</v>
      </c>
      <c r="C15" s="39">
        <v>8344.2028985507241</v>
      </c>
    </row>
    <row r="16" spans="1:3">
      <c r="A16" s="57">
        <v>44119</v>
      </c>
      <c r="B16" s="37" t="s">
        <v>32</v>
      </c>
      <c r="C16" s="39">
        <v>6000</v>
      </c>
    </row>
    <row r="17" spans="1:3">
      <c r="A17" s="57">
        <v>44119</v>
      </c>
      <c r="B17" s="37" t="s">
        <v>33</v>
      </c>
      <c r="C17" s="39">
        <v>5750</v>
      </c>
    </row>
    <row r="18" spans="1:3">
      <c r="A18" s="57">
        <v>44119</v>
      </c>
      <c r="B18" s="37" t="s">
        <v>34</v>
      </c>
      <c r="C18" s="39">
        <v>8250</v>
      </c>
    </row>
    <row r="19" spans="1:3">
      <c r="A19" s="57">
        <v>44119</v>
      </c>
      <c r="B19" s="37" t="s">
        <v>35</v>
      </c>
      <c r="C19" s="39">
        <v>7680.7894736842109</v>
      </c>
    </row>
    <row r="20" spans="1:3">
      <c r="A20" s="57">
        <v>44119</v>
      </c>
      <c r="B20" s="37" t="s">
        <v>36</v>
      </c>
      <c r="C20" s="39">
        <v>7000</v>
      </c>
    </row>
    <row r="21" spans="1:3">
      <c r="A21" s="57">
        <v>44120</v>
      </c>
      <c r="B21" s="37" t="s">
        <v>28</v>
      </c>
      <c r="C21" s="39">
        <v>9500</v>
      </c>
    </row>
    <row r="22" spans="1:3">
      <c r="A22" s="57">
        <v>44120</v>
      </c>
      <c r="B22" s="37" t="s">
        <v>29</v>
      </c>
      <c r="C22" s="39">
        <v>7998</v>
      </c>
    </row>
    <row r="23" spans="1:3">
      <c r="A23" s="57">
        <v>44120</v>
      </c>
      <c r="B23" s="37" t="s">
        <v>30</v>
      </c>
      <c r="C23" s="39">
        <v>7623.6504854368932</v>
      </c>
    </row>
    <row r="24" spans="1:3">
      <c r="A24" s="57">
        <v>44120</v>
      </c>
      <c r="B24" s="37" t="s">
        <v>31</v>
      </c>
      <c r="C24" s="39">
        <v>8791.3542600896853</v>
      </c>
    </row>
    <row r="25" spans="1:3">
      <c r="A25" s="57">
        <v>44120</v>
      </c>
      <c r="B25" s="37" t="s">
        <v>32</v>
      </c>
      <c r="C25" s="39">
        <v>6000</v>
      </c>
    </row>
    <row r="26" spans="1:3">
      <c r="A26" s="57">
        <v>44120</v>
      </c>
      <c r="B26" s="37" t="s">
        <v>33</v>
      </c>
      <c r="C26" s="39">
        <v>5250</v>
      </c>
    </row>
    <row r="27" spans="1:3">
      <c r="A27" s="57">
        <v>44120</v>
      </c>
      <c r="B27" s="37" t="s">
        <v>35</v>
      </c>
      <c r="C27" s="39">
        <v>7470.588235294118</v>
      </c>
    </row>
    <row r="28" spans="1:3">
      <c r="A28" s="57">
        <v>44120</v>
      </c>
      <c r="B28" s="37" t="s">
        <v>36</v>
      </c>
      <c r="C28" s="39">
        <v>7000</v>
      </c>
    </row>
    <row r="29" spans="1:3">
      <c r="A29" s="57">
        <v>44123</v>
      </c>
      <c r="B29" s="37" t="s">
        <v>28</v>
      </c>
      <c r="C29" s="39">
        <v>9750</v>
      </c>
    </row>
    <row r="30" spans="1:3">
      <c r="A30" s="57">
        <v>44123</v>
      </c>
      <c r="B30" s="37" t="s">
        <v>29</v>
      </c>
      <c r="C30" s="39">
        <v>8045</v>
      </c>
    </row>
    <row r="31" spans="1:3">
      <c r="A31" s="57">
        <v>44123</v>
      </c>
      <c r="B31" s="37" t="s">
        <v>30</v>
      </c>
      <c r="C31" s="39">
        <v>7532.7476635514022</v>
      </c>
    </row>
    <row r="32" spans="1:3">
      <c r="A32" s="57">
        <v>44123</v>
      </c>
      <c r="B32" s="37" t="s">
        <v>31</v>
      </c>
      <c r="C32" s="39">
        <v>9465.1162790697672</v>
      </c>
    </row>
    <row r="33" spans="1:3">
      <c r="A33" s="57">
        <v>44123</v>
      </c>
      <c r="B33" s="37" t="s">
        <v>32</v>
      </c>
      <c r="C33" s="39">
        <v>6000</v>
      </c>
    </row>
    <row r="34" spans="1:3">
      <c r="A34" s="57">
        <v>44123</v>
      </c>
      <c r="B34" s="37" t="s">
        <v>33</v>
      </c>
      <c r="C34" s="39">
        <v>5250</v>
      </c>
    </row>
    <row r="35" spans="1:3">
      <c r="A35" s="57">
        <v>44123</v>
      </c>
      <c r="B35" s="37" t="s">
        <v>35</v>
      </c>
      <c r="C35" s="39">
        <v>9711.9827586206902</v>
      </c>
    </row>
    <row r="36" spans="1:3">
      <c r="A36" s="57">
        <v>44123</v>
      </c>
      <c r="B36" s="37" t="s">
        <v>36</v>
      </c>
      <c r="C36" s="39">
        <v>7500</v>
      </c>
    </row>
    <row r="37" spans="1:3">
      <c r="A37" s="57">
        <v>44124</v>
      </c>
      <c r="B37" s="37" t="s">
        <v>28</v>
      </c>
      <c r="C37" s="39">
        <v>9750</v>
      </c>
    </row>
    <row r="38" spans="1:3">
      <c r="A38" s="57">
        <v>44124</v>
      </c>
      <c r="B38" s="37" t="s">
        <v>29</v>
      </c>
      <c r="C38" s="39">
        <v>6741</v>
      </c>
    </row>
    <row r="39" spans="1:3">
      <c r="A39" s="57">
        <v>44124</v>
      </c>
      <c r="B39" s="37" t="s">
        <v>30</v>
      </c>
      <c r="C39" s="39">
        <v>8071.2238805970146</v>
      </c>
    </row>
    <row r="40" spans="1:3">
      <c r="A40" s="57">
        <v>44124</v>
      </c>
      <c r="B40" s="37" t="s">
        <v>31</v>
      </c>
      <c r="C40" s="39">
        <v>8356.4814814814818</v>
      </c>
    </row>
    <row r="41" spans="1:3">
      <c r="A41" s="57">
        <v>44124</v>
      </c>
      <c r="B41" s="37" t="s">
        <v>32</v>
      </c>
      <c r="C41" s="39">
        <v>6222.2222222222226</v>
      </c>
    </row>
    <row r="42" spans="1:3">
      <c r="A42" s="57">
        <v>44124</v>
      </c>
      <c r="B42" s="37" t="s">
        <v>33</v>
      </c>
      <c r="C42" s="39">
        <v>5250</v>
      </c>
    </row>
    <row r="43" spans="1:3">
      <c r="A43" s="57">
        <v>44124</v>
      </c>
      <c r="B43" s="37" t="s">
        <v>34</v>
      </c>
      <c r="C43" s="39">
        <v>7750</v>
      </c>
    </row>
    <row r="44" spans="1:3">
      <c r="A44" s="57">
        <v>44124</v>
      </c>
      <c r="B44" s="37" t="s">
        <v>35</v>
      </c>
      <c r="C44" s="39">
        <v>10896.301886792453</v>
      </c>
    </row>
    <row r="45" spans="1:3">
      <c r="A45" s="57">
        <v>44124</v>
      </c>
      <c r="B45" s="37" t="s">
        <v>36</v>
      </c>
      <c r="C45" s="39">
        <v>10625</v>
      </c>
    </row>
    <row r="46" spans="1:3">
      <c r="A46" s="57">
        <v>44125</v>
      </c>
      <c r="B46" s="37" t="s">
        <v>27</v>
      </c>
      <c r="C46" s="39">
        <v>10500</v>
      </c>
    </row>
    <row r="47" spans="1:3">
      <c r="A47" s="57">
        <v>44125</v>
      </c>
      <c r="B47" s="37" t="s">
        <v>28</v>
      </c>
      <c r="C47" s="39">
        <v>9750</v>
      </c>
    </row>
    <row r="48" spans="1:3">
      <c r="A48" s="57">
        <v>44125</v>
      </c>
      <c r="B48" s="37" t="s">
        <v>29</v>
      </c>
      <c r="C48" s="39">
        <v>7469</v>
      </c>
    </row>
    <row r="49" spans="1:3">
      <c r="A49" s="57">
        <v>44125</v>
      </c>
      <c r="B49" s="37" t="s">
        <v>30</v>
      </c>
      <c r="C49" s="39">
        <v>7630.0342465753429</v>
      </c>
    </row>
    <row r="50" spans="1:3">
      <c r="A50" s="57">
        <v>44125</v>
      </c>
      <c r="B50" s="37" t="s">
        <v>31</v>
      </c>
      <c r="C50" s="39">
        <v>8489.9179487179481</v>
      </c>
    </row>
    <row r="51" spans="1:3">
      <c r="A51" s="57">
        <v>44125</v>
      </c>
      <c r="B51" s="37" t="s">
        <v>32</v>
      </c>
      <c r="C51" s="39">
        <v>6200</v>
      </c>
    </row>
    <row r="52" spans="1:3">
      <c r="A52" s="57">
        <v>44125</v>
      </c>
      <c r="B52" s="37" t="s">
        <v>33</v>
      </c>
      <c r="C52" s="39">
        <v>5750</v>
      </c>
    </row>
    <row r="53" spans="1:3">
      <c r="A53" s="57">
        <v>44125</v>
      </c>
      <c r="B53" s="37" t="s">
        <v>34</v>
      </c>
      <c r="C53" s="39">
        <v>7250</v>
      </c>
    </row>
    <row r="54" spans="1:3">
      <c r="A54" s="57">
        <v>44125</v>
      </c>
      <c r="B54" s="37" t="s">
        <v>35</v>
      </c>
      <c r="C54" s="39">
        <v>9695.9064327485376</v>
      </c>
    </row>
    <row r="55" spans="1:3">
      <c r="A55" s="57">
        <v>44125</v>
      </c>
      <c r="B55" s="37" t="s">
        <v>36</v>
      </c>
      <c r="C55" s="39">
        <v>7000</v>
      </c>
    </row>
    <row r="56" spans="1:3">
      <c r="A56" s="57">
        <v>44126</v>
      </c>
      <c r="B56" s="37" t="s">
        <v>28</v>
      </c>
      <c r="C56" s="39">
        <v>9750</v>
      </c>
    </row>
    <row r="57" spans="1:3">
      <c r="A57" s="57">
        <v>44126</v>
      </c>
      <c r="B57" s="37" t="s">
        <v>29</v>
      </c>
      <c r="C57" s="39">
        <v>7758</v>
      </c>
    </row>
    <row r="58" spans="1:3">
      <c r="A58" s="57">
        <v>44126</v>
      </c>
      <c r="B58" s="37" t="s">
        <v>30</v>
      </c>
      <c r="C58" s="39">
        <v>7416.7098765432102</v>
      </c>
    </row>
    <row r="59" spans="1:3">
      <c r="A59" s="57">
        <v>44126</v>
      </c>
      <c r="B59" s="37" t="s">
        <v>31</v>
      </c>
      <c r="C59" s="39">
        <v>8594.9720670391052</v>
      </c>
    </row>
    <row r="60" spans="1:3">
      <c r="A60" s="57">
        <v>44126</v>
      </c>
      <c r="B60" s="37" t="s">
        <v>32</v>
      </c>
      <c r="C60" s="39">
        <v>6000</v>
      </c>
    </row>
    <row r="61" spans="1:3">
      <c r="A61" s="57">
        <v>44126</v>
      </c>
      <c r="B61" s="37" t="s">
        <v>33</v>
      </c>
      <c r="C61" s="39">
        <v>6750</v>
      </c>
    </row>
    <row r="62" spans="1:3">
      <c r="A62" s="57">
        <v>44126</v>
      </c>
      <c r="B62" s="37" t="s">
        <v>34</v>
      </c>
      <c r="C62" s="39">
        <v>7750</v>
      </c>
    </row>
    <row r="63" spans="1:3">
      <c r="A63" s="57">
        <v>44126</v>
      </c>
      <c r="B63" s="37" t="s">
        <v>35</v>
      </c>
      <c r="C63" s="39">
        <v>10536.969135802468</v>
      </c>
    </row>
    <row r="64" spans="1:3">
      <c r="A64" s="57">
        <v>44126</v>
      </c>
      <c r="B64" s="37" t="s">
        <v>36</v>
      </c>
      <c r="C64" s="39">
        <v>7000</v>
      </c>
    </row>
    <row r="65" spans="1:3">
      <c r="A65" s="57">
        <v>44127</v>
      </c>
      <c r="B65" s="37" t="s">
        <v>28</v>
      </c>
      <c r="C65" s="39">
        <v>9750</v>
      </c>
    </row>
    <row r="66" spans="1:3">
      <c r="A66" s="57">
        <v>44127</v>
      </c>
      <c r="B66" s="37" t="s">
        <v>29</v>
      </c>
      <c r="C66" s="39">
        <v>8048.1923076923076</v>
      </c>
    </row>
    <row r="67" spans="1:3">
      <c r="A67" s="57">
        <v>44127</v>
      </c>
      <c r="B67" s="37" t="s">
        <v>30</v>
      </c>
      <c r="C67" s="39">
        <v>7413.0695652173918</v>
      </c>
    </row>
    <row r="68" spans="1:3">
      <c r="A68" s="57">
        <v>44127</v>
      </c>
      <c r="B68" s="37" t="s">
        <v>31</v>
      </c>
      <c r="C68" s="39">
        <v>8604.1666666666661</v>
      </c>
    </row>
    <row r="69" spans="1:3">
      <c r="A69" s="57">
        <v>44127</v>
      </c>
      <c r="B69" s="37" t="s">
        <v>32</v>
      </c>
      <c r="C69" s="39">
        <v>6000</v>
      </c>
    </row>
    <row r="70" spans="1:3">
      <c r="A70" s="57">
        <v>44127</v>
      </c>
      <c r="B70" s="37" t="s">
        <v>33</v>
      </c>
      <c r="C70" s="39">
        <v>5250</v>
      </c>
    </row>
    <row r="71" spans="1:3">
      <c r="A71" s="57">
        <v>44127</v>
      </c>
      <c r="B71" s="37" t="s">
        <v>34</v>
      </c>
      <c r="C71" s="39">
        <v>7667</v>
      </c>
    </row>
    <row r="72" spans="1:3">
      <c r="A72" s="57">
        <v>44127</v>
      </c>
      <c r="B72" s="37" t="s">
        <v>35</v>
      </c>
      <c r="C72" s="39">
        <v>8956.5217391304341</v>
      </c>
    </row>
    <row r="73" spans="1:3">
      <c r="A73" s="57">
        <v>44127</v>
      </c>
      <c r="B73" s="37" t="s">
        <v>36</v>
      </c>
      <c r="C73" s="39">
        <v>11285.714285714286</v>
      </c>
    </row>
    <row r="74" spans="1:3">
      <c r="A74" s="57">
        <v>44130</v>
      </c>
      <c r="B74" s="37" t="s">
        <v>28</v>
      </c>
      <c r="C74" s="39">
        <v>9250</v>
      </c>
    </row>
    <row r="75" spans="1:3">
      <c r="A75" s="57">
        <v>44130</v>
      </c>
      <c r="B75" s="37" t="s">
        <v>29</v>
      </c>
      <c r="C75" s="39">
        <v>7848</v>
      </c>
    </row>
    <row r="76" spans="1:3">
      <c r="A76" s="57">
        <v>44130</v>
      </c>
      <c r="B76" s="37" t="s">
        <v>30</v>
      </c>
      <c r="C76" s="39">
        <v>7429.7481481481482</v>
      </c>
    </row>
    <row r="77" spans="1:3">
      <c r="A77" s="57">
        <v>44130</v>
      </c>
      <c r="B77" s="37" t="s">
        <v>31</v>
      </c>
      <c r="C77" s="39">
        <v>8444</v>
      </c>
    </row>
    <row r="78" spans="1:3">
      <c r="A78" s="57">
        <v>44130</v>
      </c>
      <c r="B78" s="37" t="s">
        <v>32</v>
      </c>
      <c r="C78" s="39">
        <v>5750</v>
      </c>
    </row>
    <row r="79" spans="1:3">
      <c r="A79" s="57">
        <v>44130</v>
      </c>
      <c r="B79" s="37" t="s">
        <v>33</v>
      </c>
      <c r="C79" s="39">
        <v>5250</v>
      </c>
    </row>
    <row r="80" spans="1:3">
      <c r="A80" s="57">
        <v>44130</v>
      </c>
      <c r="B80" s="37" t="s">
        <v>35</v>
      </c>
      <c r="C80" s="39">
        <v>7750</v>
      </c>
    </row>
    <row r="81" spans="1:3">
      <c r="A81" s="57">
        <v>44130</v>
      </c>
      <c r="B81" s="37" t="s">
        <v>36</v>
      </c>
      <c r="C81" s="39">
        <v>10343.75</v>
      </c>
    </row>
    <row r="82" spans="1:3">
      <c r="A82" s="57">
        <v>44131</v>
      </c>
      <c r="B82" s="37" t="s">
        <v>28</v>
      </c>
      <c r="C82" s="39">
        <v>8750</v>
      </c>
    </row>
    <row r="83" spans="1:3">
      <c r="A83" s="57">
        <v>44131</v>
      </c>
      <c r="B83" s="37" t="s">
        <v>29</v>
      </c>
      <c r="C83" s="39">
        <v>8239</v>
      </c>
    </row>
    <row r="84" spans="1:3">
      <c r="A84" s="57">
        <v>44131</v>
      </c>
      <c r="B84" s="37" t="s">
        <v>30</v>
      </c>
      <c r="C84" s="39">
        <v>8003.4405594405598</v>
      </c>
    </row>
    <row r="85" spans="1:3">
      <c r="A85" s="57">
        <v>44131</v>
      </c>
      <c r="B85" s="37" t="s">
        <v>31</v>
      </c>
      <c r="C85" s="39">
        <v>8909.0909090909099</v>
      </c>
    </row>
    <row r="86" spans="1:3">
      <c r="A86" s="57">
        <v>44131</v>
      </c>
      <c r="B86" s="37" t="s">
        <v>32</v>
      </c>
      <c r="C86" s="39">
        <v>7100</v>
      </c>
    </row>
    <row r="87" spans="1:3">
      <c r="A87" s="57">
        <v>44131</v>
      </c>
      <c r="B87" s="37" t="s">
        <v>33</v>
      </c>
      <c r="C87" s="39">
        <v>4750</v>
      </c>
    </row>
    <row r="88" spans="1:3">
      <c r="A88" s="57">
        <v>44131</v>
      </c>
      <c r="B88" s="37" t="s">
        <v>34</v>
      </c>
      <c r="C88" s="39">
        <v>7750</v>
      </c>
    </row>
    <row r="89" spans="1:3">
      <c r="A89" s="57">
        <v>44131</v>
      </c>
      <c r="B89" s="37" t="s">
        <v>35</v>
      </c>
      <c r="C89" s="39">
        <v>6600</v>
      </c>
    </row>
    <row r="90" spans="1:3">
      <c r="A90" s="57">
        <v>44131</v>
      </c>
      <c r="B90" s="37" t="s">
        <v>36</v>
      </c>
      <c r="C90" s="39">
        <v>10666.666666666666</v>
      </c>
    </row>
    <row r="91" spans="1:3">
      <c r="A91" s="57">
        <v>44132</v>
      </c>
      <c r="B91" s="37" t="s">
        <v>28</v>
      </c>
      <c r="C91" s="39">
        <v>8750</v>
      </c>
    </row>
    <row r="92" spans="1:3">
      <c r="A92" s="57">
        <v>44132</v>
      </c>
      <c r="B92" s="37" t="s">
        <v>29</v>
      </c>
      <c r="C92" s="39">
        <v>7837</v>
      </c>
    </row>
    <row r="93" spans="1:3">
      <c r="A93" s="57">
        <v>44132</v>
      </c>
      <c r="B93" s="37" t="s">
        <v>30</v>
      </c>
      <c r="C93" s="39">
        <v>7454.2583333333332</v>
      </c>
    </row>
    <row r="94" spans="1:3">
      <c r="A94" s="57">
        <v>44132</v>
      </c>
      <c r="B94" s="37" t="s">
        <v>31</v>
      </c>
      <c r="C94" s="39">
        <v>9322.363636363636</v>
      </c>
    </row>
    <row r="95" spans="1:3">
      <c r="A95" s="57">
        <v>44132</v>
      </c>
      <c r="B95" s="37" t="s">
        <v>32</v>
      </c>
      <c r="C95" s="39">
        <v>7750</v>
      </c>
    </row>
    <row r="96" spans="1:3">
      <c r="A96" s="57">
        <v>44132</v>
      </c>
      <c r="B96" s="37" t="s">
        <v>34</v>
      </c>
      <c r="C96" s="39">
        <v>7250</v>
      </c>
    </row>
    <row r="97" spans="1:3">
      <c r="A97" s="57">
        <v>44132</v>
      </c>
      <c r="B97" s="37" t="s">
        <v>35</v>
      </c>
      <c r="C97" s="39">
        <v>7000</v>
      </c>
    </row>
    <row r="98" spans="1:3">
      <c r="A98" s="57">
        <v>44132</v>
      </c>
      <c r="B98" s="37" t="s">
        <v>36</v>
      </c>
      <c r="C98" s="39">
        <v>7000</v>
      </c>
    </row>
    <row r="99" spans="1:3">
      <c r="A99" s="57">
        <v>44133</v>
      </c>
      <c r="B99" s="37" t="s">
        <v>28</v>
      </c>
      <c r="C99" s="39">
        <v>8750</v>
      </c>
    </row>
    <row r="100" spans="1:3">
      <c r="A100" s="57">
        <v>44133</v>
      </c>
      <c r="B100" s="37" t="s">
        <v>29</v>
      </c>
      <c r="C100" s="39">
        <v>7292</v>
      </c>
    </row>
    <row r="101" spans="1:3">
      <c r="A101" s="57">
        <v>44133</v>
      </c>
      <c r="B101" s="37" t="s">
        <v>30</v>
      </c>
      <c r="C101" s="39">
        <v>7556.1437500000002</v>
      </c>
    </row>
    <row r="102" spans="1:3">
      <c r="A102" s="57">
        <v>44133</v>
      </c>
      <c r="B102" s="37" t="s">
        <v>31</v>
      </c>
      <c r="C102" s="39">
        <v>8800</v>
      </c>
    </row>
    <row r="103" spans="1:3">
      <c r="A103" s="57">
        <v>44133</v>
      </c>
      <c r="B103" s="37" t="s">
        <v>32</v>
      </c>
      <c r="C103" s="39">
        <v>7000</v>
      </c>
    </row>
    <row r="104" spans="1:3">
      <c r="A104" s="57">
        <v>44133</v>
      </c>
      <c r="B104" s="37" t="s">
        <v>33</v>
      </c>
      <c r="C104" s="39">
        <v>5250</v>
      </c>
    </row>
    <row r="105" spans="1:3">
      <c r="A105" s="57">
        <v>44133</v>
      </c>
      <c r="B105" s="37" t="s">
        <v>35</v>
      </c>
      <c r="C105" s="39">
        <v>6886.7924528301883</v>
      </c>
    </row>
    <row r="106" spans="1:3">
      <c r="A106" s="57">
        <v>44133</v>
      </c>
      <c r="B106" s="37" t="s">
        <v>36</v>
      </c>
      <c r="C106" s="39">
        <v>7000</v>
      </c>
    </row>
    <row r="107" spans="1:3">
      <c r="A107" s="57">
        <v>44134</v>
      </c>
      <c r="B107" s="37" t="s">
        <v>28</v>
      </c>
      <c r="C107" s="39">
        <v>8250</v>
      </c>
    </row>
    <row r="108" spans="1:3">
      <c r="A108" s="57">
        <v>44134</v>
      </c>
      <c r="B108" s="37" t="s">
        <v>29</v>
      </c>
      <c r="C108" s="39">
        <v>8258</v>
      </c>
    </row>
    <row r="109" spans="1:3">
      <c r="A109" s="57">
        <v>44134</v>
      </c>
      <c r="B109" s="37" t="s">
        <v>30</v>
      </c>
      <c r="C109" s="39">
        <v>7507.4769230769234</v>
      </c>
    </row>
    <row r="110" spans="1:3">
      <c r="A110" s="57">
        <v>44134</v>
      </c>
      <c r="B110" s="37" t="s">
        <v>31</v>
      </c>
      <c r="C110" s="39">
        <v>9166.6666666666661</v>
      </c>
    </row>
    <row r="111" spans="1:3">
      <c r="A111" s="57">
        <v>44134</v>
      </c>
      <c r="B111" s="37" t="s">
        <v>32</v>
      </c>
      <c r="C111" s="39">
        <v>7000</v>
      </c>
    </row>
    <row r="112" spans="1:3">
      <c r="A112" s="57">
        <v>44134</v>
      </c>
      <c r="B112" s="37" t="s">
        <v>33</v>
      </c>
      <c r="C112" s="39">
        <v>5250</v>
      </c>
    </row>
    <row r="113" spans="1:3">
      <c r="A113" s="57">
        <v>44134</v>
      </c>
      <c r="B113" s="37" t="s">
        <v>35</v>
      </c>
      <c r="C113" s="39">
        <v>9285.7142857142862</v>
      </c>
    </row>
    <row r="114" spans="1:3">
      <c r="A114" s="57">
        <v>44134</v>
      </c>
      <c r="B114" s="37" t="s">
        <v>36</v>
      </c>
      <c r="C114" s="39">
        <v>10333.333333333334</v>
      </c>
    </row>
    <row r="115" spans="1:3">
      <c r="A115" s="57">
        <v>44137</v>
      </c>
      <c r="B115" s="37" t="s">
        <v>27</v>
      </c>
      <c r="C115" s="39">
        <v>10500</v>
      </c>
    </row>
    <row r="116" spans="1:3">
      <c r="A116" s="57">
        <v>44137</v>
      </c>
      <c r="B116" s="37" t="s">
        <v>28</v>
      </c>
      <c r="C116" s="39">
        <v>8250</v>
      </c>
    </row>
    <row r="117" spans="1:3">
      <c r="A117" s="57">
        <v>44137</v>
      </c>
      <c r="B117" s="37" t="s">
        <v>29</v>
      </c>
      <c r="C117" s="39">
        <v>7652</v>
      </c>
    </row>
    <row r="118" spans="1:3">
      <c r="A118" s="57">
        <v>44137</v>
      </c>
      <c r="B118" s="37" t="s">
        <v>30</v>
      </c>
      <c r="C118" s="39">
        <v>7794.3340832395952</v>
      </c>
    </row>
    <row r="119" spans="1:3">
      <c r="A119" s="57">
        <v>44137</v>
      </c>
      <c r="B119" s="37" t="s">
        <v>31</v>
      </c>
      <c r="C119" s="39">
        <v>8914.5142857142855</v>
      </c>
    </row>
    <row r="120" spans="1:3">
      <c r="A120" s="57">
        <v>44137</v>
      </c>
      <c r="B120" s="37" t="s">
        <v>32</v>
      </c>
      <c r="C120" s="39">
        <v>5750</v>
      </c>
    </row>
    <row r="121" spans="1:3">
      <c r="A121" s="57">
        <v>44137</v>
      </c>
      <c r="B121" s="37" t="s">
        <v>33</v>
      </c>
      <c r="C121" s="39">
        <v>7437.5</v>
      </c>
    </row>
    <row r="122" spans="1:3">
      <c r="A122" s="57">
        <v>44137</v>
      </c>
      <c r="B122" s="37" t="s">
        <v>35</v>
      </c>
      <c r="C122" s="39">
        <v>12254.450867052023</v>
      </c>
    </row>
    <row r="123" spans="1:3">
      <c r="A123" s="57">
        <v>44137</v>
      </c>
      <c r="B123" s="37" t="s">
        <v>36</v>
      </c>
      <c r="C123" s="39">
        <v>12500</v>
      </c>
    </row>
    <row r="124" spans="1:3">
      <c r="A124" s="57">
        <v>44138</v>
      </c>
      <c r="B124" s="37" t="s">
        <v>27</v>
      </c>
      <c r="C124" s="39">
        <v>10500</v>
      </c>
    </row>
    <row r="125" spans="1:3">
      <c r="A125" s="57">
        <v>44138</v>
      </c>
      <c r="B125" s="37" t="s">
        <v>28</v>
      </c>
      <c r="C125" s="39">
        <v>8250</v>
      </c>
    </row>
    <row r="126" spans="1:3">
      <c r="A126" s="57">
        <v>44138</v>
      </c>
      <c r="B126" s="37" t="s">
        <v>29</v>
      </c>
      <c r="C126" s="39">
        <v>7742</v>
      </c>
    </row>
    <row r="127" spans="1:3">
      <c r="A127" s="57">
        <v>44138</v>
      </c>
      <c r="B127" s="37" t="s">
        <v>30</v>
      </c>
      <c r="C127" s="39">
        <v>7489.108695652174</v>
      </c>
    </row>
    <row r="128" spans="1:3">
      <c r="A128" s="57">
        <v>44138</v>
      </c>
      <c r="B128" s="37" t="s">
        <v>31</v>
      </c>
      <c r="C128" s="39">
        <v>10484.043010752688</v>
      </c>
    </row>
    <row r="129" spans="1:3">
      <c r="A129" s="57">
        <v>44138</v>
      </c>
      <c r="B129" s="37" t="s">
        <v>32</v>
      </c>
      <c r="C129" s="39">
        <v>6500</v>
      </c>
    </row>
    <row r="130" spans="1:3">
      <c r="A130" s="57">
        <v>44138</v>
      </c>
      <c r="B130" s="37" t="s">
        <v>33</v>
      </c>
      <c r="C130" s="39">
        <v>8773</v>
      </c>
    </row>
    <row r="131" spans="1:3">
      <c r="A131" s="57">
        <v>44138</v>
      </c>
      <c r="B131" s="37" t="s">
        <v>34</v>
      </c>
      <c r="C131" s="39">
        <v>7750</v>
      </c>
    </row>
    <row r="132" spans="1:3">
      <c r="A132" s="57">
        <v>44138</v>
      </c>
      <c r="B132" s="37" t="s">
        <v>35</v>
      </c>
      <c r="C132" s="39">
        <v>12382.016260162602</v>
      </c>
    </row>
    <row r="133" spans="1:3">
      <c r="A133" s="57">
        <v>44138</v>
      </c>
      <c r="B133" s="37" t="s">
        <v>36</v>
      </c>
      <c r="C133" s="39">
        <v>10666.666666666666</v>
      </c>
    </row>
    <row r="134" spans="1:3">
      <c r="A134" s="57">
        <v>44139</v>
      </c>
      <c r="B134" s="37" t="s">
        <v>28</v>
      </c>
      <c r="C134" s="39">
        <v>8250</v>
      </c>
    </row>
    <row r="135" spans="1:3">
      <c r="A135" s="57">
        <v>44139</v>
      </c>
      <c r="B135" s="37" t="s">
        <v>29</v>
      </c>
      <c r="C135" s="39">
        <v>7768</v>
      </c>
    </row>
    <row r="136" spans="1:3">
      <c r="A136" s="57">
        <v>44139</v>
      </c>
      <c r="B136" s="37" t="s">
        <v>30</v>
      </c>
      <c r="C136" s="39">
        <v>7712.0677966101694</v>
      </c>
    </row>
    <row r="137" spans="1:3">
      <c r="A137" s="57">
        <v>44139</v>
      </c>
      <c r="B137" s="37" t="s">
        <v>31</v>
      </c>
      <c r="C137" s="39">
        <v>10000</v>
      </c>
    </row>
    <row r="138" spans="1:3">
      <c r="A138" s="57">
        <v>44139</v>
      </c>
      <c r="B138" s="37" t="s">
        <v>32</v>
      </c>
      <c r="C138" s="39">
        <v>7000</v>
      </c>
    </row>
    <row r="139" spans="1:3">
      <c r="A139" s="57">
        <v>44139</v>
      </c>
      <c r="B139" s="37" t="s">
        <v>33</v>
      </c>
      <c r="C139" s="39">
        <v>8792</v>
      </c>
    </row>
    <row r="140" spans="1:3">
      <c r="A140" s="57">
        <v>44139</v>
      </c>
      <c r="B140" s="37" t="s">
        <v>35</v>
      </c>
      <c r="C140" s="39">
        <v>5000</v>
      </c>
    </row>
    <row r="141" spans="1:3">
      <c r="A141" s="57">
        <v>44139</v>
      </c>
      <c r="B141" s="37" t="s">
        <v>36</v>
      </c>
      <c r="C141" s="39">
        <v>8000</v>
      </c>
    </row>
    <row r="142" spans="1:3">
      <c r="A142" s="57">
        <v>44140</v>
      </c>
      <c r="B142" s="37" t="s">
        <v>27</v>
      </c>
      <c r="C142" s="39">
        <v>9750</v>
      </c>
    </row>
    <row r="143" spans="1:3">
      <c r="A143" s="57">
        <v>44140</v>
      </c>
      <c r="B143" s="37" t="s">
        <v>28</v>
      </c>
      <c r="C143" s="39">
        <v>8250</v>
      </c>
    </row>
    <row r="144" spans="1:3">
      <c r="A144" s="57">
        <v>44140</v>
      </c>
      <c r="B144" s="37" t="s">
        <v>29</v>
      </c>
      <c r="C144" s="39">
        <v>8733</v>
      </c>
    </row>
    <row r="145" spans="1:3">
      <c r="A145" s="57">
        <v>44140</v>
      </c>
      <c r="B145" s="37" t="s">
        <v>30</v>
      </c>
      <c r="C145" s="39">
        <v>9542.0252100840335</v>
      </c>
    </row>
    <row r="146" spans="1:3">
      <c r="A146" s="57">
        <v>44140</v>
      </c>
      <c r="B146" s="37" t="s">
        <v>31</v>
      </c>
      <c r="C146" s="39">
        <v>10530.973451327434</v>
      </c>
    </row>
    <row r="147" spans="1:3">
      <c r="A147" s="57">
        <v>44140</v>
      </c>
      <c r="B147" s="37" t="s">
        <v>32</v>
      </c>
      <c r="C147" s="39">
        <v>6800</v>
      </c>
    </row>
    <row r="148" spans="1:3">
      <c r="A148" s="57">
        <v>44140</v>
      </c>
      <c r="B148" s="37" t="s">
        <v>33</v>
      </c>
      <c r="C148" s="39">
        <v>8590.0769230769238</v>
      </c>
    </row>
    <row r="149" spans="1:3">
      <c r="A149" s="57">
        <v>44140</v>
      </c>
      <c r="B149" s="37" t="s">
        <v>34</v>
      </c>
      <c r="C149" s="39">
        <v>7750</v>
      </c>
    </row>
    <row r="150" spans="1:3">
      <c r="A150" s="57">
        <v>44140</v>
      </c>
      <c r="B150" s="37" t="s">
        <v>35</v>
      </c>
      <c r="C150" s="39">
        <v>12543.209876543209</v>
      </c>
    </row>
    <row r="151" spans="1:3">
      <c r="A151" s="57">
        <v>44140</v>
      </c>
      <c r="B151" s="37" t="s">
        <v>36</v>
      </c>
      <c r="C151" s="39">
        <v>13000</v>
      </c>
    </row>
    <row r="152" spans="1:3">
      <c r="A152" s="57">
        <v>44141</v>
      </c>
      <c r="B152" s="37" t="s">
        <v>28</v>
      </c>
      <c r="C152" s="39">
        <v>9500</v>
      </c>
    </row>
    <row r="153" spans="1:3">
      <c r="A153" s="57">
        <v>44141</v>
      </c>
      <c r="B153" s="37" t="s">
        <v>29</v>
      </c>
      <c r="C153" s="39">
        <v>10227</v>
      </c>
    </row>
    <row r="154" spans="1:3">
      <c r="A154" s="57">
        <v>44141</v>
      </c>
      <c r="B154" s="37" t="s">
        <v>30</v>
      </c>
      <c r="C154" s="39">
        <v>10825.556603773584</v>
      </c>
    </row>
    <row r="155" spans="1:3">
      <c r="A155" s="57">
        <v>44141</v>
      </c>
      <c r="B155" s="37" t="s">
        <v>31</v>
      </c>
      <c r="C155" s="39">
        <v>11753.337662337663</v>
      </c>
    </row>
    <row r="156" spans="1:3">
      <c r="A156" s="57">
        <v>44141</v>
      </c>
      <c r="B156" s="37" t="s">
        <v>32</v>
      </c>
      <c r="C156" s="39">
        <v>10500</v>
      </c>
    </row>
    <row r="157" spans="1:3">
      <c r="A157" s="57">
        <v>44141</v>
      </c>
      <c r="B157" s="37" t="s">
        <v>33</v>
      </c>
      <c r="C157" s="39">
        <v>8708</v>
      </c>
    </row>
    <row r="158" spans="1:3">
      <c r="A158" s="57">
        <v>44141</v>
      </c>
      <c r="B158" s="37" t="s">
        <v>35</v>
      </c>
      <c r="C158" s="39">
        <v>16000</v>
      </c>
    </row>
    <row r="159" spans="1:3">
      <c r="A159" s="57">
        <v>44141</v>
      </c>
      <c r="B159" s="37" t="s">
        <v>36</v>
      </c>
      <c r="C159" s="39">
        <v>12000</v>
      </c>
    </row>
    <row r="160" spans="1:3">
      <c r="A160" s="57">
        <v>44144</v>
      </c>
      <c r="B160" s="37" t="s">
        <v>27</v>
      </c>
      <c r="C160" s="39">
        <v>11500</v>
      </c>
    </row>
    <row r="161" spans="1:3">
      <c r="A161" s="57">
        <v>44144</v>
      </c>
      <c r="B161" s="37" t="s">
        <v>28</v>
      </c>
      <c r="C161" s="39">
        <v>10250</v>
      </c>
    </row>
    <row r="162" spans="1:3">
      <c r="A162" s="57">
        <v>44144</v>
      </c>
      <c r="B162" s="37" t="s">
        <v>29</v>
      </c>
      <c r="C162" s="39">
        <v>8667</v>
      </c>
    </row>
    <row r="163" spans="1:3">
      <c r="A163" s="57">
        <v>44144</v>
      </c>
      <c r="B163" s="37" t="s">
        <v>30</v>
      </c>
      <c r="C163" s="39">
        <v>10440.58695652174</v>
      </c>
    </row>
    <row r="164" spans="1:3">
      <c r="A164" s="57">
        <v>44144</v>
      </c>
      <c r="B164" s="37" t="s">
        <v>32</v>
      </c>
      <c r="C164" s="39">
        <v>11000</v>
      </c>
    </row>
    <row r="165" spans="1:3">
      <c r="A165" s="57">
        <v>44144</v>
      </c>
      <c r="B165" s="37" t="s">
        <v>33</v>
      </c>
      <c r="C165" s="39">
        <v>8769</v>
      </c>
    </row>
    <row r="166" spans="1:3">
      <c r="A166" s="57">
        <v>44144</v>
      </c>
      <c r="B166" s="37" t="s">
        <v>35</v>
      </c>
      <c r="C166" s="39">
        <v>14012.903225806451</v>
      </c>
    </row>
    <row r="167" spans="1:3">
      <c r="A167" s="57">
        <v>44144</v>
      </c>
      <c r="B167" s="37" t="s">
        <v>36</v>
      </c>
      <c r="C167" s="39">
        <v>11000</v>
      </c>
    </row>
    <row r="168" spans="1:3">
      <c r="A168" s="57">
        <v>44145</v>
      </c>
      <c r="B168" s="37" t="s">
        <v>28</v>
      </c>
      <c r="C168" s="39">
        <v>10250</v>
      </c>
    </row>
    <row r="169" spans="1:3">
      <c r="A169" s="57">
        <v>44145</v>
      </c>
      <c r="B169" s="37" t="s">
        <v>29</v>
      </c>
      <c r="C169" s="39">
        <v>9236</v>
      </c>
    </row>
    <row r="170" spans="1:3">
      <c r="A170" s="57">
        <v>44145</v>
      </c>
      <c r="B170" s="37" t="s">
        <v>30</v>
      </c>
      <c r="C170" s="39">
        <v>11010.769784172662</v>
      </c>
    </row>
    <row r="171" spans="1:3">
      <c r="A171" s="57">
        <v>44145</v>
      </c>
      <c r="B171" s="37" t="s">
        <v>31</v>
      </c>
      <c r="C171" s="39">
        <v>11864.666666666666</v>
      </c>
    </row>
    <row r="172" spans="1:3">
      <c r="A172" s="57">
        <v>44145</v>
      </c>
      <c r="B172" s="37" t="s">
        <v>32</v>
      </c>
      <c r="C172" s="39">
        <v>11000</v>
      </c>
    </row>
    <row r="173" spans="1:3">
      <c r="A173" s="57">
        <v>44145</v>
      </c>
      <c r="B173" s="37" t="s">
        <v>35</v>
      </c>
      <c r="C173" s="39">
        <v>10200.280000000001</v>
      </c>
    </row>
    <row r="174" spans="1:3">
      <c r="A174" s="57">
        <v>44145</v>
      </c>
      <c r="B174" s="37" t="s">
        <v>36</v>
      </c>
      <c r="C174" s="39">
        <v>12000</v>
      </c>
    </row>
    <row r="175" spans="1:3">
      <c r="A175" s="57">
        <v>44146</v>
      </c>
      <c r="B175" s="37" t="s">
        <v>28</v>
      </c>
      <c r="C175" s="39">
        <v>9750</v>
      </c>
    </row>
    <row r="176" spans="1:3">
      <c r="A176" s="57">
        <v>44146</v>
      </c>
      <c r="B176" s="37" t="s">
        <v>29</v>
      </c>
      <c r="C176" s="39">
        <v>9258</v>
      </c>
    </row>
    <row r="177" spans="1:3">
      <c r="A177" s="57">
        <v>44146</v>
      </c>
      <c r="B177" s="37" t="s">
        <v>30</v>
      </c>
      <c r="C177" s="39">
        <v>10806.4125</v>
      </c>
    </row>
    <row r="178" spans="1:3">
      <c r="A178" s="57">
        <v>44146</v>
      </c>
      <c r="B178" s="37" t="s">
        <v>31</v>
      </c>
      <c r="C178" s="39">
        <v>11677.753424657534</v>
      </c>
    </row>
    <row r="179" spans="1:3">
      <c r="A179" s="57">
        <v>44146</v>
      </c>
      <c r="B179" s="37" t="s">
        <v>32</v>
      </c>
      <c r="C179" s="39">
        <v>10000</v>
      </c>
    </row>
    <row r="180" spans="1:3">
      <c r="A180" s="57">
        <v>44146</v>
      </c>
      <c r="B180" s="37" t="s">
        <v>33</v>
      </c>
      <c r="C180" s="39">
        <v>11800</v>
      </c>
    </row>
    <row r="181" spans="1:3">
      <c r="A181" s="57">
        <v>44146</v>
      </c>
      <c r="B181" s="37" t="s">
        <v>34</v>
      </c>
      <c r="C181" s="39">
        <v>10500</v>
      </c>
    </row>
    <row r="182" spans="1:3">
      <c r="A182" s="57">
        <v>44146</v>
      </c>
      <c r="B182" s="37" t="s">
        <v>36</v>
      </c>
      <c r="C182" s="39">
        <v>7000</v>
      </c>
    </row>
    <row r="183" spans="1:3">
      <c r="A183" s="57">
        <v>44147</v>
      </c>
      <c r="B183" s="37" t="s">
        <v>28</v>
      </c>
      <c r="C183" s="39">
        <v>9750</v>
      </c>
    </row>
    <row r="184" spans="1:3">
      <c r="A184" s="57">
        <v>44147</v>
      </c>
      <c r="B184" s="37" t="s">
        <v>29</v>
      </c>
      <c r="C184" s="39">
        <v>9667</v>
      </c>
    </row>
    <row r="185" spans="1:3">
      <c r="A185" s="57">
        <v>44147</v>
      </c>
      <c r="B185" s="37" t="s">
        <v>30</v>
      </c>
      <c r="C185" s="39">
        <v>9815.9861111111113</v>
      </c>
    </row>
    <row r="186" spans="1:3">
      <c r="A186" s="57">
        <v>44147</v>
      </c>
      <c r="B186" s="37" t="s">
        <v>31</v>
      </c>
      <c r="C186" s="39">
        <v>11535.352112676057</v>
      </c>
    </row>
    <row r="187" spans="1:3">
      <c r="A187" s="57">
        <v>44147</v>
      </c>
      <c r="B187" s="37" t="s">
        <v>32</v>
      </c>
      <c r="C187" s="39">
        <v>9500</v>
      </c>
    </row>
    <row r="188" spans="1:3">
      <c r="A188" s="57">
        <v>44147</v>
      </c>
      <c r="B188" s="37" t="s">
        <v>33</v>
      </c>
      <c r="C188" s="39">
        <v>12208</v>
      </c>
    </row>
    <row r="189" spans="1:3">
      <c r="A189" s="57">
        <v>44147</v>
      </c>
      <c r="B189" s="37" t="s">
        <v>34</v>
      </c>
      <c r="C189" s="39">
        <v>10500</v>
      </c>
    </row>
    <row r="190" spans="1:3">
      <c r="A190" s="57">
        <v>44147</v>
      </c>
      <c r="B190" s="37" t="s">
        <v>35</v>
      </c>
      <c r="C190" s="39">
        <v>11046.240740740741</v>
      </c>
    </row>
    <row r="191" spans="1:3">
      <c r="A191" s="57">
        <v>44147</v>
      </c>
      <c r="B191" s="37" t="s">
        <v>36</v>
      </c>
      <c r="C191" s="39">
        <v>17000</v>
      </c>
    </row>
    <row r="192" spans="1:3">
      <c r="A192" s="57">
        <v>44148</v>
      </c>
      <c r="B192" s="37" t="s">
        <v>28</v>
      </c>
      <c r="C192" s="39">
        <v>9500</v>
      </c>
    </row>
    <row r="193" spans="1:3">
      <c r="A193" s="57">
        <v>44148</v>
      </c>
      <c r="B193" s="37" t="s">
        <v>29</v>
      </c>
      <c r="C193" s="39">
        <v>9227</v>
      </c>
    </row>
    <row r="194" spans="1:3">
      <c r="A194" s="57">
        <v>44148</v>
      </c>
      <c r="B194" s="37" t="s">
        <v>30</v>
      </c>
      <c r="C194" s="39">
        <v>9802.3194444444453</v>
      </c>
    </row>
    <row r="195" spans="1:3">
      <c r="A195" s="57">
        <v>44148</v>
      </c>
      <c r="B195" s="37" t="s">
        <v>31</v>
      </c>
      <c r="C195" s="39">
        <v>11410.384615384615</v>
      </c>
    </row>
    <row r="196" spans="1:3">
      <c r="A196" s="57">
        <v>44148</v>
      </c>
      <c r="B196" s="37" t="s">
        <v>32</v>
      </c>
      <c r="C196" s="39">
        <v>8500</v>
      </c>
    </row>
    <row r="197" spans="1:3">
      <c r="A197" s="57">
        <v>44148</v>
      </c>
      <c r="B197" s="37" t="s">
        <v>33</v>
      </c>
      <c r="C197" s="39">
        <v>10757.545454545454</v>
      </c>
    </row>
    <row r="198" spans="1:3">
      <c r="A198" s="57">
        <v>44148</v>
      </c>
      <c r="B198" s="37" t="s">
        <v>34</v>
      </c>
      <c r="C198" s="39">
        <v>10500</v>
      </c>
    </row>
    <row r="199" spans="1:3">
      <c r="A199" s="57">
        <v>44148</v>
      </c>
      <c r="B199" s="37" t="s">
        <v>35</v>
      </c>
      <c r="C199" s="39">
        <v>10833.333333333334</v>
      </c>
    </row>
    <row r="200" spans="1:3">
      <c r="A200" s="57">
        <v>44148</v>
      </c>
      <c r="B200" s="37" t="s">
        <v>36</v>
      </c>
      <c r="C200" s="39">
        <v>7000</v>
      </c>
    </row>
    <row r="201" spans="1:3">
      <c r="A201" s="57">
        <v>44151</v>
      </c>
      <c r="B201" s="37" t="s">
        <v>28</v>
      </c>
      <c r="C201" s="39">
        <v>9500</v>
      </c>
    </row>
    <row r="202" spans="1:3">
      <c r="A202" s="57">
        <v>44151</v>
      </c>
      <c r="B202" s="37" t="s">
        <v>29</v>
      </c>
      <c r="C202" s="39">
        <v>8743</v>
      </c>
    </row>
    <row r="203" spans="1:3">
      <c r="A203" s="57">
        <v>44151</v>
      </c>
      <c r="B203" s="37" t="s">
        <v>30</v>
      </c>
      <c r="C203" s="39">
        <v>8805.2597402597403</v>
      </c>
    </row>
    <row r="204" spans="1:3">
      <c r="A204" s="57">
        <v>44151</v>
      </c>
      <c r="B204" s="37" t="s">
        <v>31</v>
      </c>
      <c r="C204" s="39">
        <v>11199.833333333334</v>
      </c>
    </row>
    <row r="205" spans="1:3">
      <c r="A205" s="57">
        <v>44151</v>
      </c>
      <c r="B205" s="37" t="s">
        <v>32</v>
      </c>
      <c r="C205" s="39">
        <v>8307.6923076923085</v>
      </c>
    </row>
    <row r="206" spans="1:3">
      <c r="A206" s="57">
        <v>44151</v>
      </c>
      <c r="B206" s="37" t="s">
        <v>33</v>
      </c>
      <c r="C206" s="39">
        <v>9545.636363636364</v>
      </c>
    </row>
    <row r="207" spans="1:3">
      <c r="A207" s="57">
        <v>44151</v>
      </c>
      <c r="B207" s="37" t="s">
        <v>35</v>
      </c>
      <c r="C207" s="39">
        <v>13021.739130434782</v>
      </c>
    </row>
    <row r="208" spans="1:3">
      <c r="A208" s="57">
        <v>44151</v>
      </c>
      <c r="B208" s="37" t="s">
        <v>36</v>
      </c>
      <c r="C208" s="39">
        <v>7750</v>
      </c>
    </row>
    <row r="209" spans="1:3">
      <c r="A209" s="57">
        <v>44152</v>
      </c>
      <c r="B209" s="37" t="s">
        <v>28</v>
      </c>
      <c r="C209" s="39">
        <v>9500</v>
      </c>
    </row>
    <row r="210" spans="1:3">
      <c r="A210" s="57">
        <v>44152</v>
      </c>
      <c r="B210" s="37" t="s">
        <v>29</v>
      </c>
      <c r="C210" s="39">
        <v>8765</v>
      </c>
    </row>
    <row r="211" spans="1:3">
      <c r="A211" s="57">
        <v>44152</v>
      </c>
      <c r="B211" s="37" t="s">
        <v>30</v>
      </c>
      <c r="C211" s="39">
        <v>9121.889733840304</v>
      </c>
    </row>
    <row r="212" spans="1:3">
      <c r="A212" s="57">
        <v>44152</v>
      </c>
      <c r="B212" s="37" t="s">
        <v>31</v>
      </c>
      <c r="C212" s="39">
        <v>11536.035714285714</v>
      </c>
    </row>
    <row r="213" spans="1:3">
      <c r="A213" s="57">
        <v>44152</v>
      </c>
      <c r="B213" s="37" t="s">
        <v>32</v>
      </c>
      <c r="C213" s="39">
        <v>9000</v>
      </c>
    </row>
    <row r="214" spans="1:3">
      <c r="A214" s="57">
        <v>44152</v>
      </c>
      <c r="B214" s="37" t="s">
        <v>33</v>
      </c>
      <c r="C214" s="39">
        <v>8538</v>
      </c>
    </row>
    <row r="215" spans="1:3">
      <c r="A215" s="57">
        <v>44152</v>
      </c>
      <c r="B215" s="37" t="s">
        <v>34</v>
      </c>
      <c r="C215" s="39">
        <v>10500</v>
      </c>
    </row>
    <row r="216" spans="1:3">
      <c r="A216" s="57">
        <v>44152</v>
      </c>
      <c r="B216" s="37" t="s">
        <v>35</v>
      </c>
      <c r="C216" s="39">
        <v>10781.375</v>
      </c>
    </row>
    <row r="217" spans="1:3">
      <c r="A217" s="57">
        <v>44152</v>
      </c>
      <c r="B217" s="37" t="s">
        <v>36</v>
      </c>
      <c r="C217" s="39">
        <v>12142.857142857143</v>
      </c>
    </row>
    <row r="218" spans="1:3">
      <c r="A218" s="57">
        <v>44153</v>
      </c>
      <c r="B218" s="37" t="s">
        <v>28</v>
      </c>
      <c r="C218" s="39">
        <v>8750</v>
      </c>
    </row>
    <row r="219" spans="1:3">
      <c r="A219" s="57">
        <v>44153</v>
      </c>
      <c r="B219" s="37" t="s">
        <v>29</v>
      </c>
      <c r="C219" s="39">
        <v>8235</v>
      </c>
    </row>
    <row r="220" spans="1:3">
      <c r="A220" s="57">
        <v>44153</v>
      </c>
      <c r="B220" s="37" t="s">
        <v>30</v>
      </c>
      <c r="C220" s="39">
        <v>9382.3370786516862</v>
      </c>
    </row>
    <row r="221" spans="1:3">
      <c r="A221" s="57">
        <v>44153</v>
      </c>
      <c r="B221" s="37" t="s">
        <v>31</v>
      </c>
      <c r="C221" s="39">
        <v>11894.456140350878</v>
      </c>
    </row>
    <row r="222" spans="1:3">
      <c r="A222" s="57">
        <v>44153</v>
      </c>
      <c r="B222" s="37" t="s">
        <v>32</v>
      </c>
      <c r="C222" s="39">
        <v>9000</v>
      </c>
    </row>
    <row r="223" spans="1:3">
      <c r="A223" s="57">
        <v>44153</v>
      </c>
      <c r="B223" s="37" t="s">
        <v>33</v>
      </c>
      <c r="C223" s="39">
        <v>8657.894736842105</v>
      </c>
    </row>
    <row r="224" spans="1:3">
      <c r="A224" s="57">
        <v>44153</v>
      </c>
      <c r="B224" s="37" t="s">
        <v>34</v>
      </c>
      <c r="C224" s="39">
        <v>9500</v>
      </c>
    </row>
    <row r="225" spans="1:3">
      <c r="A225" s="57">
        <v>44153</v>
      </c>
      <c r="B225" s="37" t="s">
        <v>35</v>
      </c>
      <c r="C225" s="39">
        <v>12579.787234042553</v>
      </c>
    </row>
    <row r="226" spans="1:3">
      <c r="A226" s="57">
        <v>44153</v>
      </c>
      <c r="B226" s="37" t="s">
        <v>36</v>
      </c>
      <c r="C226" s="39">
        <v>8000</v>
      </c>
    </row>
    <row r="227" spans="1:3">
      <c r="A227" s="57">
        <v>44154</v>
      </c>
      <c r="B227" s="37" t="s">
        <v>28</v>
      </c>
      <c r="C227" s="39">
        <v>9500</v>
      </c>
    </row>
    <row r="228" spans="1:3">
      <c r="A228" s="57">
        <v>44154</v>
      </c>
      <c r="B228" s="37" t="s">
        <v>29</v>
      </c>
      <c r="C228" s="39">
        <v>9431</v>
      </c>
    </row>
    <row r="229" spans="1:3">
      <c r="A229" s="57">
        <v>44154</v>
      </c>
      <c r="B229" s="37" t="s">
        <v>30</v>
      </c>
      <c r="C229" s="39">
        <v>8939.6876971608835</v>
      </c>
    </row>
    <row r="230" spans="1:3">
      <c r="A230" s="57">
        <v>44154</v>
      </c>
      <c r="B230" s="37" t="s">
        <v>31</v>
      </c>
      <c r="C230" s="39">
        <v>6760</v>
      </c>
    </row>
    <row r="231" spans="1:3">
      <c r="A231" s="57">
        <v>44154</v>
      </c>
      <c r="B231" s="37" t="s">
        <v>32</v>
      </c>
      <c r="C231" s="39">
        <v>9500</v>
      </c>
    </row>
    <row r="232" spans="1:3">
      <c r="A232" s="57">
        <v>44154</v>
      </c>
      <c r="B232" s="37" t="s">
        <v>33</v>
      </c>
      <c r="C232" s="39">
        <v>7708</v>
      </c>
    </row>
    <row r="233" spans="1:3">
      <c r="A233" s="57">
        <v>44154</v>
      </c>
      <c r="B233" s="37" t="s">
        <v>34</v>
      </c>
      <c r="C233" s="39">
        <v>9750</v>
      </c>
    </row>
    <row r="234" spans="1:3">
      <c r="A234" s="57">
        <v>44154</v>
      </c>
      <c r="B234" s="37" t="s">
        <v>35</v>
      </c>
      <c r="C234" s="39">
        <v>12517.898809523809</v>
      </c>
    </row>
    <row r="235" spans="1:3">
      <c r="A235" s="57">
        <v>44154</v>
      </c>
      <c r="B235" s="37" t="s">
        <v>36</v>
      </c>
      <c r="C235" s="39">
        <v>18000</v>
      </c>
    </row>
    <row r="236" spans="1:3">
      <c r="A236" s="57">
        <v>44155</v>
      </c>
      <c r="B236" s="37" t="s">
        <v>28</v>
      </c>
      <c r="C236" s="39">
        <v>8750</v>
      </c>
    </row>
    <row r="237" spans="1:3">
      <c r="A237" s="57">
        <v>44155</v>
      </c>
      <c r="B237" s="37" t="s">
        <v>29</v>
      </c>
      <c r="C237" s="39">
        <v>9765</v>
      </c>
    </row>
    <row r="238" spans="1:3">
      <c r="A238" s="57">
        <v>44155</v>
      </c>
      <c r="B238" s="37" t="s">
        <v>30</v>
      </c>
      <c r="C238" s="39">
        <v>9488.161073825504</v>
      </c>
    </row>
    <row r="239" spans="1:3">
      <c r="A239" s="57">
        <v>44155</v>
      </c>
      <c r="B239" s="37" t="s">
        <v>31</v>
      </c>
      <c r="C239" s="39">
        <v>11530.953125</v>
      </c>
    </row>
    <row r="240" spans="1:3">
      <c r="A240" s="57">
        <v>44155</v>
      </c>
      <c r="B240" s="37" t="s">
        <v>32</v>
      </c>
      <c r="C240" s="39">
        <v>9000</v>
      </c>
    </row>
    <row r="241" spans="1:3">
      <c r="A241" s="57">
        <v>44155</v>
      </c>
      <c r="B241" s="37" t="s">
        <v>33</v>
      </c>
      <c r="C241" s="39">
        <v>8615</v>
      </c>
    </row>
    <row r="242" spans="1:3">
      <c r="A242" s="57">
        <v>44155</v>
      </c>
      <c r="B242" s="37" t="s">
        <v>34</v>
      </c>
      <c r="C242" s="39">
        <v>9750</v>
      </c>
    </row>
    <row r="243" spans="1:3">
      <c r="A243" s="57">
        <v>44155</v>
      </c>
      <c r="B243" s="37" t="s">
        <v>35</v>
      </c>
      <c r="C243" s="39">
        <v>12338.538461538461</v>
      </c>
    </row>
    <row r="244" spans="1:3">
      <c r="A244" s="57">
        <v>44155</v>
      </c>
      <c r="B244" s="37" t="s">
        <v>36</v>
      </c>
      <c r="C244" s="39">
        <v>12875</v>
      </c>
    </row>
    <row r="245" spans="1:3">
      <c r="A245" s="57">
        <v>44158</v>
      </c>
      <c r="B245" s="37" t="s">
        <v>28</v>
      </c>
      <c r="C245" s="39">
        <v>8750</v>
      </c>
    </row>
    <row r="246" spans="1:3">
      <c r="A246" s="57">
        <v>44158</v>
      </c>
      <c r="B246" s="37" t="s">
        <v>29</v>
      </c>
      <c r="C246" s="39">
        <v>9257</v>
      </c>
    </row>
    <row r="247" spans="1:3">
      <c r="A247" s="57">
        <v>44158</v>
      </c>
      <c r="B247" s="37" t="s">
        <v>30</v>
      </c>
      <c r="C247" s="39">
        <v>10318.7125</v>
      </c>
    </row>
    <row r="248" spans="1:3">
      <c r="A248" s="57">
        <v>44158</v>
      </c>
      <c r="B248" s="37" t="s">
        <v>31</v>
      </c>
      <c r="C248" s="39">
        <v>11000</v>
      </c>
    </row>
    <row r="249" spans="1:3">
      <c r="A249" s="57">
        <v>44158</v>
      </c>
      <c r="B249" s="37" t="s">
        <v>32</v>
      </c>
      <c r="C249" s="39">
        <v>9000</v>
      </c>
    </row>
    <row r="250" spans="1:3">
      <c r="A250" s="57">
        <v>44158</v>
      </c>
      <c r="B250" s="37" t="s">
        <v>33</v>
      </c>
      <c r="C250" s="39">
        <v>8708</v>
      </c>
    </row>
    <row r="251" spans="1:3">
      <c r="A251" s="57">
        <v>44158</v>
      </c>
      <c r="B251" s="37" t="s">
        <v>35</v>
      </c>
      <c r="C251" s="39">
        <v>12190.444444444445</v>
      </c>
    </row>
    <row r="252" spans="1:3">
      <c r="A252" s="57">
        <v>44158</v>
      </c>
      <c r="B252" s="37" t="s">
        <v>36</v>
      </c>
      <c r="C252" s="39">
        <v>14521.739130434782</v>
      </c>
    </row>
    <row r="253" spans="1:3">
      <c r="A253" s="57">
        <v>44159</v>
      </c>
      <c r="B253" s="37" t="s">
        <v>27</v>
      </c>
      <c r="C253" s="39">
        <v>11500</v>
      </c>
    </row>
    <row r="254" spans="1:3">
      <c r="A254" s="57">
        <v>44159</v>
      </c>
      <c r="B254" s="37" t="s">
        <v>28</v>
      </c>
      <c r="C254" s="39">
        <v>8750</v>
      </c>
    </row>
    <row r="255" spans="1:3">
      <c r="A255" s="57">
        <v>44159</v>
      </c>
      <c r="B255" s="37" t="s">
        <v>29</v>
      </c>
      <c r="C255" s="39">
        <v>9235</v>
      </c>
    </row>
    <row r="256" spans="1:3">
      <c r="A256" s="57">
        <v>44159</v>
      </c>
      <c r="B256" s="37" t="s">
        <v>30</v>
      </c>
      <c r="C256" s="39">
        <v>10652.380434782608</v>
      </c>
    </row>
    <row r="257" spans="1:3">
      <c r="A257" s="57">
        <v>44159</v>
      </c>
      <c r="B257" s="37" t="s">
        <v>31</v>
      </c>
      <c r="C257" s="39">
        <v>11558.823529411764</v>
      </c>
    </row>
    <row r="258" spans="1:3">
      <c r="A258" s="57">
        <v>44159</v>
      </c>
      <c r="B258" s="37" t="s">
        <v>32</v>
      </c>
      <c r="C258" s="39">
        <v>9455</v>
      </c>
    </row>
    <row r="259" spans="1:3">
      <c r="A259" s="57">
        <v>44159</v>
      </c>
      <c r="B259" s="37" t="s">
        <v>33</v>
      </c>
      <c r="C259" s="39">
        <v>8750</v>
      </c>
    </row>
    <row r="260" spans="1:3">
      <c r="A260" s="57">
        <v>44159</v>
      </c>
      <c r="B260" s="37" t="s">
        <v>34</v>
      </c>
      <c r="C260" s="39">
        <v>10500</v>
      </c>
    </row>
    <row r="261" spans="1:3">
      <c r="A261" s="57">
        <v>44159</v>
      </c>
      <c r="B261" s="37" t="s">
        <v>35</v>
      </c>
      <c r="C261" s="39">
        <v>12285.714285714286</v>
      </c>
    </row>
    <row r="262" spans="1:3">
      <c r="A262" s="57">
        <v>44159</v>
      </c>
      <c r="B262" s="37" t="s">
        <v>36</v>
      </c>
      <c r="C262" s="39">
        <v>14000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26A2-6F0F-4EA5-8528-1B24DC51A4C9}">
  <sheetPr>
    <tabColor theme="7" tint="0.39997558519241921"/>
  </sheetPr>
  <dimension ref="A2:E14"/>
  <sheetViews>
    <sheetView workbookViewId="0">
      <selection activeCell="B5" sqref="B5"/>
    </sheetView>
  </sheetViews>
  <sheetFormatPr baseColWidth="10" defaultRowHeight="14.5"/>
  <cols>
    <col min="1" max="1" width="26.81640625" customWidth="1"/>
  </cols>
  <sheetData>
    <row r="2" spans="1:5">
      <c r="A2" t="s">
        <v>14</v>
      </c>
      <c r="B2" t="s">
        <v>0</v>
      </c>
      <c r="C2" t="s">
        <v>130</v>
      </c>
      <c r="D2" t="s">
        <v>76</v>
      </c>
      <c r="E2" t="s">
        <v>131</v>
      </c>
    </row>
    <row r="3" spans="1:5">
      <c r="A3" t="s">
        <v>14</v>
      </c>
      <c r="B3" t="s">
        <v>2</v>
      </c>
      <c r="C3" s="1">
        <v>7977</v>
      </c>
      <c r="D3" s="1">
        <v>4427</v>
      </c>
      <c r="E3" s="1">
        <v>6996</v>
      </c>
    </row>
    <row r="4" spans="1:5">
      <c r="A4" t="s">
        <v>14</v>
      </c>
      <c r="B4" t="s">
        <v>3</v>
      </c>
      <c r="C4" s="1">
        <v>7386</v>
      </c>
      <c r="D4" s="1">
        <v>5869</v>
      </c>
      <c r="E4" s="1">
        <v>6661</v>
      </c>
    </row>
    <row r="5" spans="1:5">
      <c r="A5" t="s">
        <v>14</v>
      </c>
      <c r="B5" t="s">
        <v>4</v>
      </c>
      <c r="C5" s="1">
        <v>7621</v>
      </c>
      <c r="D5" s="1">
        <v>5800</v>
      </c>
      <c r="E5" s="1">
        <v>7487</v>
      </c>
    </row>
    <row r="6" spans="1:5">
      <c r="A6" t="s">
        <v>14</v>
      </c>
      <c r="B6" t="s">
        <v>5</v>
      </c>
      <c r="C6" s="1">
        <v>7169</v>
      </c>
      <c r="D6" s="1">
        <v>5819</v>
      </c>
      <c r="E6" s="1">
        <v>6920</v>
      </c>
    </row>
    <row r="7" spans="1:5">
      <c r="A7" t="s">
        <v>14</v>
      </c>
      <c r="B7" t="s">
        <v>6</v>
      </c>
      <c r="C7" s="1">
        <v>6468</v>
      </c>
      <c r="D7" s="1">
        <v>6469</v>
      </c>
      <c r="E7" s="1">
        <v>6187</v>
      </c>
    </row>
    <row r="8" spans="1:5">
      <c r="A8" t="s">
        <v>14</v>
      </c>
      <c r="B8" t="s">
        <v>7</v>
      </c>
      <c r="C8" s="1">
        <v>6864</v>
      </c>
      <c r="D8" s="1">
        <v>6704</v>
      </c>
      <c r="E8" s="1">
        <v>6233</v>
      </c>
    </row>
    <row r="9" spans="1:5">
      <c r="A9" t="s">
        <v>14</v>
      </c>
      <c r="B9" t="s">
        <v>8</v>
      </c>
      <c r="C9" s="1">
        <v>7023</v>
      </c>
      <c r="D9" s="1">
        <v>6934</v>
      </c>
      <c r="E9" s="1">
        <v>6433</v>
      </c>
    </row>
    <row r="10" spans="1:5">
      <c r="A10" t="s">
        <v>14</v>
      </c>
      <c r="B10" t="s">
        <v>9</v>
      </c>
      <c r="C10" s="1">
        <v>9326</v>
      </c>
      <c r="D10" s="1">
        <v>7036</v>
      </c>
      <c r="E10" s="1">
        <v>6404</v>
      </c>
    </row>
    <row r="11" spans="1:5">
      <c r="A11" t="s">
        <v>14</v>
      </c>
      <c r="B11" t="s">
        <v>10</v>
      </c>
      <c r="C11" s="1">
        <v>11972</v>
      </c>
      <c r="D11" s="1">
        <v>7212</v>
      </c>
      <c r="E11" s="1">
        <v>8399</v>
      </c>
    </row>
    <row r="12" spans="1:5">
      <c r="A12" t="s">
        <v>14</v>
      </c>
      <c r="B12" t="s">
        <v>11</v>
      </c>
      <c r="C12" s="1">
        <v>14486</v>
      </c>
      <c r="D12" s="1">
        <v>8861</v>
      </c>
      <c r="E12" s="1">
        <v>7906</v>
      </c>
    </row>
    <row r="13" spans="1:5">
      <c r="A13" t="s">
        <v>14</v>
      </c>
      <c r="B13" t="s">
        <v>12</v>
      </c>
      <c r="C13" s="1">
        <v>9853</v>
      </c>
      <c r="D13" s="1">
        <v>7056</v>
      </c>
    </row>
    <row r="14" spans="1:5">
      <c r="A14" t="s">
        <v>14</v>
      </c>
      <c r="B14" t="s">
        <v>13</v>
      </c>
      <c r="C14" s="1">
        <v>5163</v>
      </c>
      <c r="D14" s="1">
        <v>5282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CB5D-999F-474E-9102-30F3DBED5A66}">
  <dimension ref="A1:K31"/>
  <sheetViews>
    <sheetView workbookViewId="0">
      <selection activeCell="C1" sqref="C1"/>
    </sheetView>
  </sheetViews>
  <sheetFormatPr baseColWidth="10" defaultRowHeight="14.5"/>
  <cols>
    <col min="2" max="2" width="25.81640625" customWidth="1"/>
    <col min="3" max="3" width="32.1796875" customWidth="1"/>
    <col min="4" max="4" width="21.1796875" customWidth="1"/>
    <col min="5" max="5" width="30" customWidth="1"/>
    <col min="6" max="6" width="33" customWidth="1"/>
    <col min="7" max="7" width="27.81640625" customWidth="1"/>
    <col min="8" max="8" width="33.81640625" customWidth="1"/>
    <col min="9" max="9" width="28.90625" customWidth="1"/>
    <col min="10" max="10" width="24" customWidth="1"/>
    <col min="11" max="11" width="30.54296875" customWidth="1"/>
  </cols>
  <sheetData>
    <row r="1" spans="1:11" ht="48.5" customHeight="1">
      <c r="A1" s="154" t="s">
        <v>26</v>
      </c>
      <c r="B1" s="155" t="s">
        <v>27</v>
      </c>
      <c r="C1" s="155" t="s">
        <v>28</v>
      </c>
      <c r="D1" s="155" t="s">
        <v>29</v>
      </c>
      <c r="E1" s="155" t="s">
        <v>30</v>
      </c>
      <c r="F1" s="155" t="s">
        <v>31</v>
      </c>
      <c r="G1" s="155" t="s">
        <v>32</v>
      </c>
      <c r="H1" s="155" t="s">
        <v>33</v>
      </c>
      <c r="I1" s="155" t="s">
        <v>34</v>
      </c>
      <c r="J1" s="155" t="s">
        <v>35</v>
      </c>
      <c r="K1" s="156" t="s">
        <v>36</v>
      </c>
    </row>
    <row r="2" spans="1:11">
      <c r="A2" s="157">
        <v>44118</v>
      </c>
      <c r="B2" s="158"/>
      <c r="C2" s="158">
        <v>9500</v>
      </c>
      <c r="D2" s="158">
        <v>7763</v>
      </c>
      <c r="E2" s="158">
        <v>7323.7913669064747</v>
      </c>
      <c r="F2" s="158">
        <v>8508.2987551867227</v>
      </c>
      <c r="G2" s="158">
        <v>6000</v>
      </c>
      <c r="H2" s="158">
        <v>5250</v>
      </c>
      <c r="I2" s="158">
        <v>8250</v>
      </c>
      <c r="J2" s="158">
        <v>8600</v>
      </c>
      <c r="K2" s="159">
        <v>8000</v>
      </c>
    </row>
    <row r="3" spans="1:11">
      <c r="A3" s="157">
        <v>44119</v>
      </c>
      <c r="B3" s="158">
        <v>10500</v>
      </c>
      <c r="C3" s="158">
        <v>9750</v>
      </c>
      <c r="D3" s="158">
        <v>7703</v>
      </c>
      <c r="E3" s="158">
        <v>7130.5302013422815</v>
      </c>
      <c r="F3" s="158">
        <v>8344.2028985507241</v>
      </c>
      <c r="G3" s="158">
        <v>6000</v>
      </c>
      <c r="H3" s="158">
        <v>5750</v>
      </c>
      <c r="I3" s="158">
        <v>8250</v>
      </c>
      <c r="J3" s="158">
        <v>7680.7894736842109</v>
      </c>
      <c r="K3" s="159">
        <v>7000</v>
      </c>
    </row>
    <row r="4" spans="1:11">
      <c r="A4" s="157">
        <v>44120</v>
      </c>
      <c r="B4" s="158"/>
      <c r="C4" s="158">
        <v>9500</v>
      </c>
      <c r="D4" s="158">
        <v>7998</v>
      </c>
      <c r="E4" s="158">
        <v>7623.6504854368932</v>
      </c>
      <c r="F4" s="158">
        <v>8791.3542600896853</v>
      </c>
      <c r="G4" s="158">
        <v>6000</v>
      </c>
      <c r="H4" s="158">
        <v>5250</v>
      </c>
      <c r="I4" s="158"/>
      <c r="J4" s="158">
        <v>7470.588235294118</v>
      </c>
      <c r="K4" s="159">
        <v>7000</v>
      </c>
    </row>
    <row r="5" spans="1:11">
      <c r="A5" s="157">
        <v>44123</v>
      </c>
      <c r="B5" s="158"/>
      <c r="C5" s="158">
        <v>9750</v>
      </c>
      <c r="D5" s="158">
        <v>8045</v>
      </c>
      <c r="E5" s="158">
        <v>7532.7476635514022</v>
      </c>
      <c r="F5" s="158">
        <v>9465.1162790697672</v>
      </c>
      <c r="G5" s="158">
        <v>6000</v>
      </c>
      <c r="H5" s="158">
        <v>5250</v>
      </c>
      <c r="I5" s="158"/>
      <c r="J5" s="158">
        <v>9711.9827586206902</v>
      </c>
      <c r="K5" s="159">
        <v>7500</v>
      </c>
    </row>
    <row r="6" spans="1:11">
      <c r="A6" s="157">
        <v>44124</v>
      </c>
      <c r="B6" s="158"/>
      <c r="C6" s="158">
        <v>9750</v>
      </c>
      <c r="D6" s="158">
        <v>6741</v>
      </c>
      <c r="E6" s="158">
        <v>8071.2238805970146</v>
      </c>
      <c r="F6" s="158">
        <v>8356.4814814814818</v>
      </c>
      <c r="G6" s="158">
        <v>6222.2222222222226</v>
      </c>
      <c r="H6" s="158">
        <v>5250</v>
      </c>
      <c r="I6" s="158">
        <v>7750</v>
      </c>
      <c r="J6" s="158">
        <v>10896.301886792453</v>
      </c>
      <c r="K6" s="159">
        <v>10625</v>
      </c>
    </row>
    <row r="7" spans="1:11">
      <c r="A7" s="157">
        <v>44125</v>
      </c>
      <c r="B7" s="158">
        <v>10500</v>
      </c>
      <c r="C7" s="158">
        <v>9750</v>
      </c>
      <c r="D7" s="158">
        <v>7469</v>
      </c>
      <c r="E7" s="158">
        <v>7630.0342465753429</v>
      </c>
      <c r="F7" s="158">
        <v>8489.9179487179481</v>
      </c>
      <c r="G7" s="158">
        <v>6200</v>
      </c>
      <c r="H7" s="158">
        <v>5750</v>
      </c>
      <c r="I7" s="158">
        <v>7250</v>
      </c>
      <c r="J7" s="158">
        <v>9695.9064327485376</v>
      </c>
      <c r="K7" s="159">
        <v>7000</v>
      </c>
    </row>
    <row r="8" spans="1:11">
      <c r="A8" s="157">
        <v>44126</v>
      </c>
      <c r="B8" s="158"/>
      <c r="C8" s="158">
        <v>9750</v>
      </c>
      <c r="D8" s="158">
        <v>7758</v>
      </c>
      <c r="E8" s="158">
        <v>7416.7098765432102</v>
      </c>
      <c r="F8" s="158">
        <v>8594.9720670391052</v>
      </c>
      <c r="G8" s="158">
        <v>6000</v>
      </c>
      <c r="H8" s="158">
        <v>6750</v>
      </c>
      <c r="I8" s="158">
        <v>7750</v>
      </c>
      <c r="J8" s="158">
        <v>10536.969135802468</v>
      </c>
      <c r="K8" s="159">
        <v>7000</v>
      </c>
    </row>
    <row r="9" spans="1:11">
      <c r="A9" s="157">
        <v>44127</v>
      </c>
      <c r="B9" s="158"/>
      <c r="C9" s="158">
        <v>9750</v>
      </c>
      <c r="D9" s="158">
        <v>8048.1923076923076</v>
      </c>
      <c r="E9" s="158">
        <v>7413.0695652173918</v>
      </c>
      <c r="F9" s="158">
        <v>8604.1666666666661</v>
      </c>
      <c r="G9" s="158">
        <v>6000</v>
      </c>
      <c r="H9" s="158">
        <v>5250</v>
      </c>
      <c r="I9" s="158">
        <v>7667</v>
      </c>
      <c r="J9" s="158">
        <v>8956.5217391304341</v>
      </c>
      <c r="K9" s="159">
        <v>11285.714285714286</v>
      </c>
    </row>
    <row r="10" spans="1:11">
      <c r="A10" s="157">
        <v>44130</v>
      </c>
      <c r="B10" s="158"/>
      <c r="C10" s="158">
        <v>9250</v>
      </c>
      <c r="D10" s="158">
        <v>7848</v>
      </c>
      <c r="E10" s="158">
        <v>7429.7481481481482</v>
      </c>
      <c r="F10" s="158">
        <v>8444</v>
      </c>
      <c r="G10" s="158">
        <v>5750</v>
      </c>
      <c r="H10" s="158">
        <v>5250</v>
      </c>
      <c r="I10" s="158"/>
      <c r="J10" s="158">
        <v>7750</v>
      </c>
      <c r="K10" s="159">
        <v>10343.75</v>
      </c>
    </row>
    <row r="11" spans="1:11">
      <c r="A11" s="157">
        <v>44131</v>
      </c>
      <c r="B11" s="158"/>
      <c r="C11" s="158">
        <v>8750</v>
      </c>
      <c r="D11" s="158">
        <v>8239</v>
      </c>
      <c r="E11" s="158">
        <v>8003.4405594405598</v>
      </c>
      <c r="F11" s="158">
        <v>8909.0909090909099</v>
      </c>
      <c r="G11" s="158">
        <v>7100</v>
      </c>
      <c r="H11" s="158">
        <v>4750</v>
      </c>
      <c r="I11" s="158">
        <v>7750</v>
      </c>
      <c r="J11" s="158">
        <v>6600</v>
      </c>
      <c r="K11" s="159">
        <v>10666.666666666666</v>
      </c>
    </row>
    <row r="12" spans="1:11">
      <c r="A12" s="157">
        <v>44132</v>
      </c>
      <c r="B12" s="158"/>
      <c r="C12" s="158">
        <v>8750</v>
      </c>
      <c r="D12" s="158">
        <v>7837</v>
      </c>
      <c r="E12" s="158">
        <v>7454.2583333333332</v>
      </c>
      <c r="F12" s="158">
        <v>9322.363636363636</v>
      </c>
      <c r="G12" s="158">
        <v>7750</v>
      </c>
      <c r="H12" s="158"/>
      <c r="I12" s="158">
        <v>7250</v>
      </c>
      <c r="J12" s="158">
        <v>7000</v>
      </c>
      <c r="K12" s="159">
        <v>7000</v>
      </c>
    </row>
    <row r="13" spans="1:11">
      <c r="A13" s="157">
        <v>44133</v>
      </c>
      <c r="B13" s="158"/>
      <c r="C13" s="158">
        <v>8750</v>
      </c>
      <c r="D13" s="158">
        <v>7292</v>
      </c>
      <c r="E13" s="158">
        <v>7556.1437500000002</v>
      </c>
      <c r="F13" s="158">
        <v>8800</v>
      </c>
      <c r="G13" s="158">
        <v>7000</v>
      </c>
      <c r="H13" s="158">
        <v>5250</v>
      </c>
      <c r="I13" s="158"/>
      <c r="J13" s="158">
        <v>6886.7924528301883</v>
      </c>
      <c r="K13" s="159">
        <v>7000</v>
      </c>
    </row>
    <row r="14" spans="1:11">
      <c r="A14" s="157">
        <v>44134</v>
      </c>
      <c r="B14" s="158"/>
      <c r="C14" s="158">
        <v>8250</v>
      </c>
      <c r="D14" s="158">
        <v>8258</v>
      </c>
      <c r="E14" s="158">
        <v>7507.4769230769234</v>
      </c>
      <c r="F14" s="158">
        <v>9166.6666666666661</v>
      </c>
      <c r="G14" s="158">
        <v>7000</v>
      </c>
      <c r="H14" s="158">
        <v>5250</v>
      </c>
      <c r="I14" s="158"/>
      <c r="J14" s="158">
        <v>9285.7142857142862</v>
      </c>
      <c r="K14" s="159">
        <v>10333.333333333334</v>
      </c>
    </row>
    <row r="15" spans="1:11">
      <c r="A15" s="157">
        <v>44137</v>
      </c>
      <c r="B15" s="158">
        <v>10500</v>
      </c>
      <c r="C15" s="158">
        <v>8250</v>
      </c>
      <c r="D15" s="158">
        <v>7652</v>
      </c>
      <c r="E15" s="158">
        <v>7794.3340832395952</v>
      </c>
      <c r="F15" s="158">
        <v>8914.5142857142855</v>
      </c>
      <c r="G15" s="158">
        <v>5750</v>
      </c>
      <c r="H15" s="158">
        <v>7437.5</v>
      </c>
      <c r="I15" s="158"/>
      <c r="J15" s="158">
        <v>12254.450867052023</v>
      </c>
      <c r="K15" s="159">
        <v>12500</v>
      </c>
    </row>
    <row r="16" spans="1:11">
      <c r="A16" s="157">
        <v>44138</v>
      </c>
      <c r="B16" s="158">
        <v>10500</v>
      </c>
      <c r="C16" s="158">
        <v>8250</v>
      </c>
      <c r="D16" s="158">
        <v>7742</v>
      </c>
      <c r="E16" s="158">
        <v>7489.108695652174</v>
      </c>
      <c r="F16" s="158">
        <v>10484.043010752688</v>
      </c>
      <c r="G16" s="158">
        <v>6500</v>
      </c>
      <c r="H16" s="158">
        <v>8773</v>
      </c>
      <c r="I16" s="158">
        <v>7750</v>
      </c>
      <c r="J16" s="158">
        <v>12382.016260162602</v>
      </c>
      <c r="K16" s="159">
        <v>10666.666666666666</v>
      </c>
    </row>
    <row r="17" spans="1:11">
      <c r="A17" s="157">
        <v>44139</v>
      </c>
      <c r="B17" s="158"/>
      <c r="C17" s="158">
        <v>8250</v>
      </c>
      <c r="D17" s="158">
        <v>7768</v>
      </c>
      <c r="E17" s="158">
        <v>7712.0677966101694</v>
      </c>
      <c r="F17" s="158">
        <v>10000</v>
      </c>
      <c r="G17" s="158">
        <v>7000</v>
      </c>
      <c r="H17" s="158">
        <v>8792</v>
      </c>
      <c r="I17" s="158"/>
      <c r="J17" s="158">
        <v>5000</v>
      </c>
      <c r="K17" s="159">
        <v>8000</v>
      </c>
    </row>
    <row r="18" spans="1:11">
      <c r="A18" s="157">
        <v>44140</v>
      </c>
      <c r="B18" s="158">
        <v>9750</v>
      </c>
      <c r="C18" s="158">
        <v>8250</v>
      </c>
      <c r="D18" s="158">
        <v>8733</v>
      </c>
      <c r="E18" s="158">
        <v>9542.0252100840335</v>
      </c>
      <c r="F18" s="158">
        <v>10530.973451327434</v>
      </c>
      <c r="G18" s="158">
        <v>6800</v>
      </c>
      <c r="H18" s="158">
        <v>8590.0769230769238</v>
      </c>
      <c r="I18" s="158">
        <v>7750</v>
      </c>
      <c r="J18" s="158">
        <v>12543.209876543209</v>
      </c>
      <c r="K18" s="159">
        <v>13000</v>
      </c>
    </row>
    <row r="19" spans="1:11">
      <c r="A19" s="157">
        <v>44141</v>
      </c>
      <c r="B19" s="158"/>
      <c r="C19" s="158">
        <v>9500</v>
      </c>
      <c r="D19" s="158">
        <v>10227</v>
      </c>
      <c r="E19" s="158">
        <v>10825.556603773584</v>
      </c>
      <c r="F19" s="158">
        <v>11753.337662337663</v>
      </c>
      <c r="G19" s="158">
        <v>10500</v>
      </c>
      <c r="H19" s="158">
        <v>8708</v>
      </c>
      <c r="I19" s="158"/>
      <c r="J19" s="158">
        <v>16000</v>
      </c>
      <c r="K19" s="159">
        <v>12000</v>
      </c>
    </row>
    <row r="20" spans="1:11">
      <c r="A20" s="157">
        <v>44144</v>
      </c>
      <c r="B20" s="158">
        <v>11500</v>
      </c>
      <c r="C20" s="158">
        <v>10250</v>
      </c>
      <c r="D20" s="158">
        <v>8667</v>
      </c>
      <c r="E20" s="158">
        <v>10440.58695652174</v>
      </c>
      <c r="F20" s="158"/>
      <c r="G20" s="158">
        <v>11000</v>
      </c>
      <c r="H20" s="158">
        <v>8769</v>
      </c>
      <c r="I20" s="158"/>
      <c r="J20" s="158">
        <v>14012.903225806451</v>
      </c>
      <c r="K20" s="159">
        <v>11000</v>
      </c>
    </row>
    <row r="21" spans="1:11">
      <c r="A21" s="157">
        <v>44145</v>
      </c>
      <c r="B21" s="158"/>
      <c r="C21" s="158">
        <v>10250</v>
      </c>
      <c r="D21" s="158">
        <v>9236</v>
      </c>
      <c r="E21" s="158">
        <v>11010.769784172662</v>
      </c>
      <c r="F21" s="158">
        <v>11864.666666666666</v>
      </c>
      <c r="G21" s="158">
        <v>11000</v>
      </c>
      <c r="H21" s="158"/>
      <c r="I21" s="158"/>
      <c r="J21" s="158">
        <v>10200.280000000001</v>
      </c>
      <c r="K21" s="159">
        <v>12000</v>
      </c>
    </row>
    <row r="22" spans="1:11">
      <c r="A22" s="157">
        <v>44146</v>
      </c>
      <c r="B22" s="158"/>
      <c r="C22" s="158">
        <v>9750</v>
      </c>
      <c r="D22" s="158">
        <v>9258</v>
      </c>
      <c r="E22" s="158">
        <v>10806.4125</v>
      </c>
      <c r="F22" s="158">
        <v>11677.753424657534</v>
      </c>
      <c r="G22" s="158">
        <v>10000</v>
      </c>
      <c r="H22" s="158">
        <v>11800</v>
      </c>
      <c r="I22" s="158">
        <v>10500</v>
      </c>
      <c r="J22" s="158"/>
      <c r="K22" s="159">
        <v>7000</v>
      </c>
    </row>
    <row r="23" spans="1:11">
      <c r="A23" s="157">
        <v>44147</v>
      </c>
      <c r="B23" s="158"/>
      <c r="C23" s="158">
        <v>9750</v>
      </c>
      <c r="D23" s="158">
        <v>9667</v>
      </c>
      <c r="E23" s="158">
        <v>9815.9861111111113</v>
      </c>
      <c r="F23" s="158">
        <v>11535.352112676057</v>
      </c>
      <c r="G23" s="158">
        <v>9500</v>
      </c>
      <c r="H23" s="158">
        <v>12208</v>
      </c>
      <c r="I23" s="158">
        <v>10500</v>
      </c>
      <c r="J23" s="158">
        <v>11046.240740740741</v>
      </c>
      <c r="K23" s="159">
        <v>17000</v>
      </c>
    </row>
    <row r="24" spans="1:11">
      <c r="A24" s="157">
        <v>44148</v>
      </c>
      <c r="B24" s="158"/>
      <c r="C24" s="158">
        <v>9500</v>
      </c>
      <c r="D24" s="158">
        <v>9227</v>
      </c>
      <c r="E24" s="158">
        <v>9802.3194444444453</v>
      </c>
      <c r="F24" s="158">
        <v>11410.384615384615</v>
      </c>
      <c r="G24" s="158">
        <v>8500</v>
      </c>
      <c r="H24" s="158">
        <v>10757.545454545454</v>
      </c>
      <c r="I24" s="158">
        <v>10500</v>
      </c>
      <c r="J24" s="158">
        <v>10833.333333333334</v>
      </c>
      <c r="K24" s="159">
        <v>7000</v>
      </c>
    </row>
    <row r="25" spans="1:11">
      <c r="A25" s="157">
        <v>44151</v>
      </c>
      <c r="B25" s="158"/>
      <c r="C25" s="158">
        <v>9500</v>
      </c>
      <c r="D25" s="158">
        <v>8743</v>
      </c>
      <c r="E25" s="158">
        <v>8805.2597402597403</v>
      </c>
      <c r="F25" s="158">
        <v>11199.833333333334</v>
      </c>
      <c r="G25" s="158">
        <v>8307.6923076923085</v>
      </c>
      <c r="H25" s="158">
        <v>9545.636363636364</v>
      </c>
      <c r="I25" s="158"/>
      <c r="J25" s="158">
        <v>13021.739130434782</v>
      </c>
      <c r="K25" s="159">
        <v>7750</v>
      </c>
    </row>
    <row r="26" spans="1:11">
      <c r="A26" s="157">
        <v>44152</v>
      </c>
      <c r="B26" s="158"/>
      <c r="C26" s="158">
        <v>9500</v>
      </c>
      <c r="D26" s="158">
        <v>8765</v>
      </c>
      <c r="E26" s="158">
        <v>9121.889733840304</v>
      </c>
      <c r="F26" s="158">
        <v>11536.035714285714</v>
      </c>
      <c r="G26" s="158">
        <v>9000</v>
      </c>
      <c r="H26" s="158">
        <v>8538</v>
      </c>
      <c r="I26" s="158">
        <v>10500</v>
      </c>
      <c r="J26" s="158">
        <v>10781.375</v>
      </c>
      <c r="K26" s="159">
        <v>12142.857142857143</v>
      </c>
    </row>
    <row r="27" spans="1:11">
      <c r="A27" s="157">
        <v>44153</v>
      </c>
      <c r="B27" s="158"/>
      <c r="C27" s="158">
        <v>8750</v>
      </c>
      <c r="D27" s="158">
        <v>8235</v>
      </c>
      <c r="E27" s="158">
        <v>9382.3370786516862</v>
      </c>
      <c r="F27" s="158">
        <v>11894.456140350878</v>
      </c>
      <c r="G27" s="158">
        <v>9000</v>
      </c>
      <c r="H27" s="158">
        <v>8657.894736842105</v>
      </c>
      <c r="I27" s="158">
        <v>9500</v>
      </c>
      <c r="J27" s="158">
        <v>12579.787234042553</v>
      </c>
      <c r="K27" s="159">
        <v>8000</v>
      </c>
    </row>
    <row r="28" spans="1:11">
      <c r="A28" s="157">
        <v>44154</v>
      </c>
      <c r="B28" s="158"/>
      <c r="C28" s="158">
        <v>9500</v>
      </c>
      <c r="D28" s="158">
        <v>9431</v>
      </c>
      <c r="E28" s="158">
        <v>8939.6876971608835</v>
      </c>
      <c r="F28" s="158">
        <v>6760</v>
      </c>
      <c r="G28" s="158">
        <v>9500</v>
      </c>
      <c r="H28" s="158">
        <v>7708</v>
      </c>
      <c r="I28" s="158">
        <v>9750</v>
      </c>
      <c r="J28" s="158">
        <v>12517.898809523809</v>
      </c>
      <c r="K28" s="159">
        <v>18000</v>
      </c>
    </row>
    <row r="29" spans="1:11">
      <c r="A29" s="157">
        <v>44155</v>
      </c>
      <c r="B29" s="158"/>
      <c r="C29" s="158">
        <v>8750</v>
      </c>
      <c r="D29" s="158">
        <v>9765</v>
      </c>
      <c r="E29" s="158">
        <v>9488.161073825504</v>
      </c>
      <c r="F29" s="158">
        <v>11530.953125</v>
      </c>
      <c r="G29" s="158">
        <v>9000</v>
      </c>
      <c r="H29" s="158">
        <v>8615</v>
      </c>
      <c r="I29" s="158">
        <v>9750</v>
      </c>
      <c r="J29" s="158">
        <v>12338.538461538461</v>
      </c>
      <c r="K29" s="159">
        <v>12875</v>
      </c>
    </row>
    <row r="30" spans="1:11">
      <c r="A30" s="157">
        <v>44158</v>
      </c>
      <c r="B30" s="158"/>
      <c r="C30" s="158">
        <v>8750</v>
      </c>
      <c r="D30" s="158">
        <v>9257</v>
      </c>
      <c r="E30" s="158">
        <v>10318.7125</v>
      </c>
      <c r="F30" s="158">
        <v>11000</v>
      </c>
      <c r="G30" s="158">
        <v>9000</v>
      </c>
      <c r="H30" s="158">
        <v>8708</v>
      </c>
      <c r="I30" s="158"/>
      <c r="J30" s="158">
        <v>12190.444444444445</v>
      </c>
      <c r="K30" s="159">
        <v>14521.739130434782</v>
      </c>
    </row>
    <row r="31" spans="1:11">
      <c r="A31" s="160">
        <v>44159</v>
      </c>
      <c r="B31" s="161">
        <v>11500</v>
      </c>
      <c r="C31" s="161">
        <v>8750</v>
      </c>
      <c r="D31" s="161">
        <v>9235</v>
      </c>
      <c r="E31" s="161">
        <v>10652.380434782608</v>
      </c>
      <c r="F31" s="161">
        <v>11558.823529411764</v>
      </c>
      <c r="G31" s="161">
        <v>9455</v>
      </c>
      <c r="H31" s="161">
        <v>8750</v>
      </c>
      <c r="I31" s="161">
        <v>10500</v>
      </c>
      <c r="J31" s="161">
        <v>12285.714285714286</v>
      </c>
      <c r="K31" s="162">
        <v>14000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EBBD-4FBB-4BAF-BAC9-7A612F015010}">
  <dimension ref="B1:D2"/>
  <sheetViews>
    <sheetView workbookViewId="0">
      <selection activeCell="B2" sqref="B2:D2"/>
    </sheetView>
  </sheetViews>
  <sheetFormatPr baseColWidth="10" defaultRowHeight="14.5"/>
  <cols>
    <col min="2" max="2" width="35" customWidth="1"/>
    <col min="3" max="3" width="78.90625" customWidth="1"/>
  </cols>
  <sheetData>
    <row r="1" spans="2:4">
      <c r="D1" t="s">
        <v>128</v>
      </c>
    </row>
    <row r="2" spans="2:4">
      <c r="B2" t="s">
        <v>126</v>
      </c>
      <c r="C2" s="38" t="s">
        <v>127</v>
      </c>
      <c r="D2" t="s">
        <v>129</v>
      </c>
    </row>
  </sheetData>
  <hyperlinks>
    <hyperlink ref="C2" r:id="rId1" xr:uid="{1D54F84C-C66F-453D-8165-54FF63D40C2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B8FB-CE11-4D9A-A002-5F1ADF941678}">
  <sheetPr>
    <tabColor rgb="FF00B050"/>
  </sheetPr>
  <dimension ref="A1:H1436"/>
  <sheetViews>
    <sheetView topLeftCell="D1" workbookViewId="0">
      <selection activeCell="I5" sqref="I5"/>
    </sheetView>
  </sheetViews>
  <sheetFormatPr baseColWidth="10" defaultRowHeight="14.5"/>
  <cols>
    <col min="1" max="1" width="10.6328125" bestFit="1" customWidth="1"/>
    <col min="2" max="2" width="37.36328125" bestFit="1" customWidth="1"/>
    <col min="3" max="3" width="14.90625" customWidth="1"/>
    <col min="4" max="4" width="24" customWidth="1"/>
    <col min="5" max="5" width="9.90625" customWidth="1"/>
    <col min="6" max="6" width="11.26953125" customWidth="1"/>
  </cols>
  <sheetData>
    <row r="1" spans="1:8">
      <c r="A1" t="s">
        <v>140</v>
      </c>
      <c r="B1" t="s">
        <v>137</v>
      </c>
      <c r="C1" t="s">
        <v>204</v>
      </c>
      <c r="D1" t="s">
        <v>205</v>
      </c>
      <c r="E1" t="s">
        <v>217</v>
      </c>
      <c r="F1" t="s">
        <v>218</v>
      </c>
      <c r="G1" t="s">
        <v>39</v>
      </c>
      <c r="H1" t="s">
        <v>138</v>
      </c>
    </row>
    <row r="2" spans="1:8">
      <c r="A2" s="37" t="s">
        <v>16</v>
      </c>
      <c r="B2" s="37" t="s">
        <v>163</v>
      </c>
      <c r="C2" s="37" t="s">
        <v>153</v>
      </c>
      <c r="D2" s="37" t="s">
        <v>206</v>
      </c>
      <c r="E2" s="37" t="s">
        <v>199</v>
      </c>
      <c r="F2" s="39">
        <v>11421</v>
      </c>
      <c r="G2" s="261">
        <f>+VLOOKUP(Tabla16_2[[#This Row],[Semana ]],Tabla18[],2,0)</f>
        <v>44169</v>
      </c>
      <c r="H2" s="37">
        <f>+VLOOKUP(Tabla16_2[[#This Row],[Mercado]],Codigos_mercados_mayoristas[],3,0)</f>
        <v>13</v>
      </c>
    </row>
    <row r="3" spans="1:8">
      <c r="A3" s="37" t="s">
        <v>16</v>
      </c>
      <c r="B3" s="37" t="s">
        <v>163</v>
      </c>
      <c r="C3" s="37" t="s">
        <v>153</v>
      </c>
      <c r="D3" s="37" t="s">
        <v>206</v>
      </c>
      <c r="E3" s="37" t="s">
        <v>200</v>
      </c>
      <c r="F3" s="39">
        <v>0</v>
      </c>
      <c r="G3" s="261">
        <f>+VLOOKUP(Tabla16_2[[#This Row],[Semana ]],Tabla18[],2,0)</f>
        <v>44169</v>
      </c>
      <c r="H3" s="37">
        <f>+VLOOKUP(Tabla16_2[[#This Row],[Mercado]],Codigos_mercados_mayoristas[],3,0)</f>
        <v>13</v>
      </c>
    </row>
    <row r="4" spans="1:8">
      <c r="A4" s="37" t="s">
        <v>16</v>
      </c>
      <c r="B4" s="37" t="s">
        <v>163</v>
      </c>
      <c r="C4" s="37" t="s">
        <v>153</v>
      </c>
      <c r="D4" s="37" t="s">
        <v>206</v>
      </c>
      <c r="E4" s="37" t="s">
        <v>201</v>
      </c>
      <c r="F4" s="39">
        <v>10444</v>
      </c>
      <c r="G4" s="261">
        <f>+VLOOKUP(Tabla16_2[[#This Row],[Semana ]],Tabla18[],2,0)</f>
        <v>44169</v>
      </c>
      <c r="H4" s="37">
        <f>+VLOOKUP(Tabla16_2[[#This Row],[Mercado]],Codigos_mercados_mayoristas[],3,0)</f>
        <v>13</v>
      </c>
    </row>
    <row r="5" spans="1:8">
      <c r="A5" s="37" t="s">
        <v>16</v>
      </c>
      <c r="B5" s="37" t="s">
        <v>163</v>
      </c>
      <c r="C5" s="37" t="s">
        <v>153</v>
      </c>
      <c r="D5" s="37" t="s">
        <v>206</v>
      </c>
      <c r="E5" s="37" t="s">
        <v>202</v>
      </c>
      <c r="F5" s="39">
        <v>10485</v>
      </c>
      <c r="G5" s="261">
        <f>+VLOOKUP(Tabla16_2[[#This Row],[Semana ]],Tabla18[],2,0)</f>
        <v>44169</v>
      </c>
      <c r="H5" s="37">
        <f>+VLOOKUP(Tabla16_2[[#This Row],[Mercado]],Codigos_mercados_mayoristas[],3,0)</f>
        <v>13</v>
      </c>
    </row>
    <row r="6" spans="1:8">
      <c r="A6" s="37" t="s">
        <v>16</v>
      </c>
      <c r="B6" s="37" t="s">
        <v>163</v>
      </c>
      <c r="C6" s="37" t="s">
        <v>153</v>
      </c>
      <c r="D6" s="37" t="s">
        <v>206</v>
      </c>
      <c r="E6" s="37" t="s">
        <v>203</v>
      </c>
      <c r="F6" s="39">
        <v>10126</v>
      </c>
      <c r="G6" s="261">
        <f>+VLOOKUP(Tabla16_2[[#This Row],[Semana ]],Tabla18[],2,0)</f>
        <v>44169</v>
      </c>
      <c r="H6" s="37">
        <f>+VLOOKUP(Tabla16_2[[#This Row],[Mercado]],Codigos_mercados_mayoristas[],3,0)</f>
        <v>13</v>
      </c>
    </row>
    <row r="7" spans="1:8">
      <c r="A7" s="37" t="s">
        <v>16</v>
      </c>
      <c r="B7" s="37" t="s">
        <v>32</v>
      </c>
      <c r="C7" s="37" t="s">
        <v>153</v>
      </c>
      <c r="D7" s="37" t="s">
        <v>206</v>
      </c>
      <c r="E7" s="37" t="s">
        <v>199</v>
      </c>
      <c r="F7" s="39">
        <v>0</v>
      </c>
      <c r="G7" s="261">
        <f>+VLOOKUP(Tabla16_2[[#This Row],[Semana ]],Tabla18[],2,0)</f>
        <v>44169</v>
      </c>
      <c r="H7" s="37">
        <f>+VLOOKUP(Tabla16_2[[#This Row],[Mercado]],Codigos_mercados_mayoristas[],3,0)</f>
        <v>7</v>
      </c>
    </row>
    <row r="8" spans="1:8">
      <c r="A8" s="37" t="s">
        <v>16</v>
      </c>
      <c r="B8" s="37" t="s">
        <v>32</v>
      </c>
      <c r="C8" s="37" t="s">
        <v>153</v>
      </c>
      <c r="D8" s="37" t="s">
        <v>206</v>
      </c>
      <c r="E8" s="37" t="s">
        <v>200</v>
      </c>
      <c r="F8" s="39">
        <v>0</v>
      </c>
      <c r="G8" s="261">
        <f>+VLOOKUP(Tabla16_2[[#This Row],[Semana ]],Tabla18[],2,0)</f>
        <v>44169</v>
      </c>
      <c r="H8" s="37">
        <f>+VLOOKUP(Tabla16_2[[#This Row],[Mercado]],Codigos_mercados_mayoristas[],3,0)</f>
        <v>7</v>
      </c>
    </row>
    <row r="9" spans="1:8">
      <c r="A9" s="37" t="s">
        <v>16</v>
      </c>
      <c r="B9" s="37" t="s">
        <v>32</v>
      </c>
      <c r="C9" s="37" t="s">
        <v>153</v>
      </c>
      <c r="D9" s="37" t="s">
        <v>206</v>
      </c>
      <c r="E9" s="37" t="s">
        <v>201</v>
      </c>
      <c r="F9" s="39">
        <v>9000</v>
      </c>
      <c r="G9" s="261">
        <f>+VLOOKUP(Tabla16_2[[#This Row],[Semana ]],Tabla18[],2,0)</f>
        <v>44169</v>
      </c>
      <c r="H9" s="37">
        <f>+VLOOKUP(Tabla16_2[[#This Row],[Mercado]],Codigos_mercados_mayoristas[],3,0)</f>
        <v>7</v>
      </c>
    </row>
    <row r="10" spans="1:8">
      <c r="A10" s="37" t="s">
        <v>16</v>
      </c>
      <c r="B10" s="37" t="s">
        <v>32</v>
      </c>
      <c r="C10" s="37" t="s">
        <v>153</v>
      </c>
      <c r="D10" s="37" t="s">
        <v>206</v>
      </c>
      <c r="E10" s="37" t="s">
        <v>202</v>
      </c>
      <c r="F10" s="39">
        <v>9000</v>
      </c>
      <c r="G10" s="261">
        <f>+VLOOKUP(Tabla16_2[[#This Row],[Semana ]],Tabla18[],2,0)</f>
        <v>44169</v>
      </c>
      <c r="H10" s="37">
        <f>+VLOOKUP(Tabla16_2[[#This Row],[Mercado]],Codigos_mercados_mayoristas[],3,0)</f>
        <v>7</v>
      </c>
    </row>
    <row r="11" spans="1:8">
      <c r="A11" s="37" t="s">
        <v>16</v>
      </c>
      <c r="B11" s="37" t="s">
        <v>32</v>
      </c>
      <c r="C11" s="37" t="s">
        <v>153</v>
      </c>
      <c r="D11" s="37" t="s">
        <v>206</v>
      </c>
      <c r="E11" s="37" t="s">
        <v>203</v>
      </c>
      <c r="F11" s="39">
        <v>0</v>
      </c>
      <c r="G11" s="261">
        <f>+VLOOKUP(Tabla16_2[[#This Row],[Semana ]],Tabla18[],2,0)</f>
        <v>44169</v>
      </c>
      <c r="H11" s="37">
        <f>+VLOOKUP(Tabla16_2[[#This Row],[Mercado]],Codigos_mercados_mayoristas[],3,0)</f>
        <v>7</v>
      </c>
    </row>
    <row r="12" spans="1:8">
      <c r="A12" s="37" t="s">
        <v>16</v>
      </c>
      <c r="B12" s="37" t="s">
        <v>33</v>
      </c>
      <c r="C12" s="37" t="s">
        <v>153</v>
      </c>
      <c r="D12" s="37" t="s">
        <v>206</v>
      </c>
      <c r="E12" s="37" t="s">
        <v>199</v>
      </c>
      <c r="F12" s="39">
        <v>9462</v>
      </c>
      <c r="G12" s="261">
        <f>+VLOOKUP(Tabla16_2[[#This Row],[Semana ]],Tabla18[],2,0)</f>
        <v>44169</v>
      </c>
      <c r="H12" s="37">
        <f>+VLOOKUP(Tabla16_2[[#This Row],[Mercado]],Codigos_mercados_mayoristas[],3,0)</f>
        <v>16</v>
      </c>
    </row>
    <row r="13" spans="1:8">
      <c r="A13" s="37" t="s">
        <v>16</v>
      </c>
      <c r="B13" s="37" t="s">
        <v>33</v>
      </c>
      <c r="C13" s="37" t="s">
        <v>153</v>
      </c>
      <c r="D13" s="37" t="s">
        <v>206</v>
      </c>
      <c r="E13" s="37" t="s">
        <v>200</v>
      </c>
      <c r="F13" s="39">
        <v>10500</v>
      </c>
      <c r="G13" s="261">
        <f>+VLOOKUP(Tabla16_2[[#This Row],[Semana ]],Tabla18[],2,0)</f>
        <v>44169</v>
      </c>
      <c r="H13" s="37">
        <f>+VLOOKUP(Tabla16_2[[#This Row],[Mercado]],Codigos_mercados_mayoristas[],3,0)</f>
        <v>16</v>
      </c>
    </row>
    <row r="14" spans="1:8">
      <c r="A14" s="37" t="s">
        <v>16</v>
      </c>
      <c r="B14" s="37" t="s">
        <v>33</v>
      </c>
      <c r="C14" s="37" t="s">
        <v>153</v>
      </c>
      <c r="D14" s="37" t="s">
        <v>206</v>
      </c>
      <c r="E14" s="37" t="s">
        <v>201</v>
      </c>
      <c r="F14" s="39">
        <v>10500</v>
      </c>
      <c r="G14" s="261">
        <f>+VLOOKUP(Tabla16_2[[#This Row],[Semana ]],Tabla18[],2,0)</f>
        <v>44169</v>
      </c>
      <c r="H14" s="37">
        <f>+VLOOKUP(Tabla16_2[[#This Row],[Mercado]],Codigos_mercados_mayoristas[],3,0)</f>
        <v>16</v>
      </c>
    </row>
    <row r="15" spans="1:8">
      <c r="A15" s="37" t="s">
        <v>16</v>
      </c>
      <c r="B15" s="37" t="s">
        <v>33</v>
      </c>
      <c r="C15" s="37" t="s">
        <v>153</v>
      </c>
      <c r="D15" s="37" t="s">
        <v>206</v>
      </c>
      <c r="E15" s="37" t="s">
        <v>202</v>
      </c>
      <c r="F15" s="39">
        <v>9500</v>
      </c>
      <c r="G15" s="261">
        <f>+VLOOKUP(Tabla16_2[[#This Row],[Semana ]],Tabla18[],2,0)</f>
        <v>44169</v>
      </c>
      <c r="H15" s="37">
        <f>+VLOOKUP(Tabla16_2[[#This Row],[Mercado]],Codigos_mercados_mayoristas[],3,0)</f>
        <v>16</v>
      </c>
    </row>
    <row r="16" spans="1:8">
      <c r="A16" s="37" t="s">
        <v>16</v>
      </c>
      <c r="B16" s="37" t="s">
        <v>33</v>
      </c>
      <c r="C16" s="37" t="s">
        <v>153</v>
      </c>
      <c r="D16" s="37" t="s">
        <v>206</v>
      </c>
      <c r="E16" s="37" t="s">
        <v>203</v>
      </c>
      <c r="F16" s="39">
        <v>10500</v>
      </c>
      <c r="G16" s="261">
        <f>+VLOOKUP(Tabla16_2[[#This Row],[Semana ]],Tabla18[],2,0)</f>
        <v>44169</v>
      </c>
      <c r="H16" s="37">
        <f>+VLOOKUP(Tabla16_2[[#This Row],[Mercado]],Codigos_mercados_mayoristas[],3,0)</f>
        <v>16</v>
      </c>
    </row>
    <row r="17" spans="1:8">
      <c r="A17" s="37" t="s">
        <v>16</v>
      </c>
      <c r="B17" s="37" t="s">
        <v>28</v>
      </c>
      <c r="C17" s="37" t="s">
        <v>153</v>
      </c>
      <c r="D17" s="37" t="s">
        <v>206</v>
      </c>
      <c r="E17" s="37" t="s">
        <v>199</v>
      </c>
      <c r="F17" s="39">
        <v>0</v>
      </c>
      <c r="G17" s="261">
        <f>+VLOOKUP(Tabla16_2[[#This Row],[Semana ]],Tabla18[],2,0)</f>
        <v>44169</v>
      </c>
      <c r="H17" s="37">
        <f>+VLOOKUP(Tabla16_2[[#This Row],[Mercado]],Codigos_mercados_mayoristas[],3,0)</f>
        <v>4</v>
      </c>
    </row>
    <row r="18" spans="1:8">
      <c r="A18" s="37" t="s">
        <v>16</v>
      </c>
      <c r="B18" s="37" t="s">
        <v>28</v>
      </c>
      <c r="C18" s="37" t="s">
        <v>153</v>
      </c>
      <c r="D18" s="37" t="s">
        <v>206</v>
      </c>
      <c r="E18" s="37" t="s">
        <v>200</v>
      </c>
      <c r="F18" s="39">
        <v>0</v>
      </c>
      <c r="G18" s="261">
        <f>+VLOOKUP(Tabla16_2[[#This Row],[Semana ]],Tabla18[],2,0)</f>
        <v>44169</v>
      </c>
      <c r="H18" s="37">
        <f>+VLOOKUP(Tabla16_2[[#This Row],[Mercado]],Codigos_mercados_mayoristas[],3,0)</f>
        <v>4</v>
      </c>
    </row>
    <row r="19" spans="1:8">
      <c r="A19" s="37" t="s">
        <v>16</v>
      </c>
      <c r="B19" s="37" t="s">
        <v>28</v>
      </c>
      <c r="C19" s="37" t="s">
        <v>153</v>
      </c>
      <c r="D19" s="37" t="s">
        <v>206</v>
      </c>
      <c r="E19" s="37" t="s">
        <v>201</v>
      </c>
      <c r="F19" s="39">
        <v>11750</v>
      </c>
      <c r="G19" s="261">
        <f>+VLOOKUP(Tabla16_2[[#This Row],[Semana ]],Tabla18[],2,0)</f>
        <v>44169</v>
      </c>
      <c r="H19" s="37">
        <f>+VLOOKUP(Tabla16_2[[#This Row],[Mercado]],Codigos_mercados_mayoristas[],3,0)</f>
        <v>4</v>
      </c>
    </row>
    <row r="20" spans="1:8">
      <c r="A20" s="37" t="s">
        <v>16</v>
      </c>
      <c r="B20" s="37" t="s">
        <v>28</v>
      </c>
      <c r="C20" s="37" t="s">
        <v>153</v>
      </c>
      <c r="D20" s="37" t="s">
        <v>206</v>
      </c>
      <c r="E20" s="37" t="s">
        <v>202</v>
      </c>
      <c r="F20" s="39">
        <v>11750</v>
      </c>
      <c r="G20" s="261">
        <f>+VLOOKUP(Tabla16_2[[#This Row],[Semana ]],Tabla18[],2,0)</f>
        <v>44169</v>
      </c>
      <c r="H20" s="37">
        <f>+VLOOKUP(Tabla16_2[[#This Row],[Mercado]],Codigos_mercados_mayoristas[],3,0)</f>
        <v>4</v>
      </c>
    </row>
    <row r="21" spans="1:8">
      <c r="A21" s="37" t="s">
        <v>16</v>
      </c>
      <c r="B21" s="37" t="s">
        <v>28</v>
      </c>
      <c r="C21" s="37" t="s">
        <v>153</v>
      </c>
      <c r="D21" s="37" t="s">
        <v>206</v>
      </c>
      <c r="E21" s="37" t="s">
        <v>203</v>
      </c>
      <c r="F21" s="39">
        <v>0</v>
      </c>
      <c r="G21" s="261">
        <f>+VLOOKUP(Tabla16_2[[#This Row],[Semana ]],Tabla18[],2,0)</f>
        <v>44169</v>
      </c>
      <c r="H21" s="37">
        <f>+VLOOKUP(Tabla16_2[[#This Row],[Mercado]],Codigos_mercados_mayoristas[],3,0)</f>
        <v>4</v>
      </c>
    </row>
    <row r="22" spans="1:8">
      <c r="A22" s="37" t="s">
        <v>16</v>
      </c>
      <c r="B22" s="37" t="s">
        <v>31</v>
      </c>
      <c r="C22" s="37" t="s">
        <v>153</v>
      </c>
      <c r="D22" s="37" t="s">
        <v>206</v>
      </c>
      <c r="E22" s="37" t="s">
        <v>199</v>
      </c>
      <c r="F22" s="39">
        <v>0</v>
      </c>
      <c r="G22" s="261">
        <f>+VLOOKUP(Tabla16_2[[#This Row],[Semana ]],Tabla18[],2,0)</f>
        <v>44169</v>
      </c>
      <c r="H22" s="37">
        <f>+VLOOKUP(Tabla16_2[[#This Row],[Mercado]],Codigos_mercados_mayoristas[],3,0)</f>
        <v>13</v>
      </c>
    </row>
    <row r="23" spans="1:8">
      <c r="A23" s="37" t="s">
        <v>16</v>
      </c>
      <c r="B23" s="37" t="s">
        <v>31</v>
      </c>
      <c r="C23" s="37" t="s">
        <v>153</v>
      </c>
      <c r="D23" s="37" t="s">
        <v>206</v>
      </c>
      <c r="E23" s="37" t="s">
        <v>200</v>
      </c>
      <c r="F23" s="39">
        <v>11250</v>
      </c>
      <c r="G23" s="261">
        <f>+VLOOKUP(Tabla16_2[[#This Row],[Semana ]],Tabla18[],2,0)</f>
        <v>44169</v>
      </c>
      <c r="H23" s="37">
        <f>+VLOOKUP(Tabla16_2[[#This Row],[Mercado]],Codigos_mercados_mayoristas[],3,0)</f>
        <v>13</v>
      </c>
    </row>
    <row r="24" spans="1:8">
      <c r="A24" s="37" t="s">
        <v>16</v>
      </c>
      <c r="B24" s="37" t="s">
        <v>31</v>
      </c>
      <c r="C24" s="37" t="s">
        <v>153</v>
      </c>
      <c r="D24" s="37" t="s">
        <v>206</v>
      </c>
      <c r="E24" s="37" t="s">
        <v>201</v>
      </c>
      <c r="F24" s="39">
        <v>11375</v>
      </c>
      <c r="G24" s="261">
        <f>+VLOOKUP(Tabla16_2[[#This Row],[Semana ]],Tabla18[],2,0)</f>
        <v>44169</v>
      </c>
      <c r="H24" s="37">
        <f>+VLOOKUP(Tabla16_2[[#This Row],[Mercado]],Codigos_mercados_mayoristas[],3,0)</f>
        <v>13</v>
      </c>
    </row>
    <row r="25" spans="1:8">
      <c r="A25" s="37" t="s">
        <v>16</v>
      </c>
      <c r="B25" s="37" t="s">
        <v>31</v>
      </c>
      <c r="C25" s="37" t="s">
        <v>153</v>
      </c>
      <c r="D25" s="37" t="s">
        <v>206</v>
      </c>
      <c r="E25" s="37" t="s">
        <v>202</v>
      </c>
      <c r="F25" s="39">
        <v>0</v>
      </c>
      <c r="G25" s="261">
        <f>+VLOOKUP(Tabla16_2[[#This Row],[Semana ]],Tabla18[],2,0)</f>
        <v>44169</v>
      </c>
      <c r="H25" s="37">
        <f>+VLOOKUP(Tabla16_2[[#This Row],[Mercado]],Codigos_mercados_mayoristas[],3,0)</f>
        <v>13</v>
      </c>
    </row>
    <row r="26" spans="1:8">
      <c r="A26" s="37" t="s">
        <v>16</v>
      </c>
      <c r="B26" s="37" t="s">
        <v>31</v>
      </c>
      <c r="C26" s="37" t="s">
        <v>153</v>
      </c>
      <c r="D26" s="37" t="s">
        <v>206</v>
      </c>
      <c r="E26" s="37" t="s">
        <v>203</v>
      </c>
      <c r="F26" s="39">
        <v>11474</v>
      </c>
      <c r="G26" s="261">
        <f>+VLOOKUP(Tabla16_2[[#This Row],[Semana ]],Tabla18[],2,0)</f>
        <v>44169</v>
      </c>
      <c r="H26" s="37">
        <f>+VLOOKUP(Tabla16_2[[#This Row],[Mercado]],Codigos_mercados_mayoristas[],3,0)</f>
        <v>13</v>
      </c>
    </row>
    <row r="27" spans="1:8">
      <c r="A27" s="37" t="s">
        <v>16</v>
      </c>
      <c r="B27" s="37" t="s">
        <v>34</v>
      </c>
      <c r="C27" s="37" t="s">
        <v>153</v>
      </c>
      <c r="D27" s="37" t="s">
        <v>206</v>
      </c>
      <c r="E27" s="37" t="s">
        <v>199</v>
      </c>
      <c r="F27" s="39">
        <v>0</v>
      </c>
      <c r="G27" s="261">
        <f>+VLOOKUP(Tabla16_2[[#This Row],[Semana ]],Tabla18[],2,0)</f>
        <v>44169</v>
      </c>
      <c r="H27" s="37">
        <f>+VLOOKUP(Tabla16_2[[#This Row],[Mercado]],Codigos_mercados_mayoristas[],3,0)</f>
        <v>8</v>
      </c>
    </row>
    <row r="28" spans="1:8">
      <c r="A28" s="37" t="s">
        <v>16</v>
      </c>
      <c r="B28" s="37" t="s">
        <v>34</v>
      </c>
      <c r="C28" s="37" t="s">
        <v>153</v>
      </c>
      <c r="D28" s="37" t="s">
        <v>206</v>
      </c>
      <c r="E28" s="37" t="s">
        <v>200</v>
      </c>
      <c r="F28" s="39">
        <v>10500</v>
      </c>
      <c r="G28" s="261">
        <f>+VLOOKUP(Tabla16_2[[#This Row],[Semana ]],Tabla18[],2,0)</f>
        <v>44169</v>
      </c>
      <c r="H28" s="37">
        <f>+VLOOKUP(Tabla16_2[[#This Row],[Mercado]],Codigos_mercados_mayoristas[],3,0)</f>
        <v>8</v>
      </c>
    </row>
    <row r="29" spans="1:8">
      <c r="A29" s="37" t="s">
        <v>16</v>
      </c>
      <c r="B29" s="37" t="s">
        <v>34</v>
      </c>
      <c r="C29" s="37" t="s">
        <v>153</v>
      </c>
      <c r="D29" s="37" t="s">
        <v>206</v>
      </c>
      <c r="E29" s="37" t="s">
        <v>201</v>
      </c>
      <c r="F29" s="39">
        <v>0</v>
      </c>
      <c r="G29" s="261">
        <f>+VLOOKUP(Tabla16_2[[#This Row],[Semana ]],Tabla18[],2,0)</f>
        <v>44169</v>
      </c>
      <c r="H29" s="37">
        <f>+VLOOKUP(Tabla16_2[[#This Row],[Mercado]],Codigos_mercados_mayoristas[],3,0)</f>
        <v>8</v>
      </c>
    </row>
    <row r="30" spans="1:8">
      <c r="A30" s="37" t="s">
        <v>16</v>
      </c>
      <c r="B30" s="37" t="s">
        <v>34</v>
      </c>
      <c r="C30" s="37" t="s">
        <v>153</v>
      </c>
      <c r="D30" s="37" t="s">
        <v>206</v>
      </c>
      <c r="E30" s="37" t="s">
        <v>202</v>
      </c>
      <c r="F30" s="39">
        <v>10250</v>
      </c>
      <c r="G30" s="261">
        <f>+VLOOKUP(Tabla16_2[[#This Row],[Semana ]],Tabla18[],2,0)</f>
        <v>44169</v>
      </c>
      <c r="H30" s="37">
        <f>+VLOOKUP(Tabla16_2[[#This Row],[Mercado]],Codigos_mercados_mayoristas[],3,0)</f>
        <v>8</v>
      </c>
    </row>
    <row r="31" spans="1:8">
      <c r="A31" s="37" t="s">
        <v>16</v>
      </c>
      <c r="B31" s="37" t="s">
        <v>34</v>
      </c>
      <c r="C31" s="37" t="s">
        <v>153</v>
      </c>
      <c r="D31" s="37" t="s">
        <v>206</v>
      </c>
      <c r="E31" s="37" t="s">
        <v>203</v>
      </c>
      <c r="F31" s="39">
        <v>0</v>
      </c>
      <c r="G31" s="261">
        <f>+VLOOKUP(Tabla16_2[[#This Row],[Semana ]],Tabla18[],2,0)</f>
        <v>44169</v>
      </c>
      <c r="H31" s="37">
        <f>+VLOOKUP(Tabla16_2[[#This Row],[Mercado]],Codigos_mercados_mayoristas[],3,0)</f>
        <v>8</v>
      </c>
    </row>
    <row r="32" spans="1:8">
      <c r="A32" s="37" t="s">
        <v>17</v>
      </c>
      <c r="B32" s="37" t="s">
        <v>207</v>
      </c>
      <c r="C32" s="37" t="s">
        <v>153</v>
      </c>
      <c r="D32" s="37" t="s">
        <v>206</v>
      </c>
      <c r="E32" s="37" t="s">
        <v>199</v>
      </c>
      <c r="F32" s="39">
        <v>0</v>
      </c>
      <c r="G32" s="261">
        <f>+VLOOKUP(Tabla16_2[[#This Row],[Semana ]],Tabla18[],2,0)</f>
        <v>44169</v>
      </c>
      <c r="H32" s="37">
        <f>+VLOOKUP(Tabla16_2[[#This Row],[Mercado]],Codigos_mercados_mayoristas[],3,0)</f>
        <v>15</v>
      </c>
    </row>
    <row r="33" spans="1:8">
      <c r="A33" s="37" t="s">
        <v>17</v>
      </c>
      <c r="B33" s="37" t="s">
        <v>207</v>
      </c>
      <c r="C33" s="37" t="s">
        <v>153</v>
      </c>
      <c r="D33" s="37" t="s">
        <v>206</v>
      </c>
      <c r="E33" s="37" t="s">
        <v>200</v>
      </c>
      <c r="F33" s="39">
        <v>13500</v>
      </c>
      <c r="G33" s="261">
        <f>+VLOOKUP(Tabla16_2[[#This Row],[Semana ]],Tabla18[],2,0)</f>
        <v>44169</v>
      </c>
      <c r="H33" s="37">
        <f>+VLOOKUP(Tabla16_2[[#This Row],[Mercado]],Codigos_mercados_mayoristas[],3,0)</f>
        <v>15</v>
      </c>
    </row>
    <row r="34" spans="1:8">
      <c r="A34" s="37" t="s">
        <v>17</v>
      </c>
      <c r="B34" s="37" t="s">
        <v>207</v>
      </c>
      <c r="C34" s="37" t="s">
        <v>153</v>
      </c>
      <c r="D34" s="37" t="s">
        <v>206</v>
      </c>
      <c r="E34" s="37" t="s">
        <v>201</v>
      </c>
      <c r="F34" s="39">
        <v>0</v>
      </c>
      <c r="G34" s="261">
        <f>+VLOOKUP(Tabla16_2[[#This Row],[Semana ]],Tabla18[],2,0)</f>
        <v>44169</v>
      </c>
      <c r="H34" s="37">
        <f>+VLOOKUP(Tabla16_2[[#This Row],[Mercado]],Codigos_mercados_mayoristas[],3,0)</f>
        <v>15</v>
      </c>
    </row>
    <row r="35" spans="1:8">
      <c r="A35" s="37" t="s">
        <v>17</v>
      </c>
      <c r="B35" s="37" t="s">
        <v>207</v>
      </c>
      <c r="C35" s="37" t="s">
        <v>153</v>
      </c>
      <c r="D35" s="37" t="s">
        <v>206</v>
      </c>
      <c r="E35" s="37" t="s">
        <v>202</v>
      </c>
      <c r="F35" s="39">
        <v>0</v>
      </c>
      <c r="G35" s="261">
        <f>+VLOOKUP(Tabla16_2[[#This Row],[Semana ]],Tabla18[],2,0)</f>
        <v>44169</v>
      </c>
      <c r="H35" s="37">
        <f>+VLOOKUP(Tabla16_2[[#This Row],[Mercado]],Codigos_mercados_mayoristas[],3,0)</f>
        <v>15</v>
      </c>
    </row>
    <row r="36" spans="1:8">
      <c r="A36" s="37" t="s">
        <v>17</v>
      </c>
      <c r="B36" s="37" t="s">
        <v>207</v>
      </c>
      <c r="C36" s="37" t="s">
        <v>153</v>
      </c>
      <c r="D36" s="37" t="s">
        <v>206</v>
      </c>
      <c r="E36" s="37" t="s">
        <v>203</v>
      </c>
      <c r="F36" s="39">
        <v>0</v>
      </c>
      <c r="G36" s="261">
        <f>+VLOOKUP(Tabla16_2[[#This Row],[Semana ]],Tabla18[],2,0)</f>
        <v>44169</v>
      </c>
      <c r="H36" s="37">
        <f>+VLOOKUP(Tabla16_2[[#This Row],[Mercado]],Codigos_mercados_mayoristas[],3,0)</f>
        <v>15</v>
      </c>
    </row>
    <row r="37" spans="1:8">
      <c r="A37" s="37" t="s">
        <v>17</v>
      </c>
      <c r="B37" s="37" t="s">
        <v>163</v>
      </c>
      <c r="C37" s="37" t="s">
        <v>153</v>
      </c>
      <c r="D37" s="37" t="s">
        <v>206</v>
      </c>
      <c r="E37" s="37" t="s">
        <v>199</v>
      </c>
      <c r="F37" s="39">
        <v>10708</v>
      </c>
      <c r="G37" s="261">
        <f>+VLOOKUP(Tabla16_2[[#This Row],[Semana ]],Tabla18[],2,0)</f>
        <v>44169</v>
      </c>
      <c r="H37" s="37">
        <f>+VLOOKUP(Tabla16_2[[#This Row],[Mercado]],Codigos_mercados_mayoristas[],3,0)</f>
        <v>13</v>
      </c>
    </row>
    <row r="38" spans="1:8">
      <c r="A38" s="37" t="s">
        <v>17</v>
      </c>
      <c r="B38" s="37" t="s">
        <v>163</v>
      </c>
      <c r="C38" s="37" t="s">
        <v>153</v>
      </c>
      <c r="D38" s="37" t="s">
        <v>206</v>
      </c>
      <c r="E38" s="37" t="s">
        <v>200</v>
      </c>
      <c r="F38" s="39">
        <v>0</v>
      </c>
      <c r="G38" s="261">
        <f>+VLOOKUP(Tabla16_2[[#This Row],[Semana ]],Tabla18[],2,0)</f>
        <v>44169</v>
      </c>
      <c r="H38" s="37">
        <f>+VLOOKUP(Tabla16_2[[#This Row],[Mercado]],Codigos_mercados_mayoristas[],3,0)</f>
        <v>13</v>
      </c>
    </row>
    <row r="39" spans="1:8">
      <c r="A39" s="37" t="s">
        <v>17</v>
      </c>
      <c r="B39" s="37" t="s">
        <v>163</v>
      </c>
      <c r="C39" s="37" t="s">
        <v>153</v>
      </c>
      <c r="D39" s="37" t="s">
        <v>206</v>
      </c>
      <c r="E39" s="37" t="s">
        <v>201</v>
      </c>
      <c r="F39" s="39">
        <v>0</v>
      </c>
      <c r="G39" s="261">
        <f>+VLOOKUP(Tabla16_2[[#This Row],[Semana ]],Tabla18[],2,0)</f>
        <v>44169</v>
      </c>
      <c r="H39" s="37">
        <f>+VLOOKUP(Tabla16_2[[#This Row],[Mercado]],Codigos_mercados_mayoristas[],3,0)</f>
        <v>13</v>
      </c>
    </row>
    <row r="40" spans="1:8">
      <c r="A40" s="37" t="s">
        <v>17</v>
      </c>
      <c r="B40" s="37" t="s">
        <v>163</v>
      </c>
      <c r="C40" s="37" t="s">
        <v>153</v>
      </c>
      <c r="D40" s="37" t="s">
        <v>206</v>
      </c>
      <c r="E40" s="37" t="s">
        <v>202</v>
      </c>
      <c r="F40" s="39">
        <v>11529</v>
      </c>
      <c r="G40" s="261">
        <f>+VLOOKUP(Tabla16_2[[#This Row],[Semana ]],Tabla18[],2,0)</f>
        <v>44169</v>
      </c>
      <c r="H40" s="37">
        <f>+VLOOKUP(Tabla16_2[[#This Row],[Mercado]],Codigos_mercados_mayoristas[],3,0)</f>
        <v>13</v>
      </c>
    </row>
    <row r="41" spans="1:8">
      <c r="A41" s="37" t="s">
        <v>17</v>
      </c>
      <c r="B41" s="37" t="s">
        <v>163</v>
      </c>
      <c r="C41" s="37" t="s">
        <v>153</v>
      </c>
      <c r="D41" s="37" t="s">
        <v>206</v>
      </c>
      <c r="E41" s="37" t="s">
        <v>203</v>
      </c>
      <c r="F41" s="39">
        <v>0</v>
      </c>
      <c r="G41" s="261">
        <f>+VLOOKUP(Tabla16_2[[#This Row],[Semana ]],Tabla18[],2,0)</f>
        <v>44169</v>
      </c>
      <c r="H41" s="37">
        <f>+VLOOKUP(Tabla16_2[[#This Row],[Mercado]],Codigos_mercados_mayoristas[],3,0)</f>
        <v>13</v>
      </c>
    </row>
    <row r="42" spans="1:8">
      <c r="A42" s="37" t="s">
        <v>17</v>
      </c>
      <c r="B42" s="37" t="s">
        <v>28</v>
      </c>
      <c r="C42" s="37" t="s">
        <v>153</v>
      </c>
      <c r="D42" s="37" t="s">
        <v>206</v>
      </c>
      <c r="E42" s="37" t="s">
        <v>199</v>
      </c>
      <c r="F42" s="39">
        <v>12750</v>
      </c>
      <c r="G42" s="261">
        <f>+VLOOKUP(Tabla16_2[[#This Row],[Semana ]],Tabla18[],2,0)</f>
        <v>44169</v>
      </c>
      <c r="H42" s="37">
        <f>+VLOOKUP(Tabla16_2[[#This Row],[Mercado]],Codigos_mercados_mayoristas[],3,0)</f>
        <v>4</v>
      </c>
    </row>
    <row r="43" spans="1:8">
      <c r="A43" s="37" t="s">
        <v>17</v>
      </c>
      <c r="B43" s="37" t="s">
        <v>28</v>
      </c>
      <c r="C43" s="37" t="s">
        <v>153</v>
      </c>
      <c r="D43" s="37" t="s">
        <v>206</v>
      </c>
      <c r="E43" s="37" t="s">
        <v>200</v>
      </c>
      <c r="F43" s="39">
        <v>12250</v>
      </c>
      <c r="G43" s="261">
        <f>+VLOOKUP(Tabla16_2[[#This Row],[Semana ]],Tabla18[],2,0)</f>
        <v>44169</v>
      </c>
      <c r="H43" s="37">
        <f>+VLOOKUP(Tabla16_2[[#This Row],[Mercado]],Codigos_mercados_mayoristas[],3,0)</f>
        <v>4</v>
      </c>
    </row>
    <row r="44" spans="1:8">
      <c r="A44" s="37" t="s">
        <v>17</v>
      </c>
      <c r="B44" s="37" t="s">
        <v>28</v>
      </c>
      <c r="C44" s="37" t="s">
        <v>153</v>
      </c>
      <c r="D44" s="37" t="s">
        <v>206</v>
      </c>
      <c r="E44" s="37" t="s">
        <v>201</v>
      </c>
      <c r="F44" s="39">
        <v>11750</v>
      </c>
      <c r="G44" s="261">
        <f>+VLOOKUP(Tabla16_2[[#This Row],[Semana ]],Tabla18[],2,0)</f>
        <v>44169</v>
      </c>
      <c r="H44" s="37">
        <f>+VLOOKUP(Tabla16_2[[#This Row],[Mercado]],Codigos_mercados_mayoristas[],3,0)</f>
        <v>4</v>
      </c>
    </row>
    <row r="45" spans="1:8">
      <c r="A45" s="37" t="s">
        <v>17</v>
      </c>
      <c r="B45" s="37" t="s">
        <v>28</v>
      </c>
      <c r="C45" s="37" t="s">
        <v>153</v>
      </c>
      <c r="D45" s="37" t="s">
        <v>206</v>
      </c>
      <c r="E45" s="37" t="s">
        <v>202</v>
      </c>
      <c r="F45" s="39">
        <v>11750</v>
      </c>
      <c r="G45" s="261">
        <f>+VLOOKUP(Tabla16_2[[#This Row],[Semana ]],Tabla18[],2,0)</f>
        <v>44169</v>
      </c>
      <c r="H45" s="37">
        <f>+VLOOKUP(Tabla16_2[[#This Row],[Mercado]],Codigos_mercados_mayoristas[],3,0)</f>
        <v>4</v>
      </c>
    </row>
    <row r="46" spans="1:8">
      <c r="A46" s="37" t="s">
        <v>17</v>
      </c>
      <c r="B46" s="37" t="s">
        <v>28</v>
      </c>
      <c r="C46" s="37" t="s">
        <v>153</v>
      </c>
      <c r="D46" s="37" t="s">
        <v>206</v>
      </c>
      <c r="E46" s="37" t="s">
        <v>203</v>
      </c>
      <c r="F46" s="39">
        <v>11750</v>
      </c>
      <c r="G46" s="261">
        <f>+VLOOKUP(Tabla16_2[[#This Row],[Semana ]],Tabla18[],2,0)</f>
        <v>44169</v>
      </c>
      <c r="H46" s="37">
        <f>+VLOOKUP(Tabla16_2[[#This Row],[Mercado]],Codigos_mercados_mayoristas[],3,0)</f>
        <v>4</v>
      </c>
    </row>
    <row r="47" spans="1:8">
      <c r="A47" s="37" t="s">
        <v>17</v>
      </c>
      <c r="B47" s="37" t="s">
        <v>31</v>
      </c>
      <c r="C47" s="37" t="s">
        <v>153</v>
      </c>
      <c r="D47" s="37" t="s">
        <v>206</v>
      </c>
      <c r="E47" s="37" t="s">
        <v>199</v>
      </c>
      <c r="F47" s="39">
        <v>0</v>
      </c>
      <c r="G47" s="261">
        <f>+VLOOKUP(Tabla16_2[[#This Row],[Semana ]],Tabla18[],2,0)</f>
        <v>44169</v>
      </c>
      <c r="H47" s="37">
        <f>+VLOOKUP(Tabla16_2[[#This Row],[Mercado]],Codigos_mercados_mayoristas[],3,0)</f>
        <v>13</v>
      </c>
    </row>
    <row r="48" spans="1:8">
      <c r="A48" s="37" t="s">
        <v>17</v>
      </c>
      <c r="B48" s="37" t="s">
        <v>31</v>
      </c>
      <c r="C48" s="37" t="s">
        <v>153</v>
      </c>
      <c r="D48" s="37" t="s">
        <v>206</v>
      </c>
      <c r="E48" s="37" t="s">
        <v>200</v>
      </c>
      <c r="F48" s="39">
        <v>0</v>
      </c>
      <c r="G48" s="261">
        <f>+VLOOKUP(Tabla16_2[[#This Row],[Semana ]],Tabla18[],2,0)</f>
        <v>44169</v>
      </c>
      <c r="H48" s="37">
        <f>+VLOOKUP(Tabla16_2[[#This Row],[Mercado]],Codigos_mercados_mayoristas[],3,0)</f>
        <v>13</v>
      </c>
    </row>
    <row r="49" spans="1:8">
      <c r="A49" s="37" t="s">
        <v>17</v>
      </c>
      <c r="B49" s="37" t="s">
        <v>31</v>
      </c>
      <c r="C49" s="37" t="s">
        <v>153</v>
      </c>
      <c r="D49" s="37" t="s">
        <v>206</v>
      </c>
      <c r="E49" s="37" t="s">
        <v>201</v>
      </c>
      <c r="F49" s="39">
        <v>11000</v>
      </c>
      <c r="G49" s="261">
        <f>+VLOOKUP(Tabla16_2[[#This Row],[Semana ]],Tabla18[],2,0)</f>
        <v>44169</v>
      </c>
      <c r="H49" s="37">
        <f>+VLOOKUP(Tabla16_2[[#This Row],[Mercado]],Codigos_mercados_mayoristas[],3,0)</f>
        <v>13</v>
      </c>
    </row>
    <row r="50" spans="1:8">
      <c r="A50" s="37" t="s">
        <v>17</v>
      </c>
      <c r="B50" s="37" t="s">
        <v>31</v>
      </c>
      <c r="C50" s="37" t="s">
        <v>153</v>
      </c>
      <c r="D50" s="37" t="s">
        <v>206</v>
      </c>
      <c r="E50" s="37" t="s">
        <v>202</v>
      </c>
      <c r="F50" s="39">
        <v>0</v>
      </c>
      <c r="G50" s="261">
        <f>+VLOOKUP(Tabla16_2[[#This Row],[Semana ]],Tabla18[],2,0)</f>
        <v>44169</v>
      </c>
      <c r="H50" s="37">
        <f>+VLOOKUP(Tabla16_2[[#This Row],[Mercado]],Codigos_mercados_mayoristas[],3,0)</f>
        <v>13</v>
      </c>
    </row>
    <row r="51" spans="1:8">
      <c r="A51" s="37" t="s">
        <v>17</v>
      </c>
      <c r="B51" s="37" t="s">
        <v>31</v>
      </c>
      <c r="C51" s="37" t="s">
        <v>153</v>
      </c>
      <c r="D51" s="37" t="s">
        <v>206</v>
      </c>
      <c r="E51" s="37" t="s">
        <v>203</v>
      </c>
      <c r="F51" s="39">
        <v>0</v>
      </c>
      <c r="G51" s="261">
        <f>+VLOOKUP(Tabla16_2[[#This Row],[Semana ]],Tabla18[],2,0)</f>
        <v>44169</v>
      </c>
      <c r="H51" s="37">
        <f>+VLOOKUP(Tabla16_2[[#This Row],[Mercado]],Codigos_mercados_mayoristas[],3,0)</f>
        <v>13</v>
      </c>
    </row>
    <row r="52" spans="1:8">
      <c r="A52" s="37" t="s">
        <v>19</v>
      </c>
      <c r="B52" s="37" t="s">
        <v>163</v>
      </c>
      <c r="C52" s="37" t="s">
        <v>153</v>
      </c>
      <c r="D52" s="37" t="s">
        <v>206</v>
      </c>
      <c r="E52" s="37" t="s">
        <v>199</v>
      </c>
      <c r="F52" s="39">
        <v>0</v>
      </c>
      <c r="G52" s="261">
        <f>+VLOOKUP(Tabla16_2[[#This Row],[Semana ]],Tabla18[],2,0)</f>
        <v>44169</v>
      </c>
      <c r="H52" s="37">
        <f>+VLOOKUP(Tabla16_2[[#This Row],[Mercado]],Codigos_mercados_mayoristas[],3,0)</f>
        <v>13</v>
      </c>
    </row>
    <row r="53" spans="1:8">
      <c r="A53" s="37" t="s">
        <v>19</v>
      </c>
      <c r="B53" s="37" t="s">
        <v>163</v>
      </c>
      <c r="C53" s="37" t="s">
        <v>153</v>
      </c>
      <c r="D53" s="37" t="s">
        <v>206</v>
      </c>
      <c r="E53" s="37" t="s">
        <v>200</v>
      </c>
      <c r="F53" s="39">
        <v>0</v>
      </c>
      <c r="G53" s="261">
        <f>+VLOOKUP(Tabla16_2[[#This Row],[Semana ]],Tabla18[],2,0)</f>
        <v>44169</v>
      </c>
      <c r="H53" s="37">
        <f>+VLOOKUP(Tabla16_2[[#This Row],[Mercado]],Codigos_mercados_mayoristas[],3,0)</f>
        <v>13</v>
      </c>
    </row>
    <row r="54" spans="1:8">
      <c r="A54" s="37" t="s">
        <v>19</v>
      </c>
      <c r="B54" s="37" t="s">
        <v>163</v>
      </c>
      <c r="C54" s="37" t="s">
        <v>153</v>
      </c>
      <c r="D54" s="37" t="s">
        <v>206</v>
      </c>
      <c r="E54" s="37" t="s">
        <v>201</v>
      </c>
      <c r="F54" s="39">
        <v>9769</v>
      </c>
      <c r="G54" s="261">
        <f>+VLOOKUP(Tabla16_2[[#This Row],[Semana ]],Tabla18[],2,0)</f>
        <v>44169</v>
      </c>
      <c r="H54" s="37">
        <f>+VLOOKUP(Tabla16_2[[#This Row],[Mercado]],Codigos_mercados_mayoristas[],3,0)</f>
        <v>13</v>
      </c>
    </row>
    <row r="55" spans="1:8">
      <c r="A55" s="37" t="s">
        <v>19</v>
      </c>
      <c r="B55" s="37" t="s">
        <v>163</v>
      </c>
      <c r="C55" s="37" t="s">
        <v>153</v>
      </c>
      <c r="D55" s="37" t="s">
        <v>206</v>
      </c>
      <c r="E55" s="37" t="s">
        <v>202</v>
      </c>
      <c r="F55" s="39">
        <v>0</v>
      </c>
      <c r="G55" s="261">
        <f>+VLOOKUP(Tabla16_2[[#This Row],[Semana ]],Tabla18[],2,0)</f>
        <v>44169</v>
      </c>
      <c r="H55" s="37">
        <f>+VLOOKUP(Tabla16_2[[#This Row],[Mercado]],Codigos_mercados_mayoristas[],3,0)</f>
        <v>13</v>
      </c>
    </row>
    <row r="56" spans="1:8">
      <c r="A56" s="37" t="s">
        <v>19</v>
      </c>
      <c r="B56" s="37" t="s">
        <v>163</v>
      </c>
      <c r="C56" s="37" t="s">
        <v>153</v>
      </c>
      <c r="D56" s="37" t="s">
        <v>206</v>
      </c>
      <c r="E56" s="37" t="s">
        <v>203</v>
      </c>
      <c r="F56" s="39">
        <v>0</v>
      </c>
      <c r="G56" s="261">
        <f>+VLOOKUP(Tabla16_2[[#This Row],[Semana ]],Tabla18[],2,0)</f>
        <v>44169</v>
      </c>
      <c r="H56" s="37">
        <f>+VLOOKUP(Tabla16_2[[#This Row],[Mercado]],Codigos_mercados_mayoristas[],3,0)</f>
        <v>13</v>
      </c>
    </row>
    <row r="57" spans="1:8">
      <c r="A57" s="37" t="s">
        <v>20</v>
      </c>
      <c r="B57" s="37" t="s">
        <v>35</v>
      </c>
      <c r="C57" s="37" t="s">
        <v>153</v>
      </c>
      <c r="D57" s="37" t="s">
        <v>206</v>
      </c>
      <c r="E57" s="37" t="s">
        <v>199</v>
      </c>
      <c r="F57" s="39">
        <v>10000</v>
      </c>
      <c r="G57" s="261">
        <f>+VLOOKUP(Tabla16_2[[#This Row],[Semana ]],Tabla18[],2,0)</f>
        <v>44169</v>
      </c>
      <c r="H57" s="37">
        <f>+VLOOKUP(Tabla16_2[[#This Row],[Mercado]],Codigos_mercados_mayoristas[],3,0)</f>
        <v>9</v>
      </c>
    </row>
    <row r="58" spans="1:8">
      <c r="A58" s="37" t="s">
        <v>20</v>
      </c>
      <c r="B58" s="37" t="s">
        <v>35</v>
      </c>
      <c r="C58" s="37" t="s">
        <v>153</v>
      </c>
      <c r="D58" s="37" t="s">
        <v>206</v>
      </c>
      <c r="E58" s="37" t="s">
        <v>200</v>
      </c>
      <c r="F58" s="39">
        <v>0</v>
      </c>
      <c r="G58" s="261">
        <f>+VLOOKUP(Tabla16_2[[#This Row],[Semana ]],Tabla18[],2,0)</f>
        <v>44169</v>
      </c>
      <c r="H58" s="37">
        <f>+VLOOKUP(Tabla16_2[[#This Row],[Mercado]],Codigos_mercados_mayoristas[],3,0)</f>
        <v>9</v>
      </c>
    </row>
    <row r="59" spans="1:8">
      <c r="A59" s="37" t="s">
        <v>20</v>
      </c>
      <c r="B59" s="37" t="s">
        <v>35</v>
      </c>
      <c r="C59" s="37" t="s">
        <v>153</v>
      </c>
      <c r="D59" s="37" t="s">
        <v>206</v>
      </c>
      <c r="E59" s="37" t="s">
        <v>201</v>
      </c>
      <c r="F59" s="39">
        <v>0</v>
      </c>
      <c r="G59" s="261">
        <f>+VLOOKUP(Tabla16_2[[#This Row],[Semana ]],Tabla18[],2,0)</f>
        <v>44169</v>
      </c>
      <c r="H59" s="37">
        <f>+VLOOKUP(Tabla16_2[[#This Row],[Mercado]],Codigos_mercados_mayoristas[],3,0)</f>
        <v>9</v>
      </c>
    </row>
    <row r="60" spans="1:8">
      <c r="A60" s="37" t="s">
        <v>20</v>
      </c>
      <c r="B60" s="37" t="s">
        <v>35</v>
      </c>
      <c r="C60" s="37" t="s">
        <v>153</v>
      </c>
      <c r="D60" s="37" t="s">
        <v>206</v>
      </c>
      <c r="E60" s="37" t="s">
        <v>202</v>
      </c>
      <c r="F60" s="39">
        <v>0</v>
      </c>
      <c r="G60" s="261">
        <f>+VLOOKUP(Tabla16_2[[#This Row],[Semana ]],Tabla18[],2,0)</f>
        <v>44169</v>
      </c>
      <c r="H60" s="37">
        <f>+VLOOKUP(Tabla16_2[[#This Row],[Mercado]],Codigos_mercados_mayoristas[],3,0)</f>
        <v>9</v>
      </c>
    </row>
    <row r="61" spans="1:8">
      <c r="A61" s="37" t="s">
        <v>20</v>
      </c>
      <c r="B61" s="37" t="s">
        <v>35</v>
      </c>
      <c r="C61" s="37" t="s">
        <v>153</v>
      </c>
      <c r="D61" s="37" t="s">
        <v>206</v>
      </c>
      <c r="E61" s="37" t="s">
        <v>203</v>
      </c>
      <c r="F61" s="39">
        <v>0</v>
      </c>
      <c r="G61" s="261">
        <f>+VLOOKUP(Tabla16_2[[#This Row],[Semana ]],Tabla18[],2,0)</f>
        <v>44169</v>
      </c>
      <c r="H61" s="37">
        <f>+VLOOKUP(Tabla16_2[[#This Row],[Mercado]],Codigos_mercados_mayoristas[],3,0)</f>
        <v>9</v>
      </c>
    </row>
    <row r="62" spans="1:8">
      <c r="A62" s="37" t="s">
        <v>21</v>
      </c>
      <c r="B62" s="37" t="s">
        <v>163</v>
      </c>
      <c r="C62" s="37" t="s">
        <v>153</v>
      </c>
      <c r="D62" s="37" t="s">
        <v>206</v>
      </c>
      <c r="E62" s="37" t="s">
        <v>199</v>
      </c>
      <c r="F62" s="39">
        <v>10423</v>
      </c>
      <c r="G62" s="261">
        <f>+VLOOKUP(Tabla16_2[[#This Row],[Semana ]],Tabla18[],2,0)</f>
        <v>44169</v>
      </c>
      <c r="H62" s="37">
        <f>+VLOOKUP(Tabla16_2[[#This Row],[Mercado]],Codigos_mercados_mayoristas[],3,0)</f>
        <v>13</v>
      </c>
    </row>
    <row r="63" spans="1:8">
      <c r="A63" s="37" t="s">
        <v>21</v>
      </c>
      <c r="B63" s="37" t="s">
        <v>163</v>
      </c>
      <c r="C63" s="37" t="s">
        <v>153</v>
      </c>
      <c r="D63" s="37" t="s">
        <v>206</v>
      </c>
      <c r="E63" s="37" t="s">
        <v>200</v>
      </c>
      <c r="F63" s="39">
        <v>0</v>
      </c>
      <c r="G63" s="261">
        <f>+VLOOKUP(Tabla16_2[[#This Row],[Semana ]],Tabla18[],2,0)</f>
        <v>44169</v>
      </c>
      <c r="H63" s="37">
        <f>+VLOOKUP(Tabla16_2[[#This Row],[Mercado]],Codigos_mercados_mayoristas[],3,0)</f>
        <v>13</v>
      </c>
    </row>
    <row r="64" spans="1:8">
      <c r="A64" s="37" t="s">
        <v>21</v>
      </c>
      <c r="B64" s="37" t="s">
        <v>163</v>
      </c>
      <c r="C64" s="37" t="s">
        <v>153</v>
      </c>
      <c r="D64" s="37" t="s">
        <v>206</v>
      </c>
      <c r="E64" s="37" t="s">
        <v>201</v>
      </c>
      <c r="F64" s="39">
        <v>0</v>
      </c>
      <c r="G64" s="261">
        <f>+VLOOKUP(Tabla16_2[[#This Row],[Semana ]],Tabla18[],2,0)</f>
        <v>44169</v>
      </c>
      <c r="H64" s="37">
        <f>+VLOOKUP(Tabla16_2[[#This Row],[Mercado]],Codigos_mercados_mayoristas[],3,0)</f>
        <v>13</v>
      </c>
    </row>
    <row r="65" spans="1:8">
      <c r="A65" s="37" t="s">
        <v>21</v>
      </c>
      <c r="B65" s="37" t="s">
        <v>163</v>
      </c>
      <c r="C65" s="37" t="s">
        <v>153</v>
      </c>
      <c r="D65" s="37" t="s">
        <v>206</v>
      </c>
      <c r="E65" s="37" t="s">
        <v>202</v>
      </c>
      <c r="F65" s="39">
        <v>10000</v>
      </c>
      <c r="G65" s="261">
        <f>+VLOOKUP(Tabla16_2[[#This Row],[Semana ]],Tabla18[],2,0)</f>
        <v>44169</v>
      </c>
      <c r="H65" s="37">
        <f>+VLOOKUP(Tabla16_2[[#This Row],[Mercado]],Codigos_mercados_mayoristas[],3,0)</f>
        <v>13</v>
      </c>
    </row>
    <row r="66" spans="1:8">
      <c r="A66" s="37" t="s">
        <v>21</v>
      </c>
      <c r="B66" s="37" t="s">
        <v>163</v>
      </c>
      <c r="C66" s="37" t="s">
        <v>153</v>
      </c>
      <c r="D66" s="37" t="s">
        <v>206</v>
      </c>
      <c r="E66" s="37" t="s">
        <v>203</v>
      </c>
      <c r="F66" s="39">
        <v>9940</v>
      </c>
      <c r="G66" s="261">
        <f>+VLOOKUP(Tabla16_2[[#This Row],[Semana ]],Tabla18[],2,0)</f>
        <v>44169</v>
      </c>
      <c r="H66" s="37">
        <f>+VLOOKUP(Tabla16_2[[#This Row],[Mercado]],Codigos_mercados_mayoristas[],3,0)</f>
        <v>13</v>
      </c>
    </row>
    <row r="67" spans="1:8">
      <c r="A67" s="37" t="s">
        <v>21</v>
      </c>
      <c r="B67" s="37" t="s">
        <v>36</v>
      </c>
      <c r="C67" s="37" t="s">
        <v>153</v>
      </c>
      <c r="D67" s="37" t="s">
        <v>206</v>
      </c>
      <c r="E67" s="37" t="s">
        <v>199</v>
      </c>
      <c r="F67" s="39">
        <v>0</v>
      </c>
      <c r="G67" s="261">
        <f>+VLOOKUP(Tabla16_2[[#This Row],[Semana ]],Tabla18[],2,0)</f>
        <v>44169</v>
      </c>
      <c r="H67" s="37">
        <f>+VLOOKUP(Tabla16_2[[#This Row],[Mercado]],Codigos_mercados_mayoristas[],3,0)</f>
        <v>10</v>
      </c>
    </row>
    <row r="68" spans="1:8">
      <c r="A68" s="37" t="s">
        <v>21</v>
      </c>
      <c r="B68" s="37" t="s">
        <v>36</v>
      </c>
      <c r="C68" s="37" t="s">
        <v>153</v>
      </c>
      <c r="D68" s="37" t="s">
        <v>206</v>
      </c>
      <c r="E68" s="37" t="s">
        <v>200</v>
      </c>
      <c r="F68" s="39">
        <v>14000</v>
      </c>
      <c r="G68" s="261">
        <f>+VLOOKUP(Tabla16_2[[#This Row],[Semana ]],Tabla18[],2,0)</f>
        <v>44169</v>
      </c>
      <c r="H68" s="37">
        <f>+VLOOKUP(Tabla16_2[[#This Row],[Mercado]],Codigos_mercados_mayoristas[],3,0)</f>
        <v>10</v>
      </c>
    </row>
    <row r="69" spans="1:8">
      <c r="A69" s="37" t="s">
        <v>21</v>
      </c>
      <c r="B69" s="37" t="s">
        <v>36</v>
      </c>
      <c r="C69" s="37" t="s">
        <v>153</v>
      </c>
      <c r="D69" s="37" t="s">
        <v>206</v>
      </c>
      <c r="E69" s="37" t="s">
        <v>201</v>
      </c>
      <c r="F69" s="39">
        <v>13933</v>
      </c>
      <c r="G69" s="261">
        <f>+VLOOKUP(Tabla16_2[[#This Row],[Semana ]],Tabla18[],2,0)</f>
        <v>44169</v>
      </c>
      <c r="H69" s="37">
        <f>+VLOOKUP(Tabla16_2[[#This Row],[Mercado]],Codigos_mercados_mayoristas[],3,0)</f>
        <v>10</v>
      </c>
    </row>
    <row r="70" spans="1:8">
      <c r="A70" s="37" t="s">
        <v>21</v>
      </c>
      <c r="B70" s="37" t="s">
        <v>36</v>
      </c>
      <c r="C70" s="37" t="s">
        <v>153</v>
      </c>
      <c r="D70" s="37" t="s">
        <v>206</v>
      </c>
      <c r="E70" s="37" t="s">
        <v>202</v>
      </c>
      <c r="F70" s="39">
        <v>15000</v>
      </c>
      <c r="G70" s="261">
        <f>+VLOOKUP(Tabla16_2[[#This Row],[Semana ]],Tabla18[],2,0)</f>
        <v>44169</v>
      </c>
      <c r="H70" s="37">
        <f>+VLOOKUP(Tabla16_2[[#This Row],[Mercado]],Codigos_mercados_mayoristas[],3,0)</f>
        <v>10</v>
      </c>
    </row>
    <row r="71" spans="1:8">
      <c r="A71" s="37" t="s">
        <v>21</v>
      </c>
      <c r="B71" s="37" t="s">
        <v>36</v>
      </c>
      <c r="C71" s="37" t="s">
        <v>153</v>
      </c>
      <c r="D71" s="37" t="s">
        <v>206</v>
      </c>
      <c r="E71" s="37" t="s">
        <v>203</v>
      </c>
      <c r="F71" s="39">
        <v>14000</v>
      </c>
      <c r="G71" s="261">
        <f>+VLOOKUP(Tabla16_2[[#This Row],[Semana ]],Tabla18[],2,0)</f>
        <v>44169</v>
      </c>
      <c r="H71" s="37">
        <f>+VLOOKUP(Tabla16_2[[#This Row],[Mercado]],Codigos_mercados_mayoristas[],3,0)</f>
        <v>10</v>
      </c>
    </row>
    <row r="72" spans="1:8">
      <c r="A72" s="37" t="s">
        <v>23</v>
      </c>
      <c r="B72" s="37" t="s">
        <v>163</v>
      </c>
      <c r="C72" s="37" t="s">
        <v>153</v>
      </c>
      <c r="D72" s="37" t="s">
        <v>206</v>
      </c>
      <c r="E72" s="37" t="s">
        <v>199</v>
      </c>
      <c r="F72" s="39">
        <v>10522</v>
      </c>
      <c r="G72" s="261">
        <f>+VLOOKUP(Tabla16_2[[#This Row],[Semana ]],Tabla18[],2,0)</f>
        <v>44169</v>
      </c>
      <c r="H72" s="37">
        <f>+VLOOKUP(Tabla16_2[[#This Row],[Mercado]],Codigos_mercados_mayoristas[],3,0)</f>
        <v>13</v>
      </c>
    </row>
    <row r="73" spans="1:8">
      <c r="A73" s="37" t="s">
        <v>23</v>
      </c>
      <c r="B73" s="37" t="s">
        <v>163</v>
      </c>
      <c r="C73" s="37" t="s">
        <v>153</v>
      </c>
      <c r="D73" s="37" t="s">
        <v>206</v>
      </c>
      <c r="E73" s="37" t="s">
        <v>200</v>
      </c>
      <c r="F73" s="39">
        <v>0</v>
      </c>
      <c r="G73" s="261">
        <f>+VLOOKUP(Tabla16_2[[#This Row],[Semana ]],Tabla18[],2,0)</f>
        <v>44169</v>
      </c>
      <c r="H73" s="37">
        <f>+VLOOKUP(Tabla16_2[[#This Row],[Mercado]],Codigos_mercados_mayoristas[],3,0)</f>
        <v>13</v>
      </c>
    </row>
    <row r="74" spans="1:8">
      <c r="A74" s="37" t="s">
        <v>23</v>
      </c>
      <c r="B74" s="37" t="s">
        <v>163</v>
      </c>
      <c r="C74" s="37" t="s">
        <v>153</v>
      </c>
      <c r="D74" s="37" t="s">
        <v>206</v>
      </c>
      <c r="E74" s="37" t="s">
        <v>201</v>
      </c>
      <c r="F74" s="39">
        <v>9755</v>
      </c>
      <c r="G74" s="261">
        <f>+VLOOKUP(Tabla16_2[[#This Row],[Semana ]],Tabla18[],2,0)</f>
        <v>44169</v>
      </c>
      <c r="H74" s="37">
        <f>+VLOOKUP(Tabla16_2[[#This Row],[Mercado]],Codigos_mercados_mayoristas[],3,0)</f>
        <v>13</v>
      </c>
    </row>
    <row r="75" spans="1:8">
      <c r="A75" s="37" t="s">
        <v>23</v>
      </c>
      <c r="B75" s="37" t="s">
        <v>163</v>
      </c>
      <c r="C75" s="37" t="s">
        <v>153</v>
      </c>
      <c r="D75" s="37" t="s">
        <v>206</v>
      </c>
      <c r="E75" s="37" t="s">
        <v>202</v>
      </c>
      <c r="F75" s="39">
        <v>10474</v>
      </c>
      <c r="G75" s="261">
        <f>+VLOOKUP(Tabla16_2[[#This Row],[Semana ]],Tabla18[],2,0)</f>
        <v>44169</v>
      </c>
      <c r="H75" s="37">
        <f>+VLOOKUP(Tabla16_2[[#This Row],[Mercado]],Codigos_mercados_mayoristas[],3,0)</f>
        <v>13</v>
      </c>
    </row>
    <row r="76" spans="1:8">
      <c r="A76" s="37" t="s">
        <v>23</v>
      </c>
      <c r="B76" s="37" t="s">
        <v>163</v>
      </c>
      <c r="C76" s="37" t="s">
        <v>153</v>
      </c>
      <c r="D76" s="37" t="s">
        <v>206</v>
      </c>
      <c r="E76" s="37" t="s">
        <v>203</v>
      </c>
      <c r="F76" s="39">
        <v>10239</v>
      </c>
      <c r="G76" s="261">
        <f>+VLOOKUP(Tabla16_2[[#This Row],[Semana ]],Tabla18[],2,0)</f>
        <v>44169</v>
      </c>
      <c r="H76" s="37">
        <f>+VLOOKUP(Tabla16_2[[#This Row],[Mercado]],Codigos_mercados_mayoristas[],3,0)</f>
        <v>13</v>
      </c>
    </row>
    <row r="77" spans="1:8">
      <c r="A77" s="37" t="s">
        <v>23</v>
      </c>
      <c r="B77" s="37" t="s">
        <v>29</v>
      </c>
      <c r="C77" s="37" t="s">
        <v>153</v>
      </c>
      <c r="D77" s="37" t="s">
        <v>206</v>
      </c>
      <c r="E77" s="37" t="s">
        <v>199</v>
      </c>
      <c r="F77" s="39">
        <v>9775</v>
      </c>
      <c r="G77" s="261">
        <f>+VLOOKUP(Tabla16_2[[#This Row],[Semana ]],Tabla18[],2,0)</f>
        <v>44169</v>
      </c>
      <c r="H77" s="37">
        <f>+VLOOKUP(Tabla16_2[[#This Row],[Mercado]],Codigos_mercados_mayoristas[],3,0)</f>
        <v>5</v>
      </c>
    </row>
    <row r="78" spans="1:8">
      <c r="A78" s="37" t="s">
        <v>23</v>
      </c>
      <c r="B78" s="37" t="s">
        <v>29</v>
      </c>
      <c r="C78" s="37" t="s">
        <v>153</v>
      </c>
      <c r="D78" s="37" t="s">
        <v>206</v>
      </c>
      <c r="E78" s="37" t="s">
        <v>200</v>
      </c>
      <c r="F78" s="39">
        <v>9761</v>
      </c>
      <c r="G78" s="261">
        <f>+VLOOKUP(Tabla16_2[[#This Row],[Semana ]],Tabla18[],2,0)</f>
        <v>44169</v>
      </c>
      <c r="H78" s="37">
        <f>+VLOOKUP(Tabla16_2[[#This Row],[Mercado]],Codigos_mercados_mayoristas[],3,0)</f>
        <v>5</v>
      </c>
    </row>
    <row r="79" spans="1:8">
      <c r="A79" s="37" t="s">
        <v>23</v>
      </c>
      <c r="B79" s="37" t="s">
        <v>29</v>
      </c>
      <c r="C79" s="37" t="s">
        <v>153</v>
      </c>
      <c r="D79" s="37" t="s">
        <v>206</v>
      </c>
      <c r="E79" s="37" t="s">
        <v>201</v>
      </c>
      <c r="F79" s="39">
        <v>9243</v>
      </c>
      <c r="G79" s="261">
        <f>+VLOOKUP(Tabla16_2[[#This Row],[Semana ]],Tabla18[],2,0)</f>
        <v>44169</v>
      </c>
      <c r="H79" s="37">
        <f>+VLOOKUP(Tabla16_2[[#This Row],[Mercado]],Codigos_mercados_mayoristas[],3,0)</f>
        <v>5</v>
      </c>
    </row>
    <row r="80" spans="1:8">
      <c r="A80" s="37" t="s">
        <v>23</v>
      </c>
      <c r="B80" s="37" t="s">
        <v>29</v>
      </c>
      <c r="C80" s="37" t="s">
        <v>153</v>
      </c>
      <c r="D80" s="37" t="s">
        <v>206</v>
      </c>
      <c r="E80" s="37" t="s">
        <v>202</v>
      </c>
      <c r="F80" s="39">
        <v>9258</v>
      </c>
      <c r="G80" s="261">
        <f>+VLOOKUP(Tabla16_2[[#This Row],[Semana ]],Tabla18[],2,0)</f>
        <v>44169</v>
      </c>
      <c r="H80" s="37">
        <f>+VLOOKUP(Tabla16_2[[#This Row],[Mercado]],Codigos_mercados_mayoristas[],3,0)</f>
        <v>5</v>
      </c>
    </row>
    <row r="81" spans="1:8">
      <c r="A81" s="37" t="s">
        <v>23</v>
      </c>
      <c r="B81" s="37" t="s">
        <v>29</v>
      </c>
      <c r="C81" s="37" t="s">
        <v>153</v>
      </c>
      <c r="D81" s="37" t="s">
        <v>206</v>
      </c>
      <c r="E81" s="37" t="s">
        <v>203</v>
      </c>
      <c r="F81" s="39">
        <v>8757</v>
      </c>
      <c r="G81" s="261">
        <f>+VLOOKUP(Tabla16_2[[#This Row],[Semana ]],Tabla18[],2,0)</f>
        <v>44169</v>
      </c>
      <c r="H81" s="37">
        <f>+VLOOKUP(Tabla16_2[[#This Row],[Mercado]],Codigos_mercados_mayoristas[],3,0)</f>
        <v>5</v>
      </c>
    </row>
    <row r="82" spans="1:8">
      <c r="A82" s="37" t="s">
        <v>23</v>
      </c>
      <c r="B82" s="37" t="s">
        <v>32</v>
      </c>
      <c r="C82" s="37" t="s">
        <v>153</v>
      </c>
      <c r="D82" s="37" t="s">
        <v>206</v>
      </c>
      <c r="E82" s="37" t="s">
        <v>199</v>
      </c>
      <c r="F82" s="39">
        <v>9000</v>
      </c>
      <c r="G82" s="261">
        <f>+VLOOKUP(Tabla16_2[[#This Row],[Semana ]],Tabla18[],2,0)</f>
        <v>44169</v>
      </c>
      <c r="H82" s="37">
        <f>+VLOOKUP(Tabla16_2[[#This Row],[Mercado]],Codigos_mercados_mayoristas[],3,0)</f>
        <v>7</v>
      </c>
    </row>
    <row r="83" spans="1:8">
      <c r="A83" s="37" t="s">
        <v>23</v>
      </c>
      <c r="B83" s="37" t="s">
        <v>32</v>
      </c>
      <c r="C83" s="37" t="s">
        <v>153</v>
      </c>
      <c r="D83" s="37" t="s">
        <v>206</v>
      </c>
      <c r="E83" s="37" t="s">
        <v>200</v>
      </c>
      <c r="F83" s="39">
        <v>8400</v>
      </c>
      <c r="G83" s="261">
        <f>+VLOOKUP(Tabla16_2[[#This Row],[Semana ]],Tabla18[],2,0)</f>
        <v>44169</v>
      </c>
      <c r="H83" s="37">
        <f>+VLOOKUP(Tabla16_2[[#This Row],[Mercado]],Codigos_mercados_mayoristas[],3,0)</f>
        <v>7</v>
      </c>
    </row>
    <row r="84" spans="1:8">
      <c r="A84" s="37" t="s">
        <v>23</v>
      </c>
      <c r="B84" s="37" t="s">
        <v>32</v>
      </c>
      <c r="C84" s="37" t="s">
        <v>153</v>
      </c>
      <c r="D84" s="37" t="s">
        <v>206</v>
      </c>
      <c r="E84" s="37" t="s">
        <v>201</v>
      </c>
      <c r="F84" s="39">
        <v>8500</v>
      </c>
      <c r="G84" s="261">
        <f>+VLOOKUP(Tabla16_2[[#This Row],[Semana ]],Tabla18[],2,0)</f>
        <v>44169</v>
      </c>
      <c r="H84" s="37">
        <f>+VLOOKUP(Tabla16_2[[#This Row],[Mercado]],Codigos_mercados_mayoristas[],3,0)</f>
        <v>7</v>
      </c>
    </row>
    <row r="85" spans="1:8">
      <c r="A85" s="37" t="s">
        <v>23</v>
      </c>
      <c r="B85" s="37" t="s">
        <v>32</v>
      </c>
      <c r="C85" s="37" t="s">
        <v>153</v>
      </c>
      <c r="D85" s="37" t="s">
        <v>206</v>
      </c>
      <c r="E85" s="37" t="s">
        <v>202</v>
      </c>
      <c r="F85" s="39">
        <v>8500</v>
      </c>
      <c r="G85" s="261">
        <f>+VLOOKUP(Tabla16_2[[#This Row],[Semana ]],Tabla18[],2,0)</f>
        <v>44169</v>
      </c>
      <c r="H85" s="37">
        <f>+VLOOKUP(Tabla16_2[[#This Row],[Mercado]],Codigos_mercados_mayoristas[],3,0)</f>
        <v>7</v>
      </c>
    </row>
    <row r="86" spans="1:8">
      <c r="A86" s="37" t="s">
        <v>23</v>
      </c>
      <c r="B86" s="37" t="s">
        <v>32</v>
      </c>
      <c r="C86" s="37" t="s">
        <v>153</v>
      </c>
      <c r="D86" s="37" t="s">
        <v>206</v>
      </c>
      <c r="E86" s="37" t="s">
        <v>203</v>
      </c>
      <c r="F86" s="39">
        <v>8500</v>
      </c>
      <c r="G86" s="261">
        <f>+VLOOKUP(Tabla16_2[[#This Row],[Semana ]],Tabla18[],2,0)</f>
        <v>44169</v>
      </c>
      <c r="H86" s="37">
        <f>+VLOOKUP(Tabla16_2[[#This Row],[Mercado]],Codigos_mercados_mayoristas[],3,0)</f>
        <v>7</v>
      </c>
    </row>
    <row r="87" spans="1:8">
      <c r="A87" s="37" t="s">
        <v>23</v>
      </c>
      <c r="B87" s="37" t="s">
        <v>33</v>
      </c>
      <c r="C87" s="37" t="s">
        <v>153</v>
      </c>
      <c r="D87" s="37" t="s">
        <v>206</v>
      </c>
      <c r="E87" s="37" t="s">
        <v>199</v>
      </c>
      <c r="F87" s="39">
        <v>0</v>
      </c>
      <c r="G87" s="261">
        <f>+VLOOKUP(Tabla16_2[[#This Row],[Semana ]],Tabla18[],2,0)</f>
        <v>44169</v>
      </c>
      <c r="H87" s="37">
        <f>+VLOOKUP(Tabla16_2[[#This Row],[Mercado]],Codigos_mercados_mayoristas[],3,0)</f>
        <v>16</v>
      </c>
    </row>
    <row r="88" spans="1:8">
      <c r="A88" s="37" t="s">
        <v>23</v>
      </c>
      <c r="B88" s="37" t="s">
        <v>33</v>
      </c>
      <c r="C88" s="37" t="s">
        <v>153</v>
      </c>
      <c r="D88" s="37" t="s">
        <v>206</v>
      </c>
      <c r="E88" s="37" t="s">
        <v>200</v>
      </c>
      <c r="F88" s="39">
        <v>10205</v>
      </c>
      <c r="G88" s="261">
        <f>+VLOOKUP(Tabla16_2[[#This Row],[Semana ]],Tabla18[],2,0)</f>
        <v>44169</v>
      </c>
      <c r="H88" s="37">
        <f>+VLOOKUP(Tabla16_2[[#This Row],[Mercado]],Codigos_mercados_mayoristas[],3,0)</f>
        <v>16</v>
      </c>
    </row>
    <row r="89" spans="1:8">
      <c r="A89" s="37" t="s">
        <v>23</v>
      </c>
      <c r="B89" s="37" t="s">
        <v>33</v>
      </c>
      <c r="C89" s="37" t="s">
        <v>153</v>
      </c>
      <c r="D89" s="37" t="s">
        <v>206</v>
      </c>
      <c r="E89" s="37" t="s">
        <v>201</v>
      </c>
      <c r="F89" s="39">
        <v>0</v>
      </c>
      <c r="G89" s="261">
        <f>+VLOOKUP(Tabla16_2[[#This Row],[Semana ]],Tabla18[],2,0)</f>
        <v>44169</v>
      </c>
      <c r="H89" s="37">
        <f>+VLOOKUP(Tabla16_2[[#This Row],[Mercado]],Codigos_mercados_mayoristas[],3,0)</f>
        <v>16</v>
      </c>
    </row>
    <row r="90" spans="1:8">
      <c r="A90" s="37" t="s">
        <v>23</v>
      </c>
      <c r="B90" s="37" t="s">
        <v>33</v>
      </c>
      <c r="C90" s="37" t="s">
        <v>153</v>
      </c>
      <c r="D90" s="37" t="s">
        <v>206</v>
      </c>
      <c r="E90" s="37" t="s">
        <v>202</v>
      </c>
      <c r="F90" s="39">
        <v>0</v>
      </c>
      <c r="G90" s="261">
        <f>+VLOOKUP(Tabla16_2[[#This Row],[Semana ]],Tabla18[],2,0)</f>
        <v>44169</v>
      </c>
      <c r="H90" s="37">
        <f>+VLOOKUP(Tabla16_2[[#This Row],[Mercado]],Codigos_mercados_mayoristas[],3,0)</f>
        <v>16</v>
      </c>
    </row>
    <row r="91" spans="1:8">
      <c r="A91" s="37" t="s">
        <v>23</v>
      </c>
      <c r="B91" s="37" t="s">
        <v>33</v>
      </c>
      <c r="C91" s="37" t="s">
        <v>153</v>
      </c>
      <c r="D91" s="37" t="s">
        <v>206</v>
      </c>
      <c r="E91" s="37" t="s">
        <v>203</v>
      </c>
      <c r="F91" s="39">
        <v>0</v>
      </c>
      <c r="G91" s="261">
        <f>+VLOOKUP(Tabla16_2[[#This Row],[Semana ]],Tabla18[],2,0)</f>
        <v>44169</v>
      </c>
      <c r="H91" s="37">
        <f>+VLOOKUP(Tabla16_2[[#This Row],[Mercado]],Codigos_mercados_mayoristas[],3,0)</f>
        <v>16</v>
      </c>
    </row>
    <row r="92" spans="1:8">
      <c r="A92" s="37" t="s">
        <v>16</v>
      </c>
      <c r="B92" s="37" t="s">
        <v>163</v>
      </c>
      <c r="C92" s="37" t="s">
        <v>153</v>
      </c>
      <c r="D92" s="37" t="s">
        <v>208</v>
      </c>
      <c r="E92" s="37" t="s">
        <v>199</v>
      </c>
      <c r="F92" s="39">
        <v>11286</v>
      </c>
      <c r="G92" s="261">
        <f>+VLOOKUP(Tabla16_2[[#This Row],[Semana ]],Tabla18[],2,0)</f>
        <v>44162</v>
      </c>
      <c r="H92" s="37">
        <f>+VLOOKUP(Tabla16_2[[#This Row],[Mercado]],Codigos_mercados_mayoristas[],3,0)</f>
        <v>13</v>
      </c>
    </row>
    <row r="93" spans="1:8">
      <c r="A93" s="37" t="s">
        <v>16</v>
      </c>
      <c r="B93" s="37" t="s">
        <v>163</v>
      </c>
      <c r="C93" s="37" t="s">
        <v>153</v>
      </c>
      <c r="D93" s="37" t="s">
        <v>208</v>
      </c>
      <c r="E93" s="37" t="s">
        <v>200</v>
      </c>
      <c r="F93" s="39">
        <v>11519</v>
      </c>
      <c r="G93" s="261">
        <f>+VLOOKUP(Tabla16_2[[#This Row],[Semana ]],Tabla18[],2,0)</f>
        <v>44162</v>
      </c>
      <c r="H93" s="37">
        <f>+VLOOKUP(Tabla16_2[[#This Row],[Mercado]],Codigos_mercados_mayoristas[],3,0)</f>
        <v>13</v>
      </c>
    </row>
    <row r="94" spans="1:8">
      <c r="A94" s="37" t="s">
        <v>16</v>
      </c>
      <c r="B94" s="37" t="s">
        <v>163</v>
      </c>
      <c r="C94" s="37" t="s">
        <v>153</v>
      </c>
      <c r="D94" s="37" t="s">
        <v>208</v>
      </c>
      <c r="E94" s="37" t="s">
        <v>201</v>
      </c>
      <c r="F94" s="39">
        <v>11407</v>
      </c>
      <c r="G94" s="261">
        <f>+VLOOKUP(Tabla16_2[[#This Row],[Semana ]],Tabla18[],2,0)</f>
        <v>44162</v>
      </c>
      <c r="H94" s="37">
        <f>+VLOOKUP(Tabla16_2[[#This Row],[Mercado]],Codigos_mercados_mayoristas[],3,0)</f>
        <v>13</v>
      </c>
    </row>
    <row r="95" spans="1:8">
      <c r="A95" s="37" t="s">
        <v>16</v>
      </c>
      <c r="B95" s="37" t="s">
        <v>163</v>
      </c>
      <c r="C95" s="37" t="s">
        <v>153</v>
      </c>
      <c r="D95" s="37" t="s">
        <v>208</v>
      </c>
      <c r="E95" s="37" t="s">
        <v>202</v>
      </c>
      <c r="F95" s="39">
        <v>12292</v>
      </c>
      <c r="G95" s="261">
        <f>+VLOOKUP(Tabla16_2[[#This Row],[Semana ]],Tabla18[],2,0)</f>
        <v>44162</v>
      </c>
      <c r="H95" s="37">
        <f>+VLOOKUP(Tabla16_2[[#This Row],[Mercado]],Codigos_mercados_mayoristas[],3,0)</f>
        <v>13</v>
      </c>
    </row>
    <row r="96" spans="1:8">
      <c r="A96" s="37" t="s">
        <v>16</v>
      </c>
      <c r="B96" s="37" t="s">
        <v>163</v>
      </c>
      <c r="C96" s="37" t="s">
        <v>153</v>
      </c>
      <c r="D96" s="37" t="s">
        <v>208</v>
      </c>
      <c r="E96" s="37" t="s">
        <v>203</v>
      </c>
      <c r="F96" s="39">
        <v>11579</v>
      </c>
      <c r="G96" s="261">
        <f>+VLOOKUP(Tabla16_2[[#This Row],[Semana ]],Tabla18[],2,0)</f>
        <v>44162</v>
      </c>
      <c r="H96" s="37">
        <f>+VLOOKUP(Tabla16_2[[#This Row],[Mercado]],Codigos_mercados_mayoristas[],3,0)</f>
        <v>13</v>
      </c>
    </row>
    <row r="97" spans="1:8">
      <c r="A97" s="37" t="s">
        <v>16</v>
      </c>
      <c r="B97" s="37" t="s">
        <v>32</v>
      </c>
      <c r="C97" s="37" t="s">
        <v>153</v>
      </c>
      <c r="D97" s="37" t="s">
        <v>208</v>
      </c>
      <c r="E97" s="37" t="s">
        <v>199</v>
      </c>
      <c r="F97" s="39">
        <v>9000</v>
      </c>
      <c r="G97" s="261">
        <f>+VLOOKUP(Tabla16_2[[#This Row],[Semana ]],Tabla18[],2,0)</f>
        <v>44162</v>
      </c>
      <c r="H97" s="37">
        <f>+VLOOKUP(Tabla16_2[[#This Row],[Mercado]],Codigos_mercados_mayoristas[],3,0)</f>
        <v>7</v>
      </c>
    </row>
    <row r="98" spans="1:8">
      <c r="A98" s="37" t="s">
        <v>16</v>
      </c>
      <c r="B98" s="37" t="s">
        <v>32</v>
      </c>
      <c r="C98" s="37" t="s">
        <v>153</v>
      </c>
      <c r="D98" s="37" t="s">
        <v>208</v>
      </c>
      <c r="E98" s="37" t="s">
        <v>200</v>
      </c>
      <c r="F98" s="39">
        <v>0</v>
      </c>
      <c r="G98" s="261">
        <f>+VLOOKUP(Tabla16_2[[#This Row],[Semana ]],Tabla18[],2,0)</f>
        <v>44162</v>
      </c>
      <c r="H98" s="37">
        <f>+VLOOKUP(Tabla16_2[[#This Row],[Mercado]],Codigos_mercados_mayoristas[],3,0)</f>
        <v>7</v>
      </c>
    </row>
    <row r="99" spans="1:8">
      <c r="A99" s="37" t="s">
        <v>16</v>
      </c>
      <c r="B99" s="37" t="s">
        <v>32</v>
      </c>
      <c r="C99" s="37" t="s">
        <v>153</v>
      </c>
      <c r="D99" s="37" t="s">
        <v>208</v>
      </c>
      <c r="E99" s="37" t="s">
        <v>201</v>
      </c>
      <c r="F99" s="39">
        <v>0</v>
      </c>
      <c r="G99" s="261">
        <f>+VLOOKUP(Tabla16_2[[#This Row],[Semana ]],Tabla18[],2,0)</f>
        <v>44162</v>
      </c>
      <c r="H99" s="37">
        <f>+VLOOKUP(Tabla16_2[[#This Row],[Mercado]],Codigos_mercados_mayoristas[],3,0)</f>
        <v>7</v>
      </c>
    </row>
    <row r="100" spans="1:8">
      <c r="A100" s="37" t="s">
        <v>16</v>
      </c>
      <c r="B100" s="37" t="s">
        <v>32</v>
      </c>
      <c r="C100" s="37" t="s">
        <v>153</v>
      </c>
      <c r="D100" s="37" t="s">
        <v>208</v>
      </c>
      <c r="E100" s="37" t="s">
        <v>202</v>
      </c>
      <c r="F100" s="39">
        <v>0</v>
      </c>
      <c r="G100" s="261">
        <f>+VLOOKUP(Tabla16_2[[#This Row],[Semana ]],Tabla18[],2,0)</f>
        <v>44162</v>
      </c>
      <c r="H100" s="37">
        <f>+VLOOKUP(Tabla16_2[[#This Row],[Mercado]],Codigos_mercados_mayoristas[],3,0)</f>
        <v>7</v>
      </c>
    </row>
    <row r="101" spans="1:8">
      <c r="A101" s="37" t="s">
        <v>16</v>
      </c>
      <c r="B101" s="37" t="s">
        <v>32</v>
      </c>
      <c r="C101" s="37" t="s">
        <v>153</v>
      </c>
      <c r="D101" s="37" t="s">
        <v>208</v>
      </c>
      <c r="E101" s="37" t="s">
        <v>203</v>
      </c>
      <c r="F101" s="39">
        <v>0</v>
      </c>
      <c r="G101" s="261">
        <f>+VLOOKUP(Tabla16_2[[#This Row],[Semana ]],Tabla18[],2,0)</f>
        <v>44162</v>
      </c>
      <c r="H101" s="37">
        <f>+VLOOKUP(Tabla16_2[[#This Row],[Mercado]],Codigos_mercados_mayoristas[],3,0)</f>
        <v>7</v>
      </c>
    </row>
    <row r="102" spans="1:8">
      <c r="A102" s="37" t="s">
        <v>16</v>
      </c>
      <c r="B102" s="37" t="s">
        <v>33</v>
      </c>
      <c r="C102" s="37" t="s">
        <v>153</v>
      </c>
      <c r="D102" s="37" t="s">
        <v>208</v>
      </c>
      <c r="E102" s="37" t="s">
        <v>199</v>
      </c>
      <c r="F102" s="39">
        <v>8708</v>
      </c>
      <c r="G102" s="261">
        <f>+VLOOKUP(Tabla16_2[[#This Row],[Semana ]],Tabla18[],2,0)</f>
        <v>44162</v>
      </c>
      <c r="H102" s="37">
        <f>+VLOOKUP(Tabla16_2[[#This Row],[Mercado]],Codigos_mercados_mayoristas[],3,0)</f>
        <v>16</v>
      </c>
    </row>
    <row r="103" spans="1:8">
      <c r="A103" s="37" t="s">
        <v>16</v>
      </c>
      <c r="B103" s="37" t="s">
        <v>33</v>
      </c>
      <c r="C103" s="37" t="s">
        <v>153</v>
      </c>
      <c r="D103" s="37" t="s">
        <v>208</v>
      </c>
      <c r="E103" s="37" t="s">
        <v>200</v>
      </c>
      <c r="F103" s="39">
        <v>8750</v>
      </c>
      <c r="G103" s="261">
        <f>+VLOOKUP(Tabla16_2[[#This Row],[Semana ]],Tabla18[],2,0)</f>
        <v>44162</v>
      </c>
      <c r="H103" s="37">
        <f>+VLOOKUP(Tabla16_2[[#This Row],[Mercado]],Codigos_mercados_mayoristas[],3,0)</f>
        <v>16</v>
      </c>
    </row>
    <row r="104" spans="1:8">
      <c r="A104" s="37" t="s">
        <v>16</v>
      </c>
      <c r="B104" s="37" t="s">
        <v>33</v>
      </c>
      <c r="C104" s="37" t="s">
        <v>153</v>
      </c>
      <c r="D104" s="37" t="s">
        <v>208</v>
      </c>
      <c r="E104" s="37" t="s">
        <v>201</v>
      </c>
      <c r="F104" s="39">
        <v>9536</v>
      </c>
      <c r="G104" s="261">
        <f>+VLOOKUP(Tabla16_2[[#This Row],[Semana ]],Tabla18[],2,0)</f>
        <v>44162</v>
      </c>
      <c r="H104" s="37">
        <f>+VLOOKUP(Tabla16_2[[#This Row],[Mercado]],Codigos_mercados_mayoristas[],3,0)</f>
        <v>16</v>
      </c>
    </row>
    <row r="105" spans="1:8">
      <c r="A105" s="37" t="s">
        <v>16</v>
      </c>
      <c r="B105" s="37" t="s">
        <v>33</v>
      </c>
      <c r="C105" s="37" t="s">
        <v>153</v>
      </c>
      <c r="D105" s="37" t="s">
        <v>208</v>
      </c>
      <c r="E105" s="37" t="s">
        <v>202</v>
      </c>
      <c r="F105" s="39">
        <v>0</v>
      </c>
      <c r="G105" s="261">
        <f>+VLOOKUP(Tabla16_2[[#This Row],[Semana ]],Tabla18[],2,0)</f>
        <v>44162</v>
      </c>
      <c r="H105" s="37">
        <f>+VLOOKUP(Tabla16_2[[#This Row],[Mercado]],Codigos_mercados_mayoristas[],3,0)</f>
        <v>16</v>
      </c>
    </row>
    <row r="106" spans="1:8">
      <c r="A106" s="37" t="s">
        <v>16</v>
      </c>
      <c r="B106" s="37" t="s">
        <v>33</v>
      </c>
      <c r="C106" s="37" t="s">
        <v>153</v>
      </c>
      <c r="D106" s="37" t="s">
        <v>208</v>
      </c>
      <c r="E106" s="37" t="s">
        <v>203</v>
      </c>
      <c r="F106" s="39">
        <v>9765</v>
      </c>
      <c r="G106" s="261">
        <f>+VLOOKUP(Tabla16_2[[#This Row],[Semana ]],Tabla18[],2,0)</f>
        <v>44162</v>
      </c>
      <c r="H106" s="37">
        <f>+VLOOKUP(Tabla16_2[[#This Row],[Mercado]],Codigos_mercados_mayoristas[],3,0)</f>
        <v>16</v>
      </c>
    </row>
    <row r="107" spans="1:8">
      <c r="A107" s="37" t="s">
        <v>16</v>
      </c>
      <c r="B107" s="37" t="s">
        <v>31</v>
      </c>
      <c r="C107" s="37" t="s">
        <v>153</v>
      </c>
      <c r="D107" s="37" t="s">
        <v>208</v>
      </c>
      <c r="E107" s="37" t="s">
        <v>199</v>
      </c>
      <c r="F107" s="39">
        <v>0</v>
      </c>
      <c r="G107" s="261">
        <f>+VLOOKUP(Tabla16_2[[#This Row],[Semana ]],Tabla18[],2,0)</f>
        <v>44162</v>
      </c>
      <c r="H107" s="37">
        <f>+VLOOKUP(Tabla16_2[[#This Row],[Mercado]],Codigos_mercados_mayoristas[],3,0)</f>
        <v>13</v>
      </c>
    </row>
    <row r="108" spans="1:8">
      <c r="A108" s="37" t="s">
        <v>16</v>
      </c>
      <c r="B108" s="37" t="s">
        <v>31</v>
      </c>
      <c r="C108" s="37" t="s">
        <v>153</v>
      </c>
      <c r="D108" s="37" t="s">
        <v>208</v>
      </c>
      <c r="E108" s="37" t="s">
        <v>200</v>
      </c>
      <c r="F108" s="39">
        <v>12000</v>
      </c>
      <c r="G108" s="261">
        <f>+VLOOKUP(Tabla16_2[[#This Row],[Semana ]],Tabla18[],2,0)</f>
        <v>44162</v>
      </c>
      <c r="H108" s="37">
        <f>+VLOOKUP(Tabla16_2[[#This Row],[Mercado]],Codigos_mercados_mayoristas[],3,0)</f>
        <v>13</v>
      </c>
    </row>
    <row r="109" spans="1:8">
      <c r="A109" s="37" t="s">
        <v>16</v>
      </c>
      <c r="B109" s="37" t="s">
        <v>31</v>
      </c>
      <c r="C109" s="37" t="s">
        <v>153</v>
      </c>
      <c r="D109" s="37" t="s">
        <v>208</v>
      </c>
      <c r="E109" s="37" t="s">
        <v>201</v>
      </c>
      <c r="F109" s="39">
        <v>12000</v>
      </c>
      <c r="G109" s="261">
        <f>+VLOOKUP(Tabla16_2[[#This Row],[Semana ]],Tabla18[],2,0)</f>
        <v>44162</v>
      </c>
      <c r="H109" s="37">
        <f>+VLOOKUP(Tabla16_2[[#This Row],[Mercado]],Codigos_mercados_mayoristas[],3,0)</f>
        <v>13</v>
      </c>
    </row>
    <row r="110" spans="1:8">
      <c r="A110" s="37" t="s">
        <v>16</v>
      </c>
      <c r="B110" s="37" t="s">
        <v>31</v>
      </c>
      <c r="C110" s="37" t="s">
        <v>153</v>
      </c>
      <c r="D110" s="37" t="s">
        <v>208</v>
      </c>
      <c r="E110" s="37" t="s">
        <v>202</v>
      </c>
      <c r="F110" s="39">
        <v>11556</v>
      </c>
      <c r="G110" s="261">
        <f>+VLOOKUP(Tabla16_2[[#This Row],[Semana ]],Tabla18[],2,0)</f>
        <v>44162</v>
      </c>
      <c r="H110" s="37">
        <f>+VLOOKUP(Tabla16_2[[#This Row],[Mercado]],Codigos_mercados_mayoristas[],3,0)</f>
        <v>13</v>
      </c>
    </row>
    <row r="111" spans="1:8">
      <c r="A111" s="37" t="s">
        <v>16</v>
      </c>
      <c r="B111" s="37" t="s">
        <v>31</v>
      </c>
      <c r="C111" s="37" t="s">
        <v>153</v>
      </c>
      <c r="D111" s="37" t="s">
        <v>208</v>
      </c>
      <c r="E111" s="37" t="s">
        <v>203</v>
      </c>
      <c r="F111" s="39">
        <v>11444</v>
      </c>
      <c r="G111" s="261">
        <f>+VLOOKUP(Tabla16_2[[#This Row],[Semana ]],Tabla18[],2,0)</f>
        <v>44162</v>
      </c>
      <c r="H111" s="37">
        <f>+VLOOKUP(Tabla16_2[[#This Row],[Mercado]],Codigos_mercados_mayoristas[],3,0)</f>
        <v>13</v>
      </c>
    </row>
    <row r="112" spans="1:8">
      <c r="A112" s="37" t="s">
        <v>16</v>
      </c>
      <c r="B112" s="37" t="s">
        <v>34</v>
      </c>
      <c r="C112" s="37" t="s">
        <v>153</v>
      </c>
      <c r="D112" s="37" t="s">
        <v>208</v>
      </c>
      <c r="E112" s="37" t="s">
        <v>199</v>
      </c>
      <c r="F112" s="39">
        <v>0</v>
      </c>
      <c r="G112" s="261">
        <f>+VLOOKUP(Tabla16_2[[#This Row],[Semana ]],Tabla18[],2,0)</f>
        <v>44162</v>
      </c>
      <c r="H112" s="37">
        <f>+VLOOKUP(Tabla16_2[[#This Row],[Mercado]],Codigos_mercados_mayoristas[],3,0)</f>
        <v>8</v>
      </c>
    </row>
    <row r="113" spans="1:8">
      <c r="A113" s="37" t="s">
        <v>16</v>
      </c>
      <c r="B113" s="37" t="s">
        <v>34</v>
      </c>
      <c r="C113" s="37" t="s">
        <v>153</v>
      </c>
      <c r="D113" s="37" t="s">
        <v>208</v>
      </c>
      <c r="E113" s="37" t="s">
        <v>200</v>
      </c>
      <c r="F113" s="39">
        <v>10500</v>
      </c>
      <c r="G113" s="261">
        <f>+VLOOKUP(Tabla16_2[[#This Row],[Semana ]],Tabla18[],2,0)</f>
        <v>44162</v>
      </c>
      <c r="H113" s="37">
        <f>+VLOOKUP(Tabla16_2[[#This Row],[Mercado]],Codigos_mercados_mayoristas[],3,0)</f>
        <v>8</v>
      </c>
    </row>
    <row r="114" spans="1:8">
      <c r="A114" s="37" t="s">
        <v>16</v>
      </c>
      <c r="B114" s="37" t="s">
        <v>34</v>
      </c>
      <c r="C114" s="37" t="s">
        <v>153</v>
      </c>
      <c r="D114" s="37" t="s">
        <v>208</v>
      </c>
      <c r="E114" s="37" t="s">
        <v>201</v>
      </c>
      <c r="F114" s="39">
        <v>0</v>
      </c>
      <c r="G114" s="261">
        <f>+VLOOKUP(Tabla16_2[[#This Row],[Semana ]],Tabla18[],2,0)</f>
        <v>44162</v>
      </c>
      <c r="H114" s="37">
        <f>+VLOOKUP(Tabla16_2[[#This Row],[Mercado]],Codigos_mercados_mayoristas[],3,0)</f>
        <v>8</v>
      </c>
    </row>
    <row r="115" spans="1:8">
      <c r="A115" s="37" t="s">
        <v>16</v>
      </c>
      <c r="B115" s="37" t="s">
        <v>34</v>
      </c>
      <c r="C115" s="37" t="s">
        <v>153</v>
      </c>
      <c r="D115" s="37" t="s">
        <v>208</v>
      </c>
      <c r="E115" s="37" t="s">
        <v>202</v>
      </c>
      <c r="F115" s="39">
        <v>9750</v>
      </c>
      <c r="G115" s="261">
        <f>+VLOOKUP(Tabla16_2[[#This Row],[Semana ]],Tabla18[],2,0)</f>
        <v>44162</v>
      </c>
      <c r="H115" s="37">
        <f>+VLOOKUP(Tabla16_2[[#This Row],[Mercado]],Codigos_mercados_mayoristas[],3,0)</f>
        <v>8</v>
      </c>
    </row>
    <row r="116" spans="1:8">
      <c r="A116" s="37" t="s">
        <v>16</v>
      </c>
      <c r="B116" s="37" t="s">
        <v>34</v>
      </c>
      <c r="C116" s="37" t="s">
        <v>153</v>
      </c>
      <c r="D116" s="37" t="s">
        <v>208</v>
      </c>
      <c r="E116" s="37" t="s">
        <v>203</v>
      </c>
      <c r="F116" s="39">
        <v>9250</v>
      </c>
      <c r="G116" s="261">
        <f>+VLOOKUP(Tabla16_2[[#This Row],[Semana ]],Tabla18[],2,0)</f>
        <v>44162</v>
      </c>
      <c r="H116" s="37">
        <f>+VLOOKUP(Tabla16_2[[#This Row],[Mercado]],Codigos_mercados_mayoristas[],3,0)</f>
        <v>8</v>
      </c>
    </row>
    <row r="117" spans="1:8">
      <c r="A117" s="37" t="s">
        <v>17</v>
      </c>
      <c r="B117" s="37" t="s">
        <v>163</v>
      </c>
      <c r="C117" s="37" t="s">
        <v>153</v>
      </c>
      <c r="D117" s="37" t="s">
        <v>208</v>
      </c>
      <c r="E117" s="37" t="s">
        <v>199</v>
      </c>
      <c r="F117" s="39">
        <v>10731</v>
      </c>
      <c r="G117" s="261">
        <f>+VLOOKUP(Tabla16_2[[#This Row],[Semana ]],Tabla18[],2,0)</f>
        <v>44162</v>
      </c>
      <c r="H117" s="37">
        <f>+VLOOKUP(Tabla16_2[[#This Row],[Mercado]],Codigos_mercados_mayoristas[],3,0)</f>
        <v>13</v>
      </c>
    </row>
    <row r="118" spans="1:8">
      <c r="A118" s="37" t="s">
        <v>17</v>
      </c>
      <c r="B118" s="37" t="s">
        <v>163</v>
      </c>
      <c r="C118" s="37" t="s">
        <v>153</v>
      </c>
      <c r="D118" s="37" t="s">
        <v>208</v>
      </c>
      <c r="E118" s="37" t="s">
        <v>200</v>
      </c>
      <c r="F118" s="39">
        <v>11000</v>
      </c>
      <c r="G118" s="261">
        <f>+VLOOKUP(Tabla16_2[[#This Row],[Semana ]],Tabla18[],2,0)</f>
        <v>44162</v>
      </c>
      <c r="H118" s="37">
        <f>+VLOOKUP(Tabla16_2[[#This Row],[Mercado]],Codigos_mercados_mayoristas[],3,0)</f>
        <v>13</v>
      </c>
    </row>
    <row r="119" spans="1:8">
      <c r="A119" s="37" t="s">
        <v>17</v>
      </c>
      <c r="B119" s="37" t="s">
        <v>163</v>
      </c>
      <c r="C119" s="37" t="s">
        <v>153</v>
      </c>
      <c r="D119" s="37" t="s">
        <v>208</v>
      </c>
      <c r="E119" s="37" t="s">
        <v>201</v>
      </c>
      <c r="F119" s="39">
        <v>10577</v>
      </c>
      <c r="G119" s="261">
        <f>+VLOOKUP(Tabla16_2[[#This Row],[Semana ]],Tabla18[],2,0)</f>
        <v>44162</v>
      </c>
      <c r="H119" s="37">
        <f>+VLOOKUP(Tabla16_2[[#This Row],[Mercado]],Codigos_mercados_mayoristas[],3,0)</f>
        <v>13</v>
      </c>
    </row>
    <row r="120" spans="1:8">
      <c r="A120" s="37" t="s">
        <v>17</v>
      </c>
      <c r="B120" s="37" t="s">
        <v>163</v>
      </c>
      <c r="C120" s="37" t="s">
        <v>153</v>
      </c>
      <c r="D120" s="37" t="s">
        <v>208</v>
      </c>
      <c r="E120" s="37" t="s">
        <v>202</v>
      </c>
      <c r="F120" s="39">
        <v>11487</v>
      </c>
      <c r="G120" s="261">
        <f>+VLOOKUP(Tabla16_2[[#This Row],[Semana ]],Tabla18[],2,0)</f>
        <v>44162</v>
      </c>
      <c r="H120" s="37">
        <f>+VLOOKUP(Tabla16_2[[#This Row],[Mercado]],Codigos_mercados_mayoristas[],3,0)</f>
        <v>13</v>
      </c>
    </row>
    <row r="121" spans="1:8">
      <c r="A121" s="37" t="s">
        <v>17</v>
      </c>
      <c r="B121" s="37" t="s">
        <v>163</v>
      </c>
      <c r="C121" s="37" t="s">
        <v>153</v>
      </c>
      <c r="D121" s="37" t="s">
        <v>208</v>
      </c>
      <c r="E121" s="37" t="s">
        <v>203</v>
      </c>
      <c r="F121" s="39">
        <v>11231</v>
      </c>
      <c r="G121" s="261">
        <f>+VLOOKUP(Tabla16_2[[#This Row],[Semana ]],Tabla18[],2,0)</f>
        <v>44162</v>
      </c>
      <c r="H121" s="37">
        <f>+VLOOKUP(Tabla16_2[[#This Row],[Mercado]],Codigos_mercados_mayoristas[],3,0)</f>
        <v>13</v>
      </c>
    </row>
    <row r="122" spans="1:8">
      <c r="A122" s="37" t="s">
        <v>17</v>
      </c>
      <c r="B122" s="37" t="s">
        <v>31</v>
      </c>
      <c r="C122" s="37" t="s">
        <v>153</v>
      </c>
      <c r="D122" s="37" t="s">
        <v>208</v>
      </c>
      <c r="E122" s="37" t="s">
        <v>199</v>
      </c>
      <c r="F122" s="39">
        <v>11000</v>
      </c>
      <c r="G122" s="261">
        <f>+VLOOKUP(Tabla16_2[[#This Row],[Semana ]],Tabla18[],2,0)</f>
        <v>44162</v>
      </c>
      <c r="H122" s="37">
        <f>+VLOOKUP(Tabla16_2[[#This Row],[Mercado]],Codigos_mercados_mayoristas[],3,0)</f>
        <v>13</v>
      </c>
    </row>
    <row r="123" spans="1:8">
      <c r="A123" s="37" t="s">
        <v>17</v>
      </c>
      <c r="B123" s="37" t="s">
        <v>31</v>
      </c>
      <c r="C123" s="37" t="s">
        <v>153</v>
      </c>
      <c r="D123" s="37" t="s">
        <v>208</v>
      </c>
      <c r="E123" s="37" t="s">
        <v>200</v>
      </c>
      <c r="F123" s="39">
        <v>0</v>
      </c>
      <c r="G123" s="261">
        <f>+VLOOKUP(Tabla16_2[[#This Row],[Semana ]],Tabla18[],2,0)</f>
        <v>44162</v>
      </c>
      <c r="H123" s="37">
        <f>+VLOOKUP(Tabla16_2[[#This Row],[Mercado]],Codigos_mercados_mayoristas[],3,0)</f>
        <v>13</v>
      </c>
    </row>
    <row r="124" spans="1:8">
      <c r="A124" s="37" t="s">
        <v>17</v>
      </c>
      <c r="B124" s="37" t="s">
        <v>31</v>
      </c>
      <c r="C124" s="37" t="s">
        <v>153</v>
      </c>
      <c r="D124" s="37" t="s">
        <v>208</v>
      </c>
      <c r="E124" s="37" t="s">
        <v>201</v>
      </c>
      <c r="F124" s="39">
        <v>0</v>
      </c>
      <c r="G124" s="261">
        <f>+VLOOKUP(Tabla16_2[[#This Row],[Semana ]],Tabla18[],2,0)</f>
        <v>44162</v>
      </c>
      <c r="H124" s="37">
        <f>+VLOOKUP(Tabla16_2[[#This Row],[Mercado]],Codigos_mercados_mayoristas[],3,0)</f>
        <v>13</v>
      </c>
    </row>
    <row r="125" spans="1:8">
      <c r="A125" s="37" t="s">
        <v>17</v>
      </c>
      <c r="B125" s="37" t="s">
        <v>31</v>
      </c>
      <c r="C125" s="37" t="s">
        <v>153</v>
      </c>
      <c r="D125" s="37" t="s">
        <v>208</v>
      </c>
      <c r="E125" s="37" t="s">
        <v>202</v>
      </c>
      <c r="F125" s="39">
        <v>0</v>
      </c>
      <c r="G125" s="261">
        <f>+VLOOKUP(Tabla16_2[[#This Row],[Semana ]],Tabla18[],2,0)</f>
        <v>44162</v>
      </c>
      <c r="H125" s="37">
        <f>+VLOOKUP(Tabla16_2[[#This Row],[Mercado]],Codigos_mercados_mayoristas[],3,0)</f>
        <v>13</v>
      </c>
    </row>
    <row r="126" spans="1:8">
      <c r="A126" s="37" t="s">
        <v>17</v>
      </c>
      <c r="B126" s="37" t="s">
        <v>31</v>
      </c>
      <c r="C126" s="37" t="s">
        <v>153</v>
      </c>
      <c r="D126" s="37" t="s">
        <v>208</v>
      </c>
      <c r="E126" s="37" t="s">
        <v>203</v>
      </c>
      <c r="F126" s="39">
        <v>0</v>
      </c>
      <c r="G126" s="261">
        <f>+VLOOKUP(Tabla16_2[[#This Row],[Semana ]],Tabla18[],2,0)</f>
        <v>44162</v>
      </c>
      <c r="H126" s="37">
        <f>+VLOOKUP(Tabla16_2[[#This Row],[Mercado]],Codigos_mercados_mayoristas[],3,0)</f>
        <v>13</v>
      </c>
    </row>
    <row r="127" spans="1:8">
      <c r="A127" s="37" t="s">
        <v>20</v>
      </c>
      <c r="B127" s="37" t="s">
        <v>35</v>
      </c>
      <c r="C127" s="37" t="s">
        <v>153</v>
      </c>
      <c r="D127" s="37" t="s">
        <v>208</v>
      </c>
      <c r="E127" s="37" t="s">
        <v>199</v>
      </c>
      <c r="F127" s="39">
        <v>14667</v>
      </c>
      <c r="G127" s="261">
        <f>+VLOOKUP(Tabla16_2[[#This Row],[Semana ]],Tabla18[],2,0)</f>
        <v>44162</v>
      </c>
      <c r="H127" s="37">
        <f>+VLOOKUP(Tabla16_2[[#This Row],[Mercado]],Codigos_mercados_mayoristas[],3,0)</f>
        <v>9</v>
      </c>
    </row>
    <row r="128" spans="1:8">
      <c r="A128" s="37" t="s">
        <v>20</v>
      </c>
      <c r="B128" s="37" t="s">
        <v>35</v>
      </c>
      <c r="C128" s="37" t="s">
        <v>153</v>
      </c>
      <c r="D128" s="37" t="s">
        <v>208</v>
      </c>
      <c r="E128" s="37" t="s">
        <v>200</v>
      </c>
      <c r="F128" s="39">
        <v>0</v>
      </c>
      <c r="G128" s="261">
        <f>+VLOOKUP(Tabla16_2[[#This Row],[Semana ]],Tabla18[],2,0)</f>
        <v>44162</v>
      </c>
      <c r="H128" s="37">
        <f>+VLOOKUP(Tabla16_2[[#This Row],[Mercado]],Codigos_mercados_mayoristas[],3,0)</f>
        <v>9</v>
      </c>
    </row>
    <row r="129" spans="1:8">
      <c r="A129" s="37" t="s">
        <v>20</v>
      </c>
      <c r="B129" s="37" t="s">
        <v>35</v>
      </c>
      <c r="C129" s="37" t="s">
        <v>153</v>
      </c>
      <c r="D129" s="37" t="s">
        <v>208</v>
      </c>
      <c r="E129" s="37" t="s">
        <v>201</v>
      </c>
      <c r="F129" s="39">
        <v>12545</v>
      </c>
      <c r="G129" s="261">
        <f>+VLOOKUP(Tabla16_2[[#This Row],[Semana ]],Tabla18[],2,0)</f>
        <v>44162</v>
      </c>
      <c r="H129" s="37">
        <f>+VLOOKUP(Tabla16_2[[#This Row],[Mercado]],Codigos_mercados_mayoristas[],3,0)</f>
        <v>9</v>
      </c>
    </row>
    <row r="130" spans="1:8">
      <c r="A130" s="37" t="s">
        <v>20</v>
      </c>
      <c r="B130" s="37" t="s">
        <v>35</v>
      </c>
      <c r="C130" s="37" t="s">
        <v>153</v>
      </c>
      <c r="D130" s="37" t="s">
        <v>208</v>
      </c>
      <c r="E130" s="37" t="s">
        <v>202</v>
      </c>
      <c r="F130" s="39">
        <v>11111</v>
      </c>
      <c r="G130" s="261">
        <f>+VLOOKUP(Tabla16_2[[#This Row],[Semana ]],Tabla18[],2,0)</f>
        <v>44162</v>
      </c>
      <c r="H130" s="37">
        <f>+VLOOKUP(Tabla16_2[[#This Row],[Mercado]],Codigos_mercados_mayoristas[],3,0)</f>
        <v>9</v>
      </c>
    </row>
    <row r="131" spans="1:8">
      <c r="A131" s="37" t="s">
        <v>20</v>
      </c>
      <c r="B131" s="37" t="s">
        <v>35</v>
      </c>
      <c r="C131" s="37" t="s">
        <v>153</v>
      </c>
      <c r="D131" s="37" t="s">
        <v>208</v>
      </c>
      <c r="E131" s="37" t="s">
        <v>203</v>
      </c>
      <c r="F131" s="39">
        <v>11545</v>
      </c>
      <c r="G131" s="261">
        <f>+VLOOKUP(Tabla16_2[[#This Row],[Semana ]],Tabla18[],2,0)</f>
        <v>44162</v>
      </c>
      <c r="H131" s="37">
        <f>+VLOOKUP(Tabla16_2[[#This Row],[Mercado]],Codigos_mercados_mayoristas[],3,0)</f>
        <v>9</v>
      </c>
    </row>
    <row r="132" spans="1:8">
      <c r="A132" s="37" t="s">
        <v>21</v>
      </c>
      <c r="B132" s="37" t="s">
        <v>163</v>
      </c>
      <c r="C132" s="37" t="s">
        <v>153</v>
      </c>
      <c r="D132" s="37" t="s">
        <v>208</v>
      </c>
      <c r="E132" s="37" t="s">
        <v>199</v>
      </c>
      <c r="F132" s="39">
        <v>9760</v>
      </c>
      <c r="G132" s="261">
        <f>+VLOOKUP(Tabla16_2[[#This Row],[Semana ]],Tabla18[],2,0)</f>
        <v>44162</v>
      </c>
      <c r="H132" s="37">
        <f>+VLOOKUP(Tabla16_2[[#This Row],[Mercado]],Codigos_mercados_mayoristas[],3,0)</f>
        <v>13</v>
      </c>
    </row>
    <row r="133" spans="1:8">
      <c r="A133" s="37" t="s">
        <v>21</v>
      </c>
      <c r="B133" s="37" t="s">
        <v>163</v>
      </c>
      <c r="C133" s="37" t="s">
        <v>153</v>
      </c>
      <c r="D133" s="37" t="s">
        <v>208</v>
      </c>
      <c r="E133" s="37" t="s">
        <v>200</v>
      </c>
      <c r="F133" s="39">
        <v>9192</v>
      </c>
      <c r="G133" s="261">
        <f>+VLOOKUP(Tabla16_2[[#This Row],[Semana ]],Tabla18[],2,0)</f>
        <v>44162</v>
      </c>
      <c r="H133" s="37">
        <f>+VLOOKUP(Tabla16_2[[#This Row],[Mercado]],Codigos_mercados_mayoristas[],3,0)</f>
        <v>13</v>
      </c>
    </row>
    <row r="134" spans="1:8">
      <c r="A134" s="37" t="s">
        <v>21</v>
      </c>
      <c r="B134" s="37" t="s">
        <v>163</v>
      </c>
      <c r="C134" s="37" t="s">
        <v>153</v>
      </c>
      <c r="D134" s="37" t="s">
        <v>208</v>
      </c>
      <c r="E134" s="37" t="s">
        <v>201</v>
      </c>
      <c r="F134" s="39">
        <v>9577</v>
      </c>
      <c r="G134" s="261">
        <f>+VLOOKUP(Tabla16_2[[#This Row],[Semana ]],Tabla18[],2,0)</f>
        <v>44162</v>
      </c>
      <c r="H134" s="37">
        <f>+VLOOKUP(Tabla16_2[[#This Row],[Mercado]],Codigos_mercados_mayoristas[],3,0)</f>
        <v>13</v>
      </c>
    </row>
    <row r="135" spans="1:8">
      <c r="A135" s="37" t="s">
        <v>21</v>
      </c>
      <c r="B135" s="37" t="s">
        <v>163</v>
      </c>
      <c r="C135" s="37" t="s">
        <v>153</v>
      </c>
      <c r="D135" s="37" t="s">
        <v>208</v>
      </c>
      <c r="E135" s="37" t="s">
        <v>202</v>
      </c>
      <c r="F135" s="39">
        <v>10342</v>
      </c>
      <c r="G135" s="261">
        <f>+VLOOKUP(Tabla16_2[[#This Row],[Semana ]],Tabla18[],2,0)</f>
        <v>44162</v>
      </c>
      <c r="H135" s="37">
        <f>+VLOOKUP(Tabla16_2[[#This Row],[Mercado]],Codigos_mercados_mayoristas[],3,0)</f>
        <v>13</v>
      </c>
    </row>
    <row r="136" spans="1:8">
      <c r="A136" s="37" t="s">
        <v>21</v>
      </c>
      <c r="B136" s="37" t="s">
        <v>163</v>
      </c>
      <c r="C136" s="37" t="s">
        <v>153</v>
      </c>
      <c r="D136" s="37" t="s">
        <v>208</v>
      </c>
      <c r="E136" s="37" t="s">
        <v>203</v>
      </c>
      <c r="F136" s="39">
        <v>10292</v>
      </c>
      <c r="G136" s="261">
        <f>+VLOOKUP(Tabla16_2[[#This Row],[Semana ]],Tabla18[],2,0)</f>
        <v>44162</v>
      </c>
      <c r="H136" s="37">
        <f>+VLOOKUP(Tabla16_2[[#This Row],[Mercado]],Codigos_mercados_mayoristas[],3,0)</f>
        <v>13</v>
      </c>
    </row>
    <row r="137" spans="1:8">
      <c r="A137" s="37" t="s">
        <v>21</v>
      </c>
      <c r="B137" s="37" t="s">
        <v>33</v>
      </c>
      <c r="C137" s="37" t="s">
        <v>153</v>
      </c>
      <c r="D137" s="37" t="s">
        <v>208</v>
      </c>
      <c r="E137" s="37" t="s">
        <v>199</v>
      </c>
      <c r="F137" s="39">
        <v>0</v>
      </c>
      <c r="G137" s="261">
        <f>+VLOOKUP(Tabla16_2[[#This Row],[Semana ]],Tabla18[],2,0)</f>
        <v>44162</v>
      </c>
      <c r="H137" s="37">
        <f>+VLOOKUP(Tabla16_2[[#This Row],[Mercado]],Codigos_mercados_mayoristas[],3,0)</f>
        <v>16</v>
      </c>
    </row>
    <row r="138" spans="1:8">
      <c r="A138" s="37" t="s">
        <v>21</v>
      </c>
      <c r="B138" s="37" t="s">
        <v>33</v>
      </c>
      <c r="C138" s="37" t="s">
        <v>153</v>
      </c>
      <c r="D138" s="37" t="s">
        <v>208</v>
      </c>
      <c r="E138" s="37" t="s">
        <v>200</v>
      </c>
      <c r="F138" s="39">
        <v>0</v>
      </c>
      <c r="G138" s="261">
        <f>+VLOOKUP(Tabla16_2[[#This Row],[Semana ]],Tabla18[],2,0)</f>
        <v>44162</v>
      </c>
      <c r="H138" s="37">
        <f>+VLOOKUP(Tabla16_2[[#This Row],[Mercado]],Codigos_mercados_mayoristas[],3,0)</f>
        <v>16</v>
      </c>
    </row>
    <row r="139" spans="1:8">
      <c r="A139" s="37" t="s">
        <v>21</v>
      </c>
      <c r="B139" s="37" t="s">
        <v>33</v>
      </c>
      <c r="C139" s="37" t="s">
        <v>153</v>
      </c>
      <c r="D139" s="37" t="s">
        <v>208</v>
      </c>
      <c r="E139" s="37" t="s">
        <v>201</v>
      </c>
      <c r="F139" s="39">
        <v>0</v>
      </c>
      <c r="G139" s="261">
        <f>+VLOOKUP(Tabla16_2[[#This Row],[Semana ]],Tabla18[],2,0)</f>
        <v>44162</v>
      </c>
      <c r="H139" s="37">
        <f>+VLOOKUP(Tabla16_2[[#This Row],[Mercado]],Codigos_mercados_mayoristas[],3,0)</f>
        <v>16</v>
      </c>
    </row>
    <row r="140" spans="1:8">
      <c r="A140" s="37" t="s">
        <v>21</v>
      </c>
      <c r="B140" s="37" t="s">
        <v>33</v>
      </c>
      <c r="C140" s="37" t="s">
        <v>153</v>
      </c>
      <c r="D140" s="37" t="s">
        <v>208</v>
      </c>
      <c r="E140" s="37" t="s">
        <v>202</v>
      </c>
      <c r="F140" s="39">
        <v>0</v>
      </c>
      <c r="G140" s="261">
        <f>+VLOOKUP(Tabla16_2[[#This Row],[Semana ]],Tabla18[],2,0)</f>
        <v>44162</v>
      </c>
      <c r="H140" s="37">
        <f>+VLOOKUP(Tabla16_2[[#This Row],[Mercado]],Codigos_mercados_mayoristas[],3,0)</f>
        <v>16</v>
      </c>
    </row>
    <row r="141" spans="1:8">
      <c r="A141" s="37" t="s">
        <v>21</v>
      </c>
      <c r="B141" s="37" t="s">
        <v>33</v>
      </c>
      <c r="C141" s="37" t="s">
        <v>153</v>
      </c>
      <c r="D141" s="37" t="s">
        <v>208</v>
      </c>
      <c r="E141" s="37" t="s">
        <v>203</v>
      </c>
      <c r="F141" s="39">
        <v>9455</v>
      </c>
      <c r="G141" s="261">
        <f>+VLOOKUP(Tabla16_2[[#This Row],[Semana ]],Tabla18[],2,0)</f>
        <v>44162</v>
      </c>
      <c r="H141" s="37">
        <f>+VLOOKUP(Tabla16_2[[#This Row],[Mercado]],Codigos_mercados_mayoristas[],3,0)</f>
        <v>16</v>
      </c>
    </row>
    <row r="142" spans="1:8">
      <c r="A142" s="37" t="s">
        <v>21</v>
      </c>
      <c r="B142" s="37" t="s">
        <v>28</v>
      </c>
      <c r="C142" s="37" t="s">
        <v>153</v>
      </c>
      <c r="D142" s="37" t="s">
        <v>208</v>
      </c>
      <c r="E142" s="37" t="s">
        <v>199</v>
      </c>
      <c r="F142" s="39">
        <v>0</v>
      </c>
      <c r="G142" s="261">
        <f>+VLOOKUP(Tabla16_2[[#This Row],[Semana ]],Tabla18[],2,0)</f>
        <v>44162</v>
      </c>
      <c r="H142" s="37">
        <f>+VLOOKUP(Tabla16_2[[#This Row],[Mercado]],Codigos_mercados_mayoristas[],3,0)</f>
        <v>4</v>
      </c>
    </row>
    <row r="143" spans="1:8">
      <c r="A143" s="37" t="s">
        <v>21</v>
      </c>
      <c r="B143" s="37" t="s">
        <v>28</v>
      </c>
      <c r="C143" s="37" t="s">
        <v>153</v>
      </c>
      <c r="D143" s="37" t="s">
        <v>208</v>
      </c>
      <c r="E143" s="37" t="s">
        <v>200</v>
      </c>
      <c r="F143" s="39">
        <v>0</v>
      </c>
      <c r="G143" s="261">
        <f>+VLOOKUP(Tabla16_2[[#This Row],[Semana ]],Tabla18[],2,0)</f>
        <v>44162</v>
      </c>
      <c r="H143" s="37">
        <f>+VLOOKUP(Tabla16_2[[#This Row],[Mercado]],Codigos_mercados_mayoristas[],3,0)</f>
        <v>4</v>
      </c>
    </row>
    <row r="144" spans="1:8">
      <c r="A144" s="37" t="s">
        <v>21</v>
      </c>
      <c r="B144" s="37" t="s">
        <v>28</v>
      </c>
      <c r="C144" s="37" t="s">
        <v>153</v>
      </c>
      <c r="D144" s="37" t="s">
        <v>208</v>
      </c>
      <c r="E144" s="37" t="s">
        <v>201</v>
      </c>
      <c r="F144" s="39">
        <v>0</v>
      </c>
      <c r="G144" s="261">
        <f>+VLOOKUP(Tabla16_2[[#This Row],[Semana ]],Tabla18[],2,0)</f>
        <v>44162</v>
      </c>
      <c r="H144" s="37">
        <f>+VLOOKUP(Tabla16_2[[#This Row],[Mercado]],Codigos_mercados_mayoristas[],3,0)</f>
        <v>4</v>
      </c>
    </row>
    <row r="145" spans="1:8">
      <c r="A145" s="37" t="s">
        <v>21</v>
      </c>
      <c r="B145" s="37" t="s">
        <v>28</v>
      </c>
      <c r="C145" s="37" t="s">
        <v>153</v>
      </c>
      <c r="D145" s="37" t="s">
        <v>208</v>
      </c>
      <c r="E145" s="37" t="s">
        <v>202</v>
      </c>
      <c r="F145" s="39">
        <v>10750</v>
      </c>
      <c r="G145" s="261">
        <f>+VLOOKUP(Tabla16_2[[#This Row],[Semana ]],Tabla18[],2,0)</f>
        <v>44162</v>
      </c>
      <c r="H145" s="37">
        <f>+VLOOKUP(Tabla16_2[[#This Row],[Mercado]],Codigos_mercados_mayoristas[],3,0)</f>
        <v>4</v>
      </c>
    </row>
    <row r="146" spans="1:8">
      <c r="A146" s="37" t="s">
        <v>21</v>
      </c>
      <c r="B146" s="37" t="s">
        <v>28</v>
      </c>
      <c r="C146" s="37" t="s">
        <v>153</v>
      </c>
      <c r="D146" s="37" t="s">
        <v>208</v>
      </c>
      <c r="E146" s="37" t="s">
        <v>203</v>
      </c>
      <c r="F146" s="39">
        <v>10750</v>
      </c>
      <c r="G146" s="261">
        <f>+VLOOKUP(Tabla16_2[[#This Row],[Semana ]],Tabla18[],2,0)</f>
        <v>44162</v>
      </c>
      <c r="H146" s="37">
        <f>+VLOOKUP(Tabla16_2[[#This Row],[Mercado]],Codigos_mercados_mayoristas[],3,0)</f>
        <v>4</v>
      </c>
    </row>
    <row r="147" spans="1:8">
      <c r="A147" s="37" t="s">
        <v>23</v>
      </c>
      <c r="B147" s="37" t="s">
        <v>163</v>
      </c>
      <c r="C147" s="37" t="s">
        <v>153</v>
      </c>
      <c r="D147" s="37" t="s">
        <v>208</v>
      </c>
      <c r="E147" s="37" t="s">
        <v>199</v>
      </c>
      <c r="F147" s="39">
        <v>9714</v>
      </c>
      <c r="G147" s="261">
        <f>+VLOOKUP(Tabla16_2[[#This Row],[Semana ]],Tabla18[],2,0)</f>
        <v>44162</v>
      </c>
      <c r="H147" s="37">
        <f>+VLOOKUP(Tabla16_2[[#This Row],[Mercado]],Codigos_mercados_mayoristas[],3,0)</f>
        <v>13</v>
      </c>
    </row>
    <row r="148" spans="1:8">
      <c r="A148" s="37" t="s">
        <v>23</v>
      </c>
      <c r="B148" s="37" t="s">
        <v>163</v>
      </c>
      <c r="C148" s="37" t="s">
        <v>153</v>
      </c>
      <c r="D148" s="37" t="s">
        <v>208</v>
      </c>
      <c r="E148" s="37" t="s">
        <v>200</v>
      </c>
      <c r="F148" s="39">
        <v>10135</v>
      </c>
      <c r="G148" s="261">
        <f>+VLOOKUP(Tabla16_2[[#This Row],[Semana ]],Tabla18[],2,0)</f>
        <v>44162</v>
      </c>
      <c r="H148" s="37">
        <f>+VLOOKUP(Tabla16_2[[#This Row],[Mercado]],Codigos_mercados_mayoristas[],3,0)</f>
        <v>13</v>
      </c>
    </row>
    <row r="149" spans="1:8">
      <c r="A149" s="37" t="s">
        <v>23</v>
      </c>
      <c r="B149" s="37" t="s">
        <v>163</v>
      </c>
      <c r="C149" s="37" t="s">
        <v>153</v>
      </c>
      <c r="D149" s="37" t="s">
        <v>208</v>
      </c>
      <c r="E149" s="37" t="s">
        <v>201</v>
      </c>
      <c r="F149" s="39">
        <v>9560</v>
      </c>
      <c r="G149" s="261">
        <f>+VLOOKUP(Tabla16_2[[#This Row],[Semana ]],Tabla18[],2,0)</f>
        <v>44162</v>
      </c>
      <c r="H149" s="37">
        <f>+VLOOKUP(Tabla16_2[[#This Row],[Mercado]],Codigos_mercados_mayoristas[],3,0)</f>
        <v>13</v>
      </c>
    </row>
    <row r="150" spans="1:8">
      <c r="A150" s="37" t="s">
        <v>23</v>
      </c>
      <c r="B150" s="37" t="s">
        <v>163</v>
      </c>
      <c r="C150" s="37" t="s">
        <v>153</v>
      </c>
      <c r="D150" s="37" t="s">
        <v>208</v>
      </c>
      <c r="E150" s="37" t="s">
        <v>202</v>
      </c>
      <c r="F150" s="39">
        <v>10720</v>
      </c>
      <c r="G150" s="261">
        <f>+VLOOKUP(Tabla16_2[[#This Row],[Semana ]],Tabla18[],2,0)</f>
        <v>44162</v>
      </c>
      <c r="H150" s="37">
        <f>+VLOOKUP(Tabla16_2[[#This Row],[Mercado]],Codigos_mercados_mayoristas[],3,0)</f>
        <v>13</v>
      </c>
    </row>
    <row r="151" spans="1:8">
      <c r="A151" s="37" t="s">
        <v>23</v>
      </c>
      <c r="B151" s="37" t="s">
        <v>163</v>
      </c>
      <c r="C151" s="37" t="s">
        <v>153</v>
      </c>
      <c r="D151" s="37" t="s">
        <v>208</v>
      </c>
      <c r="E151" s="37" t="s">
        <v>203</v>
      </c>
      <c r="F151" s="39">
        <v>10417</v>
      </c>
      <c r="G151" s="261">
        <f>+VLOOKUP(Tabla16_2[[#This Row],[Semana ]],Tabla18[],2,0)</f>
        <v>44162</v>
      </c>
      <c r="H151" s="37">
        <f>+VLOOKUP(Tabla16_2[[#This Row],[Mercado]],Codigos_mercados_mayoristas[],3,0)</f>
        <v>13</v>
      </c>
    </row>
    <row r="152" spans="1:8">
      <c r="A152" s="37" t="s">
        <v>23</v>
      </c>
      <c r="B152" s="37" t="s">
        <v>29</v>
      </c>
      <c r="C152" s="37" t="s">
        <v>153</v>
      </c>
      <c r="D152" s="37" t="s">
        <v>208</v>
      </c>
      <c r="E152" s="37" t="s">
        <v>199</v>
      </c>
      <c r="F152" s="39">
        <v>9257</v>
      </c>
      <c r="G152" s="261">
        <f>+VLOOKUP(Tabla16_2[[#This Row],[Semana ]],Tabla18[],2,0)</f>
        <v>44162</v>
      </c>
      <c r="H152" s="37">
        <f>+VLOOKUP(Tabla16_2[[#This Row],[Mercado]],Codigos_mercados_mayoristas[],3,0)</f>
        <v>5</v>
      </c>
    </row>
    <row r="153" spans="1:8">
      <c r="A153" s="37" t="s">
        <v>23</v>
      </c>
      <c r="B153" s="37" t="s">
        <v>29</v>
      </c>
      <c r="C153" s="37" t="s">
        <v>153</v>
      </c>
      <c r="D153" s="37" t="s">
        <v>208</v>
      </c>
      <c r="E153" s="37" t="s">
        <v>200</v>
      </c>
      <c r="F153" s="39">
        <v>9235</v>
      </c>
      <c r="G153" s="261">
        <f>+VLOOKUP(Tabla16_2[[#This Row],[Semana ]],Tabla18[],2,0)</f>
        <v>44162</v>
      </c>
      <c r="H153" s="37">
        <f>+VLOOKUP(Tabla16_2[[#This Row],[Mercado]],Codigos_mercados_mayoristas[],3,0)</f>
        <v>5</v>
      </c>
    </row>
    <row r="154" spans="1:8">
      <c r="A154" s="37" t="s">
        <v>23</v>
      </c>
      <c r="B154" s="37" t="s">
        <v>29</v>
      </c>
      <c r="C154" s="37" t="s">
        <v>153</v>
      </c>
      <c r="D154" s="37" t="s">
        <v>208</v>
      </c>
      <c r="E154" s="37" t="s">
        <v>201</v>
      </c>
      <c r="F154" s="39">
        <v>9243</v>
      </c>
      <c r="G154" s="261">
        <f>+VLOOKUP(Tabla16_2[[#This Row],[Semana ]],Tabla18[],2,0)</f>
        <v>44162</v>
      </c>
      <c r="H154" s="37">
        <f>+VLOOKUP(Tabla16_2[[#This Row],[Mercado]],Codigos_mercados_mayoristas[],3,0)</f>
        <v>5</v>
      </c>
    </row>
    <row r="155" spans="1:8">
      <c r="A155" s="37" t="s">
        <v>23</v>
      </c>
      <c r="B155" s="37" t="s">
        <v>29</v>
      </c>
      <c r="C155" s="37" t="s">
        <v>153</v>
      </c>
      <c r="D155" s="37" t="s">
        <v>208</v>
      </c>
      <c r="E155" s="37" t="s">
        <v>202</v>
      </c>
      <c r="F155" s="39">
        <v>9227</v>
      </c>
      <c r="G155" s="261">
        <f>+VLOOKUP(Tabla16_2[[#This Row],[Semana ]],Tabla18[],2,0)</f>
        <v>44162</v>
      </c>
      <c r="H155" s="37">
        <f>+VLOOKUP(Tabla16_2[[#This Row],[Mercado]],Codigos_mercados_mayoristas[],3,0)</f>
        <v>5</v>
      </c>
    </row>
    <row r="156" spans="1:8">
      <c r="A156" s="37" t="s">
        <v>23</v>
      </c>
      <c r="B156" s="37" t="s">
        <v>29</v>
      </c>
      <c r="C156" s="37" t="s">
        <v>153</v>
      </c>
      <c r="D156" s="37" t="s">
        <v>208</v>
      </c>
      <c r="E156" s="37" t="s">
        <v>203</v>
      </c>
      <c r="F156" s="39">
        <v>9260</v>
      </c>
      <c r="G156" s="261">
        <f>+VLOOKUP(Tabla16_2[[#This Row],[Semana ]],Tabla18[],2,0)</f>
        <v>44162</v>
      </c>
      <c r="H156" s="37">
        <f>+VLOOKUP(Tabla16_2[[#This Row],[Mercado]],Codigos_mercados_mayoristas[],3,0)</f>
        <v>5</v>
      </c>
    </row>
    <row r="157" spans="1:8">
      <c r="A157" s="37" t="s">
        <v>23</v>
      </c>
      <c r="B157" s="37" t="s">
        <v>32</v>
      </c>
      <c r="C157" s="37" t="s">
        <v>153</v>
      </c>
      <c r="D157" s="37" t="s">
        <v>208</v>
      </c>
      <c r="E157" s="37" t="s">
        <v>199</v>
      </c>
      <c r="F157" s="39">
        <v>0</v>
      </c>
      <c r="G157" s="261">
        <f>+VLOOKUP(Tabla16_2[[#This Row],[Semana ]],Tabla18[],2,0)</f>
        <v>44162</v>
      </c>
      <c r="H157" s="37">
        <f>+VLOOKUP(Tabla16_2[[#This Row],[Mercado]],Codigos_mercados_mayoristas[],3,0)</f>
        <v>7</v>
      </c>
    </row>
    <row r="158" spans="1:8">
      <c r="A158" s="37" t="s">
        <v>23</v>
      </c>
      <c r="B158" s="37" t="s">
        <v>32</v>
      </c>
      <c r="C158" s="37" t="s">
        <v>153</v>
      </c>
      <c r="D158" s="37" t="s">
        <v>208</v>
      </c>
      <c r="E158" s="37" t="s">
        <v>200</v>
      </c>
      <c r="F158" s="39">
        <v>9455</v>
      </c>
      <c r="G158" s="261">
        <f>+VLOOKUP(Tabla16_2[[#This Row],[Semana ]],Tabla18[],2,0)</f>
        <v>44162</v>
      </c>
      <c r="H158" s="37">
        <f>+VLOOKUP(Tabla16_2[[#This Row],[Mercado]],Codigos_mercados_mayoristas[],3,0)</f>
        <v>7</v>
      </c>
    </row>
    <row r="159" spans="1:8">
      <c r="A159" s="37" t="s">
        <v>23</v>
      </c>
      <c r="B159" s="37" t="s">
        <v>32</v>
      </c>
      <c r="C159" s="37" t="s">
        <v>153</v>
      </c>
      <c r="D159" s="37" t="s">
        <v>208</v>
      </c>
      <c r="E159" s="37" t="s">
        <v>201</v>
      </c>
      <c r="F159" s="39">
        <v>9000</v>
      </c>
      <c r="G159" s="261">
        <f>+VLOOKUP(Tabla16_2[[#This Row],[Semana ]],Tabla18[],2,0)</f>
        <v>44162</v>
      </c>
      <c r="H159" s="37">
        <f>+VLOOKUP(Tabla16_2[[#This Row],[Mercado]],Codigos_mercados_mayoristas[],3,0)</f>
        <v>7</v>
      </c>
    </row>
    <row r="160" spans="1:8">
      <c r="A160" s="37" t="s">
        <v>23</v>
      </c>
      <c r="B160" s="37" t="s">
        <v>32</v>
      </c>
      <c r="C160" s="37" t="s">
        <v>153</v>
      </c>
      <c r="D160" s="37" t="s">
        <v>208</v>
      </c>
      <c r="E160" s="37" t="s">
        <v>202</v>
      </c>
      <c r="F160" s="39">
        <v>10000</v>
      </c>
      <c r="G160" s="261">
        <f>+VLOOKUP(Tabla16_2[[#This Row],[Semana ]],Tabla18[],2,0)</f>
        <v>44162</v>
      </c>
      <c r="H160" s="37">
        <f>+VLOOKUP(Tabla16_2[[#This Row],[Mercado]],Codigos_mercados_mayoristas[],3,0)</f>
        <v>7</v>
      </c>
    </row>
    <row r="161" spans="1:8">
      <c r="A161" s="37" t="s">
        <v>23</v>
      </c>
      <c r="B161" s="37" t="s">
        <v>32</v>
      </c>
      <c r="C161" s="37" t="s">
        <v>153</v>
      </c>
      <c r="D161" s="37" t="s">
        <v>208</v>
      </c>
      <c r="E161" s="37" t="s">
        <v>203</v>
      </c>
      <c r="F161" s="39">
        <v>8500</v>
      </c>
      <c r="G161" s="261">
        <f>+VLOOKUP(Tabla16_2[[#This Row],[Semana ]],Tabla18[],2,0)</f>
        <v>44162</v>
      </c>
      <c r="H161" s="37">
        <f>+VLOOKUP(Tabla16_2[[#This Row],[Mercado]],Codigos_mercados_mayoristas[],3,0)</f>
        <v>7</v>
      </c>
    </row>
    <row r="162" spans="1:8">
      <c r="A162" s="37" t="s">
        <v>16</v>
      </c>
      <c r="B162" s="37" t="s">
        <v>163</v>
      </c>
      <c r="C162" s="37" t="s">
        <v>153</v>
      </c>
      <c r="D162" s="37" t="s">
        <v>209</v>
      </c>
      <c r="E162" s="37" t="s">
        <v>199</v>
      </c>
      <c r="F162" s="39">
        <v>9731</v>
      </c>
      <c r="G162" s="261">
        <f>+VLOOKUP(Tabla16_2[[#This Row],[Semana ]],Tabla18[],2,0)</f>
        <v>44155</v>
      </c>
      <c r="H162" s="37">
        <f>+VLOOKUP(Tabla16_2[[#This Row],[Mercado]],Codigos_mercados_mayoristas[],3,0)</f>
        <v>13</v>
      </c>
    </row>
    <row r="163" spans="1:8">
      <c r="A163" s="37" t="s">
        <v>16</v>
      </c>
      <c r="B163" s="37" t="s">
        <v>163</v>
      </c>
      <c r="C163" s="37" t="s">
        <v>153</v>
      </c>
      <c r="D163" s="37" t="s">
        <v>209</v>
      </c>
      <c r="E163" s="37" t="s">
        <v>200</v>
      </c>
      <c r="F163" s="39">
        <v>8593</v>
      </c>
      <c r="G163" s="261">
        <f>+VLOOKUP(Tabla16_2[[#This Row],[Semana ]],Tabla18[],2,0)</f>
        <v>44155</v>
      </c>
      <c r="H163" s="37">
        <f>+VLOOKUP(Tabla16_2[[#This Row],[Mercado]],Codigos_mercados_mayoristas[],3,0)</f>
        <v>13</v>
      </c>
    </row>
    <row r="164" spans="1:8">
      <c r="A164" s="37" t="s">
        <v>16</v>
      </c>
      <c r="B164" s="37" t="s">
        <v>163</v>
      </c>
      <c r="C164" s="37" t="s">
        <v>153</v>
      </c>
      <c r="D164" s="37" t="s">
        <v>209</v>
      </c>
      <c r="E164" s="37" t="s">
        <v>201</v>
      </c>
      <c r="F164" s="39">
        <v>10462</v>
      </c>
      <c r="G164" s="261">
        <f>+VLOOKUP(Tabla16_2[[#This Row],[Semana ]],Tabla18[],2,0)</f>
        <v>44155</v>
      </c>
      <c r="H164" s="37">
        <f>+VLOOKUP(Tabla16_2[[#This Row],[Mercado]],Codigos_mercados_mayoristas[],3,0)</f>
        <v>13</v>
      </c>
    </row>
    <row r="165" spans="1:8">
      <c r="A165" s="37" t="s">
        <v>16</v>
      </c>
      <c r="B165" s="37" t="s">
        <v>163</v>
      </c>
      <c r="C165" s="37" t="s">
        <v>153</v>
      </c>
      <c r="D165" s="37" t="s">
        <v>209</v>
      </c>
      <c r="E165" s="37" t="s">
        <v>202</v>
      </c>
      <c r="F165" s="39">
        <v>9296</v>
      </c>
      <c r="G165" s="261">
        <f>+VLOOKUP(Tabla16_2[[#This Row],[Semana ]],Tabla18[],2,0)</f>
        <v>44155</v>
      </c>
      <c r="H165" s="37">
        <f>+VLOOKUP(Tabla16_2[[#This Row],[Mercado]],Codigos_mercados_mayoristas[],3,0)</f>
        <v>13</v>
      </c>
    </row>
    <row r="166" spans="1:8">
      <c r="A166" s="37" t="s">
        <v>16</v>
      </c>
      <c r="B166" s="37" t="s">
        <v>163</v>
      </c>
      <c r="C166" s="37" t="s">
        <v>153</v>
      </c>
      <c r="D166" s="37" t="s">
        <v>209</v>
      </c>
      <c r="E166" s="37" t="s">
        <v>203</v>
      </c>
      <c r="F166" s="39">
        <v>10123</v>
      </c>
      <c r="G166" s="261">
        <f>+VLOOKUP(Tabla16_2[[#This Row],[Semana ]],Tabla18[],2,0)</f>
        <v>44155</v>
      </c>
      <c r="H166" s="37">
        <f>+VLOOKUP(Tabla16_2[[#This Row],[Mercado]],Codigos_mercados_mayoristas[],3,0)</f>
        <v>13</v>
      </c>
    </row>
    <row r="167" spans="1:8">
      <c r="A167" s="37" t="s">
        <v>16</v>
      </c>
      <c r="B167" s="37" t="s">
        <v>32</v>
      </c>
      <c r="C167" s="37" t="s">
        <v>153</v>
      </c>
      <c r="D167" s="37" t="s">
        <v>209</v>
      </c>
      <c r="E167" s="37" t="s">
        <v>199</v>
      </c>
      <c r="F167" s="39">
        <v>8000</v>
      </c>
      <c r="G167" s="261">
        <f>+VLOOKUP(Tabla16_2[[#This Row],[Semana ]],Tabla18[],2,0)</f>
        <v>44155</v>
      </c>
      <c r="H167" s="37">
        <f>+VLOOKUP(Tabla16_2[[#This Row],[Mercado]],Codigos_mercados_mayoristas[],3,0)</f>
        <v>7</v>
      </c>
    </row>
    <row r="168" spans="1:8">
      <c r="A168" s="37" t="s">
        <v>16</v>
      </c>
      <c r="B168" s="37" t="s">
        <v>32</v>
      </c>
      <c r="C168" s="37" t="s">
        <v>153</v>
      </c>
      <c r="D168" s="37" t="s">
        <v>209</v>
      </c>
      <c r="E168" s="37" t="s">
        <v>200</v>
      </c>
      <c r="F168" s="39">
        <v>0</v>
      </c>
      <c r="G168" s="261">
        <f>+VLOOKUP(Tabla16_2[[#This Row],[Semana ]],Tabla18[],2,0)</f>
        <v>44155</v>
      </c>
      <c r="H168" s="37">
        <f>+VLOOKUP(Tabla16_2[[#This Row],[Mercado]],Codigos_mercados_mayoristas[],3,0)</f>
        <v>7</v>
      </c>
    </row>
    <row r="169" spans="1:8">
      <c r="A169" s="37" t="s">
        <v>16</v>
      </c>
      <c r="B169" s="37" t="s">
        <v>32</v>
      </c>
      <c r="C169" s="37" t="s">
        <v>153</v>
      </c>
      <c r="D169" s="37" t="s">
        <v>209</v>
      </c>
      <c r="E169" s="37" t="s">
        <v>201</v>
      </c>
      <c r="F169" s="39">
        <v>0</v>
      </c>
      <c r="G169" s="261">
        <f>+VLOOKUP(Tabla16_2[[#This Row],[Semana ]],Tabla18[],2,0)</f>
        <v>44155</v>
      </c>
      <c r="H169" s="37">
        <f>+VLOOKUP(Tabla16_2[[#This Row],[Mercado]],Codigos_mercados_mayoristas[],3,0)</f>
        <v>7</v>
      </c>
    </row>
    <row r="170" spans="1:8">
      <c r="A170" s="37" t="s">
        <v>16</v>
      </c>
      <c r="B170" s="37" t="s">
        <v>32</v>
      </c>
      <c r="C170" s="37" t="s">
        <v>153</v>
      </c>
      <c r="D170" s="37" t="s">
        <v>209</v>
      </c>
      <c r="E170" s="37" t="s">
        <v>202</v>
      </c>
      <c r="F170" s="39">
        <v>0</v>
      </c>
      <c r="G170" s="261">
        <f>+VLOOKUP(Tabla16_2[[#This Row],[Semana ]],Tabla18[],2,0)</f>
        <v>44155</v>
      </c>
      <c r="H170" s="37">
        <f>+VLOOKUP(Tabla16_2[[#This Row],[Mercado]],Codigos_mercados_mayoristas[],3,0)</f>
        <v>7</v>
      </c>
    </row>
    <row r="171" spans="1:8">
      <c r="A171" s="37" t="s">
        <v>16</v>
      </c>
      <c r="B171" s="37" t="s">
        <v>32</v>
      </c>
      <c r="C171" s="37" t="s">
        <v>153</v>
      </c>
      <c r="D171" s="37" t="s">
        <v>209</v>
      </c>
      <c r="E171" s="37" t="s">
        <v>203</v>
      </c>
      <c r="F171" s="39">
        <v>9000</v>
      </c>
      <c r="G171" s="261">
        <f>+VLOOKUP(Tabla16_2[[#This Row],[Semana ]],Tabla18[],2,0)</f>
        <v>44155</v>
      </c>
      <c r="H171" s="37">
        <f>+VLOOKUP(Tabla16_2[[#This Row],[Mercado]],Codigos_mercados_mayoristas[],3,0)</f>
        <v>7</v>
      </c>
    </row>
    <row r="172" spans="1:8">
      <c r="A172" s="37" t="s">
        <v>16</v>
      </c>
      <c r="B172" s="37" t="s">
        <v>33</v>
      </c>
      <c r="C172" s="37" t="s">
        <v>153</v>
      </c>
      <c r="D172" s="37" t="s">
        <v>209</v>
      </c>
      <c r="E172" s="37" t="s">
        <v>199</v>
      </c>
      <c r="F172" s="39">
        <v>9792</v>
      </c>
      <c r="G172" s="261">
        <f>+VLOOKUP(Tabla16_2[[#This Row],[Semana ]],Tabla18[],2,0)</f>
        <v>44155</v>
      </c>
      <c r="H172" s="37">
        <f>+VLOOKUP(Tabla16_2[[#This Row],[Mercado]],Codigos_mercados_mayoristas[],3,0)</f>
        <v>16</v>
      </c>
    </row>
    <row r="173" spans="1:8">
      <c r="A173" s="37" t="s">
        <v>16</v>
      </c>
      <c r="B173" s="37" t="s">
        <v>33</v>
      </c>
      <c r="C173" s="37" t="s">
        <v>153</v>
      </c>
      <c r="D173" s="37" t="s">
        <v>209</v>
      </c>
      <c r="E173" s="37" t="s">
        <v>200</v>
      </c>
      <c r="F173" s="39">
        <v>8538</v>
      </c>
      <c r="G173" s="261">
        <f>+VLOOKUP(Tabla16_2[[#This Row],[Semana ]],Tabla18[],2,0)</f>
        <v>44155</v>
      </c>
      <c r="H173" s="37">
        <f>+VLOOKUP(Tabla16_2[[#This Row],[Mercado]],Codigos_mercados_mayoristas[],3,0)</f>
        <v>16</v>
      </c>
    </row>
    <row r="174" spans="1:8">
      <c r="A174" s="37" t="s">
        <v>16</v>
      </c>
      <c r="B174" s="37" t="s">
        <v>33</v>
      </c>
      <c r="C174" s="37" t="s">
        <v>153</v>
      </c>
      <c r="D174" s="37" t="s">
        <v>209</v>
      </c>
      <c r="E174" s="37" t="s">
        <v>201</v>
      </c>
      <c r="F174" s="39">
        <v>0</v>
      </c>
      <c r="G174" s="261">
        <f>+VLOOKUP(Tabla16_2[[#This Row],[Semana ]],Tabla18[],2,0)</f>
        <v>44155</v>
      </c>
      <c r="H174" s="37">
        <f>+VLOOKUP(Tabla16_2[[#This Row],[Mercado]],Codigos_mercados_mayoristas[],3,0)</f>
        <v>16</v>
      </c>
    </row>
    <row r="175" spans="1:8">
      <c r="A175" s="37" t="s">
        <v>16</v>
      </c>
      <c r="B175" s="37" t="s">
        <v>33</v>
      </c>
      <c r="C175" s="37" t="s">
        <v>153</v>
      </c>
      <c r="D175" s="37" t="s">
        <v>209</v>
      </c>
      <c r="E175" s="37" t="s">
        <v>202</v>
      </c>
      <c r="F175" s="39">
        <v>0</v>
      </c>
      <c r="G175" s="261">
        <f>+VLOOKUP(Tabla16_2[[#This Row],[Semana ]],Tabla18[],2,0)</f>
        <v>44155</v>
      </c>
      <c r="H175" s="37">
        <f>+VLOOKUP(Tabla16_2[[#This Row],[Mercado]],Codigos_mercados_mayoristas[],3,0)</f>
        <v>16</v>
      </c>
    </row>
    <row r="176" spans="1:8">
      <c r="A176" s="37" t="s">
        <v>16</v>
      </c>
      <c r="B176" s="37" t="s">
        <v>33</v>
      </c>
      <c r="C176" s="37" t="s">
        <v>153</v>
      </c>
      <c r="D176" s="37" t="s">
        <v>209</v>
      </c>
      <c r="E176" s="37" t="s">
        <v>203</v>
      </c>
      <c r="F176" s="39">
        <v>8615</v>
      </c>
      <c r="G176" s="261">
        <f>+VLOOKUP(Tabla16_2[[#This Row],[Semana ]],Tabla18[],2,0)</f>
        <v>44155</v>
      </c>
      <c r="H176" s="37">
        <f>+VLOOKUP(Tabla16_2[[#This Row],[Mercado]],Codigos_mercados_mayoristas[],3,0)</f>
        <v>16</v>
      </c>
    </row>
    <row r="177" spans="1:8">
      <c r="A177" s="37" t="s">
        <v>16</v>
      </c>
      <c r="B177" s="37" t="s">
        <v>31</v>
      </c>
      <c r="C177" s="37" t="s">
        <v>153</v>
      </c>
      <c r="D177" s="37" t="s">
        <v>209</v>
      </c>
      <c r="E177" s="37" t="s">
        <v>199</v>
      </c>
      <c r="F177" s="39">
        <v>0</v>
      </c>
      <c r="G177" s="261">
        <f>+VLOOKUP(Tabla16_2[[#This Row],[Semana ]],Tabla18[],2,0)</f>
        <v>44155</v>
      </c>
      <c r="H177" s="37">
        <f>+VLOOKUP(Tabla16_2[[#This Row],[Mercado]],Codigos_mercados_mayoristas[],3,0)</f>
        <v>13</v>
      </c>
    </row>
    <row r="178" spans="1:8">
      <c r="A178" s="37" t="s">
        <v>16</v>
      </c>
      <c r="B178" s="37" t="s">
        <v>31</v>
      </c>
      <c r="C178" s="37" t="s">
        <v>153</v>
      </c>
      <c r="D178" s="37" t="s">
        <v>209</v>
      </c>
      <c r="E178" s="37" t="s">
        <v>200</v>
      </c>
      <c r="F178" s="39">
        <v>0</v>
      </c>
      <c r="G178" s="261">
        <f>+VLOOKUP(Tabla16_2[[#This Row],[Semana ]],Tabla18[],2,0)</f>
        <v>44155</v>
      </c>
      <c r="H178" s="37">
        <f>+VLOOKUP(Tabla16_2[[#This Row],[Mercado]],Codigos_mercados_mayoristas[],3,0)</f>
        <v>13</v>
      </c>
    </row>
    <row r="179" spans="1:8">
      <c r="A179" s="37" t="s">
        <v>16</v>
      </c>
      <c r="B179" s="37" t="s">
        <v>31</v>
      </c>
      <c r="C179" s="37" t="s">
        <v>153</v>
      </c>
      <c r="D179" s="37" t="s">
        <v>209</v>
      </c>
      <c r="E179" s="37" t="s">
        <v>201</v>
      </c>
      <c r="F179" s="39">
        <v>0</v>
      </c>
      <c r="G179" s="261">
        <f>+VLOOKUP(Tabla16_2[[#This Row],[Semana ]],Tabla18[],2,0)</f>
        <v>44155</v>
      </c>
      <c r="H179" s="37">
        <f>+VLOOKUP(Tabla16_2[[#This Row],[Mercado]],Codigos_mercados_mayoristas[],3,0)</f>
        <v>13</v>
      </c>
    </row>
    <row r="180" spans="1:8">
      <c r="A180" s="37" t="s">
        <v>16</v>
      </c>
      <c r="B180" s="37" t="s">
        <v>31</v>
      </c>
      <c r="C180" s="37" t="s">
        <v>153</v>
      </c>
      <c r="D180" s="37" t="s">
        <v>209</v>
      </c>
      <c r="E180" s="37" t="s">
        <v>202</v>
      </c>
      <c r="F180" s="39">
        <v>0</v>
      </c>
      <c r="G180" s="261">
        <f>+VLOOKUP(Tabla16_2[[#This Row],[Semana ]],Tabla18[],2,0)</f>
        <v>44155</v>
      </c>
      <c r="H180" s="37">
        <f>+VLOOKUP(Tabla16_2[[#This Row],[Mercado]],Codigos_mercados_mayoristas[],3,0)</f>
        <v>13</v>
      </c>
    </row>
    <row r="181" spans="1:8">
      <c r="A181" s="37" t="s">
        <v>16</v>
      </c>
      <c r="B181" s="37" t="s">
        <v>31</v>
      </c>
      <c r="C181" s="37" t="s">
        <v>153</v>
      </c>
      <c r="D181" s="37" t="s">
        <v>209</v>
      </c>
      <c r="E181" s="37" t="s">
        <v>203</v>
      </c>
      <c r="F181" s="39">
        <v>11516</v>
      </c>
      <c r="G181" s="261">
        <f>+VLOOKUP(Tabla16_2[[#This Row],[Semana ]],Tabla18[],2,0)</f>
        <v>44155</v>
      </c>
      <c r="H181" s="37">
        <f>+VLOOKUP(Tabla16_2[[#This Row],[Mercado]],Codigos_mercados_mayoristas[],3,0)</f>
        <v>13</v>
      </c>
    </row>
    <row r="182" spans="1:8">
      <c r="A182" s="37" t="s">
        <v>16</v>
      </c>
      <c r="B182" s="37" t="s">
        <v>34</v>
      </c>
      <c r="C182" s="37" t="s">
        <v>153</v>
      </c>
      <c r="D182" s="37" t="s">
        <v>209</v>
      </c>
      <c r="E182" s="37" t="s">
        <v>199</v>
      </c>
      <c r="F182" s="39">
        <v>0</v>
      </c>
      <c r="G182" s="261">
        <f>+VLOOKUP(Tabla16_2[[#This Row],[Semana ]],Tabla18[],2,0)</f>
        <v>44155</v>
      </c>
      <c r="H182" s="37">
        <f>+VLOOKUP(Tabla16_2[[#This Row],[Mercado]],Codigos_mercados_mayoristas[],3,0)</f>
        <v>8</v>
      </c>
    </row>
    <row r="183" spans="1:8">
      <c r="A183" s="37" t="s">
        <v>16</v>
      </c>
      <c r="B183" s="37" t="s">
        <v>34</v>
      </c>
      <c r="C183" s="37" t="s">
        <v>153</v>
      </c>
      <c r="D183" s="37" t="s">
        <v>209</v>
      </c>
      <c r="E183" s="37" t="s">
        <v>200</v>
      </c>
      <c r="F183" s="39">
        <v>10500</v>
      </c>
      <c r="G183" s="261">
        <f>+VLOOKUP(Tabla16_2[[#This Row],[Semana ]],Tabla18[],2,0)</f>
        <v>44155</v>
      </c>
      <c r="H183" s="37">
        <f>+VLOOKUP(Tabla16_2[[#This Row],[Mercado]],Codigos_mercados_mayoristas[],3,0)</f>
        <v>8</v>
      </c>
    </row>
    <row r="184" spans="1:8">
      <c r="A184" s="37" t="s">
        <v>16</v>
      </c>
      <c r="B184" s="37" t="s">
        <v>34</v>
      </c>
      <c r="C184" s="37" t="s">
        <v>153</v>
      </c>
      <c r="D184" s="37" t="s">
        <v>209</v>
      </c>
      <c r="E184" s="37" t="s">
        <v>201</v>
      </c>
      <c r="F184" s="39">
        <v>9500</v>
      </c>
      <c r="G184" s="261">
        <f>+VLOOKUP(Tabla16_2[[#This Row],[Semana ]],Tabla18[],2,0)</f>
        <v>44155</v>
      </c>
      <c r="H184" s="37">
        <f>+VLOOKUP(Tabla16_2[[#This Row],[Mercado]],Codigos_mercados_mayoristas[],3,0)</f>
        <v>8</v>
      </c>
    </row>
    <row r="185" spans="1:8">
      <c r="A185" s="37" t="s">
        <v>16</v>
      </c>
      <c r="B185" s="37" t="s">
        <v>34</v>
      </c>
      <c r="C185" s="37" t="s">
        <v>153</v>
      </c>
      <c r="D185" s="37" t="s">
        <v>209</v>
      </c>
      <c r="E185" s="37" t="s">
        <v>202</v>
      </c>
      <c r="F185" s="39">
        <v>9750</v>
      </c>
      <c r="G185" s="261">
        <f>+VLOOKUP(Tabla16_2[[#This Row],[Semana ]],Tabla18[],2,0)</f>
        <v>44155</v>
      </c>
      <c r="H185" s="37">
        <f>+VLOOKUP(Tabla16_2[[#This Row],[Mercado]],Codigos_mercados_mayoristas[],3,0)</f>
        <v>8</v>
      </c>
    </row>
    <row r="186" spans="1:8">
      <c r="A186" s="37" t="s">
        <v>16</v>
      </c>
      <c r="B186" s="37" t="s">
        <v>34</v>
      </c>
      <c r="C186" s="37" t="s">
        <v>153</v>
      </c>
      <c r="D186" s="37" t="s">
        <v>209</v>
      </c>
      <c r="E186" s="37" t="s">
        <v>203</v>
      </c>
      <c r="F186" s="39">
        <v>9750</v>
      </c>
      <c r="G186" s="261">
        <f>+VLOOKUP(Tabla16_2[[#This Row],[Semana ]],Tabla18[],2,0)</f>
        <v>44155</v>
      </c>
      <c r="H186" s="37">
        <f>+VLOOKUP(Tabla16_2[[#This Row],[Mercado]],Codigos_mercados_mayoristas[],3,0)</f>
        <v>8</v>
      </c>
    </row>
    <row r="187" spans="1:8">
      <c r="A187" s="37" t="s">
        <v>17</v>
      </c>
      <c r="B187" s="37" t="s">
        <v>163</v>
      </c>
      <c r="C187" s="37" t="s">
        <v>153</v>
      </c>
      <c r="D187" s="37" t="s">
        <v>209</v>
      </c>
      <c r="E187" s="37" t="s">
        <v>199</v>
      </c>
      <c r="F187" s="39">
        <v>0</v>
      </c>
      <c r="G187" s="261">
        <f>+VLOOKUP(Tabla16_2[[#This Row],[Semana ]],Tabla18[],2,0)</f>
        <v>44155</v>
      </c>
      <c r="H187" s="37">
        <f>+VLOOKUP(Tabla16_2[[#This Row],[Mercado]],Codigos_mercados_mayoristas[],3,0)</f>
        <v>13</v>
      </c>
    </row>
    <row r="188" spans="1:8">
      <c r="A188" s="37" t="s">
        <v>17</v>
      </c>
      <c r="B188" s="37" t="s">
        <v>163</v>
      </c>
      <c r="C188" s="37" t="s">
        <v>153</v>
      </c>
      <c r="D188" s="37" t="s">
        <v>209</v>
      </c>
      <c r="E188" s="37" t="s">
        <v>200</v>
      </c>
      <c r="F188" s="39">
        <v>0</v>
      </c>
      <c r="G188" s="261">
        <f>+VLOOKUP(Tabla16_2[[#This Row],[Semana ]],Tabla18[],2,0)</f>
        <v>44155</v>
      </c>
      <c r="H188" s="37">
        <f>+VLOOKUP(Tabla16_2[[#This Row],[Mercado]],Codigos_mercados_mayoristas[],3,0)</f>
        <v>13</v>
      </c>
    </row>
    <row r="189" spans="1:8">
      <c r="A189" s="37" t="s">
        <v>17</v>
      </c>
      <c r="B189" s="37" t="s">
        <v>163</v>
      </c>
      <c r="C189" s="37" t="s">
        <v>153</v>
      </c>
      <c r="D189" s="37" t="s">
        <v>209</v>
      </c>
      <c r="E189" s="37" t="s">
        <v>201</v>
      </c>
      <c r="F189" s="39">
        <v>0</v>
      </c>
      <c r="G189" s="261">
        <f>+VLOOKUP(Tabla16_2[[#This Row],[Semana ]],Tabla18[],2,0)</f>
        <v>44155</v>
      </c>
      <c r="H189" s="37">
        <f>+VLOOKUP(Tabla16_2[[#This Row],[Mercado]],Codigos_mercados_mayoristas[],3,0)</f>
        <v>13</v>
      </c>
    </row>
    <row r="190" spans="1:8">
      <c r="A190" s="37" t="s">
        <v>17</v>
      </c>
      <c r="B190" s="37" t="s">
        <v>163</v>
      </c>
      <c r="C190" s="37" t="s">
        <v>153</v>
      </c>
      <c r="D190" s="37" t="s">
        <v>209</v>
      </c>
      <c r="E190" s="37" t="s">
        <v>202</v>
      </c>
      <c r="F190" s="39">
        <v>9000</v>
      </c>
      <c r="G190" s="261">
        <f>+VLOOKUP(Tabla16_2[[#This Row],[Semana ]],Tabla18[],2,0)</f>
        <v>44155</v>
      </c>
      <c r="H190" s="37">
        <f>+VLOOKUP(Tabla16_2[[#This Row],[Mercado]],Codigos_mercados_mayoristas[],3,0)</f>
        <v>13</v>
      </c>
    </row>
    <row r="191" spans="1:8">
      <c r="A191" s="37" t="s">
        <v>17</v>
      </c>
      <c r="B191" s="37" t="s">
        <v>163</v>
      </c>
      <c r="C191" s="37" t="s">
        <v>153</v>
      </c>
      <c r="D191" s="37" t="s">
        <v>209</v>
      </c>
      <c r="E191" s="37" t="s">
        <v>203</v>
      </c>
      <c r="F191" s="39">
        <v>10480</v>
      </c>
      <c r="G191" s="261">
        <f>+VLOOKUP(Tabla16_2[[#This Row],[Semana ]],Tabla18[],2,0)</f>
        <v>44155</v>
      </c>
      <c r="H191" s="37">
        <f>+VLOOKUP(Tabla16_2[[#This Row],[Mercado]],Codigos_mercados_mayoristas[],3,0)</f>
        <v>13</v>
      </c>
    </row>
    <row r="192" spans="1:8">
      <c r="A192" s="37" t="s">
        <v>17</v>
      </c>
      <c r="B192" s="37" t="s">
        <v>31</v>
      </c>
      <c r="C192" s="37" t="s">
        <v>153</v>
      </c>
      <c r="D192" s="37" t="s">
        <v>209</v>
      </c>
      <c r="E192" s="37" t="s">
        <v>199</v>
      </c>
      <c r="F192" s="39">
        <v>11000</v>
      </c>
      <c r="G192" s="261">
        <f>+VLOOKUP(Tabla16_2[[#This Row],[Semana ]],Tabla18[],2,0)</f>
        <v>44155</v>
      </c>
      <c r="H192" s="37">
        <f>+VLOOKUP(Tabla16_2[[#This Row],[Mercado]],Codigos_mercados_mayoristas[],3,0)</f>
        <v>13</v>
      </c>
    </row>
    <row r="193" spans="1:8">
      <c r="A193" s="37" t="s">
        <v>17</v>
      </c>
      <c r="B193" s="37" t="s">
        <v>31</v>
      </c>
      <c r="C193" s="37" t="s">
        <v>153</v>
      </c>
      <c r="D193" s="37" t="s">
        <v>209</v>
      </c>
      <c r="E193" s="37" t="s">
        <v>200</v>
      </c>
      <c r="F193" s="39">
        <v>11556</v>
      </c>
      <c r="G193" s="261">
        <f>+VLOOKUP(Tabla16_2[[#This Row],[Semana ]],Tabla18[],2,0)</f>
        <v>44155</v>
      </c>
      <c r="H193" s="37">
        <f>+VLOOKUP(Tabla16_2[[#This Row],[Mercado]],Codigos_mercados_mayoristas[],3,0)</f>
        <v>13</v>
      </c>
    </row>
    <row r="194" spans="1:8">
      <c r="A194" s="37" t="s">
        <v>17</v>
      </c>
      <c r="B194" s="37" t="s">
        <v>31</v>
      </c>
      <c r="C194" s="37" t="s">
        <v>153</v>
      </c>
      <c r="D194" s="37" t="s">
        <v>209</v>
      </c>
      <c r="E194" s="37" t="s">
        <v>201</v>
      </c>
      <c r="F194" s="39">
        <v>12000</v>
      </c>
      <c r="G194" s="261">
        <f>+VLOOKUP(Tabla16_2[[#This Row],[Semana ]],Tabla18[],2,0)</f>
        <v>44155</v>
      </c>
      <c r="H194" s="37">
        <f>+VLOOKUP(Tabla16_2[[#This Row],[Mercado]],Codigos_mercados_mayoristas[],3,0)</f>
        <v>13</v>
      </c>
    </row>
    <row r="195" spans="1:8">
      <c r="A195" s="37" t="s">
        <v>17</v>
      </c>
      <c r="B195" s="37" t="s">
        <v>31</v>
      </c>
      <c r="C195" s="37" t="s">
        <v>153</v>
      </c>
      <c r="D195" s="37" t="s">
        <v>209</v>
      </c>
      <c r="E195" s="37" t="s">
        <v>202</v>
      </c>
      <c r="F195" s="39">
        <v>11625</v>
      </c>
      <c r="G195" s="261">
        <f>+VLOOKUP(Tabla16_2[[#This Row],[Semana ]],Tabla18[],2,0)</f>
        <v>44155</v>
      </c>
      <c r="H195" s="37">
        <f>+VLOOKUP(Tabla16_2[[#This Row],[Mercado]],Codigos_mercados_mayoristas[],3,0)</f>
        <v>13</v>
      </c>
    </row>
    <row r="196" spans="1:8">
      <c r="A196" s="37" t="s">
        <v>17</v>
      </c>
      <c r="B196" s="37" t="s">
        <v>31</v>
      </c>
      <c r="C196" s="37" t="s">
        <v>153</v>
      </c>
      <c r="D196" s="37" t="s">
        <v>209</v>
      </c>
      <c r="E196" s="37" t="s">
        <v>203</v>
      </c>
      <c r="F196" s="39">
        <v>11545</v>
      </c>
      <c r="G196" s="261">
        <f>+VLOOKUP(Tabla16_2[[#This Row],[Semana ]],Tabla18[],2,0)</f>
        <v>44155</v>
      </c>
      <c r="H196" s="37">
        <f>+VLOOKUP(Tabla16_2[[#This Row],[Mercado]],Codigos_mercados_mayoristas[],3,0)</f>
        <v>13</v>
      </c>
    </row>
    <row r="197" spans="1:8">
      <c r="A197" s="37" t="s">
        <v>19</v>
      </c>
      <c r="B197" s="37" t="s">
        <v>163</v>
      </c>
      <c r="C197" s="37" t="s">
        <v>153</v>
      </c>
      <c r="D197" s="37" t="s">
        <v>209</v>
      </c>
      <c r="E197" s="37" t="s">
        <v>199</v>
      </c>
      <c r="F197" s="39">
        <v>0</v>
      </c>
      <c r="G197" s="261">
        <f>+VLOOKUP(Tabla16_2[[#This Row],[Semana ]],Tabla18[],2,0)</f>
        <v>44155</v>
      </c>
      <c r="H197" s="37">
        <f>+VLOOKUP(Tabla16_2[[#This Row],[Mercado]],Codigos_mercados_mayoristas[],3,0)</f>
        <v>13</v>
      </c>
    </row>
    <row r="198" spans="1:8">
      <c r="A198" s="37" t="s">
        <v>19</v>
      </c>
      <c r="B198" s="37" t="s">
        <v>163</v>
      </c>
      <c r="C198" s="37" t="s">
        <v>153</v>
      </c>
      <c r="D198" s="37" t="s">
        <v>209</v>
      </c>
      <c r="E198" s="37" t="s">
        <v>200</v>
      </c>
      <c r="F198" s="39">
        <v>0</v>
      </c>
      <c r="G198" s="261">
        <f>+VLOOKUP(Tabla16_2[[#This Row],[Semana ]],Tabla18[],2,0)</f>
        <v>44155</v>
      </c>
      <c r="H198" s="37">
        <f>+VLOOKUP(Tabla16_2[[#This Row],[Mercado]],Codigos_mercados_mayoristas[],3,0)</f>
        <v>13</v>
      </c>
    </row>
    <row r="199" spans="1:8">
      <c r="A199" s="37" t="s">
        <v>19</v>
      </c>
      <c r="B199" s="37" t="s">
        <v>163</v>
      </c>
      <c r="C199" s="37" t="s">
        <v>153</v>
      </c>
      <c r="D199" s="37" t="s">
        <v>209</v>
      </c>
      <c r="E199" s="37" t="s">
        <v>201</v>
      </c>
      <c r="F199" s="39">
        <v>0</v>
      </c>
      <c r="G199" s="261">
        <f>+VLOOKUP(Tabla16_2[[#This Row],[Semana ]],Tabla18[],2,0)</f>
        <v>44155</v>
      </c>
      <c r="H199" s="37">
        <f>+VLOOKUP(Tabla16_2[[#This Row],[Mercado]],Codigos_mercados_mayoristas[],3,0)</f>
        <v>13</v>
      </c>
    </row>
    <row r="200" spans="1:8">
      <c r="A200" s="37" t="s">
        <v>19</v>
      </c>
      <c r="B200" s="37" t="s">
        <v>163</v>
      </c>
      <c r="C200" s="37" t="s">
        <v>153</v>
      </c>
      <c r="D200" s="37" t="s">
        <v>209</v>
      </c>
      <c r="E200" s="37" t="s">
        <v>202</v>
      </c>
      <c r="F200" s="39">
        <v>0</v>
      </c>
      <c r="G200" s="261">
        <f>+VLOOKUP(Tabla16_2[[#This Row],[Semana ]],Tabla18[],2,0)</f>
        <v>44155</v>
      </c>
      <c r="H200" s="37">
        <f>+VLOOKUP(Tabla16_2[[#This Row],[Mercado]],Codigos_mercados_mayoristas[],3,0)</f>
        <v>13</v>
      </c>
    </row>
    <row r="201" spans="1:8">
      <c r="A201" s="37" t="s">
        <v>19</v>
      </c>
      <c r="B201" s="37" t="s">
        <v>163</v>
      </c>
      <c r="C201" s="37" t="s">
        <v>153</v>
      </c>
      <c r="D201" s="37" t="s">
        <v>209</v>
      </c>
      <c r="E201" s="37" t="s">
        <v>203</v>
      </c>
      <c r="F201" s="39">
        <v>9190</v>
      </c>
      <c r="G201" s="261">
        <f>+VLOOKUP(Tabla16_2[[#This Row],[Semana ]],Tabla18[],2,0)</f>
        <v>44155</v>
      </c>
      <c r="H201" s="37">
        <f>+VLOOKUP(Tabla16_2[[#This Row],[Mercado]],Codigos_mercados_mayoristas[],3,0)</f>
        <v>13</v>
      </c>
    </row>
    <row r="202" spans="1:8">
      <c r="A202" s="37" t="s">
        <v>20</v>
      </c>
      <c r="B202" s="37" t="s">
        <v>35</v>
      </c>
      <c r="C202" s="37" t="s">
        <v>153</v>
      </c>
      <c r="D202" s="37" t="s">
        <v>209</v>
      </c>
      <c r="E202" s="37" t="s">
        <v>199</v>
      </c>
      <c r="F202" s="39">
        <v>0</v>
      </c>
      <c r="G202" s="261">
        <f>+VLOOKUP(Tabla16_2[[#This Row],[Semana ]],Tabla18[],2,0)</f>
        <v>44155</v>
      </c>
      <c r="H202" s="37">
        <f>+VLOOKUP(Tabla16_2[[#This Row],[Mercado]],Codigos_mercados_mayoristas[],3,0)</f>
        <v>9</v>
      </c>
    </row>
    <row r="203" spans="1:8">
      <c r="A203" s="37" t="s">
        <v>20</v>
      </c>
      <c r="B203" s="37" t="s">
        <v>35</v>
      </c>
      <c r="C203" s="37" t="s">
        <v>153</v>
      </c>
      <c r="D203" s="37" t="s">
        <v>209</v>
      </c>
      <c r="E203" s="37" t="s">
        <v>200</v>
      </c>
      <c r="F203" s="39">
        <v>0</v>
      </c>
      <c r="G203" s="261">
        <f>+VLOOKUP(Tabla16_2[[#This Row],[Semana ]],Tabla18[],2,0)</f>
        <v>44155</v>
      </c>
      <c r="H203" s="37">
        <f>+VLOOKUP(Tabla16_2[[#This Row],[Mercado]],Codigos_mercados_mayoristas[],3,0)</f>
        <v>9</v>
      </c>
    </row>
    <row r="204" spans="1:8">
      <c r="A204" s="37" t="s">
        <v>20</v>
      </c>
      <c r="B204" s="37" t="s">
        <v>35</v>
      </c>
      <c r="C204" s="37" t="s">
        <v>153</v>
      </c>
      <c r="D204" s="37" t="s">
        <v>209</v>
      </c>
      <c r="E204" s="37" t="s">
        <v>201</v>
      </c>
      <c r="F204" s="39">
        <v>15000</v>
      </c>
      <c r="G204" s="261">
        <f>+VLOOKUP(Tabla16_2[[#This Row],[Semana ]],Tabla18[],2,0)</f>
        <v>44155</v>
      </c>
      <c r="H204" s="37">
        <f>+VLOOKUP(Tabla16_2[[#This Row],[Mercado]],Codigos_mercados_mayoristas[],3,0)</f>
        <v>9</v>
      </c>
    </row>
    <row r="205" spans="1:8">
      <c r="A205" s="37" t="s">
        <v>20</v>
      </c>
      <c r="B205" s="37" t="s">
        <v>35</v>
      </c>
      <c r="C205" s="37" t="s">
        <v>153</v>
      </c>
      <c r="D205" s="37" t="s">
        <v>209</v>
      </c>
      <c r="E205" s="37" t="s">
        <v>202</v>
      </c>
      <c r="F205" s="39">
        <v>0</v>
      </c>
      <c r="G205" s="261">
        <f>+VLOOKUP(Tabla16_2[[#This Row],[Semana ]],Tabla18[],2,0)</f>
        <v>44155</v>
      </c>
      <c r="H205" s="37">
        <f>+VLOOKUP(Tabla16_2[[#This Row],[Mercado]],Codigos_mercados_mayoristas[],3,0)</f>
        <v>9</v>
      </c>
    </row>
    <row r="206" spans="1:8">
      <c r="A206" s="37" t="s">
        <v>20</v>
      </c>
      <c r="B206" s="37" t="s">
        <v>35</v>
      </c>
      <c r="C206" s="37" t="s">
        <v>153</v>
      </c>
      <c r="D206" s="37" t="s">
        <v>209</v>
      </c>
      <c r="E206" s="37" t="s">
        <v>203</v>
      </c>
      <c r="F206" s="39">
        <v>0</v>
      </c>
      <c r="G206" s="261">
        <f>+VLOOKUP(Tabla16_2[[#This Row],[Semana ]],Tabla18[],2,0)</f>
        <v>44155</v>
      </c>
      <c r="H206" s="37">
        <f>+VLOOKUP(Tabla16_2[[#This Row],[Mercado]],Codigos_mercados_mayoristas[],3,0)</f>
        <v>9</v>
      </c>
    </row>
    <row r="207" spans="1:8">
      <c r="A207" s="37" t="s">
        <v>21</v>
      </c>
      <c r="B207" s="37" t="s">
        <v>163</v>
      </c>
      <c r="C207" s="37" t="s">
        <v>153</v>
      </c>
      <c r="D207" s="37" t="s">
        <v>209</v>
      </c>
      <c r="E207" s="37" t="s">
        <v>199</v>
      </c>
      <c r="F207" s="39">
        <v>8231</v>
      </c>
      <c r="G207" s="261">
        <f>+VLOOKUP(Tabla16_2[[#This Row],[Semana ]],Tabla18[],2,0)</f>
        <v>44155</v>
      </c>
      <c r="H207" s="37">
        <f>+VLOOKUP(Tabla16_2[[#This Row],[Mercado]],Codigos_mercados_mayoristas[],3,0)</f>
        <v>13</v>
      </c>
    </row>
    <row r="208" spans="1:8">
      <c r="A208" s="37" t="s">
        <v>21</v>
      </c>
      <c r="B208" s="37" t="s">
        <v>163</v>
      </c>
      <c r="C208" s="37" t="s">
        <v>153</v>
      </c>
      <c r="D208" s="37" t="s">
        <v>209</v>
      </c>
      <c r="E208" s="37" t="s">
        <v>200</v>
      </c>
      <c r="F208" s="39">
        <v>9684</v>
      </c>
      <c r="G208" s="261">
        <f>+VLOOKUP(Tabla16_2[[#This Row],[Semana ]],Tabla18[],2,0)</f>
        <v>44155</v>
      </c>
      <c r="H208" s="37">
        <f>+VLOOKUP(Tabla16_2[[#This Row],[Mercado]],Codigos_mercados_mayoristas[],3,0)</f>
        <v>13</v>
      </c>
    </row>
    <row r="209" spans="1:8">
      <c r="A209" s="37" t="s">
        <v>21</v>
      </c>
      <c r="B209" s="37" t="s">
        <v>163</v>
      </c>
      <c r="C209" s="37" t="s">
        <v>153</v>
      </c>
      <c r="D209" s="37" t="s">
        <v>209</v>
      </c>
      <c r="E209" s="37" t="s">
        <v>201</v>
      </c>
      <c r="F209" s="39">
        <v>8712</v>
      </c>
      <c r="G209" s="261">
        <f>+VLOOKUP(Tabla16_2[[#This Row],[Semana ]],Tabla18[],2,0)</f>
        <v>44155</v>
      </c>
      <c r="H209" s="37">
        <f>+VLOOKUP(Tabla16_2[[#This Row],[Mercado]],Codigos_mercados_mayoristas[],3,0)</f>
        <v>13</v>
      </c>
    </row>
    <row r="210" spans="1:8">
      <c r="A210" s="37" t="s">
        <v>21</v>
      </c>
      <c r="B210" s="37" t="s">
        <v>163</v>
      </c>
      <c r="C210" s="37" t="s">
        <v>153</v>
      </c>
      <c r="D210" s="37" t="s">
        <v>209</v>
      </c>
      <c r="E210" s="37" t="s">
        <v>202</v>
      </c>
      <c r="F210" s="39">
        <v>8778</v>
      </c>
      <c r="G210" s="261">
        <f>+VLOOKUP(Tabla16_2[[#This Row],[Semana ]],Tabla18[],2,0)</f>
        <v>44155</v>
      </c>
      <c r="H210" s="37">
        <f>+VLOOKUP(Tabla16_2[[#This Row],[Mercado]],Codigos_mercados_mayoristas[],3,0)</f>
        <v>13</v>
      </c>
    </row>
    <row r="211" spans="1:8">
      <c r="A211" s="37" t="s">
        <v>21</v>
      </c>
      <c r="B211" s="37" t="s">
        <v>163</v>
      </c>
      <c r="C211" s="37" t="s">
        <v>153</v>
      </c>
      <c r="D211" s="37" t="s">
        <v>209</v>
      </c>
      <c r="E211" s="37" t="s">
        <v>203</v>
      </c>
      <c r="F211" s="39">
        <v>8725</v>
      </c>
      <c r="G211" s="261">
        <f>+VLOOKUP(Tabla16_2[[#This Row],[Semana ]],Tabla18[],2,0)</f>
        <v>44155</v>
      </c>
      <c r="H211" s="37">
        <f>+VLOOKUP(Tabla16_2[[#This Row],[Mercado]],Codigos_mercados_mayoristas[],3,0)</f>
        <v>13</v>
      </c>
    </row>
    <row r="212" spans="1:8">
      <c r="A212" s="37" t="s">
        <v>21</v>
      </c>
      <c r="B212" s="37" t="s">
        <v>32</v>
      </c>
      <c r="C212" s="37" t="s">
        <v>153</v>
      </c>
      <c r="D212" s="37" t="s">
        <v>209</v>
      </c>
      <c r="E212" s="37" t="s">
        <v>199</v>
      </c>
      <c r="F212" s="39">
        <v>8500</v>
      </c>
      <c r="G212" s="261">
        <f>+VLOOKUP(Tabla16_2[[#This Row],[Semana ]],Tabla18[],2,0)</f>
        <v>44155</v>
      </c>
      <c r="H212" s="37">
        <f>+VLOOKUP(Tabla16_2[[#This Row],[Mercado]],Codigos_mercados_mayoristas[],3,0)</f>
        <v>7</v>
      </c>
    </row>
    <row r="213" spans="1:8">
      <c r="A213" s="37" t="s">
        <v>21</v>
      </c>
      <c r="B213" s="37" t="s">
        <v>32</v>
      </c>
      <c r="C213" s="37" t="s">
        <v>153</v>
      </c>
      <c r="D213" s="37" t="s">
        <v>209</v>
      </c>
      <c r="E213" s="37" t="s">
        <v>200</v>
      </c>
      <c r="F213" s="39">
        <v>0</v>
      </c>
      <c r="G213" s="261">
        <f>+VLOOKUP(Tabla16_2[[#This Row],[Semana ]],Tabla18[],2,0)</f>
        <v>44155</v>
      </c>
      <c r="H213" s="37">
        <f>+VLOOKUP(Tabla16_2[[#This Row],[Mercado]],Codigos_mercados_mayoristas[],3,0)</f>
        <v>7</v>
      </c>
    </row>
    <row r="214" spans="1:8">
      <c r="A214" s="37" t="s">
        <v>21</v>
      </c>
      <c r="B214" s="37" t="s">
        <v>32</v>
      </c>
      <c r="C214" s="37" t="s">
        <v>153</v>
      </c>
      <c r="D214" s="37" t="s">
        <v>209</v>
      </c>
      <c r="E214" s="37" t="s">
        <v>201</v>
      </c>
      <c r="F214" s="39">
        <v>0</v>
      </c>
      <c r="G214" s="261">
        <f>+VLOOKUP(Tabla16_2[[#This Row],[Semana ]],Tabla18[],2,0)</f>
        <v>44155</v>
      </c>
      <c r="H214" s="37">
        <f>+VLOOKUP(Tabla16_2[[#This Row],[Mercado]],Codigos_mercados_mayoristas[],3,0)</f>
        <v>7</v>
      </c>
    </row>
    <row r="215" spans="1:8">
      <c r="A215" s="37" t="s">
        <v>21</v>
      </c>
      <c r="B215" s="37" t="s">
        <v>32</v>
      </c>
      <c r="C215" s="37" t="s">
        <v>153</v>
      </c>
      <c r="D215" s="37" t="s">
        <v>209</v>
      </c>
      <c r="E215" s="37" t="s">
        <v>202</v>
      </c>
      <c r="F215" s="39">
        <v>9000</v>
      </c>
      <c r="G215" s="261">
        <f>+VLOOKUP(Tabla16_2[[#This Row],[Semana ]],Tabla18[],2,0)</f>
        <v>44155</v>
      </c>
      <c r="H215" s="37">
        <f>+VLOOKUP(Tabla16_2[[#This Row],[Mercado]],Codigos_mercados_mayoristas[],3,0)</f>
        <v>7</v>
      </c>
    </row>
    <row r="216" spans="1:8">
      <c r="A216" s="37" t="s">
        <v>21</v>
      </c>
      <c r="B216" s="37" t="s">
        <v>32</v>
      </c>
      <c r="C216" s="37" t="s">
        <v>153</v>
      </c>
      <c r="D216" s="37" t="s">
        <v>209</v>
      </c>
      <c r="E216" s="37" t="s">
        <v>203</v>
      </c>
      <c r="F216" s="39">
        <v>0</v>
      </c>
      <c r="G216" s="261">
        <f>+VLOOKUP(Tabla16_2[[#This Row],[Semana ]],Tabla18[],2,0)</f>
        <v>44155</v>
      </c>
      <c r="H216" s="37">
        <f>+VLOOKUP(Tabla16_2[[#This Row],[Mercado]],Codigos_mercados_mayoristas[],3,0)</f>
        <v>7</v>
      </c>
    </row>
    <row r="217" spans="1:8">
      <c r="A217" s="37" t="s">
        <v>21</v>
      </c>
      <c r="B217" s="37" t="s">
        <v>33</v>
      </c>
      <c r="C217" s="37" t="s">
        <v>153</v>
      </c>
      <c r="D217" s="37" t="s">
        <v>209</v>
      </c>
      <c r="E217" s="37" t="s">
        <v>199</v>
      </c>
      <c r="F217" s="39">
        <v>9250</v>
      </c>
      <c r="G217" s="261">
        <f>+VLOOKUP(Tabla16_2[[#This Row],[Semana ]],Tabla18[],2,0)</f>
        <v>44155</v>
      </c>
      <c r="H217" s="37">
        <f>+VLOOKUP(Tabla16_2[[#This Row],[Mercado]],Codigos_mercados_mayoristas[],3,0)</f>
        <v>16</v>
      </c>
    </row>
    <row r="218" spans="1:8">
      <c r="A218" s="37" t="s">
        <v>21</v>
      </c>
      <c r="B218" s="37" t="s">
        <v>33</v>
      </c>
      <c r="C218" s="37" t="s">
        <v>153</v>
      </c>
      <c r="D218" s="37" t="s">
        <v>209</v>
      </c>
      <c r="E218" s="37" t="s">
        <v>200</v>
      </c>
      <c r="F218" s="39">
        <v>0</v>
      </c>
      <c r="G218" s="261">
        <f>+VLOOKUP(Tabla16_2[[#This Row],[Semana ]],Tabla18[],2,0)</f>
        <v>44155</v>
      </c>
      <c r="H218" s="37">
        <f>+VLOOKUP(Tabla16_2[[#This Row],[Mercado]],Codigos_mercados_mayoristas[],3,0)</f>
        <v>16</v>
      </c>
    </row>
    <row r="219" spans="1:8">
      <c r="A219" s="37" t="s">
        <v>21</v>
      </c>
      <c r="B219" s="37" t="s">
        <v>33</v>
      </c>
      <c r="C219" s="37" t="s">
        <v>153</v>
      </c>
      <c r="D219" s="37" t="s">
        <v>209</v>
      </c>
      <c r="E219" s="37" t="s">
        <v>201</v>
      </c>
      <c r="F219" s="39">
        <v>0</v>
      </c>
      <c r="G219" s="261">
        <f>+VLOOKUP(Tabla16_2[[#This Row],[Semana ]],Tabla18[],2,0)</f>
        <v>44155</v>
      </c>
      <c r="H219" s="37">
        <f>+VLOOKUP(Tabla16_2[[#This Row],[Mercado]],Codigos_mercados_mayoristas[],3,0)</f>
        <v>16</v>
      </c>
    </row>
    <row r="220" spans="1:8">
      <c r="A220" s="37" t="s">
        <v>21</v>
      </c>
      <c r="B220" s="37" t="s">
        <v>33</v>
      </c>
      <c r="C220" s="37" t="s">
        <v>153</v>
      </c>
      <c r="D220" s="37" t="s">
        <v>209</v>
      </c>
      <c r="E220" s="37" t="s">
        <v>202</v>
      </c>
      <c r="F220" s="39">
        <v>0</v>
      </c>
      <c r="G220" s="261">
        <f>+VLOOKUP(Tabla16_2[[#This Row],[Semana ]],Tabla18[],2,0)</f>
        <v>44155</v>
      </c>
      <c r="H220" s="37">
        <f>+VLOOKUP(Tabla16_2[[#This Row],[Mercado]],Codigos_mercados_mayoristas[],3,0)</f>
        <v>16</v>
      </c>
    </row>
    <row r="221" spans="1:8">
      <c r="A221" s="37" t="s">
        <v>21</v>
      </c>
      <c r="B221" s="37" t="s">
        <v>33</v>
      </c>
      <c r="C221" s="37" t="s">
        <v>153</v>
      </c>
      <c r="D221" s="37" t="s">
        <v>209</v>
      </c>
      <c r="E221" s="37" t="s">
        <v>203</v>
      </c>
      <c r="F221" s="39">
        <v>0</v>
      </c>
      <c r="G221" s="261">
        <f>+VLOOKUP(Tabla16_2[[#This Row],[Semana ]],Tabla18[],2,0)</f>
        <v>44155</v>
      </c>
      <c r="H221" s="37">
        <f>+VLOOKUP(Tabla16_2[[#This Row],[Mercado]],Codigos_mercados_mayoristas[],3,0)</f>
        <v>16</v>
      </c>
    </row>
    <row r="222" spans="1:8">
      <c r="A222" s="37" t="s">
        <v>23</v>
      </c>
      <c r="B222" s="37" t="s">
        <v>163</v>
      </c>
      <c r="C222" s="37" t="s">
        <v>153</v>
      </c>
      <c r="D222" s="37" t="s">
        <v>209</v>
      </c>
      <c r="E222" s="37" t="s">
        <v>199</v>
      </c>
      <c r="F222" s="39">
        <v>8200</v>
      </c>
      <c r="G222" s="261">
        <f>+VLOOKUP(Tabla16_2[[#This Row],[Semana ]],Tabla18[],2,0)</f>
        <v>44155</v>
      </c>
      <c r="H222" s="37">
        <f>+VLOOKUP(Tabla16_2[[#This Row],[Mercado]],Codigos_mercados_mayoristas[],3,0)</f>
        <v>13</v>
      </c>
    </row>
    <row r="223" spans="1:8">
      <c r="A223" s="37" t="s">
        <v>23</v>
      </c>
      <c r="B223" s="37" t="s">
        <v>163</v>
      </c>
      <c r="C223" s="37" t="s">
        <v>153</v>
      </c>
      <c r="D223" s="37" t="s">
        <v>209</v>
      </c>
      <c r="E223" s="37" t="s">
        <v>200</v>
      </c>
      <c r="F223" s="39">
        <v>0</v>
      </c>
      <c r="G223" s="261">
        <f>+VLOOKUP(Tabla16_2[[#This Row],[Semana ]],Tabla18[],2,0)</f>
        <v>44155</v>
      </c>
      <c r="H223" s="37">
        <f>+VLOOKUP(Tabla16_2[[#This Row],[Mercado]],Codigos_mercados_mayoristas[],3,0)</f>
        <v>13</v>
      </c>
    </row>
    <row r="224" spans="1:8">
      <c r="A224" s="37" t="s">
        <v>23</v>
      </c>
      <c r="B224" s="37" t="s">
        <v>163</v>
      </c>
      <c r="C224" s="37" t="s">
        <v>153</v>
      </c>
      <c r="D224" s="37" t="s">
        <v>209</v>
      </c>
      <c r="E224" s="37" t="s">
        <v>201</v>
      </c>
      <c r="F224" s="39">
        <v>8460</v>
      </c>
      <c r="G224" s="261">
        <f>+VLOOKUP(Tabla16_2[[#This Row],[Semana ]],Tabla18[],2,0)</f>
        <v>44155</v>
      </c>
      <c r="H224" s="37">
        <f>+VLOOKUP(Tabla16_2[[#This Row],[Mercado]],Codigos_mercados_mayoristas[],3,0)</f>
        <v>13</v>
      </c>
    </row>
    <row r="225" spans="1:8">
      <c r="A225" s="37" t="s">
        <v>23</v>
      </c>
      <c r="B225" s="37" t="s">
        <v>163</v>
      </c>
      <c r="C225" s="37" t="s">
        <v>153</v>
      </c>
      <c r="D225" s="37" t="s">
        <v>209</v>
      </c>
      <c r="E225" s="37" t="s">
        <v>202</v>
      </c>
      <c r="F225" s="39">
        <v>8500</v>
      </c>
      <c r="G225" s="261">
        <f>+VLOOKUP(Tabla16_2[[#This Row],[Semana ]],Tabla18[],2,0)</f>
        <v>44155</v>
      </c>
      <c r="H225" s="37">
        <f>+VLOOKUP(Tabla16_2[[#This Row],[Mercado]],Codigos_mercados_mayoristas[],3,0)</f>
        <v>13</v>
      </c>
    </row>
    <row r="226" spans="1:8">
      <c r="A226" s="37" t="s">
        <v>23</v>
      </c>
      <c r="B226" s="37" t="s">
        <v>163</v>
      </c>
      <c r="C226" s="37" t="s">
        <v>153</v>
      </c>
      <c r="D226" s="37" t="s">
        <v>209</v>
      </c>
      <c r="E226" s="37" t="s">
        <v>203</v>
      </c>
      <c r="F226" s="39">
        <v>0</v>
      </c>
      <c r="G226" s="261">
        <f>+VLOOKUP(Tabla16_2[[#This Row],[Semana ]],Tabla18[],2,0)</f>
        <v>44155</v>
      </c>
      <c r="H226" s="37">
        <f>+VLOOKUP(Tabla16_2[[#This Row],[Mercado]],Codigos_mercados_mayoristas[],3,0)</f>
        <v>13</v>
      </c>
    </row>
    <row r="227" spans="1:8">
      <c r="A227" s="37" t="s">
        <v>23</v>
      </c>
      <c r="B227" s="37" t="s">
        <v>29</v>
      </c>
      <c r="C227" s="37" t="s">
        <v>153</v>
      </c>
      <c r="D227" s="37" t="s">
        <v>209</v>
      </c>
      <c r="E227" s="37" t="s">
        <v>199</v>
      </c>
      <c r="F227" s="39">
        <v>8743</v>
      </c>
      <c r="G227" s="261">
        <f>+VLOOKUP(Tabla16_2[[#This Row],[Semana ]],Tabla18[],2,0)</f>
        <v>44155</v>
      </c>
      <c r="H227" s="37">
        <f>+VLOOKUP(Tabla16_2[[#This Row],[Mercado]],Codigos_mercados_mayoristas[],3,0)</f>
        <v>5</v>
      </c>
    </row>
    <row r="228" spans="1:8">
      <c r="A228" s="37" t="s">
        <v>23</v>
      </c>
      <c r="B228" s="37" t="s">
        <v>29</v>
      </c>
      <c r="C228" s="37" t="s">
        <v>153</v>
      </c>
      <c r="D228" s="37" t="s">
        <v>209</v>
      </c>
      <c r="E228" s="37" t="s">
        <v>200</v>
      </c>
      <c r="F228" s="39">
        <v>8765</v>
      </c>
      <c r="G228" s="261">
        <f>+VLOOKUP(Tabla16_2[[#This Row],[Semana ]],Tabla18[],2,0)</f>
        <v>44155</v>
      </c>
      <c r="H228" s="37">
        <f>+VLOOKUP(Tabla16_2[[#This Row],[Mercado]],Codigos_mercados_mayoristas[],3,0)</f>
        <v>5</v>
      </c>
    </row>
    <row r="229" spans="1:8">
      <c r="A229" s="37" t="s">
        <v>23</v>
      </c>
      <c r="B229" s="37" t="s">
        <v>29</v>
      </c>
      <c r="C229" s="37" t="s">
        <v>153</v>
      </c>
      <c r="D229" s="37" t="s">
        <v>209</v>
      </c>
      <c r="E229" s="37" t="s">
        <v>201</v>
      </c>
      <c r="F229" s="39">
        <v>8235</v>
      </c>
      <c r="G229" s="261">
        <f>+VLOOKUP(Tabla16_2[[#This Row],[Semana ]],Tabla18[],2,0)</f>
        <v>44155</v>
      </c>
      <c r="H229" s="37">
        <f>+VLOOKUP(Tabla16_2[[#This Row],[Mercado]],Codigos_mercados_mayoristas[],3,0)</f>
        <v>5</v>
      </c>
    </row>
    <row r="230" spans="1:8">
      <c r="A230" s="37" t="s">
        <v>23</v>
      </c>
      <c r="B230" s="37" t="s">
        <v>29</v>
      </c>
      <c r="C230" s="37" t="s">
        <v>153</v>
      </c>
      <c r="D230" s="37" t="s">
        <v>209</v>
      </c>
      <c r="E230" s="37" t="s">
        <v>202</v>
      </c>
      <c r="F230" s="39">
        <v>9431</v>
      </c>
      <c r="G230" s="261">
        <f>+VLOOKUP(Tabla16_2[[#This Row],[Semana ]],Tabla18[],2,0)</f>
        <v>44155</v>
      </c>
      <c r="H230" s="37">
        <f>+VLOOKUP(Tabla16_2[[#This Row],[Mercado]],Codigos_mercados_mayoristas[],3,0)</f>
        <v>5</v>
      </c>
    </row>
    <row r="231" spans="1:8">
      <c r="A231" s="37" t="s">
        <v>23</v>
      </c>
      <c r="B231" s="37" t="s">
        <v>29</v>
      </c>
      <c r="C231" s="37" t="s">
        <v>153</v>
      </c>
      <c r="D231" s="37" t="s">
        <v>209</v>
      </c>
      <c r="E231" s="37" t="s">
        <v>203</v>
      </c>
      <c r="F231" s="39">
        <v>9765</v>
      </c>
      <c r="G231" s="261">
        <f>+VLOOKUP(Tabla16_2[[#This Row],[Semana ]],Tabla18[],2,0)</f>
        <v>44155</v>
      </c>
      <c r="H231" s="37">
        <f>+VLOOKUP(Tabla16_2[[#This Row],[Mercado]],Codigos_mercados_mayoristas[],3,0)</f>
        <v>5</v>
      </c>
    </row>
    <row r="232" spans="1:8">
      <c r="A232" s="37" t="s">
        <v>23</v>
      </c>
      <c r="B232" s="37" t="s">
        <v>32</v>
      </c>
      <c r="C232" s="37" t="s">
        <v>153</v>
      </c>
      <c r="D232" s="37" t="s">
        <v>209</v>
      </c>
      <c r="E232" s="37" t="s">
        <v>199</v>
      </c>
      <c r="F232" s="39">
        <v>0</v>
      </c>
      <c r="G232" s="261">
        <f>+VLOOKUP(Tabla16_2[[#This Row],[Semana ]],Tabla18[],2,0)</f>
        <v>44155</v>
      </c>
      <c r="H232" s="37">
        <f>+VLOOKUP(Tabla16_2[[#This Row],[Mercado]],Codigos_mercados_mayoristas[],3,0)</f>
        <v>7</v>
      </c>
    </row>
    <row r="233" spans="1:8">
      <c r="A233" s="37" t="s">
        <v>23</v>
      </c>
      <c r="B233" s="37" t="s">
        <v>32</v>
      </c>
      <c r="C233" s="37" t="s">
        <v>153</v>
      </c>
      <c r="D233" s="37" t="s">
        <v>209</v>
      </c>
      <c r="E233" s="37" t="s">
        <v>200</v>
      </c>
      <c r="F233" s="39">
        <v>9000</v>
      </c>
      <c r="G233" s="261">
        <f>+VLOOKUP(Tabla16_2[[#This Row],[Semana ]],Tabla18[],2,0)</f>
        <v>44155</v>
      </c>
      <c r="H233" s="37">
        <f>+VLOOKUP(Tabla16_2[[#This Row],[Mercado]],Codigos_mercados_mayoristas[],3,0)</f>
        <v>7</v>
      </c>
    </row>
    <row r="234" spans="1:8">
      <c r="A234" s="37" t="s">
        <v>23</v>
      </c>
      <c r="B234" s="37" t="s">
        <v>32</v>
      </c>
      <c r="C234" s="37" t="s">
        <v>153</v>
      </c>
      <c r="D234" s="37" t="s">
        <v>209</v>
      </c>
      <c r="E234" s="37" t="s">
        <v>201</v>
      </c>
      <c r="F234" s="39">
        <v>9000</v>
      </c>
      <c r="G234" s="261">
        <f>+VLOOKUP(Tabla16_2[[#This Row],[Semana ]],Tabla18[],2,0)</f>
        <v>44155</v>
      </c>
      <c r="H234" s="37">
        <f>+VLOOKUP(Tabla16_2[[#This Row],[Mercado]],Codigos_mercados_mayoristas[],3,0)</f>
        <v>7</v>
      </c>
    </row>
    <row r="235" spans="1:8">
      <c r="A235" s="37" t="s">
        <v>23</v>
      </c>
      <c r="B235" s="37" t="s">
        <v>32</v>
      </c>
      <c r="C235" s="37" t="s">
        <v>153</v>
      </c>
      <c r="D235" s="37" t="s">
        <v>209</v>
      </c>
      <c r="E235" s="37" t="s">
        <v>202</v>
      </c>
      <c r="F235" s="39">
        <v>10000</v>
      </c>
      <c r="G235" s="261">
        <f>+VLOOKUP(Tabla16_2[[#This Row],[Semana ]],Tabla18[],2,0)</f>
        <v>44155</v>
      </c>
      <c r="H235" s="37">
        <f>+VLOOKUP(Tabla16_2[[#This Row],[Mercado]],Codigos_mercados_mayoristas[],3,0)</f>
        <v>7</v>
      </c>
    </row>
    <row r="236" spans="1:8">
      <c r="A236" s="37" t="s">
        <v>23</v>
      </c>
      <c r="B236" s="37" t="s">
        <v>32</v>
      </c>
      <c r="C236" s="37" t="s">
        <v>153</v>
      </c>
      <c r="D236" s="37" t="s">
        <v>209</v>
      </c>
      <c r="E236" s="37" t="s">
        <v>203</v>
      </c>
      <c r="F236" s="39">
        <v>9000</v>
      </c>
      <c r="G236" s="261">
        <f>+VLOOKUP(Tabla16_2[[#This Row],[Semana ]],Tabla18[],2,0)</f>
        <v>44155</v>
      </c>
      <c r="H236" s="37">
        <f>+VLOOKUP(Tabla16_2[[#This Row],[Mercado]],Codigos_mercados_mayoristas[],3,0)</f>
        <v>7</v>
      </c>
    </row>
    <row r="237" spans="1:8">
      <c r="A237" s="37" t="s">
        <v>23</v>
      </c>
      <c r="B237" s="37" t="s">
        <v>33</v>
      </c>
      <c r="C237" s="37" t="s">
        <v>153</v>
      </c>
      <c r="D237" s="37" t="s">
        <v>209</v>
      </c>
      <c r="E237" s="37" t="s">
        <v>199</v>
      </c>
      <c r="F237" s="39">
        <v>0</v>
      </c>
      <c r="G237" s="261">
        <f>+VLOOKUP(Tabla16_2[[#This Row],[Semana ]],Tabla18[],2,0)</f>
        <v>44155</v>
      </c>
      <c r="H237" s="37">
        <f>+VLOOKUP(Tabla16_2[[#This Row],[Mercado]],Codigos_mercados_mayoristas[],3,0)</f>
        <v>16</v>
      </c>
    </row>
    <row r="238" spans="1:8">
      <c r="A238" s="37" t="s">
        <v>23</v>
      </c>
      <c r="B238" s="37" t="s">
        <v>33</v>
      </c>
      <c r="C238" s="37" t="s">
        <v>153</v>
      </c>
      <c r="D238" s="37" t="s">
        <v>209</v>
      </c>
      <c r="E238" s="37" t="s">
        <v>200</v>
      </c>
      <c r="F238" s="39">
        <v>0</v>
      </c>
      <c r="G238" s="261">
        <f>+VLOOKUP(Tabla16_2[[#This Row],[Semana ]],Tabla18[],2,0)</f>
        <v>44155</v>
      </c>
      <c r="H238" s="37">
        <f>+VLOOKUP(Tabla16_2[[#This Row],[Mercado]],Codigos_mercados_mayoristas[],3,0)</f>
        <v>16</v>
      </c>
    </row>
    <row r="239" spans="1:8">
      <c r="A239" s="37" t="s">
        <v>23</v>
      </c>
      <c r="B239" s="37" t="s">
        <v>33</v>
      </c>
      <c r="C239" s="37" t="s">
        <v>153</v>
      </c>
      <c r="D239" s="37" t="s">
        <v>209</v>
      </c>
      <c r="E239" s="37" t="s">
        <v>201</v>
      </c>
      <c r="F239" s="39">
        <v>7726</v>
      </c>
      <c r="G239" s="261">
        <f>+VLOOKUP(Tabla16_2[[#This Row],[Semana ]],Tabla18[],2,0)</f>
        <v>44155</v>
      </c>
      <c r="H239" s="37">
        <f>+VLOOKUP(Tabla16_2[[#This Row],[Mercado]],Codigos_mercados_mayoristas[],3,0)</f>
        <v>16</v>
      </c>
    </row>
    <row r="240" spans="1:8">
      <c r="A240" s="37" t="s">
        <v>23</v>
      </c>
      <c r="B240" s="37" t="s">
        <v>33</v>
      </c>
      <c r="C240" s="37" t="s">
        <v>153</v>
      </c>
      <c r="D240" s="37" t="s">
        <v>209</v>
      </c>
      <c r="E240" s="37" t="s">
        <v>202</v>
      </c>
      <c r="F240" s="39">
        <v>7708</v>
      </c>
      <c r="G240" s="261">
        <f>+VLOOKUP(Tabla16_2[[#This Row],[Semana ]],Tabla18[],2,0)</f>
        <v>44155</v>
      </c>
      <c r="H240" s="37">
        <f>+VLOOKUP(Tabla16_2[[#This Row],[Mercado]],Codigos_mercados_mayoristas[],3,0)</f>
        <v>16</v>
      </c>
    </row>
    <row r="241" spans="1:8">
      <c r="A241" s="37" t="s">
        <v>23</v>
      </c>
      <c r="B241" s="37" t="s">
        <v>33</v>
      </c>
      <c r="C241" s="37" t="s">
        <v>153</v>
      </c>
      <c r="D241" s="37" t="s">
        <v>209</v>
      </c>
      <c r="E241" s="37" t="s">
        <v>203</v>
      </c>
      <c r="F241" s="39">
        <v>0</v>
      </c>
      <c r="G241" s="261">
        <f>+VLOOKUP(Tabla16_2[[#This Row],[Semana ]],Tabla18[],2,0)</f>
        <v>44155</v>
      </c>
      <c r="H241" s="37">
        <f>+VLOOKUP(Tabla16_2[[#This Row],[Mercado]],Codigos_mercados_mayoristas[],3,0)</f>
        <v>16</v>
      </c>
    </row>
    <row r="242" spans="1:8">
      <c r="A242" s="37" t="s">
        <v>23</v>
      </c>
      <c r="B242" s="37" t="s">
        <v>31</v>
      </c>
      <c r="C242" s="37" t="s">
        <v>153</v>
      </c>
      <c r="D242" s="37" t="s">
        <v>209</v>
      </c>
      <c r="E242" s="37" t="s">
        <v>199</v>
      </c>
      <c r="F242" s="39">
        <v>0</v>
      </c>
      <c r="G242" s="261">
        <f>+VLOOKUP(Tabla16_2[[#This Row],[Semana ]],Tabla18[],2,0)</f>
        <v>44155</v>
      </c>
      <c r="H242" s="37">
        <f>+VLOOKUP(Tabla16_2[[#This Row],[Mercado]],Codigos_mercados_mayoristas[],3,0)</f>
        <v>13</v>
      </c>
    </row>
    <row r="243" spans="1:8">
      <c r="A243" s="37" t="s">
        <v>23</v>
      </c>
      <c r="B243" s="37" t="s">
        <v>31</v>
      </c>
      <c r="C243" s="37" t="s">
        <v>153</v>
      </c>
      <c r="D243" s="37" t="s">
        <v>209</v>
      </c>
      <c r="E243" s="37" t="s">
        <v>200</v>
      </c>
      <c r="F243" s="39">
        <v>11513</v>
      </c>
      <c r="G243" s="261">
        <f>+VLOOKUP(Tabla16_2[[#This Row],[Semana ]],Tabla18[],2,0)</f>
        <v>44155</v>
      </c>
      <c r="H243" s="37">
        <f>+VLOOKUP(Tabla16_2[[#This Row],[Mercado]],Codigos_mercados_mayoristas[],3,0)</f>
        <v>13</v>
      </c>
    </row>
    <row r="244" spans="1:8">
      <c r="A244" s="37" t="s">
        <v>23</v>
      </c>
      <c r="B244" s="37" t="s">
        <v>31</v>
      </c>
      <c r="C244" s="37" t="s">
        <v>153</v>
      </c>
      <c r="D244" s="37" t="s">
        <v>209</v>
      </c>
      <c r="E244" s="37" t="s">
        <v>201</v>
      </c>
      <c r="F244" s="39">
        <v>11812</v>
      </c>
      <c r="G244" s="261">
        <f>+VLOOKUP(Tabla16_2[[#This Row],[Semana ]],Tabla18[],2,0)</f>
        <v>44155</v>
      </c>
      <c r="H244" s="37">
        <f>+VLOOKUP(Tabla16_2[[#This Row],[Mercado]],Codigos_mercados_mayoristas[],3,0)</f>
        <v>13</v>
      </c>
    </row>
    <row r="245" spans="1:8">
      <c r="A245" s="37" t="s">
        <v>23</v>
      </c>
      <c r="B245" s="37" t="s">
        <v>31</v>
      </c>
      <c r="C245" s="37" t="s">
        <v>153</v>
      </c>
      <c r="D245" s="37" t="s">
        <v>209</v>
      </c>
      <c r="E245" s="37" t="s">
        <v>202</v>
      </c>
      <c r="F245" s="39">
        <v>1200</v>
      </c>
      <c r="G245" s="261">
        <f>+VLOOKUP(Tabla16_2[[#This Row],[Semana ]],Tabla18[],2,0)</f>
        <v>44155</v>
      </c>
      <c r="H245" s="37">
        <f>+VLOOKUP(Tabla16_2[[#This Row],[Mercado]],Codigos_mercados_mayoristas[],3,0)</f>
        <v>13</v>
      </c>
    </row>
    <row r="246" spans="1:8">
      <c r="A246" s="37" t="s">
        <v>23</v>
      </c>
      <c r="B246" s="37" t="s">
        <v>31</v>
      </c>
      <c r="C246" s="37" t="s">
        <v>153</v>
      </c>
      <c r="D246" s="37" t="s">
        <v>209</v>
      </c>
      <c r="E246" s="37" t="s">
        <v>203</v>
      </c>
      <c r="F246" s="39">
        <v>0</v>
      </c>
      <c r="G246" s="261">
        <f>+VLOOKUP(Tabla16_2[[#This Row],[Semana ]],Tabla18[],2,0)</f>
        <v>44155</v>
      </c>
      <c r="H246" s="37">
        <f>+VLOOKUP(Tabla16_2[[#This Row],[Mercado]],Codigos_mercados_mayoristas[],3,0)</f>
        <v>13</v>
      </c>
    </row>
    <row r="247" spans="1:8">
      <c r="A247" s="37" t="s">
        <v>16</v>
      </c>
      <c r="B247" s="37" t="s">
        <v>163</v>
      </c>
      <c r="C247" s="37" t="s">
        <v>153</v>
      </c>
      <c r="D247" s="37" t="s">
        <v>210</v>
      </c>
      <c r="E247" s="37" t="s">
        <v>199</v>
      </c>
      <c r="F247" s="39">
        <v>10731</v>
      </c>
      <c r="G247" s="261">
        <f>+VLOOKUP(Tabla16_2[[#This Row],[Semana ]],Tabla18[],2,0)</f>
        <v>44148</v>
      </c>
      <c r="H247" s="37">
        <f>+VLOOKUP(Tabla16_2[[#This Row],[Mercado]],Codigos_mercados_mayoristas[],3,0)</f>
        <v>13</v>
      </c>
    </row>
    <row r="248" spans="1:8">
      <c r="A248" s="37" t="s">
        <v>16</v>
      </c>
      <c r="B248" s="37" t="s">
        <v>163</v>
      </c>
      <c r="C248" s="37" t="s">
        <v>153</v>
      </c>
      <c r="D248" s="37" t="s">
        <v>210</v>
      </c>
      <c r="E248" s="37" t="s">
        <v>200</v>
      </c>
      <c r="F248" s="39">
        <v>12288</v>
      </c>
      <c r="G248" s="261">
        <f>+VLOOKUP(Tabla16_2[[#This Row],[Semana ]],Tabla18[],2,0)</f>
        <v>44148</v>
      </c>
      <c r="H248" s="37">
        <f>+VLOOKUP(Tabla16_2[[#This Row],[Mercado]],Codigos_mercados_mayoristas[],3,0)</f>
        <v>13</v>
      </c>
    </row>
    <row r="249" spans="1:8">
      <c r="A249" s="37" t="s">
        <v>16</v>
      </c>
      <c r="B249" s="37" t="s">
        <v>163</v>
      </c>
      <c r="C249" s="37" t="s">
        <v>153</v>
      </c>
      <c r="D249" s="37" t="s">
        <v>210</v>
      </c>
      <c r="E249" s="37" t="s">
        <v>201</v>
      </c>
      <c r="F249" s="39">
        <v>11731</v>
      </c>
      <c r="G249" s="261">
        <f>+VLOOKUP(Tabla16_2[[#This Row],[Semana ]],Tabla18[],2,0)</f>
        <v>44148</v>
      </c>
      <c r="H249" s="37">
        <f>+VLOOKUP(Tabla16_2[[#This Row],[Mercado]],Codigos_mercados_mayoristas[],3,0)</f>
        <v>13</v>
      </c>
    </row>
    <row r="250" spans="1:8">
      <c r="A250" s="37" t="s">
        <v>16</v>
      </c>
      <c r="B250" s="37" t="s">
        <v>163</v>
      </c>
      <c r="C250" s="37" t="s">
        <v>153</v>
      </c>
      <c r="D250" s="37" t="s">
        <v>210</v>
      </c>
      <c r="E250" s="37" t="s">
        <v>202</v>
      </c>
      <c r="F250" s="39">
        <v>10705</v>
      </c>
      <c r="G250" s="261">
        <f>+VLOOKUP(Tabla16_2[[#This Row],[Semana ]],Tabla18[],2,0)</f>
        <v>44148</v>
      </c>
      <c r="H250" s="37">
        <f>+VLOOKUP(Tabla16_2[[#This Row],[Mercado]],Codigos_mercados_mayoristas[],3,0)</f>
        <v>13</v>
      </c>
    </row>
    <row r="251" spans="1:8">
      <c r="A251" s="37" t="s">
        <v>16</v>
      </c>
      <c r="B251" s="37" t="s">
        <v>163</v>
      </c>
      <c r="C251" s="37" t="s">
        <v>153</v>
      </c>
      <c r="D251" s="37" t="s">
        <v>210</v>
      </c>
      <c r="E251" s="37" t="s">
        <v>203</v>
      </c>
      <c r="F251" s="39">
        <v>10558</v>
      </c>
      <c r="G251" s="261">
        <f>+VLOOKUP(Tabla16_2[[#This Row],[Semana ]],Tabla18[],2,0)</f>
        <v>44148</v>
      </c>
      <c r="H251" s="37">
        <f>+VLOOKUP(Tabla16_2[[#This Row],[Mercado]],Codigos_mercados_mayoristas[],3,0)</f>
        <v>13</v>
      </c>
    </row>
    <row r="252" spans="1:8">
      <c r="A252" s="37" t="s">
        <v>16</v>
      </c>
      <c r="B252" s="37" t="s">
        <v>32</v>
      </c>
      <c r="C252" s="37" t="s">
        <v>153</v>
      </c>
      <c r="D252" s="37" t="s">
        <v>210</v>
      </c>
      <c r="E252" s="37" t="s">
        <v>199</v>
      </c>
      <c r="F252" s="39">
        <v>0</v>
      </c>
      <c r="G252" s="261">
        <f>+VLOOKUP(Tabla16_2[[#This Row],[Semana ]],Tabla18[],2,0)</f>
        <v>44148</v>
      </c>
      <c r="H252" s="37">
        <f>+VLOOKUP(Tabla16_2[[#This Row],[Mercado]],Codigos_mercados_mayoristas[],3,0)</f>
        <v>7</v>
      </c>
    </row>
    <row r="253" spans="1:8">
      <c r="A253" s="37" t="s">
        <v>16</v>
      </c>
      <c r="B253" s="37" t="s">
        <v>32</v>
      </c>
      <c r="C253" s="37" t="s">
        <v>153</v>
      </c>
      <c r="D253" s="37" t="s">
        <v>210</v>
      </c>
      <c r="E253" s="37" t="s">
        <v>200</v>
      </c>
      <c r="F253" s="39">
        <v>0</v>
      </c>
      <c r="G253" s="261">
        <f>+VLOOKUP(Tabla16_2[[#This Row],[Semana ]],Tabla18[],2,0)</f>
        <v>44148</v>
      </c>
      <c r="H253" s="37">
        <f>+VLOOKUP(Tabla16_2[[#This Row],[Mercado]],Codigos_mercados_mayoristas[],3,0)</f>
        <v>7</v>
      </c>
    </row>
    <row r="254" spans="1:8">
      <c r="A254" s="37" t="s">
        <v>16</v>
      </c>
      <c r="B254" s="37" t="s">
        <v>32</v>
      </c>
      <c r="C254" s="37" t="s">
        <v>153</v>
      </c>
      <c r="D254" s="37" t="s">
        <v>210</v>
      </c>
      <c r="E254" s="37" t="s">
        <v>201</v>
      </c>
      <c r="F254" s="39">
        <v>0</v>
      </c>
      <c r="G254" s="261">
        <f>+VLOOKUP(Tabla16_2[[#This Row],[Semana ]],Tabla18[],2,0)</f>
        <v>44148</v>
      </c>
      <c r="H254" s="37">
        <f>+VLOOKUP(Tabla16_2[[#This Row],[Mercado]],Codigos_mercados_mayoristas[],3,0)</f>
        <v>7</v>
      </c>
    </row>
    <row r="255" spans="1:8">
      <c r="A255" s="37" t="s">
        <v>16</v>
      </c>
      <c r="B255" s="37" t="s">
        <v>32</v>
      </c>
      <c r="C255" s="37" t="s">
        <v>153</v>
      </c>
      <c r="D255" s="37" t="s">
        <v>210</v>
      </c>
      <c r="E255" s="37" t="s">
        <v>202</v>
      </c>
      <c r="F255" s="39">
        <v>10000</v>
      </c>
      <c r="G255" s="261">
        <f>+VLOOKUP(Tabla16_2[[#This Row],[Semana ]],Tabla18[],2,0)</f>
        <v>44148</v>
      </c>
      <c r="H255" s="37">
        <f>+VLOOKUP(Tabla16_2[[#This Row],[Mercado]],Codigos_mercados_mayoristas[],3,0)</f>
        <v>7</v>
      </c>
    </row>
    <row r="256" spans="1:8">
      <c r="A256" s="37" t="s">
        <v>16</v>
      </c>
      <c r="B256" s="37" t="s">
        <v>32</v>
      </c>
      <c r="C256" s="37" t="s">
        <v>153</v>
      </c>
      <c r="D256" s="37" t="s">
        <v>210</v>
      </c>
      <c r="E256" s="37" t="s">
        <v>203</v>
      </c>
      <c r="F256" s="39">
        <v>0</v>
      </c>
      <c r="G256" s="261">
        <f>+VLOOKUP(Tabla16_2[[#This Row],[Semana ]],Tabla18[],2,0)</f>
        <v>44148</v>
      </c>
      <c r="H256" s="37">
        <f>+VLOOKUP(Tabla16_2[[#This Row],[Mercado]],Codigos_mercados_mayoristas[],3,0)</f>
        <v>7</v>
      </c>
    </row>
    <row r="257" spans="1:8">
      <c r="A257" s="37" t="s">
        <v>16</v>
      </c>
      <c r="B257" s="37" t="s">
        <v>33</v>
      </c>
      <c r="C257" s="37" t="s">
        <v>153</v>
      </c>
      <c r="D257" s="37" t="s">
        <v>210</v>
      </c>
      <c r="E257" s="37" t="s">
        <v>199</v>
      </c>
      <c r="F257" s="39">
        <v>8769</v>
      </c>
      <c r="G257" s="261">
        <f>+VLOOKUP(Tabla16_2[[#This Row],[Semana ]],Tabla18[],2,0)</f>
        <v>44148</v>
      </c>
      <c r="H257" s="37">
        <f>+VLOOKUP(Tabla16_2[[#This Row],[Mercado]],Codigos_mercados_mayoristas[],3,0)</f>
        <v>16</v>
      </c>
    </row>
    <row r="258" spans="1:8">
      <c r="A258" s="37" t="s">
        <v>16</v>
      </c>
      <c r="B258" s="37" t="s">
        <v>33</v>
      </c>
      <c r="C258" s="37" t="s">
        <v>153</v>
      </c>
      <c r="D258" s="37" t="s">
        <v>210</v>
      </c>
      <c r="E258" s="37" t="s">
        <v>200</v>
      </c>
      <c r="F258" s="39">
        <v>0</v>
      </c>
      <c r="G258" s="261">
        <f>+VLOOKUP(Tabla16_2[[#This Row],[Semana ]],Tabla18[],2,0)</f>
        <v>44148</v>
      </c>
      <c r="H258" s="37">
        <f>+VLOOKUP(Tabla16_2[[#This Row],[Mercado]],Codigos_mercados_mayoristas[],3,0)</f>
        <v>16</v>
      </c>
    </row>
    <row r="259" spans="1:8">
      <c r="A259" s="37" t="s">
        <v>16</v>
      </c>
      <c r="B259" s="37" t="s">
        <v>33</v>
      </c>
      <c r="C259" s="37" t="s">
        <v>153</v>
      </c>
      <c r="D259" s="37" t="s">
        <v>210</v>
      </c>
      <c r="E259" s="37" t="s">
        <v>201</v>
      </c>
      <c r="F259" s="39">
        <v>11800</v>
      </c>
      <c r="G259" s="261">
        <f>+VLOOKUP(Tabla16_2[[#This Row],[Semana ]],Tabla18[],2,0)</f>
        <v>44148</v>
      </c>
      <c r="H259" s="37">
        <f>+VLOOKUP(Tabla16_2[[#This Row],[Mercado]],Codigos_mercados_mayoristas[],3,0)</f>
        <v>16</v>
      </c>
    </row>
    <row r="260" spans="1:8">
      <c r="A260" s="37" t="s">
        <v>16</v>
      </c>
      <c r="B260" s="37" t="s">
        <v>33</v>
      </c>
      <c r="C260" s="37" t="s">
        <v>153</v>
      </c>
      <c r="D260" s="37" t="s">
        <v>210</v>
      </c>
      <c r="E260" s="37" t="s">
        <v>202</v>
      </c>
      <c r="F260" s="39">
        <v>12208</v>
      </c>
      <c r="G260" s="261">
        <f>+VLOOKUP(Tabla16_2[[#This Row],[Semana ]],Tabla18[],2,0)</f>
        <v>44148</v>
      </c>
      <c r="H260" s="37">
        <f>+VLOOKUP(Tabla16_2[[#This Row],[Mercado]],Codigos_mercados_mayoristas[],3,0)</f>
        <v>16</v>
      </c>
    </row>
    <row r="261" spans="1:8">
      <c r="A261" s="37" t="s">
        <v>16</v>
      </c>
      <c r="B261" s="37" t="s">
        <v>33</v>
      </c>
      <c r="C261" s="37" t="s">
        <v>153</v>
      </c>
      <c r="D261" s="37" t="s">
        <v>210</v>
      </c>
      <c r="E261" s="37" t="s">
        <v>203</v>
      </c>
      <c r="F261" s="39">
        <v>11778</v>
      </c>
      <c r="G261" s="261">
        <f>+VLOOKUP(Tabla16_2[[#This Row],[Semana ]],Tabla18[],2,0)</f>
        <v>44148</v>
      </c>
      <c r="H261" s="37">
        <f>+VLOOKUP(Tabla16_2[[#This Row],[Mercado]],Codigos_mercados_mayoristas[],3,0)</f>
        <v>16</v>
      </c>
    </row>
    <row r="262" spans="1:8">
      <c r="A262" s="37" t="s">
        <v>16</v>
      </c>
      <c r="B262" s="37" t="s">
        <v>34</v>
      </c>
      <c r="C262" s="37" t="s">
        <v>153</v>
      </c>
      <c r="D262" s="37" t="s">
        <v>210</v>
      </c>
      <c r="E262" s="37" t="s">
        <v>199</v>
      </c>
      <c r="F262" s="39">
        <v>0</v>
      </c>
      <c r="G262" s="261">
        <f>+VLOOKUP(Tabla16_2[[#This Row],[Semana ]],Tabla18[],2,0)</f>
        <v>44148</v>
      </c>
      <c r="H262" s="37">
        <f>+VLOOKUP(Tabla16_2[[#This Row],[Mercado]],Codigos_mercados_mayoristas[],3,0)</f>
        <v>8</v>
      </c>
    </row>
    <row r="263" spans="1:8">
      <c r="A263" s="37" t="s">
        <v>16</v>
      </c>
      <c r="B263" s="37" t="s">
        <v>34</v>
      </c>
      <c r="C263" s="37" t="s">
        <v>153</v>
      </c>
      <c r="D263" s="37" t="s">
        <v>210</v>
      </c>
      <c r="E263" s="37" t="s">
        <v>200</v>
      </c>
      <c r="F263" s="39">
        <v>0</v>
      </c>
      <c r="G263" s="261">
        <f>+VLOOKUP(Tabla16_2[[#This Row],[Semana ]],Tabla18[],2,0)</f>
        <v>44148</v>
      </c>
      <c r="H263" s="37">
        <f>+VLOOKUP(Tabla16_2[[#This Row],[Mercado]],Codigos_mercados_mayoristas[],3,0)</f>
        <v>8</v>
      </c>
    </row>
    <row r="264" spans="1:8">
      <c r="A264" s="37" t="s">
        <v>16</v>
      </c>
      <c r="B264" s="37" t="s">
        <v>34</v>
      </c>
      <c r="C264" s="37" t="s">
        <v>153</v>
      </c>
      <c r="D264" s="37" t="s">
        <v>210</v>
      </c>
      <c r="E264" s="37" t="s">
        <v>201</v>
      </c>
      <c r="F264" s="39">
        <v>0</v>
      </c>
      <c r="G264" s="261">
        <f>+VLOOKUP(Tabla16_2[[#This Row],[Semana ]],Tabla18[],2,0)</f>
        <v>44148</v>
      </c>
      <c r="H264" s="37">
        <f>+VLOOKUP(Tabla16_2[[#This Row],[Mercado]],Codigos_mercados_mayoristas[],3,0)</f>
        <v>8</v>
      </c>
    </row>
    <row r="265" spans="1:8">
      <c r="A265" s="37" t="s">
        <v>16</v>
      </c>
      <c r="B265" s="37" t="s">
        <v>34</v>
      </c>
      <c r="C265" s="37" t="s">
        <v>153</v>
      </c>
      <c r="D265" s="37" t="s">
        <v>210</v>
      </c>
      <c r="E265" s="37" t="s">
        <v>202</v>
      </c>
      <c r="F265" s="39">
        <v>10500</v>
      </c>
      <c r="G265" s="261">
        <f>+VLOOKUP(Tabla16_2[[#This Row],[Semana ]],Tabla18[],2,0)</f>
        <v>44148</v>
      </c>
      <c r="H265" s="37">
        <f>+VLOOKUP(Tabla16_2[[#This Row],[Mercado]],Codigos_mercados_mayoristas[],3,0)</f>
        <v>8</v>
      </c>
    </row>
    <row r="266" spans="1:8">
      <c r="A266" s="37" t="s">
        <v>16</v>
      </c>
      <c r="B266" s="37" t="s">
        <v>34</v>
      </c>
      <c r="C266" s="37" t="s">
        <v>153</v>
      </c>
      <c r="D266" s="37" t="s">
        <v>210</v>
      </c>
      <c r="E266" s="37" t="s">
        <v>203</v>
      </c>
      <c r="F266" s="39">
        <v>10500</v>
      </c>
      <c r="G266" s="261">
        <f>+VLOOKUP(Tabla16_2[[#This Row],[Semana ]],Tabla18[],2,0)</f>
        <v>44148</v>
      </c>
      <c r="H266" s="37">
        <f>+VLOOKUP(Tabla16_2[[#This Row],[Mercado]],Codigos_mercados_mayoristas[],3,0)</f>
        <v>8</v>
      </c>
    </row>
    <row r="267" spans="1:8">
      <c r="A267" s="37" t="s">
        <v>17</v>
      </c>
      <c r="B267" s="37" t="s">
        <v>163</v>
      </c>
      <c r="C267" s="37" t="s">
        <v>153</v>
      </c>
      <c r="D267" s="37" t="s">
        <v>210</v>
      </c>
      <c r="E267" s="37" t="s">
        <v>199</v>
      </c>
      <c r="F267" s="39">
        <v>10712</v>
      </c>
      <c r="G267" s="261">
        <f>+VLOOKUP(Tabla16_2[[#This Row],[Semana ]],Tabla18[],2,0)</f>
        <v>44148</v>
      </c>
      <c r="H267" s="37">
        <f>+VLOOKUP(Tabla16_2[[#This Row],[Mercado]],Codigos_mercados_mayoristas[],3,0)</f>
        <v>13</v>
      </c>
    </row>
    <row r="268" spans="1:8">
      <c r="A268" s="37" t="s">
        <v>17</v>
      </c>
      <c r="B268" s="37" t="s">
        <v>163</v>
      </c>
      <c r="C268" s="37" t="s">
        <v>153</v>
      </c>
      <c r="D268" s="37" t="s">
        <v>210</v>
      </c>
      <c r="E268" s="37" t="s">
        <v>200</v>
      </c>
      <c r="F268" s="39">
        <v>11761</v>
      </c>
      <c r="G268" s="261">
        <f>+VLOOKUP(Tabla16_2[[#This Row],[Semana ]],Tabla18[],2,0)</f>
        <v>44148</v>
      </c>
      <c r="H268" s="37">
        <f>+VLOOKUP(Tabla16_2[[#This Row],[Mercado]],Codigos_mercados_mayoristas[],3,0)</f>
        <v>13</v>
      </c>
    </row>
    <row r="269" spans="1:8">
      <c r="A269" s="37" t="s">
        <v>17</v>
      </c>
      <c r="B269" s="37" t="s">
        <v>163</v>
      </c>
      <c r="C269" s="37" t="s">
        <v>153</v>
      </c>
      <c r="D269" s="37" t="s">
        <v>210</v>
      </c>
      <c r="E269" s="37" t="s">
        <v>201</v>
      </c>
      <c r="F269" s="39">
        <v>11212</v>
      </c>
      <c r="G269" s="261">
        <f>+VLOOKUP(Tabla16_2[[#This Row],[Semana ]],Tabla18[],2,0)</f>
        <v>44148</v>
      </c>
      <c r="H269" s="37">
        <f>+VLOOKUP(Tabla16_2[[#This Row],[Mercado]],Codigos_mercados_mayoristas[],3,0)</f>
        <v>13</v>
      </c>
    </row>
    <row r="270" spans="1:8">
      <c r="A270" s="37" t="s">
        <v>17</v>
      </c>
      <c r="B270" s="37" t="s">
        <v>163</v>
      </c>
      <c r="C270" s="37" t="s">
        <v>153</v>
      </c>
      <c r="D270" s="37" t="s">
        <v>210</v>
      </c>
      <c r="E270" s="37" t="s">
        <v>202</v>
      </c>
      <c r="F270" s="39">
        <v>10714</v>
      </c>
      <c r="G270" s="261">
        <f>+VLOOKUP(Tabla16_2[[#This Row],[Semana ]],Tabla18[],2,0)</f>
        <v>44148</v>
      </c>
      <c r="H270" s="37">
        <f>+VLOOKUP(Tabla16_2[[#This Row],[Mercado]],Codigos_mercados_mayoristas[],3,0)</f>
        <v>13</v>
      </c>
    </row>
    <row r="271" spans="1:8">
      <c r="A271" s="37" t="s">
        <v>17</v>
      </c>
      <c r="B271" s="37" t="s">
        <v>163</v>
      </c>
      <c r="C271" s="37" t="s">
        <v>153</v>
      </c>
      <c r="D271" s="37" t="s">
        <v>210</v>
      </c>
      <c r="E271" s="37" t="s">
        <v>203</v>
      </c>
      <c r="F271" s="39">
        <v>10417</v>
      </c>
      <c r="G271" s="261">
        <f>+VLOOKUP(Tabla16_2[[#This Row],[Semana ]],Tabla18[],2,0)</f>
        <v>44148</v>
      </c>
      <c r="H271" s="37">
        <f>+VLOOKUP(Tabla16_2[[#This Row],[Mercado]],Codigos_mercados_mayoristas[],3,0)</f>
        <v>13</v>
      </c>
    </row>
    <row r="272" spans="1:8">
      <c r="A272" s="37" t="s">
        <v>17</v>
      </c>
      <c r="B272" s="37" t="s">
        <v>28</v>
      </c>
      <c r="C272" s="37" t="s">
        <v>153</v>
      </c>
      <c r="D272" s="37" t="s">
        <v>210</v>
      </c>
      <c r="E272" s="37" t="s">
        <v>199</v>
      </c>
      <c r="F272" s="39">
        <v>10250</v>
      </c>
      <c r="G272" s="261">
        <f>+VLOOKUP(Tabla16_2[[#This Row],[Semana ]],Tabla18[],2,0)</f>
        <v>44148</v>
      </c>
      <c r="H272" s="37">
        <f>+VLOOKUP(Tabla16_2[[#This Row],[Mercado]],Codigos_mercados_mayoristas[],3,0)</f>
        <v>4</v>
      </c>
    </row>
    <row r="273" spans="1:8">
      <c r="A273" s="37" t="s">
        <v>17</v>
      </c>
      <c r="B273" s="37" t="s">
        <v>28</v>
      </c>
      <c r="C273" s="37" t="s">
        <v>153</v>
      </c>
      <c r="D273" s="37" t="s">
        <v>210</v>
      </c>
      <c r="E273" s="37" t="s">
        <v>200</v>
      </c>
      <c r="F273" s="39">
        <v>10250</v>
      </c>
      <c r="G273" s="261">
        <f>+VLOOKUP(Tabla16_2[[#This Row],[Semana ]],Tabla18[],2,0)</f>
        <v>44148</v>
      </c>
      <c r="H273" s="37">
        <f>+VLOOKUP(Tabla16_2[[#This Row],[Mercado]],Codigos_mercados_mayoristas[],3,0)</f>
        <v>4</v>
      </c>
    </row>
    <row r="274" spans="1:8">
      <c r="A274" s="37" t="s">
        <v>17</v>
      </c>
      <c r="B274" s="37" t="s">
        <v>28</v>
      </c>
      <c r="C274" s="37" t="s">
        <v>153</v>
      </c>
      <c r="D274" s="37" t="s">
        <v>210</v>
      </c>
      <c r="E274" s="37" t="s">
        <v>201</v>
      </c>
      <c r="F274" s="39">
        <v>9750</v>
      </c>
      <c r="G274" s="261">
        <f>+VLOOKUP(Tabla16_2[[#This Row],[Semana ]],Tabla18[],2,0)</f>
        <v>44148</v>
      </c>
      <c r="H274" s="37">
        <f>+VLOOKUP(Tabla16_2[[#This Row],[Mercado]],Codigos_mercados_mayoristas[],3,0)</f>
        <v>4</v>
      </c>
    </row>
    <row r="275" spans="1:8">
      <c r="A275" s="37" t="s">
        <v>17</v>
      </c>
      <c r="B275" s="37" t="s">
        <v>28</v>
      </c>
      <c r="C275" s="37" t="s">
        <v>153</v>
      </c>
      <c r="D275" s="37" t="s">
        <v>210</v>
      </c>
      <c r="E275" s="37" t="s">
        <v>202</v>
      </c>
      <c r="F275" s="39">
        <v>9750</v>
      </c>
      <c r="G275" s="261">
        <f>+VLOOKUP(Tabla16_2[[#This Row],[Semana ]],Tabla18[],2,0)</f>
        <v>44148</v>
      </c>
      <c r="H275" s="37">
        <f>+VLOOKUP(Tabla16_2[[#This Row],[Mercado]],Codigos_mercados_mayoristas[],3,0)</f>
        <v>4</v>
      </c>
    </row>
    <row r="276" spans="1:8">
      <c r="A276" s="37" t="s">
        <v>17</v>
      </c>
      <c r="B276" s="37" t="s">
        <v>28</v>
      </c>
      <c r="C276" s="37" t="s">
        <v>153</v>
      </c>
      <c r="D276" s="37" t="s">
        <v>210</v>
      </c>
      <c r="E276" s="37" t="s">
        <v>203</v>
      </c>
      <c r="F276" s="39">
        <v>9500</v>
      </c>
      <c r="G276" s="261">
        <f>+VLOOKUP(Tabla16_2[[#This Row],[Semana ]],Tabla18[],2,0)</f>
        <v>44148</v>
      </c>
      <c r="H276" s="37">
        <f>+VLOOKUP(Tabla16_2[[#This Row],[Mercado]],Codigos_mercados_mayoristas[],3,0)</f>
        <v>4</v>
      </c>
    </row>
    <row r="277" spans="1:8">
      <c r="A277" s="37" t="s">
        <v>17</v>
      </c>
      <c r="B277" s="37" t="s">
        <v>31</v>
      </c>
      <c r="C277" s="37" t="s">
        <v>153</v>
      </c>
      <c r="D277" s="37" t="s">
        <v>210</v>
      </c>
      <c r="E277" s="37" t="s">
        <v>199</v>
      </c>
      <c r="F277" s="39">
        <v>0</v>
      </c>
      <c r="G277" s="261">
        <f>+VLOOKUP(Tabla16_2[[#This Row],[Semana ]],Tabla18[],2,0)</f>
        <v>44148</v>
      </c>
      <c r="H277" s="37">
        <f>+VLOOKUP(Tabla16_2[[#This Row],[Mercado]],Codigos_mercados_mayoristas[],3,0)</f>
        <v>13</v>
      </c>
    </row>
    <row r="278" spans="1:8">
      <c r="A278" s="37" t="s">
        <v>17</v>
      </c>
      <c r="B278" s="37" t="s">
        <v>31</v>
      </c>
      <c r="C278" s="37" t="s">
        <v>153</v>
      </c>
      <c r="D278" s="37" t="s">
        <v>210</v>
      </c>
      <c r="E278" s="37" t="s">
        <v>200</v>
      </c>
      <c r="F278" s="39">
        <v>11536</v>
      </c>
      <c r="G278" s="261">
        <f>+VLOOKUP(Tabla16_2[[#This Row],[Semana ]],Tabla18[],2,0)</f>
        <v>44148</v>
      </c>
      <c r="H278" s="37">
        <f>+VLOOKUP(Tabla16_2[[#This Row],[Mercado]],Codigos_mercados_mayoristas[],3,0)</f>
        <v>13</v>
      </c>
    </row>
    <row r="279" spans="1:8">
      <c r="A279" s="37" t="s">
        <v>17</v>
      </c>
      <c r="B279" s="37" t="s">
        <v>31</v>
      </c>
      <c r="C279" s="37" t="s">
        <v>153</v>
      </c>
      <c r="D279" s="37" t="s">
        <v>210</v>
      </c>
      <c r="E279" s="37" t="s">
        <v>201</v>
      </c>
      <c r="F279" s="39">
        <v>11588</v>
      </c>
      <c r="G279" s="261">
        <f>+VLOOKUP(Tabla16_2[[#This Row],[Semana ]],Tabla18[],2,0)</f>
        <v>44148</v>
      </c>
      <c r="H279" s="37">
        <f>+VLOOKUP(Tabla16_2[[#This Row],[Mercado]],Codigos_mercados_mayoristas[],3,0)</f>
        <v>13</v>
      </c>
    </row>
    <row r="280" spans="1:8">
      <c r="A280" s="37" t="s">
        <v>17</v>
      </c>
      <c r="B280" s="37" t="s">
        <v>31</v>
      </c>
      <c r="C280" s="37" t="s">
        <v>153</v>
      </c>
      <c r="D280" s="37" t="s">
        <v>210</v>
      </c>
      <c r="E280" s="37" t="s">
        <v>202</v>
      </c>
      <c r="F280" s="39">
        <v>11474</v>
      </c>
      <c r="G280" s="261">
        <f>+VLOOKUP(Tabla16_2[[#This Row],[Semana ]],Tabla18[],2,0)</f>
        <v>44148</v>
      </c>
      <c r="H280" s="37">
        <f>+VLOOKUP(Tabla16_2[[#This Row],[Mercado]],Codigos_mercados_mayoristas[],3,0)</f>
        <v>13</v>
      </c>
    </row>
    <row r="281" spans="1:8">
      <c r="A281" s="37" t="s">
        <v>17</v>
      </c>
      <c r="B281" s="37" t="s">
        <v>31</v>
      </c>
      <c r="C281" s="37" t="s">
        <v>153</v>
      </c>
      <c r="D281" s="37" t="s">
        <v>210</v>
      </c>
      <c r="E281" s="37" t="s">
        <v>203</v>
      </c>
      <c r="F281" s="39">
        <v>11435</v>
      </c>
      <c r="G281" s="261">
        <f>+VLOOKUP(Tabla16_2[[#This Row],[Semana ]],Tabla18[],2,0)</f>
        <v>44148</v>
      </c>
      <c r="H281" s="37">
        <f>+VLOOKUP(Tabla16_2[[#This Row],[Mercado]],Codigos_mercados_mayoristas[],3,0)</f>
        <v>13</v>
      </c>
    </row>
    <row r="282" spans="1:8">
      <c r="A282" s="37" t="s">
        <v>20</v>
      </c>
      <c r="B282" s="37" t="s">
        <v>163</v>
      </c>
      <c r="C282" s="37" t="s">
        <v>153</v>
      </c>
      <c r="D282" s="37" t="s">
        <v>210</v>
      </c>
      <c r="E282" s="37" t="s">
        <v>199</v>
      </c>
      <c r="F282" s="39">
        <v>0</v>
      </c>
      <c r="G282" s="261">
        <f>+VLOOKUP(Tabla16_2[[#This Row],[Semana ]],Tabla18[],2,0)</f>
        <v>44148</v>
      </c>
      <c r="H282" s="37">
        <f>+VLOOKUP(Tabla16_2[[#This Row],[Mercado]],Codigos_mercados_mayoristas[],3,0)</f>
        <v>13</v>
      </c>
    </row>
    <row r="283" spans="1:8">
      <c r="A283" s="37" t="s">
        <v>20</v>
      </c>
      <c r="B283" s="37" t="s">
        <v>163</v>
      </c>
      <c r="C283" s="37" t="s">
        <v>153</v>
      </c>
      <c r="D283" s="37" t="s">
        <v>210</v>
      </c>
      <c r="E283" s="37" t="s">
        <v>200</v>
      </c>
      <c r="F283" s="39">
        <v>0</v>
      </c>
      <c r="G283" s="261">
        <f>+VLOOKUP(Tabla16_2[[#This Row],[Semana ]],Tabla18[],2,0)</f>
        <v>44148</v>
      </c>
      <c r="H283" s="37">
        <f>+VLOOKUP(Tabla16_2[[#This Row],[Mercado]],Codigos_mercados_mayoristas[],3,0)</f>
        <v>13</v>
      </c>
    </row>
    <row r="284" spans="1:8">
      <c r="A284" s="37" t="s">
        <v>20</v>
      </c>
      <c r="B284" s="37" t="s">
        <v>163</v>
      </c>
      <c r="C284" s="37" t="s">
        <v>153</v>
      </c>
      <c r="D284" s="37" t="s">
        <v>210</v>
      </c>
      <c r="E284" s="37" t="s">
        <v>201</v>
      </c>
      <c r="F284" s="39">
        <v>0</v>
      </c>
      <c r="G284" s="261">
        <f>+VLOOKUP(Tabla16_2[[#This Row],[Semana ]],Tabla18[],2,0)</f>
        <v>44148</v>
      </c>
      <c r="H284" s="37">
        <f>+VLOOKUP(Tabla16_2[[#This Row],[Mercado]],Codigos_mercados_mayoristas[],3,0)</f>
        <v>13</v>
      </c>
    </row>
    <row r="285" spans="1:8">
      <c r="A285" s="37" t="s">
        <v>20</v>
      </c>
      <c r="B285" s="37" t="s">
        <v>163</v>
      </c>
      <c r="C285" s="37" t="s">
        <v>153</v>
      </c>
      <c r="D285" s="37" t="s">
        <v>210</v>
      </c>
      <c r="E285" s="37" t="s">
        <v>202</v>
      </c>
      <c r="F285" s="39">
        <v>0</v>
      </c>
      <c r="G285" s="261">
        <f>+VLOOKUP(Tabla16_2[[#This Row],[Semana ]],Tabla18[],2,0)</f>
        <v>44148</v>
      </c>
      <c r="H285" s="37">
        <f>+VLOOKUP(Tabla16_2[[#This Row],[Mercado]],Codigos_mercados_mayoristas[],3,0)</f>
        <v>13</v>
      </c>
    </row>
    <row r="286" spans="1:8">
      <c r="A286" s="37" t="s">
        <v>20</v>
      </c>
      <c r="B286" s="37" t="s">
        <v>163</v>
      </c>
      <c r="C286" s="37" t="s">
        <v>153</v>
      </c>
      <c r="D286" s="37" t="s">
        <v>210</v>
      </c>
      <c r="E286" s="37" t="s">
        <v>203</v>
      </c>
      <c r="F286" s="39">
        <v>9731</v>
      </c>
      <c r="G286" s="261">
        <f>+VLOOKUP(Tabla16_2[[#This Row],[Semana ]],Tabla18[],2,0)</f>
        <v>44148</v>
      </c>
      <c r="H286" s="37">
        <f>+VLOOKUP(Tabla16_2[[#This Row],[Mercado]],Codigos_mercados_mayoristas[],3,0)</f>
        <v>13</v>
      </c>
    </row>
    <row r="287" spans="1:8">
      <c r="A287" s="37" t="s">
        <v>20</v>
      </c>
      <c r="B287" s="37" t="s">
        <v>31</v>
      </c>
      <c r="C287" s="37" t="s">
        <v>153</v>
      </c>
      <c r="D287" s="37" t="s">
        <v>210</v>
      </c>
      <c r="E287" s="37" t="s">
        <v>199</v>
      </c>
      <c r="F287" s="39">
        <v>0</v>
      </c>
      <c r="G287" s="261">
        <f>+VLOOKUP(Tabla16_2[[#This Row],[Semana ]],Tabla18[],2,0)</f>
        <v>44148</v>
      </c>
      <c r="H287" s="37">
        <f>+VLOOKUP(Tabla16_2[[#This Row],[Mercado]],Codigos_mercados_mayoristas[],3,0)</f>
        <v>13</v>
      </c>
    </row>
    <row r="288" spans="1:8">
      <c r="A288" s="37" t="s">
        <v>20</v>
      </c>
      <c r="B288" s="37" t="s">
        <v>31</v>
      </c>
      <c r="C288" s="37" t="s">
        <v>153</v>
      </c>
      <c r="D288" s="37" t="s">
        <v>210</v>
      </c>
      <c r="E288" s="37" t="s">
        <v>200</v>
      </c>
      <c r="F288" s="39">
        <v>12000</v>
      </c>
      <c r="G288" s="261">
        <f>+VLOOKUP(Tabla16_2[[#This Row],[Semana ]],Tabla18[],2,0)</f>
        <v>44148</v>
      </c>
      <c r="H288" s="37">
        <f>+VLOOKUP(Tabla16_2[[#This Row],[Mercado]],Codigos_mercados_mayoristas[],3,0)</f>
        <v>13</v>
      </c>
    </row>
    <row r="289" spans="1:8">
      <c r="A289" s="37" t="s">
        <v>20</v>
      </c>
      <c r="B289" s="37" t="s">
        <v>31</v>
      </c>
      <c r="C289" s="37" t="s">
        <v>153</v>
      </c>
      <c r="D289" s="37" t="s">
        <v>210</v>
      </c>
      <c r="E289" s="37" t="s">
        <v>201</v>
      </c>
      <c r="F289" s="39">
        <v>0</v>
      </c>
      <c r="G289" s="261">
        <f>+VLOOKUP(Tabla16_2[[#This Row],[Semana ]],Tabla18[],2,0)</f>
        <v>44148</v>
      </c>
      <c r="H289" s="37">
        <f>+VLOOKUP(Tabla16_2[[#This Row],[Mercado]],Codigos_mercados_mayoristas[],3,0)</f>
        <v>13</v>
      </c>
    </row>
    <row r="290" spans="1:8">
      <c r="A290" s="37" t="s">
        <v>20</v>
      </c>
      <c r="B290" s="37" t="s">
        <v>31</v>
      </c>
      <c r="C290" s="37" t="s">
        <v>153</v>
      </c>
      <c r="D290" s="37" t="s">
        <v>210</v>
      </c>
      <c r="E290" s="37" t="s">
        <v>202</v>
      </c>
      <c r="F290" s="39">
        <v>0</v>
      </c>
      <c r="G290" s="261">
        <f>+VLOOKUP(Tabla16_2[[#This Row],[Semana ]],Tabla18[],2,0)</f>
        <v>44148</v>
      </c>
      <c r="H290" s="37">
        <f>+VLOOKUP(Tabla16_2[[#This Row],[Mercado]],Codigos_mercados_mayoristas[],3,0)</f>
        <v>13</v>
      </c>
    </row>
    <row r="291" spans="1:8">
      <c r="A291" s="37" t="s">
        <v>20</v>
      </c>
      <c r="B291" s="37" t="s">
        <v>31</v>
      </c>
      <c r="C291" s="37" t="s">
        <v>153</v>
      </c>
      <c r="D291" s="37" t="s">
        <v>210</v>
      </c>
      <c r="E291" s="37" t="s">
        <v>203</v>
      </c>
      <c r="F291" s="39">
        <v>0</v>
      </c>
      <c r="G291" s="261">
        <f>+VLOOKUP(Tabla16_2[[#This Row],[Semana ]],Tabla18[],2,0)</f>
        <v>44148</v>
      </c>
      <c r="H291" s="37">
        <f>+VLOOKUP(Tabla16_2[[#This Row],[Mercado]],Codigos_mercados_mayoristas[],3,0)</f>
        <v>13</v>
      </c>
    </row>
    <row r="292" spans="1:8">
      <c r="A292" s="37" t="s">
        <v>21</v>
      </c>
      <c r="B292" s="37" t="s">
        <v>207</v>
      </c>
      <c r="C292" s="37" t="s">
        <v>153</v>
      </c>
      <c r="D292" s="37" t="s">
        <v>210</v>
      </c>
      <c r="E292" s="37" t="s">
        <v>199</v>
      </c>
      <c r="F292" s="39">
        <v>11500</v>
      </c>
      <c r="G292" s="261">
        <f>+VLOOKUP(Tabla16_2[[#This Row],[Semana ]],Tabla18[],2,0)</f>
        <v>44148</v>
      </c>
      <c r="H292" s="37">
        <f>+VLOOKUP(Tabla16_2[[#This Row],[Mercado]],Codigos_mercados_mayoristas[],3,0)</f>
        <v>15</v>
      </c>
    </row>
    <row r="293" spans="1:8">
      <c r="A293" s="37" t="s">
        <v>21</v>
      </c>
      <c r="B293" s="37" t="s">
        <v>207</v>
      </c>
      <c r="C293" s="37" t="s">
        <v>153</v>
      </c>
      <c r="D293" s="37" t="s">
        <v>210</v>
      </c>
      <c r="E293" s="37" t="s">
        <v>200</v>
      </c>
      <c r="F293" s="39">
        <v>0</v>
      </c>
      <c r="G293" s="261">
        <f>+VLOOKUP(Tabla16_2[[#This Row],[Semana ]],Tabla18[],2,0)</f>
        <v>44148</v>
      </c>
      <c r="H293" s="37">
        <f>+VLOOKUP(Tabla16_2[[#This Row],[Mercado]],Codigos_mercados_mayoristas[],3,0)</f>
        <v>15</v>
      </c>
    </row>
    <row r="294" spans="1:8">
      <c r="A294" s="37" t="s">
        <v>21</v>
      </c>
      <c r="B294" s="37" t="s">
        <v>207</v>
      </c>
      <c r="C294" s="37" t="s">
        <v>153</v>
      </c>
      <c r="D294" s="37" t="s">
        <v>210</v>
      </c>
      <c r="E294" s="37" t="s">
        <v>201</v>
      </c>
      <c r="F294" s="39">
        <v>0</v>
      </c>
      <c r="G294" s="261">
        <f>+VLOOKUP(Tabla16_2[[#This Row],[Semana ]],Tabla18[],2,0)</f>
        <v>44148</v>
      </c>
      <c r="H294" s="37">
        <f>+VLOOKUP(Tabla16_2[[#This Row],[Mercado]],Codigos_mercados_mayoristas[],3,0)</f>
        <v>15</v>
      </c>
    </row>
    <row r="295" spans="1:8">
      <c r="A295" s="37" t="s">
        <v>21</v>
      </c>
      <c r="B295" s="37" t="s">
        <v>207</v>
      </c>
      <c r="C295" s="37" t="s">
        <v>153</v>
      </c>
      <c r="D295" s="37" t="s">
        <v>210</v>
      </c>
      <c r="E295" s="37" t="s">
        <v>202</v>
      </c>
      <c r="F295" s="39">
        <v>0</v>
      </c>
      <c r="G295" s="261">
        <f>+VLOOKUP(Tabla16_2[[#This Row],[Semana ]],Tabla18[],2,0)</f>
        <v>44148</v>
      </c>
      <c r="H295" s="37">
        <f>+VLOOKUP(Tabla16_2[[#This Row],[Mercado]],Codigos_mercados_mayoristas[],3,0)</f>
        <v>15</v>
      </c>
    </row>
    <row r="296" spans="1:8">
      <c r="A296" s="37" t="s">
        <v>21</v>
      </c>
      <c r="B296" s="37" t="s">
        <v>207</v>
      </c>
      <c r="C296" s="37" t="s">
        <v>153</v>
      </c>
      <c r="D296" s="37" t="s">
        <v>210</v>
      </c>
      <c r="E296" s="37" t="s">
        <v>203</v>
      </c>
      <c r="F296" s="39">
        <v>0</v>
      </c>
      <c r="G296" s="261">
        <f>+VLOOKUP(Tabla16_2[[#This Row],[Semana ]],Tabla18[],2,0)</f>
        <v>44148</v>
      </c>
      <c r="H296" s="37">
        <f>+VLOOKUP(Tabla16_2[[#This Row],[Mercado]],Codigos_mercados_mayoristas[],3,0)</f>
        <v>15</v>
      </c>
    </row>
    <row r="297" spans="1:8">
      <c r="A297" s="37" t="s">
        <v>21</v>
      </c>
      <c r="B297" s="37" t="s">
        <v>163</v>
      </c>
      <c r="C297" s="37" t="s">
        <v>153</v>
      </c>
      <c r="D297" s="37" t="s">
        <v>210</v>
      </c>
      <c r="E297" s="37" t="s">
        <v>199</v>
      </c>
      <c r="F297" s="39">
        <v>9712</v>
      </c>
      <c r="G297" s="261">
        <f>+VLOOKUP(Tabla16_2[[#This Row],[Semana ]],Tabla18[],2,0)</f>
        <v>44148</v>
      </c>
      <c r="H297" s="37">
        <f>+VLOOKUP(Tabla16_2[[#This Row],[Mercado]],Codigos_mercados_mayoristas[],3,0)</f>
        <v>13</v>
      </c>
    </row>
    <row r="298" spans="1:8">
      <c r="A298" s="37" t="s">
        <v>21</v>
      </c>
      <c r="B298" s="37" t="s">
        <v>163</v>
      </c>
      <c r="C298" s="37" t="s">
        <v>153</v>
      </c>
      <c r="D298" s="37" t="s">
        <v>210</v>
      </c>
      <c r="E298" s="37" t="s">
        <v>200</v>
      </c>
      <c r="F298" s="39">
        <v>9740</v>
      </c>
      <c r="G298" s="261">
        <f>+VLOOKUP(Tabla16_2[[#This Row],[Semana ]],Tabla18[],2,0)</f>
        <v>44148</v>
      </c>
      <c r="H298" s="37">
        <f>+VLOOKUP(Tabla16_2[[#This Row],[Mercado]],Codigos_mercados_mayoristas[],3,0)</f>
        <v>13</v>
      </c>
    </row>
    <row r="299" spans="1:8">
      <c r="A299" s="37" t="s">
        <v>21</v>
      </c>
      <c r="B299" s="37" t="s">
        <v>163</v>
      </c>
      <c r="C299" s="37" t="s">
        <v>153</v>
      </c>
      <c r="D299" s="37" t="s">
        <v>210</v>
      </c>
      <c r="E299" s="37" t="s">
        <v>201</v>
      </c>
      <c r="F299" s="39">
        <v>9722</v>
      </c>
      <c r="G299" s="261">
        <f>+VLOOKUP(Tabla16_2[[#This Row],[Semana ]],Tabla18[],2,0)</f>
        <v>44148</v>
      </c>
      <c r="H299" s="37">
        <f>+VLOOKUP(Tabla16_2[[#This Row],[Mercado]],Codigos_mercados_mayoristas[],3,0)</f>
        <v>13</v>
      </c>
    </row>
    <row r="300" spans="1:8">
      <c r="A300" s="37" t="s">
        <v>21</v>
      </c>
      <c r="B300" s="37" t="s">
        <v>163</v>
      </c>
      <c r="C300" s="37" t="s">
        <v>153</v>
      </c>
      <c r="D300" s="37" t="s">
        <v>210</v>
      </c>
      <c r="E300" s="37" t="s">
        <v>202</v>
      </c>
      <c r="F300" s="39">
        <v>8409</v>
      </c>
      <c r="G300" s="261">
        <f>+VLOOKUP(Tabla16_2[[#This Row],[Semana ]],Tabla18[],2,0)</f>
        <v>44148</v>
      </c>
      <c r="H300" s="37">
        <f>+VLOOKUP(Tabla16_2[[#This Row],[Mercado]],Codigos_mercados_mayoristas[],3,0)</f>
        <v>13</v>
      </c>
    </row>
    <row r="301" spans="1:8">
      <c r="A301" s="37" t="s">
        <v>21</v>
      </c>
      <c r="B301" s="37" t="s">
        <v>163</v>
      </c>
      <c r="C301" s="37" t="s">
        <v>153</v>
      </c>
      <c r="D301" s="37" t="s">
        <v>210</v>
      </c>
      <c r="E301" s="37" t="s">
        <v>203</v>
      </c>
      <c r="F301" s="39">
        <v>9053</v>
      </c>
      <c r="G301" s="261">
        <f>+VLOOKUP(Tabla16_2[[#This Row],[Semana ]],Tabla18[],2,0)</f>
        <v>44148</v>
      </c>
      <c r="H301" s="37">
        <f>+VLOOKUP(Tabla16_2[[#This Row],[Mercado]],Codigos_mercados_mayoristas[],3,0)</f>
        <v>13</v>
      </c>
    </row>
    <row r="302" spans="1:8">
      <c r="A302" s="37" t="s">
        <v>21</v>
      </c>
      <c r="B302" s="37" t="s">
        <v>32</v>
      </c>
      <c r="C302" s="37" t="s">
        <v>153</v>
      </c>
      <c r="D302" s="37" t="s">
        <v>210</v>
      </c>
      <c r="E302" s="37" t="s">
        <v>199</v>
      </c>
      <c r="F302" s="39">
        <v>0</v>
      </c>
      <c r="G302" s="261">
        <f>+VLOOKUP(Tabla16_2[[#This Row],[Semana ]],Tabla18[],2,0)</f>
        <v>44148</v>
      </c>
      <c r="H302" s="37">
        <f>+VLOOKUP(Tabla16_2[[#This Row],[Mercado]],Codigos_mercados_mayoristas[],3,0)</f>
        <v>7</v>
      </c>
    </row>
    <row r="303" spans="1:8">
      <c r="A303" s="37" t="s">
        <v>21</v>
      </c>
      <c r="B303" s="37" t="s">
        <v>32</v>
      </c>
      <c r="C303" s="37" t="s">
        <v>153</v>
      </c>
      <c r="D303" s="37" t="s">
        <v>210</v>
      </c>
      <c r="E303" s="37" t="s">
        <v>200</v>
      </c>
      <c r="F303" s="39">
        <v>0</v>
      </c>
      <c r="G303" s="261">
        <f>+VLOOKUP(Tabla16_2[[#This Row],[Semana ]],Tabla18[],2,0)</f>
        <v>44148</v>
      </c>
      <c r="H303" s="37">
        <f>+VLOOKUP(Tabla16_2[[#This Row],[Mercado]],Codigos_mercados_mayoristas[],3,0)</f>
        <v>7</v>
      </c>
    </row>
    <row r="304" spans="1:8">
      <c r="A304" s="37" t="s">
        <v>21</v>
      </c>
      <c r="B304" s="37" t="s">
        <v>32</v>
      </c>
      <c r="C304" s="37" t="s">
        <v>153</v>
      </c>
      <c r="D304" s="37" t="s">
        <v>210</v>
      </c>
      <c r="E304" s="37" t="s">
        <v>201</v>
      </c>
      <c r="F304" s="39">
        <v>0</v>
      </c>
      <c r="G304" s="261">
        <f>+VLOOKUP(Tabla16_2[[#This Row],[Semana ]],Tabla18[],2,0)</f>
        <v>44148</v>
      </c>
      <c r="H304" s="37">
        <f>+VLOOKUP(Tabla16_2[[#This Row],[Mercado]],Codigos_mercados_mayoristas[],3,0)</f>
        <v>7</v>
      </c>
    </row>
    <row r="305" spans="1:8">
      <c r="A305" s="37" t="s">
        <v>21</v>
      </c>
      <c r="B305" s="37" t="s">
        <v>32</v>
      </c>
      <c r="C305" s="37" t="s">
        <v>153</v>
      </c>
      <c r="D305" s="37" t="s">
        <v>210</v>
      </c>
      <c r="E305" s="37" t="s">
        <v>202</v>
      </c>
      <c r="F305" s="39">
        <v>0</v>
      </c>
      <c r="G305" s="261">
        <f>+VLOOKUP(Tabla16_2[[#This Row],[Semana ]],Tabla18[],2,0)</f>
        <v>44148</v>
      </c>
      <c r="H305" s="37">
        <f>+VLOOKUP(Tabla16_2[[#This Row],[Mercado]],Codigos_mercados_mayoristas[],3,0)</f>
        <v>7</v>
      </c>
    </row>
    <row r="306" spans="1:8">
      <c r="A306" s="37" t="s">
        <v>21</v>
      </c>
      <c r="B306" s="37" t="s">
        <v>32</v>
      </c>
      <c r="C306" s="37" t="s">
        <v>153</v>
      </c>
      <c r="D306" s="37" t="s">
        <v>210</v>
      </c>
      <c r="E306" s="37" t="s">
        <v>203</v>
      </c>
      <c r="F306" s="39">
        <v>8000</v>
      </c>
      <c r="G306" s="261">
        <f>+VLOOKUP(Tabla16_2[[#This Row],[Semana ]],Tabla18[],2,0)</f>
        <v>44148</v>
      </c>
      <c r="H306" s="37">
        <f>+VLOOKUP(Tabla16_2[[#This Row],[Mercado]],Codigos_mercados_mayoristas[],3,0)</f>
        <v>7</v>
      </c>
    </row>
    <row r="307" spans="1:8">
      <c r="A307" s="37" t="s">
        <v>21</v>
      </c>
      <c r="B307" s="37" t="s">
        <v>35</v>
      </c>
      <c r="C307" s="37" t="s">
        <v>153</v>
      </c>
      <c r="D307" s="37" t="s">
        <v>210</v>
      </c>
      <c r="E307" s="37" t="s">
        <v>199</v>
      </c>
      <c r="F307" s="39">
        <v>0</v>
      </c>
      <c r="G307" s="261">
        <f>+VLOOKUP(Tabla16_2[[#This Row],[Semana ]],Tabla18[],2,0)</f>
        <v>44148</v>
      </c>
      <c r="H307" s="37">
        <f>+VLOOKUP(Tabla16_2[[#This Row],[Mercado]],Codigos_mercados_mayoristas[],3,0)</f>
        <v>9</v>
      </c>
    </row>
    <row r="308" spans="1:8">
      <c r="A308" s="37" t="s">
        <v>21</v>
      </c>
      <c r="B308" s="37" t="s">
        <v>35</v>
      </c>
      <c r="C308" s="37" t="s">
        <v>153</v>
      </c>
      <c r="D308" s="37" t="s">
        <v>210</v>
      </c>
      <c r="E308" s="37" t="s">
        <v>200</v>
      </c>
      <c r="F308" s="39">
        <v>0</v>
      </c>
      <c r="G308" s="261">
        <f>+VLOOKUP(Tabla16_2[[#This Row],[Semana ]],Tabla18[],2,0)</f>
        <v>44148</v>
      </c>
      <c r="H308" s="37">
        <f>+VLOOKUP(Tabla16_2[[#This Row],[Mercado]],Codigos_mercados_mayoristas[],3,0)</f>
        <v>9</v>
      </c>
    </row>
    <row r="309" spans="1:8">
      <c r="A309" s="37" t="s">
        <v>21</v>
      </c>
      <c r="B309" s="37" t="s">
        <v>35</v>
      </c>
      <c r="C309" s="37" t="s">
        <v>153</v>
      </c>
      <c r="D309" s="37" t="s">
        <v>210</v>
      </c>
      <c r="E309" s="37" t="s">
        <v>201</v>
      </c>
      <c r="F309" s="39">
        <v>0</v>
      </c>
      <c r="G309" s="261">
        <f>+VLOOKUP(Tabla16_2[[#This Row],[Semana ]],Tabla18[],2,0)</f>
        <v>44148</v>
      </c>
      <c r="H309" s="37">
        <f>+VLOOKUP(Tabla16_2[[#This Row],[Mercado]],Codigos_mercados_mayoristas[],3,0)</f>
        <v>9</v>
      </c>
    </row>
    <row r="310" spans="1:8">
      <c r="A310" s="37" t="s">
        <v>21</v>
      </c>
      <c r="B310" s="37" t="s">
        <v>35</v>
      </c>
      <c r="C310" s="37" t="s">
        <v>153</v>
      </c>
      <c r="D310" s="37" t="s">
        <v>210</v>
      </c>
      <c r="E310" s="37" t="s">
        <v>202</v>
      </c>
      <c r="F310" s="39">
        <v>15000</v>
      </c>
      <c r="G310" s="261">
        <f>+VLOOKUP(Tabla16_2[[#This Row],[Semana ]],Tabla18[],2,0)</f>
        <v>44148</v>
      </c>
      <c r="H310" s="37">
        <f>+VLOOKUP(Tabla16_2[[#This Row],[Mercado]],Codigos_mercados_mayoristas[],3,0)</f>
        <v>9</v>
      </c>
    </row>
    <row r="311" spans="1:8">
      <c r="A311" s="37" t="s">
        <v>21</v>
      </c>
      <c r="B311" s="37" t="s">
        <v>35</v>
      </c>
      <c r="C311" s="37" t="s">
        <v>153</v>
      </c>
      <c r="D311" s="37" t="s">
        <v>210</v>
      </c>
      <c r="E311" s="37" t="s">
        <v>203</v>
      </c>
      <c r="F311" s="39">
        <v>15000</v>
      </c>
      <c r="G311" s="261">
        <f>+VLOOKUP(Tabla16_2[[#This Row],[Semana ]],Tabla18[],2,0)</f>
        <v>44148</v>
      </c>
      <c r="H311" s="37">
        <f>+VLOOKUP(Tabla16_2[[#This Row],[Mercado]],Codigos_mercados_mayoristas[],3,0)</f>
        <v>9</v>
      </c>
    </row>
    <row r="312" spans="1:8">
      <c r="A312" s="37" t="s">
        <v>23</v>
      </c>
      <c r="B312" s="37" t="s">
        <v>163</v>
      </c>
      <c r="C312" s="37" t="s">
        <v>153</v>
      </c>
      <c r="D312" s="37" t="s">
        <v>210</v>
      </c>
      <c r="E312" s="37" t="s">
        <v>199</v>
      </c>
      <c r="F312" s="39">
        <v>0</v>
      </c>
      <c r="G312" s="261">
        <f>+VLOOKUP(Tabla16_2[[#This Row],[Semana ]],Tabla18[],2,0)</f>
        <v>44148</v>
      </c>
      <c r="H312" s="37">
        <f>+VLOOKUP(Tabla16_2[[#This Row],[Mercado]],Codigos_mercados_mayoristas[],3,0)</f>
        <v>13</v>
      </c>
    </row>
    <row r="313" spans="1:8">
      <c r="A313" s="37" t="s">
        <v>23</v>
      </c>
      <c r="B313" s="37" t="s">
        <v>163</v>
      </c>
      <c r="C313" s="37" t="s">
        <v>153</v>
      </c>
      <c r="D313" s="37" t="s">
        <v>210</v>
      </c>
      <c r="E313" s="37" t="s">
        <v>200</v>
      </c>
      <c r="F313" s="39">
        <v>10724</v>
      </c>
      <c r="G313" s="261">
        <f>+VLOOKUP(Tabla16_2[[#This Row],[Semana ]],Tabla18[],2,0)</f>
        <v>44148</v>
      </c>
      <c r="H313" s="37">
        <f>+VLOOKUP(Tabla16_2[[#This Row],[Mercado]],Codigos_mercados_mayoristas[],3,0)</f>
        <v>13</v>
      </c>
    </row>
    <row r="314" spans="1:8">
      <c r="A314" s="37" t="s">
        <v>23</v>
      </c>
      <c r="B314" s="37" t="s">
        <v>163</v>
      </c>
      <c r="C314" s="37" t="s">
        <v>153</v>
      </c>
      <c r="D314" s="37" t="s">
        <v>210</v>
      </c>
      <c r="E314" s="37" t="s">
        <v>201</v>
      </c>
      <c r="F314" s="39">
        <v>0</v>
      </c>
      <c r="G314" s="261">
        <f>+VLOOKUP(Tabla16_2[[#This Row],[Semana ]],Tabla18[],2,0)</f>
        <v>44148</v>
      </c>
      <c r="H314" s="37">
        <f>+VLOOKUP(Tabla16_2[[#This Row],[Mercado]],Codigos_mercados_mayoristas[],3,0)</f>
        <v>13</v>
      </c>
    </row>
    <row r="315" spans="1:8">
      <c r="A315" s="37" t="s">
        <v>23</v>
      </c>
      <c r="B315" s="37" t="s">
        <v>163</v>
      </c>
      <c r="C315" s="37" t="s">
        <v>153</v>
      </c>
      <c r="D315" s="37" t="s">
        <v>210</v>
      </c>
      <c r="E315" s="37" t="s">
        <v>202</v>
      </c>
      <c r="F315" s="39">
        <v>9712</v>
      </c>
      <c r="G315" s="261">
        <f>+VLOOKUP(Tabla16_2[[#This Row],[Semana ]],Tabla18[],2,0)</f>
        <v>44148</v>
      </c>
      <c r="H315" s="37">
        <f>+VLOOKUP(Tabla16_2[[#This Row],[Mercado]],Codigos_mercados_mayoristas[],3,0)</f>
        <v>13</v>
      </c>
    </row>
    <row r="316" spans="1:8">
      <c r="A316" s="37" t="s">
        <v>23</v>
      </c>
      <c r="B316" s="37" t="s">
        <v>163</v>
      </c>
      <c r="C316" s="37" t="s">
        <v>153</v>
      </c>
      <c r="D316" s="37" t="s">
        <v>210</v>
      </c>
      <c r="E316" s="37" t="s">
        <v>203</v>
      </c>
      <c r="F316" s="39">
        <v>9549</v>
      </c>
      <c r="G316" s="261">
        <f>+VLOOKUP(Tabla16_2[[#This Row],[Semana ]],Tabla18[],2,0)</f>
        <v>44148</v>
      </c>
      <c r="H316" s="37">
        <f>+VLOOKUP(Tabla16_2[[#This Row],[Mercado]],Codigos_mercados_mayoristas[],3,0)</f>
        <v>13</v>
      </c>
    </row>
    <row r="317" spans="1:8">
      <c r="A317" s="37" t="s">
        <v>23</v>
      </c>
      <c r="B317" s="37" t="s">
        <v>29</v>
      </c>
      <c r="C317" s="37" t="s">
        <v>153</v>
      </c>
      <c r="D317" s="37" t="s">
        <v>210</v>
      </c>
      <c r="E317" s="37" t="s">
        <v>199</v>
      </c>
      <c r="F317" s="39">
        <v>9250</v>
      </c>
      <c r="G317" s="261">
        <f>+VLOOKUP(Tabla16_2[[#This Row],[Semana ]],Tabla18[],2,0)</f>
        <v>44148</v>
      </c>
      <c r="H317" s="37">
        <f>+VLOOKUP(Tabla16_2[[#This Row],[Mercado]],Codigos_mercados_mayoristas[],3,0)</f>
        <v>5</v>
      </c>
    </row>
    <row r="318" spans="1:8">
      <c r="A318" s="37" t="s">
        <v>23</v>
      </c>
      <c r="B318" s="37" t="s">
        <v>29</v>
      </c>
      <c r="C318" s="37" t="s">
        <v>153</v>
      </c>
      <c r="D318" s="37" t="s">
        <v>210</v>
      </c>
      <c r="E318" s="37" t="s">
        <v>200</v>
      </c>
      <c r="F318" s="39">
        <v>9236</v>
      </c>
      <c r="G318" s="261">
        <f>+VLOOKUP(Tabla16_2[[#This Row],[Semana ]],Tabla18[],2,0)</f>
        <v>44148</v>
      </c>
      <c r="H318" s="37">
        <f>+VLOOKUP(Tabla16_2[[#This Row],[Mercado]],Codigos_mercados_mayoristas[],3,0)</f>
        <v>5</v>
      </c>
    </row>
    <row r="319" spans="1:8">
      <c r="A319" s="37" t="s">
        <v>23</v>
      </c>
      <c r="B319" s="37" t="s">
        <v>29</v>
      </c>
      <c r="C319" s="37" t="s">
        <v>153</v>
      </c>
      <c r="D319" s="37" t="s">
        <v>210</v>
      </c>
      <c r="E319" s="37" t="s">
        <v>201</v>
      </c>
      <c r="F319" s="39">
        <v>9258</v>
      </c>
      <c r="G319" s="261">
        <f>+VLOOKUP(Tabla16_2[[#This Row],[Semana ]],Tabla18[],2,0)</f>
        <v>44148</v>
      </c>
      <c r="H319" s="37">
        <f>+VLOOKUP(Tabla16_2[[#This Row],[Mercado]],Codigos_mercados_mayoristas[],3,0)</f>
        <v>5</v>
      </c>
    </row>
    <row r="320" spans="1:8">
      <c r="A320" s="37" t="s">
        <v>23</v>
      </c>
      <c r="B320" s="37" t="s">
        <v>29</v>
      </c>
      <c r="C320" s="37" t="s">
        <v>153</v>
      </c>
      <c r="D320" s="37" t="s">
        <v>210</v>
      </c>
      <c r="E320" s="37" t="s">
        <v>202</v>
      </c>
      <c r="F320" s="39">
        <v>9667</v>
      </c>
      <c r="G320" s="261">
        <f>+VLOOKUP(Tabla16_2[[#This Row],[Semana ]],Tabla18[],2,0)</f>
        <v>44148</v>
      </c>
      <c r="H320" s="37">
        <f>+VLOOKUP(Tabla16_2[[#This Row],[Mercado]],Codigos_mercados_mayoristas[],3,0)</f>
        <v>5</v>
      </c>
    </row>
    <row r="321" spans="1:8">
      <c r="A321" s="37" t="s">
        <v>23</v>
      </c>
      <c r="B321" s="37" t="s">
        <v>29</v>
      </c>
      <c r="C321" s="37" t="s">
        <v>153</v>
      </c>
      <c r="D321" s="37" t="s">
        <v>210</v>
      </c>
      <c r="E321" s="37" t="s">
        <v>203</v>
      </c>
      <c r="F321" s="39">
        <v>9227</v>
      </c>
      <c r="G321" s="261">
        <f>+VLOOKUP(Tabla16_2[[#This Row],[Semana ]],Tabla18[],2,0)</f>
        <v>44148</v>
      </c>
      <c r="H321" s="37">
        <f>+VLOOKUP(Tabla16_2[[#This Row],[Mercado]],Codigos_mercados_mayoristas[],3,0)</f>
        <v>5</v>
      </c>
    </row>
    <row r="322" spans="1:8">
      <c r="A322" s="37" t="s">
        <v>23</v>
      </c>
      <c r="B322" s="37" t="s">
        <v>32</v>
      </c>
      <c r="C322" s="37" t="s">
        <v>153</v>
      </c>
      <c r="D322" s="37" t="s">
        <v>210</v>
      </c>
      <c r="E322" s="37" t="s">
        <v>199</v>
      </c>
      <c r="F322" s="39">
        <v>11000</v>
      </c>
      <c r="G322" s="261">
        <f>+VLOOKUP(Tabla16_2[[#This Row],[Semana ]],Tabla18[],2,0)</f>
        <v>44148</v>
      </c>
      <c r="H322" s="37">
        <f>+VLOOKUP(Tabla16_2[[#This Row],[Mercado]],Codigos_mercados_mayoristas[],3,0)</f>
        <v>7</v>
      </c>
    </row>
    <row r="323" spans="1:8">
      <c r="A323" s="37" t="s">
        <v>23</v>
      </c>
      <c r="B323" s="37" t="s">
        <v>32</v>
      </c>
      <c r="C323" s="37" t="s">
        <v>153</v>
      </c>
      <c r="D323" s="37" t="s">
        <v>210</v>
      </c>
      <c r="E323" s="37" t="s">
        <v>200</v>
      </c>
      <c r="F323" s="39">
        <v>11000</v>
      </c>
      <c r="G323" s="261">
        <f>+VLOOKUP(Tabla16_2[[#This Row],[Semana ]],Tabla18[],2,0)</f>
        <v>44148</v>
      </c>
      <c r="H323" s="37">
        <f>+VLOOKUP(Tabla16_2[[#This Row],[Mercado]],Codigos_mercados_mayoristas[],3,0)</f>
        <v>7</v>
      </c>
    </row>
    <row r="324" spans="1:8">
      <c r="A324" s="37" t="s">
        <v>23</v>
      </c>
      <c r="B324" s="37" t="s">
        <v>32</v>
      </c>
      <c r="C324" s="37" t="s">
        <v>153</v>
      </c>
      <c r="D324" s="37" t="s">
        <v>210</v>
      </c>
      <c r="E324" s="37" t="s">
        <v>201</v>
      </c>
      <c r="F324" s="39">
        <v>10000</v>
      </c>
      <c r="G324" s="261">
        <f>+VLOOKUP(Tabla16_2[[#This Row],[Semana ]],Tabla18[],2,0)</f>
        <v>44148</v>
      </c>
      <c r="H324" s="37">
        <f>+VLOOKUP(Tabla16_2[[#This Row],[Mercado]],Codigos_mercados_mayoristas[],3,0)</f>
        <v>7</v>
      </c>
    </row>
    <row r="325" spans="1:8">
      <c r="A325" s="37" t="s">
        <v>23</v>
      </c>
      <c r="B325" s="37" t="s">
        <v>32</v>
      </c>
      <c r="C325" s="37" t="s">
        <v>153</v>
      </c>
      <c r="D325" s="37" t="s">
        <v>210</v>
      </c>
      <c r="E325" s="37" t="s">
        <v>202</v>
      </c>
      <c r="F325" s="39">
        <v>9000</v>
      </c>
      <c r="G325" s="261">
        <f>+VLOOKUP(Tabla16_2[[#This Row],[Semana ]],Tabla18[],2,0)</f>
        <v>44148</v>
      </c>
      <c r="H325" s="37">
        <f>+VLOOKUP(Tabla16_2[[#This Row],[Mercado]],Codigos_mercados_mayoristas[],3,0)</f>
        <v>7</v>
      </c>
    </row>
    <row r="326" spans="1:8">
      <c r="A326" s="37" t="s">
        <v>23</v>
      </c>
      <c r="B326" s="37" t="s">
        <v>32</v>
      </c>
      <c r="C326" s="37" t="s">
        <v>153</v>
      </c>
      <c r="D326" s="37" t="s">
        <v>210</v>
      </c>
      <c r="E326" s="37" t="s">
        <v>203</v>
      </c>
      <c r="F326" s="39">
        <v>9000</v>
      </c>
      <c r="G326" s="261">
        <f>+VLOOKUP(Tabla16_2[[#This Row],[Semana ]],Tabla18[],2,0)</f>
        <v>44148</v>
      </c>
      <c r="H326" s="37">
        <f>+VLOOKUP(Tabla16_2[[#This Row],[Mercado]],Codigos_mercados_mayoristas[],3,0)</f>
        <v>7</v>
      </c>
    </row>
    <row r="327" spans="1:8">
      <c r="A327" s="37" t="s">
        <v>23</v>
      </c>
      <c r="B327" s="37" t="s">
        <v>33</v>
      </c>
      <c r="C327" s="37" t="s">
        <v>153</v>
      </c>
      <c r="D327" s="37" t="s">
        <v>210</v>
      </c>
      <c r="E327" s="37" t="s">
        <v>199</v>
      </c>
      <c r="F327" s="39">
        <v>0</v>
      </c>
      <c r="G327" s="261">
        <f>+VLOOKUP(Tabla16_2[[#This Row],[Semana ]],Tabla18[],2,0)</f>
        <v>44148</v>
      </c>
      <c r="H327" s="37">
        <f>+VLOOKUP(Tabla16_2[[#This Row],[Mercado]],Codigos_mercados_mayoristas[],3,0)</f>
        <v>16</v>
      </c>
    </row>
    <row r="328" spans="1:8">
      <c r="A328" s="37" t="s">
        <v>23</v>
      </c>
      <c r="B328" s="37" t="s">
        <v>33</v>
      </c>
      <c r="C328" s="37" t="s">
        <v>153</v>
      </c>
      <c r="D328" s="37" t="s">
        <v>210</v>
      </c>
      <c r="E328" s="37" t="s">
        <v>200</v>
      </c>
      <c r="F328" s="39">
        <v>0</v>
      </c>
      <c r="G328" s="261">
        <f>+VLOOKUP(Tabla16_2[[#This Row],[Semana ]],Tabla18[],2,0)</f>
        <v>44148</v>
      </c>
      <c r="H328" s="37">
        <f>+VLOOKUP(Tabla16_2[[#This Row],[Mercado]],Codigos_mercados_mayoristas[],3,0)</f>
        <v>16</v>
      </c>
    </row>
    <row r="329" spans="1:8">
      <c r="A329" s="37" t="s">
        <v>23</v>
      </c>
      <c r="B329" s="37" t="s">
        <v>33</v>
      </c>
      <c r="C329" s="37" t="s">
        <v>153</v>
      </c>
      <c r="D329" s="37" t="s">
        <v>210</v>
      </c>
      <c r="E329" s="37" t="s">
        <v>201</v>
      </c>
      <c r="F329" s="39">
        <v>0</v>
      </c>
      <c r="G329" s="261">
        <f>+VLOOKUP(Tabla16_2[[#This Row],[Semana ]],Tabla18[],2,0)</f>
        <v>44148</v>
      </c>
      <c r="H329" s="37">
        <f>+VLOOKUP(Tabla16_2[[#This Row],[Mercado]],Codigos_mercados_mayoristas[],3,0)</f>
        <v>16</v>
      </c>
    </row>
    <row r="330" spans="1:8">
      <c r="A330" s="37" t="s">
        <v>23</v>
      </c>
      <c r="B330" s="37" t="s">
        <v>33</v>
      </c>
      <c r="C330" s="37" t="s">
        <v>153</v>
      </c>
      <c r="D330" s="37" t="s">
        <v>210</v>
      </c>
      <c r="E330" s="37" t="s">
        <v>202</v>
      </c>
      <c r="F330" s="39">
        <v>0</v>
      </c>
      <c r="G330" s="261">
        <f>+VLOOKUP(Tabla16_2[[#This Row],[Semana ]],Tabla18[],2,0)</f>
        <v>44148</v>
      </c>
      <c r="H330" s="37">
        <f>+VLOOKUP(Tabla16_2[[#This Row],[Mercado]],Codigos_mercados_mayoristas[],3,0)</f>
        <v>16</v>
      </c>
    </row>
    <row r="331" spans="1:8">
      <c r="A331" s="37" t="s">
        <v>23</v>
      </c>
      <c r="B331" s="37" t="s">
        <v>33</v>
      </c>
      <c r="C331" s="37" t="s">
        <v>153</v>
      </c>
      <c r="D331" s="37" t="s">
        <v>210</v>
      </c>
      <c r="E331" s="37" t="s">
        <v>203</v>
      </c>
      <c r="F331" s="39">
        <v>9533</v>
      </c>
      <c r="G331" s="261">
        <f>+VLOOKUP(Tabla16_2[[#This Row],[Semana ]],Tabla18[],2,0)</f>
        <v>44148</v>
      </c>
      <c r="H331" s="37">
        <f>+VLOOKUP(Tabla16_2[[#This Row],[Mercado]],Codigos_mercados_mayoristas[],3,0)</f>
        <v>16</v>
      </c>
    </row>
    <row r="332" spans="1:8">
      <c r="A332" s="37" t="s">
        <v>16</v>
      </c>
      <c r="B332" s="37" t="s">
        <v>163</v>
      </c>
      <c r="C332" s="37" t="s">
        <v>153</v>
      </c>
      <c r="D332" s="37" t="s">
        <v>211</v>
      </c>
      <c r="E332" s="37" t="s">
        <v>199</v>
      </c>
      <c r="F332" s="39">
        <v>8570</v>
      </c>
      <c r="G332" s="261">
        <f>+VLOOKUP(Tabla16_2[[#This Row],[Semana ]],Tabla18[],2,0)</f>
        <v>44141</v>
      </c>
      <c r="H332" s="37">
        <f>+VLOOKUP(Tabla16_2[[#This Row],[Mercado]],Codigos_mercados_mayoristas[],3,0)</f>
        <v>13</v>
      </c>
    </row>
    <row r="333" spans="1:8">
      <c r="A333" s="37" t="s">
        <v>16</v>
      </c>
      <c r="B333" s="37" t="s">
        <v>163</v>
      </c>
      <c r="C333" s="37" t="s">
        <v>153</v>
      </c>
      <c r="D333" s="37" t="s">
        <v>211</v>
      </c>
      <c r="E333" s="37" t="s">
        <v>200</v>
      </c>
      <c r="F333" s="39">
        <v>7718</v>
      </c>
      <c r="G333" s="261">
        <f>+VLOOKUP(Tabla16_2[[#This Row],[Semana ]],Tabla18[],2,0)</f>
        <v>44141</v>
      </c>
      <c r="H333" s="37">
        <f>+VLOOKUP(Tabla16_2[[#This Row],[Mercado]],Codigos_mercados_mayoristas[],3,0)</f>
        <v>13</v>
      </c>
    </row>
    <row r="334" spans="1:8">
      <c r="A334" s="37" t="s">
        <v>16</v>
      </c>
      <c r="B334" s="37" t="s">
        <v>163</v>
      </c>
      <c r="C334" s="37" t="s">
        <v>153</v>
      </c>
      <c r="D334" s="37" t="s">
        <v>211</v>
      </c>
      <c r="E334" s="37" t="s">
        <v>201</v>
      </c>
      <c r="F334" s="39">
        <v>7731</v>
      </c>
      <c r="G334" s="261">
        <f>+VLOOKUP(Tabla16_2[[#This Row],[Semana ]],Tabla18[],2,0)</f>
        <v>44141</v>
      </c>
      <c r="H334" s="37">
        <f>+VLOOKUP(Tabla16_2[[#This Row],[Mercado]],Codigos_mercados_mayoristas[],3,0)</f>
        <v>13</v>
      </c>
    </row>
    <row r="335" spans="1:8">
      <c r="A335" s="37" t="s">
        <v>16</v>
      </c>
      <c r="B335" s="37" t="s">
        <v>163</v>
      </c>
      <c r="C335" s="37" t="s">
        <v>153</v>
      </c>
      <c r="D335" s="37" t="s">
        <v>211</v>
      </c>
      <c r="E335" s="37" t="s">
        <v>202</v>
      </c>
      <c r="F335" s="39">
        <v>11269</v>
      </c>
      <c r="G335" s="261">
        <f>+VLOOKUP(Tabla16_2[[#This Row],[Semana ]],Tabla18[],2,0)</f>
        <v>44141</v>
      </c>
      <c r="H335" s="37">
        <f>+VLOOKUP(Tabla16_2[[#This Row],[Mercado]],Codigos_mercados_mayoristas[],3,0)</f>
        <v>13</v>
      </c>
    </row>
    <row r="336" spans="1:8">
      <c r="A336" s="37" t="s">
        <v>16</v>
      </c>
      <c r="B336" s="37" t="s">
        <v>163</v>
      </c>
      <c r="C336" s="37" t="s">
        <v>153</v>
      </c>
      <c r="D336" s="37" t="s">
        <v>211</v>
      </c>
      <c r="E336" s="37" t="s">
        <v>203</v>
      </c>
      <c r="F336" s="39">
        <v>11712</v>
      </c>
      <c r="G336" s="261">
        <f>+VLOOKUP(Tabla16_2[[#This Row],[Semana ]],Tabla18[],2,0)</f>
        <v>44141</v>
      </c>
      <c r="H336" s="37">
        <f>+VLOOKUP(Tabla16_2[[#This Row],[Mercado]],Codigos_mercados_mayoristas[],3,0)</f>
        <v>13</v>
      </c>
    </row>
    <row r="337" spans="1:8">
      <c r="A337" s="37" t="s">
        <v>16</v>
      </c>
      <c r="B337" s="37" t="s">
        <v>33</v>
      </c>
      <c r="C337" s="37" t="s">
        <v>153</v>
      </c>
      <c r="D337" s="37" t="s">
        <v>211</v>
      </c>
      <c r="E337" s="37" t="s">
        <v>199</v>
      </c>
      <c r="F337" s="39">
        <v>0</v>
      </c>
      <c r="G337" s="261">
        <f>+VLOOKUP(Tabla16_2[[#This Row],[Semana ]],Tabla18[],2,0)</f>
        <v>44141</v>
      </c>
      <c r="H337" s="37">
        <f>+VLOOKUP(Tabla16_2[[#This Row],[Mercado]],Codigos_mercados_mayoristas[],3,0)</f>
        <v>16</v>
      </c>
    </row>
    <row r="338" spans="1:8">
      <c r="A338" s="37" t="s">
        <v>16</v>
      </c>
      <c r="B338" s="37" t="s">
        <v>33</v>
      </c>
      <c r="C338" s="37" t="s">
        <v>153</v>
      </c>
      <c r="D338" s="37" t="s">
        <v>211</v>
      </c>
      <c r="E338" s="37" t="s">
        <v>200</v>
      </c>
      <c r="F338" s="39">
        <v>0</v>
      </c>
      <c r="G338" s="261">
        <f>+VLOOKUP(Tabla16_2[[#This Row],[Semana ]],Tabla18[],2,0)</f>
        <v>44141</v>
      </c>
      <c r="H338" s="37">
        <f>+VLOOKUP(Tabla16_2[[#This Row],[Mercado]],Codigos_mercados_mayoristas[],3,0)</f>
        <v>16</v>
      </c>
    </row>
    <row r="339" spans="1:8">
      <c r="A339" s="37" t="s">
        <v>16</v>
      </c>
      <c r="B339" s="37" t="s">
        <v>33</v>
      </c>
      <c r="C339" s="37" t="s">
        <v>153</v>
      </c>
      <c r="D339" s="37" t="s">
        <v>211</v>
      </c>
      <c r="E339" s="37" t="s">
        <v>201</v>
      </c>
      <c r="F339" s="39">
        <v>0</v>
      </c>
      <c r="G339" s="261">
        <f>+VLOOKUP(Tabla16_2[[#This Row],[Semana ]],Tabla18[],2,0)</f>
        <v>44141</v>
      </c>
      <c r="H339" s="37">
        <f>+VLOOKUP(Tabla16_2[[#This Row],[Mercado]],Codigos_mercados_mayoristas[],3,0)</f>
        <v>16</v>
      </c>
    </row>
    <row r="340" spans="1:8">
      <c r="A340" s="37" t="s">
        <v>16</v>
      </c>
      <c r="B340" s="37" t="s">
        <v>33</v>
      </c>
      <c r="C340" s="37" t="s">
        <v>153</v>
      </c>
      <c r="D340" s="37" t="s">
        <v>211</v>
      </c>
      <c r="E340" s="37" t="s">
        <v>202</v>
      </c>
      <c r="F340" s="39">
        <v>8792</v>
      </c>
      <c r="G340" s="261">
        <f>+VLOOKUP(Tabla16_2[[#This Row],[Semana ]],Tabla18[],2,0)</f>
        <v>44141</v>
      </c>
      <c r="H340" s="37">
        <f>+VLOOKUP(Tabla16_2[[#This Row],[Mercado]],Codigos_mercados_mayoristas[],3,0)</f>
        <v>16</v>
      </c>
    </row>
    <row r="341" spans="1:8">
      <c r="A341" s="37" t="s">
        <v>16</v>
      </c>
      <c r="B341" s="37" t="s">
        <v>33</v>
      </c>
      <c r="C341" s="37" t="s">
        <v>153</v>
      </c>
      <c r="D341" s="37" t="s">
        <v>211</v>
      </c>
      <c r="E341" s="37" t="s">
        <v>203</v>
      </c>
      <c r="F341" s="39">
        <v>8708</v>
      </c>
      <c r="G341" s="261">
        <f>+VLOOKUP(Tabla16_2[[#This Row],[Semana ]],Tabla18[],2,0)</f>
        <v>44141</v>
      </c>
      <c r="H341" s="37">
        <f>+VLOOKUP(Tabla16_2[[#This Row],[Mercado]],Codigos_mercados_mayoristas[],3,0)</f>
        <v>16</v>
      </c>
    </row>
    <row r="342" spans="1:8">
      <c r="A342" s="37" t="s">
        <v>16</v>
      </c>
      <c r="B342" s="37" t="s">
        <v>31</v>
      </c>
      <c r="C342" s="37" t="s">
        <v>153</v>
      </c>
      <c r="D342" s="37" t="s">
        <v>211</v>
      </c>
      <c r="E342" s="37" t="s">
        <v>199</v>
      </c>
      <c r="F342" s="39">
        <v>0</v>
      </c>
      <c r="G342" s="261">
        <f>+VLOOKUP(Tabla16_2[[#This Row],[Semana ]],Tabla18[],2,0)</f>
        <v>44141</v>
      </c>
      <c r="H342" s="37">
        <f>+VLOOKUP(Tabla16_2[[#This Row],[Mercado]],Codigos_mercados_mayoristas[],3,0)</f>
        <v>13</v>
      </c>
    </row>
    <row r="343" spans="1:8">
      <c r="A343" s="37" t="s">
        <v>16</v>
      </c>
      <c r="B343" s="37" t="s">
        <v>31</v>
      </c>
      <c r="C343" s="37" t="s">
        <v>153</v>
      </c>
      <c r="D343" s="37" t="s">
        <v>211</v>
      </c>
      <c r="E343" s="37" t="s">
        <v>200</v>
      </c>
      <c r="F343" s="39">
        <v>0</v>
      </c>
      <c r="G343" s="261">
        <f>+VLOOKUP(Tabla16_2[[#This Row],[Semana ]],Tabla18[],2,0)</f>
        <v>44141</v>
      </c>
      <c r="H343" s="37">
        <f>+VLOOKUP(Tabla16_2[[#This Row],[Mercado]],Codigos_mercados_mayoristas[],3,0)</f>
        <v>13</v>
      </c>
    </row>
    <row r="344" spans="1:8">
      <c r="A344" s="37" t="s">
        <v>16</v>
      </c>
      <c r="B344" s="37" t="s">
        <v>31</v>
      </c>
      <c r="C344" s="37" t="s">
        <v>153</v>
      </c>
      <c r="D344" s="37" t="s">
        <v>211</v>
      </c>
      <c r="E344" s="37" t="s">
        <v>201</v>
      </c>
      <c r="F344" s="39">
        <v>0</v>
      </c>
      <c r="G344" s="261">
        <f>+VLOOKUP(Tabla16_2[[#This Row],[Semana ]],Tabla18[],2,0)</f>
        <v>44141</v>
      </c>
      <c r="H344" s="37">
        <f>+VLOOKUP(Tabla16_2[[#This Row],[Mercado]],Codigos_mercados_mayoristas[],3,0)</f>
        <v>13</v>
      </c>
    </row>
    <row r="345" spans="1:8">
      <c r="A345" s="37" t="s">
        <v>16</v>
      </c>
      <c r="B345" s="37" t="s">
        <v>31</v>
      </c>
      <c r="C345" s="37" t="s">
        <v>153</v>
      </c>
      <c r="D345" s="37" t="s">
        <v>211</v>
      </c>
      <c r="E345" s="37" t="s">
        <v>202</v>
      </c>
      <c r="F345" s="39">
        <v>10000</v>
      </c>
      <c r="G345" s="261">
        <f>+VLOOKUP(Tabla16_2[[#This Row],[Semana ]],Tabla18[],2,0)</f>
        <v>44141</v>
      </c>
      <c r="H345" s="37">
        <f>+VLOOKUP(Tabla16_2[[#This Row],[Mercado]],Codigos_mercados_mayoristas[],3,0)</f>
        <v>13</v>
      </c>
    </row>
    <row r="346" spans="1:8">
      <c r="A346" s="37" t="s">
        <v>16</v>
      </c>
      <c r="B346" s="37" t="s">
        <v>31</v>
      </c>
      <c r="C346" s="37" t="s">
        <v>153</v>
      </c>
      <c r="D346" s="37" t="s">
        <v>211</v>
      </c>
      <c r="E346" s="37" t="s">
        <v>203</v>
      </c>
      <c r="F346" s="39">
        <v>0</v>
      </c>
      <c r="G346" s="261">
        <f>+VLOOKUP(Tabla16_2[[#This Row],[Semana ]],Tabla18[],2,0)</f>
        <v>44141</v>
      </c>
      <c r="H346" s="37">
        <f>+VLOOKUP(Tabla16_2[[#This Row],[Mercado]],Codigos_mercados_mayoristas[],3,0)</f>
        <v>13</v>
      </c>
    </row>
    <row r="347" spans="1:8">
      <c r="A347" s="37" t="s">
        <v>17</v>
      </c>
      <c r="B347" s="37" t="s">
        <v>207</v>
      </c>
      <c r="C347" s="37" t="s">
        <v>153</v>
      </c>
      <c r="D347" s="37" t="s">
        <v>211</v>
      </c>
      <c r="E347" s="37" t="s">
        <v>199</v>
      </c>
      <c r="F347" s="39">
        <v>10500</v>
      </c>
      <c r="G347" s="261">
        <f>+VLOOKUP(Tabla16_2[[#This Row],[Semana ]],Tabla18[],2,0)</f>
        <v>44141</v>
      </c>
      <c r="H347" s="37">
        <f>+VLOOKUP(Tabla16_2[[#This Row],[Mercado]],Codigos_mercados_mayoristas[],3,0)</f>
        <v>15</v>
      </c>
    </row>
    <row r="348" spans="1:8">
      <c r="A348" s="37" t="s">
        <v>17</v>
      </c>
      <c r="B348" s="37" t="s">
        <v>207</v>
      </c>
      <c r="C348" s="37" t="s">
        <v>153</v>
      </c>
      <c r="D348" s="37" t="s">
        <v>211</v>
      </c>
      <c r="E348" s="37" t="s">
        <v>200</v>
      </c>
      <c r="F348" s="39">
        <v>0</v>
      </c>
      <c r="G348" s="261">
        <f>+VLOOKUP(Tabla16_2[[#This Row],[Semana ]],Tabla18[],2,0)</f>
        <v>44141</v>
      </c>
      <c r="H348" s="37">
        <f>+VLOOKUP(Tabla16_2[[#This Row],[Mercado]],Codigos_mercados_mayoristas[],3,0)</f>
        <v>15</v>
      </c>
    </row>
    <row r="349" spans="1:8">
      <c r="A349" s="37" t="s">
        <v>17</v>
      </c>
      <c r="B349" s="37" t="s">
        <v>207</v>
      </c>
      <c r="C349" s="37" t="s">
        <v>153</v>
      </c>
      <c r="D349" s="37" t="s">
        <v>211</v>
      </c>
      <c r="E349" s="37" t="s">
        <v>201</v>
      </c>
      <c r="F349" s="39">
        <v>0</v>
      </c>
      <c r="G349" s="261">
        <f>+VLOOKUP(Tabla16_2[[#This Row],[Semana ]],Tabla18[],2,0)</f>
        <v>44141</v>
      </c>
      <c r="H349" s="37">
        <f>+VLOOKUP(Tabla16_2[[#This Row],[Mercado]],Codigos_mercados_mayoristas[],3,0)</f>
        <v>15</v>
      </c>
    </row>
    <row r="350" spans="1:8">
      <c r="A350" s="37" t="s">
        <v>17</v>
      </c>
      <c r="B350" s="37" t="s">
        <v>207</v>
      </c>
      <c r="C350" s="37" t="s">
        <v>153</v>
      </c>
      <c r="D350" s="37" t="s">
        <v>211</v>
      </c>
      <c r="E350" s="37" t="s">
        <v>202</v>
      </c>
      <c r="F350" s="39">
        <v>0</v>
      </c>
      <c r="G350" s="261">
        <f>+VLOOKUP(Tabla16_2[[#This Row],[Semana ]],Tabla18[],2,0)</f>
        <v>44141</v>
      </c>
      <c r="H350" s="37">
        <f>+VLOOKUP(Tabla16_2[[#This Row],[Mercado]],Codigos_mercados_mayoristas[],3,0)</f>
        <v>15</v>
      </c>
    </row>
    <row r="351" spans="1:8">
      <c r="A351" s="37" t="s">
        <v>17</v>
      </c>
      <c r="B351" s="37" t="s">
        <v>207</v>
      </c>
      <c r="C351" s="37" t="s">
        <v>153</v>
      </c>
      <c r="D351" s="37" t="s">
        <v>211</v>
      </c>
      <c r="E351" s="37" t="s">
        <v>203</v>
      </c>
      <c r="F351" s="39">
        <v>0</v>
      </c>
      <c r="G351" s="261">
        <f>+VLOOKUP(Tabla16_2[[#This Row],[Semana ]],Tabla18[],2,0)</f>
        <v>44141</v>
      </c>
      <c r="H351" s="37">
        <f>+VLOOKUP(Tabla16_2[[#This Row],[Mercado]],Codigos_mercados_mayoristas[],3,0)</f>
        <v>15</v>
      </c>
    </row>
    <row r="352" spans="1:8">
      <c r="A352" s="37" t="s">
        <v>17</v>
      </c>
      <c r="B352" s="37" t="s">
        <v>163</v>
      </c>
      <c r="C352" s="37" t="s">
        <v>153</v>
      </c>
      <c r="D352" s="37" t="s">
        <v>211</v>
      </c>
      <c r="E352" s="37" t="s">
        <v>199</v>
      </c>
      <c r="F352" s="39">
        <v>0</v>
      </c>
      <c r="G352" s="261">
        <f>+VLOOKUP(Tabla16_2[[#This Row],[Semana ]],Tabla18[],2,0)</f>
        <v>44141</v>
      </c>
      <c r="H352" s="37">
        <f>+VLOOKUP(Tabla16_2[[#This Row],[Mercado]],Codigos_mercados_mayoristas[],3,0)</f>
        <v>13</v>
      </c>
    </row>
    <row r="353" spans="1:8">
      <c r="A353" s="37" t="s">
        <v>17</v>
      </c>
      <c r="B353" s="37" t="s">
        <v>163</v>
      </c>
      <c r="C353" s="37" t="s">
        <v>153</v>
      </c>
      <c r="D353" s="37" t="s">
        <v>211</v>
      </c>
      <c r="E353" s="37" t="s">
        <v>200</v>
      </c>
      <c r="F353" s="39">
        <v>7231</v>
      </c>
      <c r="G353" s="261">
        <f>+VLOOKUP(Tabla16_2[[#This Row],[Semana ]],Tabla18[],2,0)</f>
        <v>44141</v>
      </c>
      <c r="H353" s="37">
        <f>+VLOOKUP(Tabla16_2[[#This Row],[Mercado]],Codigos_mercados_mayoristas[],3,0)</f>
        <v>13</v>
      </c>
    </row>
    <row r="354" spans="1:8">
      <c r="A354" s="37" t="s">
        <v>17</v>
      </c>
      <c r="B354" s="37" t="s">
        <v>163</v>
      </c>
      <c r="C354" s="37" t="s">
        <v>153</v>
      </c>
      <c r="D354" s="37" t="s">
        <v>211</v>
      </c>
      <c r="E354" s="37" t="s">
        <v>201</v>
      </c>
      <c r="F354" s="39">
        <v>7731</v>
      </c>
      <c r="G354" s="261">
        <f>+VLOOKUP(Tabla16_2[[#This Row],[Semana ]],Tabla18[],2,0)</f>
        <v>44141</v>
      </c>
      <c r="H354" s="37">
        <f>+VLOOKUP(Tabla16_2[[#This Row],[Mercado]],Codigos_mercados_mayoristas[],3,0)</f>
        <v>13</v>
      </c>
    </row>
    <row r="355" spans="1:8">
      <c r="A355" s="37" t="s">
        <v>17</v>
      </c>
      <c r="B355" s="37" t="s">
        <v>163</v>
      </c>
      <c r="C355" s="37" t="s">
        <v>153</v>
      </c>
      <c r="D355" s="37" t="s">
        <v>211</v>
      </c>
      <c r="E355" s="37" t="s">
        <v>202</v>
      </c>
      <c r="F355" s="39">
        <v>10231</v>
      </c>
      <c r="G355" s="261">
        <f>+VLOOKUP(Tabla16_2[[#This Row],[Semana ]],Tabla18[],2,0)</f>
        <v>44141</v>
      </c>
      <c r="H355" s="37">
        <f>+VLOOKUP(Tabla16_2[[#This Row],[Mercado]],Codigos_mercados_mayoristas[],3,0)</f>
        <v>13</v>
      </c>
    </row>
    <row r="356" spans="1:8">
      <c r="A356" s="37" t="s">
        <v>17</v>
      </c>
      <c r="B356" s="37" t="s">
        <v>163</v>
      </c>
      <c r="C356" s="37" t="s">
        <v>153</v>
      </c>
      <c r="D356" s="37" t="s">
        <v>211</v>
      </c>
      <c r="E356" s="37" t="s">
        <v>203</v>
      </c>
      <c r="F356" s="39">
        <v>11231</v>
      </c>
      <c r="G356" s="261">
        <f>+VLOOKUP(Tabla16_2[[#This Row],[Semana ]],Tabla18[],2,0)</f>
        <v>44141</v>
      </c>
      <c r="H356" s="37">
        <f>+VLOOKUP(Tabla16_2[[#This Row],[Mercado]],Codigos_mercados_mayoristas[],3,0)</f>
        <v>13</v>
      </c>
    </row>
    <row r="357" spans="1:8">
      <c r="A357" s="37" t="s">
        <v>17</v>
      </c>
      <c r="B357" s="37" t="s">
        <v>28</v>
      </c>
      <c r="C357" s="37" t="s">
        <v>153</v>
      </c>
      <c r="D357" s="37" t="s">
        <v>211</v>
      </c>
      <c r="E357" s="37" t="s">
        <v>199</v>
      </c>
      <c r="F357" s="39">
        <v>8250</v>
      </c>
      <c r="G357" s="261">
        <f>+VLOOKUP(Tabla16_2[[#This Row],[Semana ]],Tabla18[],2,0)</f>
        <v>44141</v>
      </c>
      <c r="H357" s="37">
        <f>+VLOOKUP(Tabla16_2[[#This Row],[Mercado]],Codigos_mercados_mayoristas[],3,0)</f>
        <v>4</v>
      </c>
    </row>
    <row r="358" spans="1:8">
      <c r="A358" s="37" t="s">
        <v>17</v>
      </c>
      <c r="B358" s="37" t="s">
        <v>28</v>
      </c>
      <c r="C358" s="37" t="s">
        <v>153</v>
      </c>
      <c r="D358" s="37" t="s">
        <v>211</v>
      </c>
      <c r="E358" s="37" t="s">
        <v>200</v>
      </c>
      <c r="F358" s="39">
        <v>8250</v>
      </c>
      <c r="G358" s="261">
        <f>+VLOOKUP(Tabla16_2[[#This Row],[Semana ]],Tabla18[],2,0)</f>
        <v>44141</v>
      </c>
      <c r="H358" s="37">
        <f>+VLOOKUP(Tabla16_2[[#This Row],[Mercado]],Codigos_mercados_mayoristas[],3,0)</f>
        <v>4</v>
      </c>
    </row>
    <row r="359" spans="1:8">
      <c r="A359" s="37" t="s">
        <v>17</v>
      </c>
      <c r="B359" s="37" t="s">
        <v>28</v>
      </c>
      <c r="C359" s="37" t="s">
        <v>153</v>
      </c>
      <c r="D359" s="37" t="s">
        <v>211</v>
      </c>
      <c r="E359" s="37" t="s">
        <v>201</v>
      </c>
      <c r="F359" s="39">
        <v>8250</v>
      </c>
      <c r="G359" s="261">
        <f>+VLOOKUP(Tabla16_2[[#This Row],[Semana ]],Tabla18[],2,0)</f>
        <v>44141</v>
      </c>
      <c r="H359" s="37">
        <f>+VLOOKUP(Tabla16_2[[#This Row],[Mercado]],Codigos_mercados_mayoristas[],3,0)</f>
        <v>4</v>
      </c>
    </row>
    <row r="360" spans="1:8">
      <c r="A360" s="37" t="s">
        <v>17</v>
      </c>
      <c r="B360" s="37" t="s">
        <v>28</v>
      </c>
      <c r="C360" s="37" t="s">
        <v>153</v>
      </c>
      <c r="D360" s="37" t="s">
        <v>211</v>
      </c>
      <c r="E360" s="37" t="s">
        <v>202</v>
      </c>
      <c r="F360" s="39">
        <v>8250</v>
      </c>
      <c r="G360" s="261">
        <f>+VLOOKUP(Tabla16_2[[#This Row],[Semana ]],Tabla18[],2,0)</f>
        <v>44141</v>
      </c>
      <c r="H360" s="37">
        <f>+VLOOKUP(Tabla16_2[[#This Row],[Mercado]],Codigos_mercados_mayoristas[],3,0)</f>
        <v>4</v>
      </c>
    </row>
    <row r="361" spans="1:8">
      <c r="A361" s="37" t="s">
        <v>17</v>
      </c>
      <c r="B361" s="37" t="s">
        <v>28</v>
      </c>
      <c r="C361" s="37" t="s">
        <v>153</v>
      </c>
      <c r="D361" s="37" t="s">
        <v>211</v>
      </c>
      <c r="E361" s="37" t="s">
        <v>203</v>
      </c>
      <c r="F361" s="39">
        <v>9500</v>
      </c>
      <c r="G361" s="261">
        <f>+VLOOKUP(Tabla16_2[[#This Row],[Semana ]],Tabla18[],2,0)</f>
        <v>44141</v>
      </c>
      <c r="H361" s="37">
        <f>+VLOOKUP(Tabla16_2[[#This Row],[Mercado]],Codigos_mercados_mayoristas[],3,0)</f>
        <v>4</v>
      </c>
    </row>
    <row r="362" spans="1:8">
      <c r="A362" s="37" t="s">
        <v>17</v>
      </c>
      <c r="B362" s="37" t="s">
        <v>31</v>
      </c>
      <c r="C362" s="37" t="s">
        <v>153</v>
      </c>
      <c r="D362" s="37" t="s">
        <v>211</v>
      </c>
      <c r="E362" s="37" t="s">
        <v>199</v>
      </c>
      <c r="F362" s="39">
        <v>0</v>
      </c>
      <c r="G362" s="261">
        <f>+VLOOKUP(Tabla16_2[[#This Row],[Semana ]],Tabla18[],2,0)</f>
        <v>44141</v>
      </c>
      <c r="H362" s="37">
        <f>+VLOOKUP(Tabla16_2[[#This Row],[Mercado]],Codigos_mercados_mayoristas[],3,0)</f>
        <v>13</v>
      </c>
    </row>
    <row r="363" spans="1:8">
      <c r="A363" s="37" t="s">
        <v>17</v>
      </c>
      <c r="B363" s="37" t="s">
        <v>31</v>
      </c>
      <c r="C363" s="37" t="s">
        <v>153</v>
      </c>
      <c r="D363" s="37" t="s">
        <v>211</v>
      </c>
      <c r="E363" s="37" t="s">
        <v>200</v>
      </c>
      <c r="F363" s="39">
        <v>0</v>
      </c>
      <c r="G363" s="261">
        <f>+VLOOKUP(Tabla16_2[[#This Row],[Semana ]],Tabla18[],2,0)</f>
        <v>44141</v>
      </c>
      <c r="H363" s="37">
        <f>+VLOOKUP(Tabla16_2[[#This Row],[Mercado]],Codigos_mercados_mayoristas[],3,0)</f>
        <v>13</v>
      </c>
    </row>
    <row r="364" spans="1:8">
      <c r="A364" s="37" t="s">
        <v>17</v>
      </c>
      <c r="B364" s="37" t="s">
        <v>31</v>
      </c>
      <c r="C364" s="37" t="s">
        <v>153</v>
      </c>
      <c r="D364" s="37" t="s">
        <v>211</v>
      </c>
      <c r="E364" s="37" t="s">
        <v>201</v>
      </c>
      <c r="F364" s="39">
        <v>10000</v>
      </c>
      <c r="G364" s="261">
        <f>+VLOOKUP(Tabla16_2[[#This Row],[Semana ]],Tabla18[],2,0)</f>
        <v>44141</v>
      </c>
      <c r="H364" s="37">
        <f>+VLOOKUP(Tabla16_2[[#This Row],[Mercado]],Codigos_mercados_mayoristas[],3,0)</f>
        <v>13</v>
      </c>
    </row>
    <row r="365" spans="1:8">
      <c r="A365" s="37" t="s">
        <v>17</v>
      </c>
      <c r="B365" s="37" t="s">
        <v>31</v>
      </c>
      <c r="C365" s="37" t="s">
        <v>153</v>
      </c>
      <c r="D365" s="37" t="s">
        <v>211</v>
      </c>
      <c r="E365" s="37" t="s">
        <v>202</v>
      </c>
      <c r="F365" s="39">
        <v>10000</v>
      </c>
      <c r="G365" s="261">
        <f>+VLOOKUP(Tabla16_2[[#This Row],[Semana ]],Tabla18[],2,0)</f>
        <v>44141</v>
      </c>
      <c r="H365" s="37">
        <f>+VLOOKUP(Tabla16_2[[#This Row],[Mercado]],Codigos_mercados_mayoristas[],3,0)</f>
        <v>13</v>
      </c>
    </row>
    <row r="366" spans="1:8">
      <c r="A366" s="37" t="s">
        <v>17</v>
      </c>
      <c r="B366" s="37" t="s">
        <v>31</v>
      </c>
      <c r="C366" s="37" t="s">
        <v>153</v>
      </c>
      <c r="D366" s="37" t="s">
        <v>211</v>
      </c>
      <c r="E366" s="37" t="s">
        <v>203</v>
      </c>
      <c r="F366" s="39">
        <v>11513</v>
      </c>
      <c r="G366" s="261">
        <f>+VLOOKUP(Tabla16_2[[#This Row],[Semana ]],Tabla18[],2,0)</f>
        <v>44141</v>
      </c>
      <c r="H366" s="37">
        <f>+VLOOKUP(Tabla16_2[[#This Row],[Mercado]],Codigos_mercados_mayoristas[],3,0)</f>
        <v>13</v>
      </c>
    </row>
    <row r="367" spans="1:8">
      <c r="A367" s="37" t="s">
        <v>21</v>
      </c>
      <c r="B367" s="37" t="s">
        <v>163</v>
      </c>
      <c r="C367" s="37" t="s">
        <v>153</v>
      </c>
      <c r="D367" s="37" t="s">
        <v>211</v>
      </c>
      <c r="E367" s="37" t="s">
        <v>199</v>
      </c>
      <c r="F367" s="39">
        <v>0</v>
      </c>
      <c r="G367" s="261">
        <f>+VLOOKUP(Tabla16_2[[#This Row],[Semana ]],Tabla18[],2,0)</f>
        <v>44141</v>
      </c>
      <c r="H367" s="37">
        <f>+VLOOKUP(Tabla16_2[[#This Row],[Mercado]],Codigos_mercados_mayoristas[],3,0)</f>
        <v>13</v>
      </c>
    </row>
    <row r="368" spans="1:8">
      <c r="A368" s="37" t="s">
        <v>21</v>
      </c>
      <c r="B368" s="37" t="s">
        <v>163</v>
      </c>
      <c r="C368" s="37" t="s">
        <v>153</v>
      </c>
      <c r="D368" s="37" t="s">
        <v>211</v>
      </c>
      <c r="E368" s="37" t="s">
        <v>200</v>
      </c>
      <c r="F368" s="39">
        <v>0</v>
      </c>
      <c r="G368" s="261">
        <f>+VLOOKUP(Tabla16_2[[#This Row],[Semana ]],Tabla18[],2,0)</f>
        <v>44141</v>
      </c>
      <c r="H368" s="37">
        <f>+VLOOKUP(Tabla16_2[[#This Row],[Mercado]],Codigos_mercados_mayoristas[],3,0)</f>
        <v>13</v>
      </c>
    </row>
    <row r="369" spans="1:8">
      <c r="A369" s="37" t="s">
        <v>21</v>
      </c>
      <c r="B369" s="37" t="s">
        <v>163</v>
      </c>
      <c r="C369" s="37" t="s">
        <v>153</v>
      </c>
      <c r="D369" s="37" t="s">
        <v>211</v>
      </c>
      <c r="E369" s="37" t="s">
        <v>201</v>
      </c>
      <c r="F369" s="39">
        <v>0</v>
      </c>
      <c r="G369" s="261">
        <f>+VLOOKUP(Tabla16_2[[#This Row],[Semana ]],Tabla18[],2,0)</f>
        <v>44141</v>
      </c>
      <c r="H369" s="37">
        <f>+VLOOKUP(Tabla16_2[[#This Row],[Mercado]],Codigos_mercados_mayoristas[],3,0)</f>
        <v>13</v>
      </c>
    </row>
    <row r="370" spans="1:8">
      <c r="A370" s="37" t="s">
        <v>21</v>
      </c>
      <c r="B370" s="37" t="s">
        <v>163</v>
      </c>
      <c r="C370" s="37" t="s">
        <v>153</v>
      </c>
      <c r="D370" s="37" t="s">
        <v>211</v>
      </c>
      <c r="E370" s="37" t="s">
        <v>202</v>
      </c>
      <c r="F370" s="39">
        <v>8222</v>
      </c>
      <c r="G370" s="261">
        <f>+VLOOKUP(Tabla16_2[[#This Row],[Semana ]],Tabla18[],2,0)</f>
        <v>44141</v>
      </c>
      <c r="H370" s="37">
        <f>+VLOOKUP(Tabla16_2[[#This Row],[Mercado]],Codigos_mercados_mayoristas[],3,0)</f>
        <v>13</v>
      </c>
    </row>
    <row r="371" spans="1:8">
      <c r="A371" s="37" t="s">
        <v>21</v>
      </c>
      <c r="B371" s="37" t="s">
        <v>163</v>
      </c>
      <c r="C371" s="37" t="s">
        <v>153</v>
      </c>
      <c r="D371" s="37" t="s">
        <v>211</v>
      </c>
      <c r="E371" s="37" t="s">
        <v>203</v>
      </c>
      <c r="F371" s="39">
        <v>9714</v>
      </c>
      <c r="G371" s="261">
        <f>+VLOOKUP(Tabla16_2[[#This Row],[Semana ]],Tabla18[],2,0)</f>
        <v>44141</v>
      </c>
      <c r="H371" s="37">
        <f>+VLOOKUP(Tabla16_2[[#This Row],[Mercado]],Codigos_mercados_mayoristas[],3,0)</f>
        <v>13</v>
      </c>
    </row>
    <row r="372" spans="1:8">
      <c r="A372" s="37" t="s">
        <v>21</v>
      </c>
      <c r="B372" s="37" t="s">
        <v>35</v>
      </c>
      <c r="C372" s="37" t="s">
        <v>153</v>
      </c>
      <c r="D372" s="37" t="s">
        <v>211</v>
      </c>
      <c r="E372" s="37" t="s">
        <v>199</v>
      </c>
      <c r="F372" s="39">
        <v>0</v>
      </c>
      <c r="G372" s="261">
        <f>+VLOOKUP(Tabla16_2[[#This Row],[Semana ]],Tabla18[],2,0)</f>
        <v>44141</v>
      </c>
      <c r="H372" s="37">
        <f>+VLOOKUP(Tabla16_2[[#This Row],[Mercado]],Codigos_mercados_mayoristas[],3,0)</f>
        <v>9</v>
      </c>
    </row>
    <row r="373" spans="1:8">
      <c r="A373" s="37" t="s">
        <v>21</v>
      </c>
      <c r="B373" s="37" t="s">
        <v>35</v>
      </c>
      <c r="C373" s="37" t="s">
        <v>153</v>
      </c>
      <c r="D373" s="37" t="s">
        <v>211</v>
      </c>
      <c r="E373" s="37" t="s">
        <v>200</v>
      </c>
      <c r="F373" s="39">
        <v>0</v>
      </c>
      <c r="G373" s="261">
        <f>+VLOOKUP(Tabla16_2[[#This Row],[Semana ]],Tabla18[],2,0)</f>
        <v>44141</v>
      </c>
      <c r="H373" s="37">
        <f>+VLOOKUP(Tabla16_2[[#This Row],[Mercado]],Codigos_mercados_mayoristas[],3,0)</f>
        <v>9</v>
      </c>
    </row>
    <row r="374" spans="1:8">
      <c r="A374" s="37" t="s">
        <v>21</v>
      </c>
      <c r="B374" s="37" t="s">
        <v>35</v>
      </c>
      <c r="C374" s="37" t="s">
        <v>153</v>
      </c>
      <c r="D374" s="37" t="s">
        <v>211</v>
      </c>
      <c r="E374" s="37" t="s">
        <v>201</v>
      </c>
      <c r="F374" s="39">
        <v>0</v>
      </c>
      <c r="G374" s="261">
        <f>+VLOOKUP(Tabla16_2[[#This Row],[Semana ]],Tabla18[],2,0)</f>
        <v>44141</v>
      </c>
      <c r="H374" s="37">
        <f>+VLOOKUP(Tabla16_2[[#This Row],[Mercado]],Codigos_mercados_mayoristas[],3,0)</f>
        <v>9</v>
      </c>
    </row>
    <row r="375" spans="1:8">
      <c r="A375" s="37" t="s">
        <v>21</v>
      </c>
      <c r="B375" s="37" t="s">
        <v>35</v>
      </c>
      <c r="C375" s="37" t="s">
        <v>153</v>
      </c>
      <c r="D375" s="37" t="s">
        <v>211</v>
      </c>
      <c r="E375" s="37" t="s">
        <v>202</v>
      </c>
      <c r="F375" s="39">
        <v>16000</v>
      </c>
      <c r="G375" s="261">
        <f>+VLOOKUP(Tabla16_2[[#This Row],[Semana ]],Tabla18[],2,0)</f>
        <v>44141</v>
      </c>
      <c r="H375" s="37">
        <f>+VLOOKUP(Tabla16_2[[#This Row],[Mercado]],Codigos_mercados_mayoristas[],3,0)</f>
        <v>9</v>
      </c>
    </row>
    <row r="376" spans="1:8">
      <c r="A376" s="37" t="s">
        <v>21</v>
      </c>
      <c r="B376" s="37" t="s">
        <v>35</v>
      </c>
      <c r="C376" s="37" t="s">
        <v>153</v>
      </c>
      <c r="D376" s="37" t="s">
        <v>211</v>
      </c>
      <c r="E376" s="37" t="s">
        <v>203</v>
      </c>
      <c r="F376" s="39">
        <v>16000</v>
      </c>
      <c r="G376" s="261">
        <f>+VLOOKUP(Tabla16_2[[#This Row],[Semana ]],Tabla18[],2,0)</f>
        <v>44141</v>
      </c>
      <c r="H376" s="37">
        <f>+VLOOKUP(Tabla16_2[[#This Row],[Mercado]],Codigos_mercados_mayoristas[],3,0)</f>
        <v>9</v>
      </c>
    </row>
    <row r="377" spans="1:8">
      <c r="A377" s="37" t="s">
        <v>23</v>
      </c>
      <c r="B377" s="37" t="s">
        <v>163</v>
      </c>
      <c r="C377" s="37" t="s">
        <v>153</v>
      </c>
      <c r="D377" s="37" t="s">
        <v>211</v>
      </c>
      <c r="E377" s="37" t="s">
        <v>199</v>
      </c>
      <c r="F377" s="39">
        <v>0</v>
      </c>
      <c r="G377" s="261">
        <f>+VLOOKUP(Tabla16_2[[#This Row],[Semana ]],Tabla18[],2,0)</f>
        <v>44141</v>
      </c>
      <c r="H377" s="37">
        <f>+VLOOKUP(Tabla16_2[[#This Row],[Mercado]],Codigos_mercados_mayoristas[],3,0)</f>
        <v>13</v>
      </c>
    </row>
    <row r="378" spans="1:8">
      <c r="A378" s="37" t="s">
        <v>23</v>
      </c>
      <c r="B378" s="37" t="s">
        <v>163</v>
      </c>
      <c r="C378" s="37" t="s">
        <v>153</v>
      </c>
      <c r="D378" s="37" t="s">
        <v>211</v>
      </c>
      <c r="E378" s="37" t="s">
        <v>200</v>
      </c>
      <c r="F378" s="39">
        <v>7260</v>
      </c>
      <c r="G378" s="261">
        <f>+VLOOKUP(Tabla16_2[[#This Row],[Semana ]],Tabla18[],2,0)</f>
        <v>44141</v>
      </c>
      <c r="H378" s="37">
        <f>+VLOOKUP(Tabla16_2[[#This Row],[Mercado]],Codigos_mercados_mayoristas[],3,0)</f>
        <v>13</v>
      </c>
    </row>
    <row r="379" spans="1:8">
      <c r="A379" s="37" t="s">
        <v>23</v>
      </c>
      <c r="B379" s="37" t="s">
        <v>163</v>
      </c>
      <c r="C379" s="37" t="s">
        <v>153</v>
      </c>
      <c r="D379" s="37" t="s">
        <v>211</v>
      </c>
      <c r="E379" s="37" t="s">
        <v>201</v>
      </c>
      <c r="F379" s="39">
        <v>7212</v>
      </c>
      <c r="G379" s="261">
        <f>+VLOOKUP(Tabla16_2[[#This Row],[Semana ]],Tabla18[],2,0)</f>
        <v>44141</v>
      </c>
      <c r="H379" s="37">
        <f>+VLOOKUP(Tabla16_2[[#This Row],[Mercado]],Codigos_mercados_mayoristas[],3,0)</f>
        <v>13</v>
      </c>
    </row>
    <row r="380" spans="1:8">
      <c r="A380" s="37" t="s">
        <v>23</v>
      </c>
      <c r="B380" s="37" t="s">
        <v>163</v>
      </c>
      <c r="C380" s="37" t="s">
        <v>153</v>
      </c>
      <c r="D380" s="37" t="s">
        <v>211</v>
      </c>
      <c r="E380" s="37" t="s">
        <v>202</v>
      </c>
      <c r="F380" s="39">
        <v>9712</v>
      </c>
      <c r="G380" s="261">
        <f>+VLOOKUP(Tabla16_2[[#This Row],[Semana ]],Tabla18[],2,0)</f>
        <v>44141</v>
      </c>
      <c r="H380" s="37">
        <f>+VLOOKUP(Tabla16_2[[#This Row],[Mercado]],Codigos_mercados_mayoristas[],3,0)</f>
        <v>13</v>
      </c>
    </row>
    <row r="381" spans="1:8">
      <c r="A381" s="37" t="s">
        <v>23</v>
      </c>
      <c r="B381" s="37" t="s">
        <v>163</v>
      </c>
      <c r="C381" s="37" t="s">
        <v>153</v>
      </c>
      <c r="D381" s="37" t="s">
        <v>211</v>
      </c>
      <c r="E381" s="37" t="s">
        <v>203</v>
      </c>
      <c r="F381" s="39">
        <v>10731</v>
      </c>
      <c r="G381" s="261">
        <f>+VLOOKUP(Tabla16_2[[#This Row],[Semana ]],Tabla18[],2,0)</f>
        <v>44141</v>
      </c>
      <c r="H381" s="37">
        <f>+VLOOKUP(Tabla16_2[[#This Row],[Mercado]],Codigos_mercados_mayoristas[],3,0)</f>
        <v>13</v>
      </c>
    </row>
    <row r="382" spans="1:8">
      <c r="A382" s="37" t="s">
        <v>23</v>
      </c>
      <c r="B382" s="37" t="s">
        <v>29</v>
      </c>
      <c r="C382" s="37" t="s">
        <v>153</v>
      </c>
      <c r="D382" s="37" t="s">
        <v>211</v>
      </c>
      <c r="E382" s="37" t="s">
        <v>199</v>
      </c>
      <c r="F382" s="39">
        <v>8243</v>
      </c>
      <c r="G382" s="261">
        <f>+VLOOKUP(Tabla16_2[[#This Row],[Semana ]],Tabla18[],2,0)</f>
        <v>44141</v>
      </c>
      <c r="H382" s="37">
        <f>+VLOOKUP(Tabla16_2[[#This Row],[Mercado]],Codigos_mercados_mayoristas[],3,0)</f>
        <v>5</v>
      </c>
    </row>
    <row r="383" spans="1:8">
      <c r="A383" s="37" t="s">
        <v>23</v>
      </c>
      <c r="B383" s="37" t="s">
        <v>29</v>
      </c>
      <c r="C383" s="37" t="s">
        <v>153</v>
      </c>
      <c r="D383" s="37" t="s">
        <v>211</v>
      </c>
      <c r="E383" s="37" t="s">
        <v>200</v>
      </c>
      <c r="F383" s="39">
        <v>7742</v>
      </c>
      <c r="G383" s="261">
        <f>+VLOOKUP(Tabla16_2[[#This Row],[Semana ]],Tabla18[],2,0)</f>
        <v>44141</v>
      </c>
      <c r="H383" s="37">
        <f>+VLOOKUP(Tabla16_2[[#This Row],[Mercado]],Codigos_mercados_mayoristas[],3,0)</f>
        <v>5</v>
      </c>
    </row>
    <row r="384" spans="1:8">
      <c r="A384" s="37" t="s">
        <v>23</v>
      </c>
      <c r="B384" s="37" t="s">
        <v>29</v>
      </c>
      <c r="C384" s="37" t="s">
        <v>153</v>
      </c>
      <c r="D384" s="37" t="s">
        <v>211</v>
      </c>
      <c r="E384" s="37" t="s">
        <v>201</v>
      </c>
      <c r="F384" s="39">
        <v>7768</v>
      </c>
      <c r="G384" s="261">
        <f>+VLOOKUP(Tabla16_2[[#This Row],[Semana ]],Tabla18[],2,0)</f>
        <v>44141</v>
      </c>
      <c r="H384" s="37">
        <f>+VLOOKUP(Tabla16_2[[#This Row],[Mercado]],Codigos_mercados_mayoristas[],3,0)</f>
        <v>5</v>
      </c>
    </row>
    <row r="385" spans="1:8">
      <c r="A385" s="37" t="s">
        <v>23</v>
      </c>
      <c r="B385" s="37" t="s">
        <v>29</v>
      </c>
      <c r="C385" s="37" t="s">
        <v>153</v>
      </c>
      <c r="D385" s="37" t="s">
        <v>211</v>
      </c>
      <c r="E385" s="37" t="s">
        <v>202</v>
      </c>
      <c r="F385" s="39">
        <v>9939</v>
      </c>
      <c r="G385" s="261">
        <f>+VLOOKUP(Tabla16_2[[#This Row],[Semana ]],Tabla18[],2,0)</f>
        <v>44141</v>
      </c>
      <c r="H385" s="37">
        <f>+VLOOKUP(Tabla16_2[[#This Row],[Mercado]],Codigos_mercados_mayoristas[],3,0)</f>
        <v>5</v>
      </c>
    </row>
    <row r="386" spans="1:8">
      <c r="A386" s="37" t="s">
        <v>23</v>
      </c>
      <c r="B386" s="37" t="s">
        <v>29</v>
      </c>
      <c r="C386" s="37" t="s">
        <v>153</v>
      </c>
      <c r="D386" s="37" t="s">
        <v>211</v>
      </c>
      <c r="E386" s="37" t="s">
        <v>203</v>
      </c>
      <c r="F386" s="39">
        <v>10227</v>
      </c>
      <c r="G386" s="261">
        <f>+VLOOKUP(Tabla16_2[[#This Row],[Semana ]],Tabla18[],2,0)</f>
        <v>44141</v>
      </c>
      <c r="H386" s="37">
        <f>+VLOOKUP(Tabla16_2[[#This Row],[Mercado]],Codigos_mercados_mayoristas[],3,0)</f>
        <v>5</v>
      </c>
    </row>
    <row r="387" spans="1:8">
      <c r="A387" s="37" t="s">
        <v>23</v>
      </c>
      <c r="B387" s="37" t="s">
        <v>32</v>
      </c>
      <c r="C387" s="37" t="s">
        <v>153</v>
      </c>
      <c r="D387" s="37" t="s">
        <v>211</v>
      </c>
      <c r="E387" s="37" t="s">
        <v>199</v>
      </c>
      <c r="F387" s="39">
        <v>6500</v>
      </c>
      <c r="G387" s="261">
        <f>+VLOOKUP(Tabla16_2[[#This Row],[Semana ]],Tabla18[],2,0)</f>
        <v>44141</v>
      </c>
      <c r="H387" s="37">
        <f>+VLOOKUP(Tabla16_2[[#This Row],[Mercado]],Codigos_mercados_mayoristas[],3,0)</f>
        <v>7</v>
      </c>
    </row>
    <row r="388" spans="1:8">
      <c r="A388" s="37" t="s">
        <v>23</v>
      </c>
      <c r="B388" s="37" t="s">
        <v>32</v>
      </c>
      <c r="C388" s="37" t="s">
        <v>153</v>
      </c>
      <c r="D388" s="37" t="s">
        <v>211</v>
      </c>
      <c r="E388" s="37" t="s">
        <v>200</v>
      </c>
      <c r="F388" s="39">
        <v>6500</v>
      </c>
      <c r="G388" s="261">
        <f>+VLOOKUP(Tabla16_2[[#This Row],[Semana ]],Tabla18[],2,0)</f>
        <v>44141</v>
      </c>
      <c r="H388" s="37">
        <f>+VLOOKUP(Tabla16_2[[#This Row],[Mercado]],Codigos_mercados_mayoristas[],3,0)</f>
        <v>7</v>
      </c>
    </row>
    <row r="389" spans="1:8">
      <c r="A389" s="37" t="s">
        <v>23</v>
      </c>
      <c r="B389" s="37" t="s">
        <v>32</v>
      </c>
      <c r="C389" s="37" t="s">
        <v>153</v>
      </c>
      <c r="D389" s="37" t="s">
        <v>211</v>
      </c>
      <c r="E389" s="37" t="s">
        <v>201</v>
      </c>
      <c r="F389" s="39">
        <v>7000</v>
      </c>
      <c r="G389" s="261">
        <f>+VLOOKUP(Tabla16_2[[#This Row],[Semana ]],Tabla18[],2,0)</f>
        <v>44141</v>
      </c>
      <c r="H389" s="37">
        <f>+VLOOKUP(Tabla16_2[[#This Row],[Mercado]],Codigos_mercados_mayoristas[],3,0)</f>
        <v>7</v>
      </c>
    </row>
    <row r="390" spans="1:8">
      <c r="A390" s="37" t="s">
        <v>23</v>
      </c>
      <c r="B390" s="37" t="s">
        <v>32</v>
      </c>
      <c r="C390" s="37" t="s">
        <v>153</v>
      </c>
      <c r="D390" s="37" t="s">
        <v>211</v>
      </c>
      <c r="E390" s="37" t="s">
        <v>202</v>
      </c>
      <c r="F390" s="39">
        <v>6800</v>
      </c>
      <c r="G390" s="261">
        <f>+VLOOKUP(Tabla16_2[[#This Row],[Semana ]],Tabla18[],2,0)</f>
        <v>44141</v>
      </c>
      <c r="H390" s="37">
        <f>+VLOOKUP(Tabla16_2[[#This Row],[Mercado]],Codigos_mercados_mayoristas[],3,0)</f>
        <v>7</v>
      </c>
    </row>
    <row r="391" spans="1:8">
      <c r="A391" s="37" t="s">
        <v>23</v>
      </c>
      <c r="B391" s="37" t="s">
        <v>32</v>
      </c>
      <c r="C391" s="37" t="s">
        <v>153</v>
      </c>
      <c r="D391" s="37" t="s">
        <v>211</v>
      </c>
      <c r="E391" s="37" t="s">
        <v>203</v>
      </c>
      <c r="F391" s="39">
        <v>10500</v>
      </c>
      <c r="G391" s="261">
        <f>+VLOOKUP(Tabla16_2[[#This Row],[Semana ]],Tabla18[],2,0)</f>
        <v>44141</v>
      </c>
      <c r="H391" s="37">
        <f>+VLOOKUP(Tabla16_2[[#This Row],[Mercado]],Codigos_mercados_mayoristas[],3,0)</f>
        <v>7</v>
      </c>
    </row>
    <row r="392" spans="1:8">
      <c r="A392" s="37" t="s">
        <v>23</v>
      </c>
      <c r="B392" s="37" t="s">
        <v>33</v>
      </c>
      <c r="C392" s="37" t="s">
        <v>153</v>
      </c>
      <c r="D392" s="37" t="s">
        <v>211</v>
      </c>
      <c r="E392" s="37" t="s">
        <v>199</v>
      </c>
      <c r="F392" s="39">
        <v>8722</v>
      </c>
      <c r="G392" s="261">
        <f>+VLOOKUP(Tabla16_2[[#This Row],[Semana ]],Tabla18[],2,0)</f>
        <v>44141</v>
      </c>
      <c r="H392" s="37">
        <f>+VLOOKUP(Tabla16_2[[#This Row],[Mercado]],Codigos_mercados_mayoristas[],3,0)</f>
        <v>16</v>
      </c>
    </row>
    <row r="393" spans="1:8">
      <c r="A393" s="37" t="s">
        <v>23</v>
      </c>
      <c r="B393" s="37" t="s">
        <v>33</v>
      </c>
      <c r="C393" s="37" t="s">
        <v>153</v>
      </c>
      <c r="D393" s="37" t="s">
        <v>211</v>
      </c>
      <c r="E393" s="37" t="s">
        <v>200</v>
      </c>
      <c r="F393" s="39">
        <v>8773</v>
      </c>
      <c r="G393" s="261">
        <f>+VLOOKUP(Tabla16_2[[#This Row],[Semana ]],Tabla18[],2,0)</f>
        <v>44141</v>
      </c>
      <c r="H393" s="37">
        <f>+VLOOKUP(Tabla16_2[[#This Row],[Mercado]],Codigos_mercados_mayoristas[],3,0)</f>
        <v>16</v>
      </c>
    </row>
    <row r="394" spans="1:8">
      <c r="A394" s="37" t="s">
        <v>23</v>
      </c>
      <c r="B394" s="37" t="s">
        <v>33</v>
      </c>
      <c r="C394" s="37" t="s">
        <v>153</v>
      </c>
      <c r="D394" s="37" t="s">
        <v>211</v>
      </c>
      <c r="E394" s="37" t="s">
        <v>201</v>
      </c>
      <c r="F394" s="39">
        <v>8792</v>
      </c>
      <c r="G394" s="261">
        <f>+VLOOKUP(Tabla16_2[[#This Row],[Semana ]],Tabla18[],2,0)</f>
        <v>44141</v>
      </c>
      <c r="H394" s="37">
        <f>+VLOOKUP(Tabla16_2[[#This Row],[Mercado]],Codigos_mercados_mayoristas[],3,0)</f>
        <v>16</v>
      </c>
    </row>
    <row r="395" spans="1:8">
      <c r="A395" s="37" t="s">
        <v>23</v>
      </c>
      <c r="B395" s="37" t="s">
        <v>33</v>
      </c>
      <c r="C395" s="37" t="s">
        <v>153</v>
      </c>
      <c r="D395" s="37" t="s">
        <v>211</v>
      </c>
      <c r="E395" s="37" t="s">
        <v>202</v>
      </c>
      <c r="F395" s="39">
        <v>8267</v>
      </c>
      <c r="G395" s="261">
        <f>+VLOOKUP(Tabla16_2[[#This Row],[Semana ]],Tabla18[],2,0)</f>
        <v>44141</v>
      </c>
      <c r="H395" s="37">
        <f>+VLOOKUP(Tabla16_2[[#This Row],[Mercado]],Codigos_mercados_mayoristas[],3,0)</f>
        <v>16</v>
      </c>
    </row>
    <row r="396" spans="1:8">
      <c r="A396" s="37" t="s">
        <v>23</v>
      </c>
      <c r="B396" s="37" t="s">
        <v>33</v>
      </c>
      <c r="C396" s="37" t="s">
        <v>153</v>
      </c>
      <c r="D396" s="37" t="s">
        <v>211</v>
      </c>
      <c r="E396" s="37" t="s">
        <v>203</v>
      </c>
      <c r="F396" s="39">
        <v>0</v>
      </c>
      <c r="G396" s="261">
        <f>+VLOOKUP(Tabla16_2[[#This Row],[Semana ]],Tabla18[],2,0)</f>
        <v>44141</v>
      </c>
      <c r="H396" s="37">
        <f>+VLOOKUP(Tabla16_2[[#This Row],[Mercado]],Codigos_mercados_mayoristas[],3,0)</f>
        <v>16</v>
      </c>
    </row>
    <row r="397" spans="1:8">
      <c r="A397" s="37" t="s">
        <v>23</v>
      </c>
      <c r="B397" s="37" t="s">
        <v>31</v>
      </c>
      <c r="C397" s="37" t="s">
        <v>153</v>
      </c>
      <c r="D397" s="37" t="s">
        <v>211</v>
      </c>
      <c r="E397" s="37" t="s">
        <v>199</v>
      </c>
      <c r="F397" s="39">
        <v>0</v>
      </c>
      <c r="G397" s="261">
        <f>+VLOOKUP(Tabla16_2[[#This Row],[Semana ]],Tabla18[],2,0)</f>
        <v>44141</v>
      </c>
      <c r="H397" s="37">
        <f>+VLOOKUP(Tabla16_2[[#This Row],[Mercado]],Codigos_mercados_mayoristas[],3,0)</f>
        <v>13</v>
      </c>
    </row>
    <row r="398" spans="1:8">
      <c r="A398" s="37" t="s">
        <v>23</v>
      </c>
      <c r="B398" s="37" t="s">
        <v>31</v>
      </c>
      <c r="C398" s="37" t="s">
        <v>153</v>
      </c>
      <c r="D398" s="37" t="s">
        <v>211</v>
      </c>
      <c r="E398" s="37" t="s">
        <v>200</v>
      </c>
      <c r="F398" s="39">
        <v>10000</v>
      </c>
      <c r="G398" s="261">
        <f>+VLOOKUP(Tabla16_2[[#This Row],[Semana ]],Tabla18[],2,0)</f>
        <v>44141</v>
      </c>
      <c r="H398" s="37">
        <f>+VLOOKUP(Tabla16_2[[#This Row],[Mercado]],Codigos_mercados_mayoristas[],3,0)</f>
        <v>13</v>
      </c>
    </row>
    <row r="399" spans="1:8">
      <c r="A399" s="37" t="s">
        <v>23</v>
      </c>
      <c r="B399" s="37" t="s">
        <v>31</v>
      </c>
      <c r="C399" s="37" t="s">
        <v>153</v>
      </c>
      <c r="D399" s="37" t="s">
        <v>211</v>
      </c>
      <c r="E399" s="37" t="s">
        <v>201</v>
      </c>
      <c r="F399" s="39">
        <v>0</v>
      </c>
      <c r="G399" s="261">
        <f>+VLOOKUP(Tabla16_2[[#This Row],[Semana ]],Tabla18[],2,0)</f>
        <v>44141</v>
      </c>
      <c r="H399" s="37">
        <f>+VLOOKUP(Tabla16_2[[#This Row],[Mercado]],Codigos_mercados_mayoristas[],3,0)</f>
        <v>13</v>
      </c>
    </row>
    <row r="400" spans="1:8">
      <c r="A400" s="37" t="s">
        <v>23</v>
      </c>
      <c r="B400" s="37" t="s">
        <v>31</v>
      </c>
      <c r="C400" s="37" t="s">
        <v>153</v>
      </c>
      <c r="D400" s="37" t="s">
        <v>211</v>
      </c>
      <c r="E400" s="37" t="s">
        <v>202</v>
      </c>
      <c r="F400" s="39">
        <v>10000</v>
      </c>
      <c r="G400" s="261">
        <f>+VLOOKUP(Tabla16_2[[#This Row],[Semana ]],Tabla18[],2,0)</f>
        <v>44141</v>
      </c>
      <c r="H400" s="37">
        <f>+VLOOKUP(Tabla16_2[[#This Row],[Mercado]],Codigos_mercados_mayoristas[],3,0)</f>
        <v>13</v>
      </c>
    </row>
    <row r="401" spans="1:8">
      <c r="A401" s="37" t="s">
        <v>23</v>
      </c>
      <c r="B401" s="37" t="s">
        <v>31</v>
      </c>
      <c r="C401" s="37" t="s">
        <v>153</v>
      </c>
      <c r="D401" s="37" t="s">
        <v>211</v>
      </c>
      <c r="E401" s="37" t="s">
        <v>203</v>
      </c>
      <c r="F401" s="39">
        <v>0</v>
      </c>
      <c r="G401" s="261">
        <f>+VLOOKUP(Tabla16_2[[#This Row],[Semana ]],Tabla18[],2,0)</f>
        <v>44141</v>
      </c>
      <c r="H401" s="37">
        <f>+VLOOKUP(Tabla16_2[[#This Row],[Mercado]],Codigos_mercados_mayoristas[],3,0)</f>
        <v>13</v>
      </c>
    </row>
    <row r="402" spans="1:8">
      <c r="A402" s="37" t="s">
        <v>16</v>
      </c>
      <c r="B402" s="37" t="s">
        <v>163</v>
      </c>
      <c r="C402" s="37" t="s">
        <v>153</v>
      </c>
      <c r="D402" s="37" t="s">
        <v>212</v>
      </c>
      <c r="E402" s="37" t="s">
        <v>199</v>
      </c>
      <c r="F402" s="39">
        <v>7500</v>
      </c>
      <c r="G402" s="261">
        <f>+VLOOKUP(Tabla16_2[[#This Row],[Semana ]],Tabla18[],2,0)</f>
        <v>44134</v>
      </c>
      <c r="H402" s="37">
        <f>+VLOOKUP(Tabla16_2[[#This Row],[Mercado]],Codigos_mercados_mayoristas[],3,0)</f>
        <v>13</v>
      </c>
    </row>
    <row r="403" spans="1:8">
      <c r="A403" s="37" t="s">
        <v>16</v>
      </c>
      <c r="B403" s="37" t="s">
        <v>163</v>
      </c>
      <c r="C403" s="37" t="s">
        <v>153</v>
      </c>
      <c r="D403" s="37" t="s">
        <v>212</v>
      </c>
      <c r="E403" s="37" t="s">
        <v>200</v>
      </c>
      <c r="F403" s="39">
        <v>8231</v>
      </c>
      <c r="G403" s="261">
        <f>+VLOOKUP(Tabla16_2[[#This Row],[Semana ]],Tabla18[],2,0)</f>
        <v>44134</v>
      </c>
      <c r="H403" s="37">
        <f>+VLOOKUP(Tabla16_2[[#This Row],[Mercado]],Codigos_mercados_mayoristas[],3,0)</f>
        <v>13</v>
      </c>
    </row>
    <row r="404" spans="1:8">
      <c r="A404" s="37" t="s">
        <v>16</v>
      </c>
      <c r="B404" s="37" t="s">
        <v>163</v>
      </c>
      <c r="C404" s="37" t="s">
        <v>153</v>
      </c>
      <c r="D404" s="37" t="s">
        <v>212</v>
      </c>
      <c r="E404" s="37" t="s">
        <v>201</v>
      </c>
      <c r="F404" s="39">
        <v>7731</v>
      </c>
      <c r="G404" s="261">
        <f>+VLOOKUP(Tabla16_2[[#This Row],[Semana ]],Tabla18[],2,0)</f>
        <v>44134</v>
      </c>
      <c r="H404" s="37">
        <f>+VLOOKUP(Tabla16_2[[#This Row],[Mercado]],Codigos_mercados_mayoristas[],3,0)</f>
        <v>13</v>
      </c>
    </row>
    <row r="405" spans="1:8">
      <c r="A405" s="37" t="s">
        <v>16</v>
      </c>
      <c r="B405" s="37" t="s">
        <v>163</v>
      </c>
      <c r="C405" s="37" t="s">
        <v>153</v>
      </c>
      <c r="D405" s="37" t="s">
        <v>212</v>
      </c>
      <c r="E405" s="37" t="s">
        <v>202</v>
      </c>
      <c r="F405" s="39">
        <v>7897</v>
      </c>
      <c r="G405" s="261">
        <f>+VLOOKUP(Tabla16_2[[#This Row],[Semana ]],Tabla18[],2,0)</f>
        <v>44134</v>
      </c>
      <c r="H405" s="37">
        <f>+VLOOKUP(Tabla16_2[[#This Row],[Mercado]],Codigos_mercados_mayoristas[],3,0)</f>
        <v>13</v>
      </c>
    </row>
    <row r="406" spans="1:8">
      <c r="A406" s="37" t="s">
        <v>16</v>
      </c>
      <c r="B406" s="37" t="s">
        <v>163</v>
      </c>
      <c r="C406" s="37" t="s">
        <v>153</v>
      </c>
      <c r="D406" s="37" t="s">
        <v>212</v>
      </c>
      <c r="E406" s="37" t="s">
        <v>203</v>
      </c>
      <c r="F406" s="39">
        <v>7463</v>
      </c>
      <c r="G406" s="261">
        <f>+VLOOKUP(Tabla16_2[[#This Row],[Semana ]],Tabla18[],2,0)</f>
        <v>44134</v>
      </c>
      <c r="H406" s="37">
        <f>+VLOOKUP(Tabla16_2[[#This Row],[Mercado]],Codigos_mercados_mayoristas[],3,0)</f>
        <v>13</v>
      </c>
    </row>
    <row r="407" spans="1:8">
      <c r="A407" s="37" t="s">
        <v>16</v>
      </c>
      <c r="B407" s="37" t="s">
        <v>31</v>
      </c>
      <c r="C407" s="37" t="s">
        <v>153</v>
      </c>
      <c r="D407" s="37" t="s">
        <v>212</v>
      </c>
      <c r="E407" s="37" t="s">
        <v>199</v>
      </c>
      <c r="F407" s="39">
        <v>8000</v>
      </c>
      <c r="G407" s="261">
        <f>+VLOOKUP(Tabla16_2[[#This Row],[Semana ]],Tabla18[],2,0)</f>
        <v>44134</v>
      </c>
      <c r="H407" s="37">
        <f>+VLOOKUP(Tabla16_2[[#This Row],[Mercado]],Codigos_mercados_mayoristas[],3,0)</f>
        <v>13</v>
      </c>
    </row>
    <row r="408" spans="1:8">
      <c r="A408" s="37" t="s">
        <v>16</v>
      </c>
      <c r="B408" s="37" t="s">
        <v>31</v>
      </c>
      <c r="C408" s="37" t="s">
        <v>153</v>
      </c>
      <c r="D408" s="37" t="s">
        <v>212</v>
      </c>
      <c r="E408" s="37" t="s">
        <v>200</v>
      </c>
      <c r="F408" s="39">
        <v>0</v>
      </c>
      <c r="G408" s="261">
        <f>+VLOOKUP(Tabla16_2[[#This Row],[Semana ]],Tabla18[],2,0)</f>
        <v>44134</v>
      </c>
      <c r="H408" s="37">
        <f>+VLOOKUP(Tabla16_2[[#This Row],[Mercado]],Codigos_mercados_mayoristas[],3,0)</f>
        <v>13</v>
      </c>
    </row>
    <row r="409" spans="1:8">
      <c r="A409" s="37" t="s">
        <v>16</v>
      </c>
      <c r="B409" s="37" t="s">
        <v>31</v>
      </c>
      <c r="C409" s="37" t="s">
        <v>153</v>
      </c>
      <c r="D409" s="37" t="s">
        <v>212</v>
      </c>
      <c r="E409" s="37" t="s">
        <v>201</v>
      </c>
      <c r="F409" s="39">
        <v>0</v>
      </c>
      <c r="G409" s="261">
        <f>+VLOOKUP(Tabla16_2[[#This Row],[Semana ]],Tabla18[],2,0)</f>
        <v>44134</v>
      </c>
      <c r="H409" s="37">
        <f>+VLOOKUP(Tabla16_2[[#This Row],[Mercado]],Codigos_mercados_mayoristas[],3,0)</f>
        <v>13</v>
      </c>
    </row>
    <row r="410" spans="1:8">
      <c r="A410" s="37" t="s">
        <v>16</v>
      </c>
      <c r="B410" s="37" t="s">
        <v>31</v>
      </c>
      <c r="C410" s="37" t="s">
        <v>153</v>
      </c>
      <c r="D410" s="37" t="s">
        <v>212</v>
      </c>
      <c r="E410" s="37" t="s">
        <v>202</v>
      </c>
      <c r="F410" s="39">
        <v>0</v>
      </c>
      <c r="G410" s="261">
        <f>+VLOOKUP(Tabla16_2[[#This Row],[Semana ]],Tabla18[],2,0)</f>
        <v>44134</v>
      </c>
      <c r="H410" s="37">
        <f>+VLOOKUP(Tabla16_2[[#This Row],[Mercado]],Codigos_mercados_mayoristas[],3,0)</f>
        <v>13</v>
      </c>
    </row>
    <row r="411" spans="1:8">
      <c r="A411" s="37" t="s">
        <v>16</v>
      </c>
      <c r="B411" s="37" t="s">
        <v>31</v>
      </c>
      <c r="C411" s="37" t="s">
        <v>153</v>
      </c>
      <c r="D411" s="37" t="s">
        <v>212</v>
      </c>
      <c r="E411" s="37" t="s">
        <v>203</v>
      </c>
      <c r="F411" s="39">
        <v>0</v>
      </c>
      <c r="G411" s="261">
        <f>+VLOOKUP(Tabla16_2[[#This Row],[Semana ]],Tabla18[],2,0)</f>
        <v>44134</v>
      </c>
      <c r="H411" s="37">
        <f>+VLOOKUP(Tabla16_2[[#This Row],[Mercado]],Codigos_mercados_mayoristas[],3,0)</f>
        <v>13</v>
      </c>
    </row>
    <row r="412" spans="1:8">
      <c r="A412" s="37" t="s">
        <v>17</v>
      </c>
      <c r="B412" s="37" t="s">
        <v>163</v>
      </c>
      <c r="C412" s="37" t="s">
        <v>153</v>
      </c>
      <c r="D412" s="37" t="s">
        <v>212</v>
      </c>
      <c r="E412" s="37" t="s">
        <v>199</v>
      </c>
      <c r="F412" s="39">
        <v>0</v>
      </c>
      <c r="G412" s="261">
        <f>+VLOOKUP(Tabla16_2[[#This Row],[Semana ]],Tabla18[],2,0)</f>
        <v>44134</v>
      </c>
      <c r="H412" s="37">
        <f>+VLOOKUP(Tabla16_2[[#This Row],[Mercado]],Codigos_mercados_mayoristas[],3,0)</f>
        <v>13</v>
      </c>
    </row>
    <row r="413" spans="1:8">
      <c r="A413" s="37" t="s">
        <v>17</v>
      </c>
      <c r="B413" s="37" t="s">
        <v>163</v>
      </c>
      <c r="C413" s="37" t="s">
        <v>153</v>
      </c>
      <c r="D413" s="37" t="s">
        <v>212</v>
      </c>
      <c r="E413" s="37" t="s">
        <v>200</v>
      </c>
      <c r="F413" s="39">
        <v>0</v>
      </c>
      <c r="G413" s="261">
        <f>+VLOOKUP(Tabla16_2[[#This Row],[Semana ]],Tabla18[],2,0)</f>
        <v>44134</v>
      </c>
      <c r="H413" s="37">
        <f>+VLOOKUP(Tabla16_2[[#This Row],[Mercado]],Codigos_mercados_mayoristas[],3,0)</f>
        <v>13</v>
      </c>
    </row>
    <row r="414" spans="1:8">
      <c r="A414" s="37" t="s">
        <v>17</v>
      </c>
      <c r="B414" s="37" t="s">
        <v>163</v>
      </c>
      <c r="C414" s="37" t="s">
        <v>153</v>
      </c>
      <c r="D414" s="37" t="s">
        <v>212</v>
      </c>
      <c r="E414" s="37" t="s">
        <v>201</v>
      </c>
      <c r="F414" s="39">
        <v>7463</v>
      </c>
      <c r="G414" s="261">
        <f>+VLOOKUP(Tabla16_2[[#This Row],[Semana ]],Tabla18[],2,0)</f>
        <v>44134</v>
      </c>
      <c r="H414" s="37">
        <f>+VLOOKUP(Tabla16_2[[#This Row],[Mercado]],Codigos_mercados_mayoristas[],3,0)</f>
        <v>13</v>
      </c>
    </row>
    <row r="415" spans="1:8">
      <c r="A415" s="37" t="s">
        <v>17</v>
      </c>
      <c r="B415" s="37" t="s">
        <v>163</v>
      </c>
      <c r="C415" s="37" t="s">
        <v>153</v>
      </c>
      <c r="D415" s="37" t="s">
        <v>212</v>
      </c>
      <c r="E415" s="37" t="s">
        <v>202</v>
      </c>
      <c r="F415" s="39">
        <v>0</v>
      </c>
      <c r="G415" s="261">
        <f>+VLOOKUP(Tabla16_2[[#This Row],[Semana ]],Tabla18[],2,0)</f>
        <v>44134</v>
      </c>
      <c r="H415" s="37">
        <f>+VLOOKUP(Tabla16_2[[#This Row],[Mercado]],Codigos_mercados_mayoristas[],3,0)</f>
        <v>13</v>
      </c>
    </row>
    <row r="416" spans="1:8">
      <c r="A416" s="37" t="s">
        <v>17</v>
      </c>
      <c r="B416" s="37" t="s">
        <v>163</v>
      </c>
      <c r="C416" s="37" t="s">
        <v>153</v>
      </c>
      <c r="D416" s="37" t="s">
        <v>212</v>
      </c>
      <c r="E416" s="37" t="s">
        <v>203</v>
      </c>
      <c r="F416" s="39">
        <v>0</v>
      </c>
      <c r="G416" s="261">
        <f>+VLOOKUP(Tabla16_2[[#This Row],[Semana ]],Tabla18[],2,0)</f>
        <v>44134</v>
      </c>
      <c r="H416" s="37">
        <f>+VLOOKUP(Tabla16_2[[#This Row],[Mercado]],Codigos_mercados_mayoristas[],3,0)</f>
        <v>13</v>
      </c>
    </row>
    <row r="417" spans="1:8">
      <c r="A417" s="37" t="s">
        <v>17</v>
      </c>
      <c r="B417" s="37" t="s">
        <v>28</v>
      </c>
      <c r="C417" s="37" t="s">
        <v>153</v>
      </c>
      <c r="D417" s="37" t="s">
        <v>212</v>
      </c>
      <c r="E417" s="37" t="s">
        <v>199</v>
      </c>
      <c r="F417" s="39">
        <v>9250</v>
      </c>
      <c r="G417" s="261">
        <f>+VLOOKUP(Tabla16_2[[#This Row],[Semana ]],Tabla18[],2,0)</f>
        <v>44134</v>
      </c>
      <c r="H417" s="37">
        <f>+VLOOKUP(Tabla16_2[[#This Row],[Mercado]],Codigos_mercados_mayoristas[],3,0)</f>
        <v>4</v>
      </c>
    </row>
    <row r="418" spans="1:8">
      <c r="A418" s="37" t="s">
        <v>17</v>
      </c>
      <c r="B418" s="37" t="s">
        <v>28</v>
      </c>
      <c r="C418" s="37" t="s">
        <v>153</v>
      </c>
      <c r="D418" s="37" t="s">
        <v>212</v>
      </c>
      <c r="E418" s="37" t="s">
        <v>200</v>
      </c>
      <c r="F418" s="39">
        <v>8750</v>
      </c>
      <c r="G418" s="261">
        <f>+VLOOKUP(Tabla16_2[[#This Row],[Semana ]],Tabla18[],2,0)</f>
        <v>44134</v>
      </c>
      <c r="H418" s="37">
        <f>+VLOOKUP(Tabla16_2[[#This Row],[Mercado]],Codigos_mercados_mayoristas[],3,0)</f>
        <v>4</v>
      </c>
    </row>
    <row r="419" spans="1:8">
      <c r="A419" s="37" t="s">
        <v>17</v>
      </c>
      <c r="B419" s="37" t="s">
        <v>28</v>
      </c>
      <c r="C419" s="37" t="s">
        <v>153</v>
      </c>
      <c r="D419" s="37" t="s">
        <v>212</v>
      </c>
      <c r="E419" s="37" t="s">
        <v>201</v>
      </c>
      <c r="F419" s="39">
        <v>8750</v>
      </c>
      <c r="G419" s="261">
        <f>+VLOOKUP(Tabla16_2[[#This Row],[Semana ]],Tabla18[],2,0)</f>
        <v>44134</v>
      </c>
      <c r="H419" s="37">
        <f>+VLOOKUP(Tabla16_2[[#This Row],[Mercado]],Codigos_mercados_mayoristas[],3,0)</f>
        <v>4</v>
      </c>
    </row>
    <row r="420" spans="1:8">
      <c r="A420" s="37" t="s">
        <v>17</v>
      </c>
      <c r="B420" s="37" t="s">
        <v>28</v>
      </c>
      <c r="C420" s="37" t="s">
        <v>153</v>
      </c>
      <c r="D420" s="37" t="s">
        <v>212</v>
      </c>
      <c r="E420" s="37" t="s">
        <v>202</v>
      </c>
      <c r="F420" s="39">
        <v>8750</v>
      </c>
      <c r="G420" s="261">
        <f>+VLOOKUP(Tabla16_2[[#This Row],[Semana ]],Tabla18[],2,0)</f>
        <v>44134</v>
      </c>
      <c r="H420" s="37">
        <f>+VLOOKUP(Tabla16_2[[#This Row],[Mercado]],Codigos_mercados_mayoristas[],3,0)</f>
        <v>4</v>
      </c>
    </row>
    <row r="421" spans="1:8">
      <c r="A421" s="37" t="s">
        <v>17</v>
      </c>
      <c r="B421" s="37" t="s">
        <v>28</v>
      </c>
      <c r="C421" s="37" t="s">
        <v>153</v>
      </c>
      <c r="D421" s="37" t="s">
        <v>212</v>
      </c>
      <c r="E421" s="37" t="s">
        <v>203</v>
      </c>
      <c r="F421" s="39">
        <v>8250</v>
      </c>
      <c r="G421" s="261">
        <f>+VLOOKUP(Tabla16_2[[#This Row],[Semana ]],Tabla18[],2,0)</f>
        <v>44134</v>
      </c>
      <c r="H421" s="37">
        <f>+VLOOKUP(Tabla16_2[[#This Row],[Mercado]],Codigos_mercados_mayoristas[],3,0)</f>
        <v>4</v>
      </c>
    </row>
    <row r="422" spans="1:8">
      <c r="A422" s="37" t="s">
        <v>17</v>
      </c>
      <c r="B422" s="37" t="s">
        <v>31</v>
      </c>
      <c r="C422" s="37" t="s">
        <v>153</v>
      </c>
      <c r="D422" s="37" t="s">
        <v>212</v>
      </c>
      <c r="E422" s="37" t="s">
        <v>199</v>
      </c>
      <c r="F422" s="39">
        <v>0</v>
      </c>
      <c r="G422" s="261">
        <f>+VLOOKUP(Tabla16_2[[#This Row],[Semana ]],Tabla18[],2,0)</f>
        <v>44134</v>
      </c>
      <c r="H422" s="37">
        <f>+VLOOKUP(Tabla16_2[[#This Row],[Mercado]],Codigos_mercados_mayoristas[],3,0)</f>
        <v>13</v>
      </c>
    </row>
    <row r="423" spans="1:8">
      <c r="A423" s="37" t="s">
        <v>17</v>
      </c>
      <c r="B423" s="37" t="s">
        <v>31</v>
      </c>
      <c r="C423" s="37" t="s">
        <v>153</v>
      </c>
      <c r="D423" s="37" t="s">
        <v>212</v>
      </c>
      <c r="E423" s="37" t="s">
        <v>200</v>
      </c>
      <c r="F423" s="39">
        <v>8000</v>
      </c>
      <c r="G423" s="261">
        <f>+VLOOKUP(Tabla16_2[[#This Row],[Semana ]],Tabla18[],2,0)</f>
        <v>44134</v>
      </c>
      <c r="H423" s="37">
        <f>+VLOOKUP(Tabla16_2[[#This Row],[Mercado]],Codigos_mercados_mayoristas[],3,0)</f>
        <v>13</v>
      </c>
    </row>
    <row r="424" spans="1:8">
      <c r="A424" s="37" t="s">
        <v>17</v>
      </c>
      <c r="B424" s="37" t="s">
        <v>31</v>
      </c>
      <c r="C424" s="37" t="s">
        <v>153</v>
      </c>
      <c r="D424" s="37" t="s">
        <v>212</v>
      </c>
      <c r="E424" s="37" t="s">
        <v>201</v>
      </c>
      <c r="F424" s="39">
        <v>8000</v>
      </c>
      <c r="G424" s="261">
        <f>+VLOOKUP(Tabla16_2[[#This Row],[Semana ]],Tabla18[],2,0)</f>
        <v>44134</v>
      </c>
      <c r="H424" s="37">
        <f>+VLOOKUP(Tabla16_2[[#This Row],[Mercado]],Codigos_mercados_mayoristas[],3,0)</f>
        <v>13</v>
      </c>
    </row>
    <row r="425" spans="1:8">
      <c r="A425" s="37" t="s">
        <v>17</v>
      </c>
      <c r="B425" s="37" t="s">
        <v>31</v>
      </c>
      <c r="C425" s="37" t="s">
        <v>153</v>
      </c>
      <c r="D425" s="37" t="s">
        <v>212</v>
      </c>
      <c r="E425" s="37" t="s">
        <v>202</v>
      </c>
      <c r="F425" s="39">
        <v>0</v>
      </c>
      <c r="G425" s="261">
        <f>+VLOOKUP(Tabla16_2[[#This Row],[Semana ]],Tabla18[],2,0)</f>
        <v>44134</v>
      </c>
      <c r="H425" s="37">
        <f>+VLOOKUP(Tabla16_2[[#This Row],[Mercado]],Codigos_mercados_mayoristas[],3,0)</f>
        <v>13</v>
      </c>
    </row>
    <row r="426" spans="1:8">
      <c r="A426" s="37" t="s">
        <v>17</v>
      </c>
      <c r="B426" s="37" t="s">
        <v>31</v>
      </c>
      <c r="C426" s="37" t="s">
        <v>153</v>
      </c>
      <c r="D426" s="37" t="s">
        <v>212</v>
      </c>
      <c r="E426" s="37" t="s">
        <v>203</v>
      </c>
      <c r="F426" s="39">
        <v>0</v>
      </c>
      <c r="G426" s="261">
        <f>+VLOOKUP(Tabla16_2[[#This Row],[Semana ]],Tabla18[],2,0)</f>
        <v>44134</v>
      </c>
      <c r="H426" s="37">
        <f>+VLOOKUP(Tabla16_2[[#This Row],[Mercado]],Codigos_mercados_mayoristas[],3,0)</f>
        <v>13</v>
      </c>
    </row>
    <row r="427" spans="1:8">
      <c r="A427" s="37" t="s">
        <v>21</v>
      </c>
      <c r="B427" s="37" t="s">
        <v>163</v>
      </c>
      <c r="C427" s="37" t="s">
        <v>153</v>
      </c>
      <c r="D427" s="37" t="s">
        <v>212</v>
      </c>
      <c r="E427" s="37" t="s">
        <v>199</v>
      </c>
      <c r="F427" s="39">
        <v>0</v>
      </c>
      <c r="G427" s="261">
        <f>+VLOOKUP(Tabla16_2[[#This Row],[Semana ]],Tabla18[],2,0)</f>
        <v>44134</v>
      </c>
      <c r="H427" s="37">
        <f>+VLOOKUP(Tabla16_2[[#This Row],[Mercado]],Codigos_mercados_mayoristas[],3,0)</f>
        <v>13</v>
      </c>
    </row>
    <row r="428" spans="1:8">
      <c r="A428" s="37" t="s">
        <v>21</v>
      </c>
      <c r="B428" s="37" t="s">
        <v>163</v>
      </c>
      <c r="C428" s="37" t="s">
        <v>153</v>
      </c>
      <c r="D428" s="37" t="s">
        <v>212</v>
      </c>
      <c r="E428" s="37" t="s">
        <v>200</v>
      </c>
      <c r="F428" s="39">
        <v>0</v>
      </c>
      <c r="G428" s="261">
        <f>+VLOOKUP(Tabla16_2[[#This Row],[Semana ]],Tabla18[],2,0)</f>
        <v>44134</v>
      </c>
      <c r="H428" s="37">
        <f>+VLOOKUP(Tabla16_2[[#This Row],[Mercado]],Codigos_mercados_mayoristas[],3,0)</f>
        <v>13</v>
      </c>
    </row>
    <row r="429" spans="1:8">
      <c r="A429" s="37" t="s">
        <v>21</v>
      </c>
      <c r="B429" s="37" t="s">
        <v>163</v>
      </c>
      <c r="C429" s="37" t="s">
        <v>153</v>
      </c>
      <c r="D429" s="37" t="s">
        <v>212</v>
      </c>
      <c r="E429" s="37" t="s">
        <v>201</v>
      </c>
      <c r="F429" s="39">
        <v>0</v>
      </c>
      <c r="G429" s="261">
        <f>+VLOOKUP(Tabla16_2[[#This Row],[Semana ]],Tabla18[],2,0)</f>
        <v>44134</v>
      </c>
      <c r="H429" s="37">
        <f>+VLOOKUP(Tabla16_2[[#This Row],[Mercado]],Codigos_mercados_mayoristas[],3,0)</f>
        <v>13</v>
      </c>
    </row>
    <row r="430" spans="1:8">
      <c r="A430" s="37" t="s">
        <v>21</v>
      </c>
      <c r="B430" s="37" t="s">
        <v>163</v>
      </c>
      <c r="C430" s="37" t="s">
        <v>153</v>
      </c>
      <c r="D430" s="37" t="s">
        <v>212</v>
      </c>
      <c r="E430" s="37" t="s">
        <v>202</v>
      </c>
      <c r="F430" s="39">
        <v>6714</v>
      </c>
      <c r="G430" s="261">
        <f>+VLOOKUP(Tabla16_2[[#This Row],[Semana ]],Tabla18[],2,0)</f>
        <v>44134</v>
      </c>
      <c r="H430" s="37">
        <f>+VLOOKUP(Tabla16_2[[#This Row],[Mercado]],Codigos_mercados_mayoristas[],3,0)</f>
        <v>13</v>
      </c>
    </row>
    <row r="431" spans="1:8">
      <c r="A431" s="37" t="s">
        <v>21</v>
      </c>
      <c r="B431" s="37" t="s">
        <v>163</v>
      </c>
      <c r="C431" s="37" t="s">
        <v>153</v>
      </c>
      <c r="D431" s="37" t="s">
        <v>212</v>
      </c>
      <c r="E431" s="37" t="s">
        <v>203</v>
      </c>
      <c r="F431" s="39">
        <v>0</v>
      </c>
      <c r="G431" s="261">
        <f>+VLOOKUP(Tabla16_2[[#This Row],[Semana ]],Tabla18[],2,0)</f>
        <v>44134</v>
      </c>
      <c r="H431" s="37">
        <f>+VLOOKUP(Tabla16_2[[#This Row],[Mercado]],Codigos_mercados_mayoristas[],3,0)</f>
        <v>13</v>
      </c>
    </row>
    <row r="432" spans="1:8">
      <c r="A432" s="37" t="s">
        <v>22</v>
      </c>
      <c r="B432" s="37" t="s">
        <v>163</v>
      </c>
      <c r="C432" s="37" t="s">
        <v>153</v>
      </c>
      <c r="D432" s="37" t="s">
        <v>212</v>
      </c>
      <c r="E432" s="37" t="s">
        <v>199</v>
      </c>
      <c r="F432" s="39">
        <v>0</v>
      </c>
      <c r="G432" s="261">
        <f>+VLOOKUP(Tabla16_2[[#This Row],[Semana ]],Tabla18[],2,0)</f>
        <v>44134</v>
      </c>
      <c r="H432" s="37">
        <f>+VLOOKUP(Tabla16_2[[#This Row],[Mercado]],Codigos_mercados_mayoristas[],3,0)</f>
        <v>13</v>
      </c>
    </row>
    <row r="433" spans="1:8">
      <c r="A433" s="37" t="s">
        <v>22</v>
      </c>
      <c r="B433" s="37" t="s">
        <v>163</v>
      </c>
      <c r="C433" s="37" t="s">
        <v>153</v>
      </c>
      <c r="D433" s="37" t="s">
        <v>212</v>
      </c>
      <c r="E433" s="37" t="s">
        <v>200</v>
      </c>
      <c r="F433" s="39">
        <v>8214</v>
      </c>
      <c r="G433" s="261">
        <f>+VLOOKUP(Tabla16_2[[#This Row],[Semana ]],Tabla18[],2,0)</f>
        <v>44134</v>
      </c>
      <c r="H433" s="37">
        <f>+VLOOKUP(Tabla16_2[[#This Row],[Mercado]],Codigos_mercados_mayoristas[],3,0)</f>
        <v>13</v>
      </c>
    </row>
    <row r="434" spans="1:8">
      <c r="A434" s="37" t="s">
        <v>22</v>
      </c>
      <c r="B434" s="37" t="s">
        <v>163</v>
      </c>
      <c r="C434" s="37" t="s">
        <v>153</v>
      </c>
      <c r="D434" s="37" t="s">
        <v>212</v>
      </c>
      <c r="E434" s="37" t="s">
        <v>201</v>
      </c>
      <c r="F434" s="39">
        <v>0</v>
      </c>
      <c r="G434" s="261">
        <f>+VLOOKUP(Tabla16_2[[#This Row],[Semana ]],Tabla18[],2,0)</f>
        <v>44134</v>
      </c>
      <c r="H434" s="37">
        <f>+VLOOKUP(Tabla16_2[[#This Row],[Mercado]],Codigos_mercados_mayoristas[],3,0)</f>
        <v>13</v>
      </c>
    </row>
    <row r="435" spans="1:8">
      <c r="A435" s="37" t="s">
        <v>22</v>
      </c>
      <c r="B435" s="37" t="s">
        <v>163</v>
      </c>
      <c r="C435" s="37" t="s">
        <v>153</v>
      </c>
      <c r="D435" s="37" t="s">
        <v>212</v>
      </c>
      <c r="E435" s="37" t="s">
        <v>202</v>
      </c>
      <c r="F435" s="39">
        <v>0</v>
      </c>
      <c r="G435" s="261">
        <f>+VLOOKUP(Tabla16_2[[#This Row],[Semana ]],Tabla18[],2,0)</f>
        <v>44134</v>
      </c>
      <c r="H435" s="37">
        <f>+VLOOKUP(Tabla16_2[[#This Row],[Mercado]],Codigos_mercados_mayoristas[],3,0)</f>
        <v>13</v>
      </c>
    </row>
    <row r="436" spans="1:8">
      <c r="A436" s="37" t="s">
        <v>22</v>
      </c>
      <c r="B436" s="37" t="s">
        <v>163</v>
      </c>
      <c r="C436" s="37" t="s">
        <v>153</v>
      </c>
      <c r="D436" s="37" t="s">
        <v>212</v>
      </c>
      <c r="E436" s="37" t="s">
        <v>203</v>
      </c>
      <c r="F436" s="39">
        <v>0</v>
      </c>
      <c r="G436" s="261">
        <f>+VLOOKUP(Tabla16_2[[#This Row],[Semana ]],Tabla18[],2,0)</f>
        <v>44134</v>
      </c>
      <c r="H436" s="37">
        <f>+VLOOKUP(Tabla16_2[[#This Row],[Mercado]],Codigos_mercados_mayoristas[],3,0)</f>
        <v>13</v>
      </c>
    </row>
    <row r="437" spans="1:8">
      <c r="A437" s="37" t="s">
        <v>23</v>
      </c>
      <c r="B437" s="37" t="s">
        <v>163</v>
      </c>
      <c r="C437" s="37" t="s">
        <v>153</v>
      </c>
      <c r="D437" s="37" t="s">
        <v>212</v>
      </c>
      <c r="E437" s="37" t="s">
        <v>199</v>
      </c>
      <c r="F437" s="39">
        <v>7231</v>
      </c>
      <c r="G437" s="261">
        <f>+VLOOKUP(Tabla16_2[[#This Row],[Semana ]],Tabla18[],2,0)</f>
        <v>44134</v>
      </c>
      <c r="H437" s="37">
        <f>+VLOOKUP(Tabla16_2[[#This Row],[Mercado]],Codigos_mercados_mayoristas[],3,0)</f>
        <v>13</v>
      </c>
    </row>
    <row r="438" spans="1:8">
      <c r="A438" s="37" t="s">
        <v>23</v>
      </c>
      <c r="B438" s="37" t="s">
        <v>163</v>
      </c>
      <c r="C438" s="37" t="s">
        <v>153</v>
      </c>
      <c r="D438" s="37" t="s">
        <v>212</v>
      </c>
      <c r="E438" s="37" t="s">
        <v>200</v>
      </c>
      <c r="F438" s="39">
        <v>8231</v>
      </c>
      <c r="G438" s="261">
        <f>+VLOOKUP(Tabla16_2[[#This Row],[Semana ]],Tabla18[],2,0)</f>
        <v>44134</v>
      </c>
      <c r="H438" s="37">
        <f>+VLOOKUP(Tabla16_2[[#This Row],[Mercado]],Codigos_mercados_mayoristas[],3,0)</f>
        <v>13</v>
      </c>
    </row>
    <row r="439" spans="1:8">
      <c r="A439" s="37" t="s">
        <v>23</v>
      </c>
      <c r="B439" s="37" t="s">
        <v>163</v>
      </c>
      <c r="C439" s="37" t="s">
        <v>153</v>
      </c>
      <c r="D439" s="37" t="s">
        <v>212</v>
      </c>
      <c r="E439" s="37" t="s">
        <v>201</v>
      </c>
      <c r="F439" s="39">
        <v>6731</v>
      </c>
      <c r="G439" s="261">
        <f>+VLOOKUP(Tabla16_2[[#This Row],[Semana ]],Tabla18[],2,0)</f>
        <v>44134</v>
      </c>
      <c r="H439" s="37">
        <f>+VLOOKUP(Tabla16_2[[#This Row],[Mercado]],Codigos_mercados_mayoristas[],3,0)</f>
        <v>13</v>
      </c>
    </row>
    <row r="440" spans="1:8">
      <c r="A440" s="37" t="s">
        <v>23</v>
      </c>
      <c r="B440" s="37" t="s">
        <v>163</v>
      </c>
      <c r="C440" s="37" t="s">
        <v>153</v>
      </c>
      <c r="D440" s="37" t="s">
        <v>212</v>
      </c>
      <c r="E440" s="37" t="s">
        <v>202</v>
      </c>
      <c r="F440" s="39">
        <v>7463</v>
      </c>
      <c r="G440" s="261">
        <f>+VLOOKUP(Tabla16_2[[#This Row],[Semana ]],Tabla18[],2,0)</f>
        <v>44134</v>
      </c>
      <c r="H440" s="37">
        <f>+VLOOKUP(Tabla16_2[[#This Row],[Mercado]],Codigos_mercados_mayoristas[],3,0)</f>
        <v>13</v>
      </c>
    </row>
    <row r="441" spans="1:8">
      <c r="A441" s="37" t="s">
        <v>23</v>
      </c>
      <c r="B441" s="37" t="s">
        <v>163</v>
      </c>
      <c r="C441" s="37" t="s">
        <v>153</v>
      </c>
      <c r="D441" s="37" t="s">
        <v>212</v>
      </c>
      <c r="E441" s="37" t="s">
        <v>203</v>
      </c>
      <c r="F441" s="39">
        <v>7260</v>
      </c>
      <c r="G441" s="261">
        <f>+VLOOKUP(Tabla16_2[[#This Row],[Semana ]],Tabla18[],2,0)</f>
        <v>44134</v>
      </c>
      <c r="H441" s="37">
        <f>+VLOOKUP(Tabla16_2[[#This Row],[Mercado]],Codigos_mercados_mayoristas[],3,0)</f>
        <v>13</v>
      </c>
    </row>
    <row r="442" spans="1:8">
      <c r="A442" s="37" t="s">
        <v>23</v>
      </c>
      <c r="B442" s="37" t="s">
        <v>29</v>
      </c>
      <c r="C442" s="37" t="s">
        <v>153</v>
      </c>
      <c r="D442" s="37" t="s">
        <v>212</v>
      </c>
      <c r="E442" s="37" t="s">
        <v>199</v>
      </c>
      <c r="F442" s="39">
        <v>8258</v>
      </c>
      <c r="G442" s="261">
        <f>+VLOOKUP(Tabla16_2[[#This Row],[Semana ]],Tabla18[],2,0)</f>
        <v>44134</v>
      </c>
      <c r="H442" s="37">
        <f>+VLOOKUP(Tabla16_2[[#This Row],[Mercado]],Codigos_mercados_mayoristas[],3,0)</f>
        <v>5</v>
      </c>
    </row>
    <row r="443" spans="1:8">
      <c r="A443" s="37" t="s">
        <v>23</v>
      </c>
      <c r="B443" s="37" t="s">
        <v>29</v>
      </c>
      <c r="C443" s="37" t="s">
        <v>153</v>
      </c>
      <c r="D443" s="37" t="s">
        <v>212</v>
      </c>
      <c r="E443" s="37" t="s">
        <v>200</v>
      </c>
      <c r="F443" s="39">
        <v>8239</v>
      </c>
      <c r="G443" s="261">
        <f>+VLOOKUP(Tabla16_2[[#This Row],[Semana ]],Tabla18[],2,0)</f>
        <v>44134</v>
      </c>
      <c r="H443" s="37">
        <f>+VLOOKUP(Tabla16_2[[#This Row],[Mercado]],Codigos_mercados_mayoristas[],3,0)</f>
        <v>5</v>
      </c>
    </row>
    <row r="444" spans="1:8">
      <c r="A444" s="37" t="s">
        <v>23</v>
      </c>
      <c r="B444" s="37" t="s">
        <v>29</v>
      </c>
      <c r="C444" s="37" t="s">
        <v>153</v>
      </c>
      <c r="D444" s="37" t="s">
        <v>212</v>
      </c>
      <c r="E444" s="37" t="s">
        <v>201</v>
      </c>
      <c r="F444" s="39">
        <v>8286</v>
      </c>
      <c r="G444" s="261">
        <f>+VLOOKUP(Tabla16_2[[#This Row],[Semana ]],Tabla18[],2,0)</f>
        <v>44134</v>
      </c>
      <c r="H444" s="37">
        <f>+VLOOKUP(Tabla16_2[[#This Row],[Mercado]],Codigos_mercados_mayoristas[],3,0)</f>
        <v>5</v>
      </c>
    </row>
    <row r="445" spans="1:8">
      <c r="A445" s="37" t="s">
        <v>23</v>
      </c>
      <c r="B445" s="37" t="s">
        <v>29</v>
      </c>
      <c r="C445" s="37" t="s">
        <v>153</v>
      </c>
      <c r="D445" s="37" t="s">
        <v>212</v>
      </c>
      <c r="E445" s="37" t="s">
        <v>202</v>
      </c>
      <c r="F445" s="39">
        <v>8242</v>
      </c>
      <c r="G445" s="261">
        <f>+VLOOKUP(Tabla16_2[[#This Row],[Semana ]],Tabla18[],2,0)</f>
        <v>44134</v>
      </c>
      <c r="H445" s="37">
        <f>+VLOOKUP(Tabla16_2[[#This Row],[Mercado]],Codigos_mercados_mayoristas[],3,0)</f>
        <v>5</v>
      </c>
    </row>
    <row r="446" spans="1:8">
      <c r="A446" s="37" t="s">
        <v>23</v>
      </c>
      <c r="B446" s="37" t="s">
        <v>29</v>
      </c>
      <c r="C446" s="37" t="s">
        <v>153</v>
      </c>
      <c r="D446" s="37" t="s">
        <v>212</v>
      </c>
      <c r="E446" s="37" t="s">
        <v>203</v>
      </c>
      <c r="F446" s="39">
        <v>0</v>
      </c>
      <c r="G446" s="261">
        <f>+VLOOKUP(Tabla16_2[[#This Row],[Semana ]],Tabla18[],2,0)</f>
        <v>44134</v>
      </c>
      <c r="H446" s="37">
        <f>+VLOOKUP(Tabla16_2[[#This Row],[Mercado]],Codigos_mercados_mayoristas[],3,0)</f>
        <v>5</v>
      </c>
    </row>
    <row r="447" spans="1:8">
      <c r="A447" s="37" t="s">
        <v>23</v>
      </c>
      <c r="B447" s="37" t="s">
        <v>32</v>
      </c>
      <c r="C447" s="37" t="s">
        <v>153</v>
      </c>
      <c r="D447" s="37" t="s">
        <v>212</v>
      </c>
      <c r="E447" s="37" t="s">
        <v>199</v>
      </c>
      <c r="F447" s="39">
        <v>0</v>
      </c>
      <c r="G447" s="261">
        <f>+VLOOKUP(Tabla16_2[[#This Row],[Semana ]],Tabla18[],2,0)</f>
        <v>44134</v>
      </c>
      <c r="H447" s="37">
        <f>+VLOOKUP(Tabla16_2[[#This Row],[Mercado]],Codigos_mercados_mayoristas[],3,0)</f>
        <v>7</v>
      </c>
    </row>
    <row r="448" spans="1:8">
      <c r="A448" s="37" t="s">
        <v>23</v>
      </c>
      <c r="B448" s="37" t="s">
        <v>32</v>
      </c>
      <c r="C448" s="37" t="s">
        <v>153</v>
      </c>
      <c r="D448" s="37" t="s">
        <v>212</v>
      </c>
      <c r="E448" s="37" t="s">
        <v>200</v>
      </c>
      <c r="F448" s="39">
        <v>8000</v>
      </c>
      <c r="G448" s="261">
        <f>+VLOOKUP(Tabla16_2[[#This Row],[Semana ]],Tabla18[],2,0)</f>
        <v>44134</v>
      </c>
      <c r="H448" s="37">
        <f>+VLOOKUP(Tabla16_2[[#This Row],[Mercado]],Codigos_mercados_mayoristas[],3,0)</f>
        <v>7</v>
      </c>
    </row>
    <row r="449" spans="1:8">
      <c r="A449" s="37" t="s">
        <v>23</v>
      </c>
      <c r="B449" s="37" t="s">
        <v>32</v>
      </c>
      <c r="C449" s="37" t="s">
        <v>153</v>
      </c>
      <c r="D449" s="37" t="s">
        <v>212</v>
      </c>
      <c r="E449" s="37" t="s">
        <v>201</v>
      </c>
      <c r="F449" s="39">
        <v>7750</v>
      </c>
      <c r="G449" s="261">
        <f>+VLOOKUP(Tabla16_2[[#This Row],[Semana ]],Tabla18[],2,0)</f>
        <v>44134</v>
      </c>
      <c r="H449" s="37">
        <f>+VLOOKUP(Tabla16_2[[#This Row],[Mercado]],Codigos_mercados_mayoristas[],3,0)</f>
        <v>7</v>
      </c>
    </row>
    <row r="450" spans="1:8">
      <c r="A450" s="37" t="s">
        <v>23</v>
      </c>
      <c r="B450" s="37" t="s">
        <v>32</v>
      </c>
      <c r="C450" s="37" t="s">
        <v>153</v>
      </c>
      <c r="D450" s="37" t="s">
        <v>212</v>
      </c>
      <c r="E450" s="37" t="s">
        <v>202</v>
      </c>
      <c r="F450" s="39">
        <v>7000</v>
      </c>
      <c r="G450" s="261">
        <f>+VLOOKUP(Tabla16_2[[#This Row],[Semana ]],Tabla18[],2,0)</f>
        <v>44134</v>
      </c>
      <c r="H450" s="37">
        <f>+VLOOKUP(Tabla16_2[[#This Row],[Mercado]],Codigos_mercados_mayoristas[],3,0)</f>
        <v>7</v>
      </c>
    </row>
    <row r="451" spans="1:8">
      <c r="A451" s="37" t="s">
        <v>23</v>
      </c>
      <c r="B451" s="37" t="s">
        <v>32</v>
      </c>
      <c r="C451" s="37" t="s">
        <v>153</v>
      </c>
      <c r="D451" s="37" t="s">
        <v>212</v>
      </c>
      <c r="E451" s="37" t="s">
        <v>203</v>
      </c>
      <c r="F451" s="39">
        <v>7000</v>
      </c>
      <c r="G451" s="261">
        <f>+VLOOKUP(Tabla16_2[[#This Row],[Semana ]],Tabla18[],2,0)</f>
        <v>44134</v>
      </c>
      <c r="H451" s="37">
        <f>+VLOOKUP(Tabla16_2[[#This Row],[Mercado]],Codigos_mercados_mayoristas[],3,0)</f>
        <v>7</v>
      </c>
    </row>
    <row r="452" spans="1:8">
      <c r="A452" s="37" t="s">
        <v>16</v>
      </c>
      <c r="B452" s="37" t="s">
        <v>163</v>
      </c>
      <c r="C452" s="37" t="s">
        <v>153</v>
      </c>
      <c r="D452" s="37" t="s">
        <v>213</v>
      </c>
      <c r="E452" s="37" t="s">
        <v>199</v>
      </c>
      <c r="F452" s="39">
        <v>8231</v>
      </c>
      <c r="G452" s="261">
        <f>+VLOOKUP(Tabla16_2[[#This Row],[Semana ]],Tabla18[],2,0)</f>
        <v>44127</v>
      </c>
      <c r="H452" s="37">
        <f>+VLOOKUP(Tabla16_2[[#This Row],[Mercado]],Codigos_mercados_mayoristas[],3,0)</f>
        <v>13</v>
      </c>
    </row>
    <row r="453" spans="1:8">
      <c r="A453" s="37" t="s">
        <v>16</v>
      </c>
      <c r="B453" s="37" t="s">
        <v>163</v>
      </c>
      <c r="C453" s="37" t="s">
        <v>153</v>
      </c>
      <c r="D453" s="37" t="s">
        <v>213</v>
      </c>
      <c r="E453" s="37" t="s">
        <v>200</v>
      </c>
      <c r="F453" s="39">
        <v>8481</v>
      </c>
      <c r="G453" s="261">
        <f>+VLOOKUP(Tabla16_2[[#This Row],[Semana ]],Tabla18[],2,0)</f>
        <v>44127</v>
      </c>
      <c r="H453" s="37">
        <f>+VLOOKUP(Tabla16_2[[#This Row],[Mercado]],Codigos_mercados_mayoristas[],3,0)</f>
        <v>13</v>
      </c>
    </row>
    <row r="454" spans="1:8">
      <c r="A454" s="37" t="s">
        <v>16</v>
      </c>
      <c r="B454" s="37" t="s">
        <v>163</v>
      </c>
      <c r="C454" s="37" t="s">
        <v>153</v>
      </c>
      <c r="D454" s="37" t="s">
        <v>213</v>
      </c>
      <c r="E454" s="37" t="s">
        <v>201</v>
      </c>
      <c r="F454" s="39">
        <v>8231</v>
      </c>
      <c r="G454" s="261">
        <f>+VLOOKUP(Tabla16_2[[#This Row],[Semana ]],Tabla18[],2,0)</f>
        <v>44127</v>
      </c>
      <c r="H454" s="37">
        <f>+VLOOKUP(Tabla16_2[[#This Row],[Mercado]],Codigos_mercados_mayoristas[],3,0)</f>
        <v>13</v>
      </c>
    </row>
    <row r="455" spans="1:8">
      <c r="A455" s="37" t="s">
        <v>16</v>
      </c>
      <c r="B455" s="37" t="s">
        <v>163</v>
      </c>
      <c r="C455" s="37" t="s">
        <v>153</v>
      </c>
      <c r="D455" s="37" t="s">
        <v>213</v>
      </c>
      <c r="E455" s="37" t="s">
        <v>202</v>
      </c>
      <c r="F455" s="39">
        <v>7643</v>
      </c>
      <c r="G455" s="261">
        <f>+VLOOKUP(Tabla16_2[[#This Row],[Semana ]],Tabla18[],2,0)</f>
        <v>44127</v>
      </c>
      <c r="H455" s="37">
        <f>+VLOOKUP(Tabla16_2[[#This Row],[Mercado]],Codigos_mercados_mayoristas[],3,0)</f>
        <v>13</v>
      </c>
    </row>
    <row r="456" spans="1:8">
      <c r="A456" s="37" t="s">
        <v>16</v>
      </c>
      <c r="B456" s="37" t="s">
        <v>163</v>
      </c>
      <c r="C456" s="37" t="s">
        <v>153</v>
      </c>
      <c r="D456" s="37" t="s">
        <v>213</v>
      </c>
      <c r="E456" s="37" t="s">
        <v>203</v>
      </c>
      <c r="F456" s="39">
        <v>7731</v>
      </c>
      <c r="G456" s="261">
        <f>+VLOOKUP(Tabla16_2[[#This Row],[Semana ]],Tabla18[],2,0)</f>
        <v>44127</v>
      </c>
      <c r="H456" s="37">
        <f>+VLOOKUP(Tabla16_2[[#This Row],[Mercado]],Codigos_mercados_mayoristas[],3,0)</f>
        <v>13</v>
      </c>
    </row>
    <row r="457" spans="1:8">
      <c r="A457" s="37" t="s">
        <v>17</v>
      </c>
      <c r="B457" s="37" t="s">
        <v>163</v>
      </c>
      <c r="C457" s="37" t="s">
        <v>153</v>
      </c>
      <c r="D457" s="37" t="s">
        <v>213</v>
      </c>
      <c r="E457" s="37" t="s">
        <v>199</v>
      </c>
      <c r="F457" s="39">
        <v>0</v>
      </c>
      <c r="G457" s="261">
        <f>+VLOOKUP(Tabla16_2[[#This Row],[Semana ]],Tabla18[],2,0)</f>
        <v>44127</v>
      </c>
      <c r="H457" s="37">
        <f>+VLOOKUP(Tabla16_2[[#This Row],[Mercado]],Codigos_mercados_mayoristas[],3,0)</f>
        <v>13</v>
      </c>
    </row>
    <row r="458" spans="1:8">
      <c r="A458" s="37" t="s">
        <v>17</v>
      </c>
      <c r="B458" s="37" t="s">
        <v>163</v>
      </c>
      <c r="C458" s="37" t="s">
        <v>153</v>
      </c>
      <c r="D458" s="37" t="s">
        <v>213</v>
      </c>
      <c r="E458" s="37" t="s">
        <v>200</v>
      </c>
      <c r="F458" s="39">
        <v>8731</v>
      </c>
      <c r="G458" s="261">
        <f>+VLOOKUP(Tabla16_2[[#This Row],[Semana ]],Tabla18[],2,0)</f>
        <v>44127</v>
      </c>
      <c r="H458" s="37">
        <f>+VLOOKUP(Tabla16_2[[#This Row],[Mercado]],Codigos_mercados_mayoristas[],3,0)</f>
        <v>13</v>
      </c>
    </row>
    <row r="459" spans="1:8">
      <c r="A459" s="37" t="s">
        <v>17</v>
      </c>
      <c r="B459" s="37" t="s">
        <v>163</v>
      </c>
      <c r="C459" s="37" t="s">
        <v>153</v>
      </c>
      <c r="D459" s="37" t="s">
        <v>213</v>
      </c>
      <c r="E459" s="37" t="s">
        <v>201</v>
      </c>
      <c r="F459" s="39">
        <v>0</v>
      </c>
      <c r="G459" s="261">
        <f>+VLOOKUP(Tabla16_2[[#This Row],[Semana ]],Tabla18[],2,0)</f>
        <v>44127</v>
      </c>
      <c r="H459" s="37">
        <f>+VLOOKUP(Tabla16_2[[#This Row],[Mercado]],Codigos_mercados_mayoristas[],3,0)</f>
        <v>13</v>
      </c>
    </row>
    <row r="460" spans="1:8">
      <c r="A460" s="37" t="s">
        <v>17</v>
      </c>
      <c r="B460" s="37" t="s">
        <v>163</v>
      </c>
      <c r="C460" s="37" t="s">
        <v>153</v>
      </c>
      <c r="D460" s="37" t="s">
        <v>213</v>
      </c>
      <c r="E460" s="37" t="s">
        <v>202</v>
      </c>
      <c r="F460" s="39">
        <v>7731</v>
      </c>
      <c r="G460" s="261">
        <f>+VLOOKUP(Tabla16_2[[#This Row],[Semana ]],Tabla18[],2,0)</f>
        <v>44127</v>
      </c>
      <c r="H460" s="37">
        <f>+VLOOKUP(Tabla16_2[[#This Row],[Mercado]],Codigos_mercados_mayoristas[],3,0)</f>
        <v>13</v>
      </c>
    </row>
    <row r="461" spans="1:8">
      <c r="A461" s="37" t="s">
        <v>17</v>
      </c>
      <c r="B461" s="37" t="s">
        <v>163</v>
      </c>
      <c r="C461" s="37" t="s">
        <v>153</v>
      </c>
      <c r="D461" s="37" t="s">
        <v>213</v>
      </c>
      <c r="E461" s="37" t="s">
        <v>203</v>
      </c>
      <c r="F461" s="39">
        <v>0</v>
      </c>
      <c r="G461" s="261">
        <f>+VLOOKUP(Tabla16_2[[#This Row],[Semana ]],Tabla18[],2,0)</f>
        <v>44127</v>
      </c>
      <c r="H461" s="37">
        <f>+VLOOKUP(Tabla16_2[[#This Row],[Mercado]],Codigos_mercados_mayoristas[],3,0)</f>
        <v>13</v>
      </c>
    </row>
    <row r="462" spans="1:8">
      <c r="A462" s="37" t="s">
        <v>17</v>
      </c>
      <c r="B462" s="37" t="s">
        <v>28</v>
      </c>
      <c r="C462" s="37" t="s">
        <v>153</v>
      </c>
      <c r="D462" s="37" t="s">
        <v>213</v>
      </c>
      <c r="E462" s="37" t="s">
        <v>199</v>
      </c>
      <c r="F462" s="39">
        <v>9750</v>
      </c>
      <c r="G462" s="261">
        <f>+VLOOKUP(Tabla16_2[[#This Row],[Semana ]],Tabla18[],2,0)</f>
        <v>44127</v>
      </c>
      <c r="H462" s="37">
        <f>+VLOOKUP(Tabla16_2[[#This Row],[Mercado]],Codigos_mercados_mayoristas[],3,0)</f>
        <v>4</v>
      </c>
    </row>
    <row r="463" spans="1:8">
      <c r="A463" s="37" t="s">
        <v>17</v>
      </c>
      <c r="B463" s="37" t="s">
        <v>28</v>
      </c>
      <c r="C463" s="37" t="s">
        <v>153</v>
      </c>
      <c r="D463" s="37" t="s">
        <v>213</v>
      </c>
      <c r="E463" s="37" t="s">
        <v>200</v>
      </c>
      <c r="F463" s="39">
        <v>9750</v>
      </c>
      <c r="G463" s="261">
        <f>+VLOOKUP(Tabla16_2[[#This Row],[Semana ]],Tabla18[],2,0)</f>
        <v>44127</v>
      </c>
      <c r="H463" s="37">
        <f>+VLOOKUP(Tabla16_2[[#This Row],[Mercado]],Codigos_mercados_mayoristas[],3,0)</f>
        <v>4</v>
      </c>
    </row>
    <row r="464" spans="1:8">
      <c r="A464" s="37" t="s">
        <v>17</v>
      </c>
      <c r="B464" s="37" t="s">
        <v>28</v>
      </c>
      <c r="C464" s="37" t="s">
        <v>153</v>
      </c>
      <c r="D464" s="37" t="s">
        <v>213</v>
      </c>
      <c r="E464" s="37" t="s">
        <v>201</v>
      </c>
      <c r="F464" s="39">
        <v>9750</v>
      </c>
      <c r="G464" s="261">
        <f>+VLOOKUP(Tabla16_2[[#This Row],[Semana ]],Tabla18[],2,0)</f>
        <v>44127</v>
      </c>
      <c r="H464" s="37">
        <f>+VLOOKUP(Tabla16_2[[#This Row],[Mercado]],Codigos_mercados_mayoristas[],3,0)</f>
        <v>4</v>
      </c>
    </row>
    <row r="465" spans="1:8">
      <c r="A465" s="37" t="s">
        <v>17</v>
      </c>
      <c r="B465" s="37" t="s">
        <v>28</v>
      </c>
      <c r="C465" s="37" t="s">
        <v>153</v>
      </c>
      <c r="D465" s="37" t="s">
        <v>213</v>
      </c>
      <c r="E465" s="37" t="s">
        <v>202</v>
      </c>
      <c r="F465" s="39">
        <v>9750</v>
      </c>
      <c r="G465" s="261">
        <f>+VLOOKUP(Tabla16_2[[#This Row],[Semana ]],Tabla18[],2,0)</f>
        <v>44127</v>
      </c>
      <c r="H465" s="37">
        <f>+VLOOKUP(Tabla16_2[[#This Row],[Mercado]],Codigos_mercados_mayoristas[],3,0)</f>
        <v>4</v>
      </c>
    </row>
    <row r="466" spans="1:8">
      <c r="A466" s="37" t="s">
        <v>17</v>
      </c>
      <c r="B466" s="37" t="s">
        <v>28</v>
      </c>
      <c r="C466" s="37" t="s">
        <v>153</v>
      </c>
      <c r="D466" s="37" t="s">
        <v>213</v>
      </c>
      <c r="E466" s="37" t="s">
        <v>203</v>
      </c>
      <c r="F466" s="39">
        <v>9750</v>
      </c>
      <c r="G466" s="261">
        <f>+VLOOKUP(Tabla16_2[[#This Row],[Semana ]],Tabla18[],2,0)</f>
        <v>44127</v>
      </c>
      <c r="H466" s="37">
        <f>+VLOOKUP(Tabla16_2[[#This Row],[Mercado]],Codigos_mercados_mayoristas[],3,0)</f>
        <v>4</v>
      </c>
    </row>
    <row r="467" spans="1:8">
      <c r="A467" s="37" t="s">
        <v>21</v>
      </c>
      <c r="B467" s="37" t="s">
        <v>163</v>
      </c>
      <c r="C467" s="37" t="s">
        <v>153</v>
      </c>
      <c r="D467" s="37" t="s">
        <v>213</v>
      </c>
      <c r="E467" s="37" t="s">
        <v>199</v>
      </c>
      <c r="F467" s="39">
        <v>0</v>
      </c>
      <c r="G467" s="261">
        <f>+VLOOKUP(Tabla16_2[[#This Row],[Semana ]],Tabla18[],2,0)</f>
        <v>44127</v>
      </c>
      <c r="H467" s="37">
        <f>+VLOOKUP(Tabla16_2[[#This Row],[Mercado]],Codigos_mercados_mayoristas[],3,0)</f>
        <v>13</v>
      </c>
    </row>
    <row r="468" spans="1:8">
      <c r="A468" s="37" t="s">
        <v>21</v>
      </c>
      <c r="B468" s="37" t="s">
        <v>163</v>
      </c>
      <c r="C468" s="37" t="s">
        <v>153</v>
      </c>
      <c r="D468" s="37" t="s">
        <v>213</v>
      </c>
      <c r="E468" s="37" t="s">
        <v>200</v>
      </c>
      <c r="F468" s="39">
        <v>8286</v>
      </c>
      <c r="G468" s="261">
        <f>+VLOOKUP(Tabla16_2[[#This Row],[Semana ]],Tabla18[],2,0)</f>
        <v>44127</v>
      </c>
      <c r="H468" s="37">
        <f>+VLOOKUP(Tabla16_2[[#This Row],[Mercado]],Codigos_mercados_mayoristas[],3,0)</f>
        <v>13</v>
      </c>
    </row>
    <row r="469" spans="1:8">
      <c r="A469" s="37" t="s">
        <v>21</v>
      </c>
      <c r="B469" s="37" t="s">
        <v>163</v>
      </c>
      <c r="C469" s="37" t="s">
        <v>153</v>
      </c>
      <c r="D469" s="37" t="s">
        <v>213</v>
      </c>
      <c r="E469" s="37" t="s">
        <v>201</v>
      </c>
      <c r="F469" s="39">
        <v>0</v>
      </c>
      <c r="G469" s="261">
        <f>+VLOOKUP(Tabla16_2[[#This Row],[Semana ]],Tabla18[],2,0)</f>
        <v>44127</v>
      </c>
      <c r="H469" s="37">
        <f>+VLOOKUP(Tabla16_2[[#This Row],[Mercado]],Codigos_mercados_mayoristas[],3,0)</f>
        <v>13</v>
      </c>
    </row>
    <row r="470" spans="1:8">
      <c r="A470" s="37" t="s">
        <v>21</v>
      </c>
      <c r="B470" s="37" t="s">
        <v>163</v>
      </c>
      <c r="C470" s="37" t="s">
        <v>153</v>
      </c>
      <c r="D470" s="37" t="s">
        <v>213</v>
      </c>
      <c r="E470" s="37" t="s">
        <v>202</v>
      </c>
      <c r="F470" s="39">
        <v>6731</v>
      </c>
      <c r="G470" s="261">
        <f>+VLOOKUP(Tabla16_2[[#This Row],[Semana ]],Tabla18[],2,0)</f>
        <v>44127</v>
      </c>
      <c r="H470" s="37">
        <f>+VLOOKUP(Tabla16_2[[#This Row],[Mercado]],Codigos_mercados_mayoristas[],3,0)</f>
        <v>13</v>
      </c>
    </row>
    <row r="471" spans="1:8">
      <c r="A471" s="37" t="s">
        <v>21</v>
      </c>
      <c r="B471" s="37" t="s">
        <v>163</v>
      </c>
      <c r="C471" s="37" t="s">
        <v>153</v>
      </c>
      <c r="D471" s="37" t="s">
        <v>213</v>
      </c>
      <c r="E471" s="37" t="s">
        <v>203</v>
      </c>
      <c r="F471" s="39">
        <v>7231</v>
      </c>
      <c r="G471" s="261">
        <f>+VLOOKUP(Tabla16_2[[#This Row],[Semana ]],Tabla18[],2,0)</f>
        <v>44127</v>
      </c>
      <c r="H471" s="37">
        <f>+VLOOKUP(Tabla16_2[[#This Row],[Mercado]],Codigos_mercados_mayoristas[],3,0)</f>
        <v>13</v>
      </c>
    </row>
    <row r="472" spans="1:8">
      <c r="A472" s="37" t="s">
        <v>22</v>
      </c>
      <c r="B472" s="37" t="s">
        <v>163</v>
      </c>
      <c r="C472" s="37" t="s">
        <v>153</v>
      </c>
      <c r="D472" s="37" t="s">
        <v>213</v>
      </c>
      <c r="E472" s="37" t="s">
        <v>199</v>
      </c>
      <c r="F472" s="39">
        <v>0</v>
      </c>
      <c r="G472" s="261">
        <f>+VLOOKUP(Tabla16_2[[#This Row],[Semana ]],Tabla18[],2,0)</f>
        <v>44127</v>
      </c>
      <c r="H472" s="37">
        <f>+VLOOKUP(Tabla16_2[[#This Row],[Mercado]],Codigos_mercados_mayoristas[],3,0)</f>
        <v>13</v>
      </c>
    </row>
    <row r="473" spans="1:8">
      <c r="A473" s="37" t="s">
        <v>22</v>
      </c>
      <c r="B473" s="37" t="s">
        <v>163</v>
      </c>
      <c r="C473" s="37" t="s">
        <v>153</v>
      </c>
      <c r="D473" s="37" t="s">
        <v>213</v>
      </c>
      <c r="E473" s="37" t="s">
        <v>200</v>
      </c>
      <c r="F473" s="39">
        <v>0</v>
      </c>
      <c r="G473" s="261">
        <f>+VLOOKUP(Tabla16_2[[#This Row],[Semana ]],Tabla18[],2,0)</f>
        <v>44127</v>
      </c>
      <c r="H473" s="37">
        <f>+VLOOKUP(Tabla16_2[[#This Row],[Mercado]],Codigos_mercados_mayoristas[],3,0)</f>
        <v>13</v>
      </c>
    </row>
    <row r="474" spans="1:8">
      <c r="A474" s="37" t="s">
        <v>22</v>
      </c>
      <c r="B474" s="37" t="s">
        <v>163</v>
      </c>
      <c r="C474" s="37" t="s">
        <v>153</v>
      </c>
      <c r="D474" s="37" t="s">
        <v>213</v>
      </c>
      <c r="E474" s="37" t="s">
        <v>201</v>
      </c>
      <c r="F474" s="39">
        <v>8269</v>
      </c>
      <c r="G474" s="261">
        <f>+VLOOKUP(Tabla16_2[[#This Row],[Semana ]],Tabla18[],2,0)</f>
        <v>44127</v>
      </c>
      <c r="H474" s="37">
        <f>+VLOOKUP(Tabla16_2[[#This Row],[Mercado]],Codigos_mercados_mayoristas[],3,0)</f>
        <v>13</v>
      </c>
    </row>
    <row r="475" spans="1:8">
      <c r="A475" s="37" t="s">
        <v>22</v>
      </c>
      <c r="B475" s="37" t="s">
        <v>163</v>
      </c>
      <c r="C475" s="37" t="s">
        <v>153</v>
      </c>
      <c r="D475" s="37" t="s">
        <v>213</v>
      </c>
      <c r="E475" s="37" t="s">
        <v>202</v>
      </c>
      <c r="F475" s="39">
        <v>0</v>
      </c>
      <c r="G475" s="261">
        <f>+VLOOKUP(Tabla16_2[[#This Row],[Semana ]],Tabla18[],2,0)</f>
        <v>44127</v>
      </c>
      <c r="H475" s="37">
        <f>+VLOOKUP(Tabla16_2[[#This Row],[Mercado]],Codigos_mercados_mayoristas[],3,0)</f>
        <v>13</v>
      </c>
    </row>
    <row r="476" spans="1:8">
      <c r="A476" s="37" t="s">
        <v>22</v>
      </c>
      <c r="B476" s="37" t="s">
        <v>163</v>
      </c>
      <c r="C476" s="37" t="s">
        <v>153</v>
      </c>
      <c r="D476" s="37" t="s">
        <v>213</v>
      </c>
      <c r="E476" s="37" t="s">
        <v>203</v>
      </c>
      <c r="F476" s="39">
        <v>7769</v>
      </c>
      <c r="G476" s="261">
        <f>+VLOOKUP(Tabla16_2[[#This Row],[Semana ]],Tabla18[],2,0)</f>
        <v>44127</v>
      </c>
      <c r="H476" s="37">
        <f>+VLOOKUP(Tabla16_2[[#This Row],[Mercado]],Codigos_mercados_mayoristas[],3,0)</f>
        <v>13</v>
      </c>
    </row>
    <row r="477" spans="1:8">
      <c r="A477" s="37" t="s">
        <v>23</v>
      </c>
      <c r="B477" s="37" t="s">
        <v>163</v>
      </c>
      <c r="C477" s="37" t="s">
        <v>153</v>
      </c>
      <c r="D477" s="37" t="s">
        <v>213</v>
      </c>
      <c r="E477" s="37" t="s">
        <v>199</v>
      </c>
      <c r="F477" s="39">
        <v>8231</v>
      </c>
      <c r="G477" s="261">
        <f>+VLOOKUP(Tabla16_2[[#This Row],[Semana ]],Tabla18[],2,0)</f>
        <v>44127</v>
      </c>
      <c r="H477" s="37">
        <f>+VLOOKUP(Tabla16_2[[#This Row],[Mercado]],Codigos_mercados_mayoristas[],3,0)</f>
        <v>13</v>
      </c>
    </row>
    <row r="478" spans="1:8">
      <c r="A478" s="37" t="s">
        <v>23</v>
      </c>
      <c r="B478" s="37" t="s">
        <v>163</v>
      </c>
      <c r="C478" s="37" t="s">
        <v>153</v>
      </c>
      <c r="D478" s="37" t="s">
        <v>213</v>
      </c>
      <c r="E478" s="37" t="s">
        <v>200</v>
      </c>
      <c r="F478" s="39">
        <v>8231</v>
      </c>
      <c r="G478" s="261">
        <f>+VLOOKUP(Tabla16_2[[#This Row],[Semana ]],Tabla18[],2,0)</f>
        <v>44127</v>
      </c>
      <c r="H478" s="37">
        <f>+VLOOKUP(Tabla16_2[[#This Row],[Mercado]],Codigos_mercados_mayoristas[],3,0)</f>
        <v>13</v>
      </c>
    </row>
    <row r="479" spans="1:8">
      <c r="A479" s="37" t="s">
        <v>23</v>
      </c>
      <c r="B479" s="37" t="s">
        <v>163</v>
      </c>
      <c r="C479" s="37" t="s">
        <v>153</v>
      </c>
      <c r="D479" s="37" t="s">
        <v>213</v>
      </c>
      <c r="E479" s="37" t="s">
        <v>201</v>
      </c>
      <c r="F479" s="39">
        <v>8212</v>
      </c>
      <c r="G479" s="261">
        <f>+VLOOKUP(Tabla16_2[[#This Row],[Semana ]],Tabla18[],2,0)</f>
        <v>44127</v>
      </c>
      <c r="H479" s="37">
        <f>+VLOOKUP(Tabla16_2[[#This Row],[Mercado]],Codigos_mercados_mayoristas[],3,0)</f>
        <v>13</v>
      </c>
    </row>
    <row r="480" spans="1:8">
      <c r="A480" s="37" t="s">
        <v>23</v>
      </c>
      <c r="B480" s="37" t="s">
        <v>163</v>
      </c>
      <c r="C480" s="37" t="s">
        <v>153</v>
      </c>
      <c r="D480" s="37" t="s">
        <v>213</v>
      </c>
      <c r="E480" s="37" t="s">
        <v>202</v>
      </c>
      <c r="F480" s="39">
        <v>7231</v>
      </c>
      <c r="G480" s="261">
        <f>+VLOOKUP(Tabla16_2[[#This Row],[Semana ]],Tabla18[],2,0)</f>
        <v>44127</v>
      </c>
      <c r="H480" s="37">
        <f>+VLOOKUP(Tabla16_2[[#This Row],[Mercado]],Codigos_mercados_mayoristas[],3,0)</f>
        <v>13</v>
      </c>
    </row>
    <row r="481" spans="1:8">
      <c r="A481" s="37" t="s">
        <v>23</v>
      </c>
      <c r="B481" s="37" t="s">
        <v>163</v>
      </c>
      <c r="C481" s="37" t="s">
        <v>153</v>
      </c>
      <c r="D481" s="37" t="s">
        <v>213</v>
      </c>
      <c r="E481" s="37" t="s">
        <v>203</v>
      </c>
      <c r="F481" s="39">
        <v>0</v>
      </c>
      <c r="G481" s="261">
        <f>+VLOOKUP(Tabla16_2[[#This Row],[Semana ]],Tabla18[],2,0)</f>
        <v>44127</v>
      </c>
      <c r="H481" s="37">
        <f>+VLOOKUP(Tabla16_2[[#This Row],[Mercado]],Codigos_mercados_mayoristas[],3,0)</f>
        <v>13</v>
      </c>
    </row>
    <row r="482" spans="1:8">
      <c r="A482" s="37" t="s">
        <v>23</v>
      </c>
      <c r="B482" s="37" t="s">
        <v>29</v>
      </c>
      <c r="C482" s="37" t="s">
        <v>153</v>
      </c>
      <c r="D482" s="37" t="s">
        <v>213</v>
      </c>
      <c r="E482" s="37" t="s">
        <v>199</v>
      </c>
      <c r="F482" s="39">
        <v>9235</v>
      </c>
      <c r="G482" s="261">
        <f>+VLOOKUP(Tabla16_2[[#This Row],[Semana ]],Tabla18[],2,0)</f>
        <v>44127</v>
      </c>
      <c r="H482" s="37">
        <f>+VLOOKUP(Tabla16_2[[#This Row],[Mercado]],Codigos_mercados_mayoristas[],3,0)</f>
        <v>5</v>
      </c>
    </row>
    <row r="483" spans="1:8">
      <c r="A483" s="37" t="s">
        <v>23</v>
      </c>
      <c r="B483" s="37" t="s">
        <v>29</v>
      </c>
      <c r="C483" s="37" t="s">
        <v>153</v>
      </c>
      <c r="D483" s="37" t="s">
        <v>213</v>
      </c>
      <c r="E483" s="37" t="s">
        <v>200</v>
      </c>
      <c r="F483" s="39">
        <v>0</v>
      </c>
      <c r="G483" s="261">
        <f>+VLOOKUP(Tabla16_2[[#This Row],[Semana ]],Tabla18[],2,0)</f>
        <v>44127</v>
      </c>
      <c r="H483" s="37">
        <f>+VLOOKUP(Tabla16_2[[#This Row],[Mercado]],Codigos_mercados_mayoristas[],3,0)</f>
        <v>5</v>
      </c>
    </row>
    <row r="484" spans="1:8">
      <c r="A484" s="37" t="s">
        <v>23</v>
      </c>
      <c r="B484" s="37" t="s">
        <v>29</v>
      </c>
      <c r="C484" s="37" t="s">
        <v>153</v>
      </c>
      <c r="D484" s="37" t="s">
        <v>213</v>
      </c>
      <c r="E484" s="37" t="s">
        <v>201</v>
      </c>
      <c r="F484" s="39">
        <v>9000</v>
      </c>
      <c r="G484" s="261">
        <f>+VLOOKUP(Tabla16_2[[#This Row],[Semana ]],Tabla18[],2,0)</f>
        <v>44127</v>
      </c>
      <c r="H484" s="37">
        <f>+VLOOKUP(Tabla16_2[[#This Row],[Mercado]],Codigos_mercados_mayoristas[],3,0)</f>
        <v>5</v>
      </c>
    </row>
    <row r="485" spans="1:8">
      <c r="A485" s="37" t="s">
        <v>23</v>
      </c>
      <c r="B485" s="37" t="s">
        <v>29</v>
      </c>
      <c r="C485" s="37" t="s">
        <v>153</v>
      </c>
      <c r="D485" s="37" t="s">
        <v>213</v>
      </c>
      <c r="E485" s="37" t="s">
        <v>202</v>
      </c>
      <c r="F485" s="39">
        <v>8258</v>
      </c>
      <c r="G485" s="261">
        <f>+VLOOKUP(Tabla16_2[[#This Row],[Semana ]],Tabla18[],2,0)</f>
        <v>44127</v>
      </c>
      <c r="H485" s="37">
        <f>+VLOOKUP(Tabla16_2[[#This Row],[Mercado]],Codigos_mercados_mayoristas[],3,0)</f>
        <v>5</v>
      </c>
    </row>
    <row r="486" spans="1:8">
      <c r="A486" s="37" t="s">
        <v>23</v>
      </c>
      <c r="B486" s="37" t="s">
        <v>29</v>
      </c>
      <c r="C486" s="37" t="s">
        <v>153</v>
      </c>
      <c r="D486" s="37" t="s">
        <v>213</v>
      </c>
      <c r="E486" s="37" t="s">
        <v>203</v>
      </c>
      <c r="F486" s="39">
        <v>8778</v>
      </c>
      <c r="G486" s="261">
        <f>+VLOOKUP(Tabla16_2[[#This Row],[Semana ]],Tabla18[],2,0)</f>
        <v>44127</v>
      </c>
      <c r="H486" s="37">
        <f>+VLOOKUP(Tabla16_2[[#This Row],[Mercado]],Codigos_mercados_mayoristas[],3,0)</f>
        <v>5</v>
      </c>
    </row>
    <row r="487" spans="1:8">
      <c r="A487" s="37" t="s">
        <v>16</v>
      </c>
      <c r="B487" s="37" t="s">
        <v>207</v>
      </c>
      <c r="C487" s="37" t="s">
        <v>153</v>
      </c>
      <c r="D487" s="37" t="s">
        <v>214</v>
      </c>
      <c r="E487" s="37" t="s">
        <v>199</v>
      </c>
      <c r="F487" s="39">
        <v>0</v>
      </c>
      <c r="G487" s="261">
        <f>+VLOOKUP(Tabla16_2[[#This Row],[Semana ]],Tabla18[],2,0)</f>
        <v>44120</v>
      </c>
      <c r="H487" s="37">
        <f>+VLOOKUP(Tabla16_2[[#This Row],[Mercado]],Codigos_mercados_mayoristas[],3,0)</f>
        <v>15</v>
      </c>
    </row>
    <row r="488" spans="1:8">
      <c r="A488" s="37" t="s">
        <v>16</v>
      </c>
      <c r="B488" s="37" t="s">
        <v>207</v>
      </c>
      <c r="C488" s="37" t="s">
        <v>153</v>
      </c>
      <c r="D488" s="37" t="s">
        <v>214</v>
      </c>
      <c r="E488" s="37" t="s">
        <v>200</v>
      </c>
      <c r="F488" s="39">
        <v>9250</v>
      </c>
      <c r="G488" s="261">
        <f>+VLOOKUP(Tabla16_2[[#This Row],[Semana ]],Tabla18[],2,0)</f>
        <v>44120</v>
      </c>
      <c r="H488" s="37">
        <f>+VLOOKUP(Tabla16_2[[#This Row],[Mercado]],Codigos_mercados_mayoristas[],3,0)</f>
        <v>15</v>
      </c>
    </row>
    <row r="489" spans="1:8">
      <c r="A489" s="37" t="s">
        <v>16</v>
      </c>
      <c r="B489" s="37" t="s">
        <v>207</v>
      </c>
      <c r="C489" s="37" t="s">
        <v>153</v>
      </c>
      <c r="D489" s="37" t="s">
        <v>214</v>
      </c>
      <c r="E489" s="37" t="s">
        <v>201</v>
      </c>
      <c r="F489" s="39">
        <v>0</v>
      </c>
      <c r="G489" s="261">
        <f>+VLOOKUP(Tabla16_2[[#This Row],[Semana ]],Tabla18[],2,0)</f>
        <v>44120</v>
      </c>
      <c r="H489" s="37">
        <f>+VLOOKUP(Tabla16_2[[#This Row],[Mercado]],Codigos_mercados_mayoristas[],3,0)</f>
        <v>15</v>
      </c>
    </row>
    <row r="490" spans="1:8">
      <c r="A490" s="37" t="s">
        <v>16</v>
      </c>
      <c r="B490" s="37" t="s">
        <v>207</v>
      </c>
      <c r="C490" s="37" t="s">
        <v>153</v>
      </c>
      <c r="D490" s="37" t="s">
        <v>214</v>
      </c>
      <c r="E490" s="37" t="s">
        <v>202</v>
      </c>
      <c r="F490" s="39">
        <v>0</v>
      </c>
      <c r="G490" s="261">
        <f>+VLOOKUP(Tabla16_2[[#This Row],[Semana ]],Tabla18[],2,0)</f>
        <v>44120</v>
      </c>
      <c r="H490" s="37">
        <f>+VLOOKUP(Tabla16_2[[#This Row],[Mercado]],Codigos_mercados_mayoristas[],3,0)</f>
        <v>15</v>
      </c>
    </row>
    <row r="491" spans="1:8">
      <c r="A491" s="37" t="s">
        <v>16</v>
      </c>
      <c r="B491" s="37" t="s">
        <v>207</v>
      </c>
      <c r="C491" s="37" t="s">
        <v>153</v>
      </c>
      <c r="D491" s="37" t="s">
        <v>214</v>
      </c>
      <c r="E491" s="37" t="s">
        <v>203</v>
      </c>
      <c r="F491" s="39">
        <v>0</v>
      </c>
      <c r="G491" s="261">
        <f>+VLOOKUP(Tabla16_2[[#This Row],[Semana ]],Tabla18[],2,0)</f>
        <v>44120</v>
      </c>
      <c r="H491" s="37">
        <f>+VLOOKUP(Tabla16_2[[#This Row],[Mercado]],Codigos_mercados_mayoristas[],3,0)</f>
        <v>15</v>
      </c>
    </row>
    <row r="492" spans="1:8">
      <c r="A492" s="37" t="s">
        <v>16</v>
      </c>
      <c r="B492" s="37" t="s">
        <v>163</v>
      </c>
      <c r="C492" s="37" t="s">
        <v>153</v>
      </c>
      <c r="D492" s="37" t="s">
        <v>214</v>
      </c>
      <c r="E492" s="37" t="s">
        <v>199</v>
      </c>
      <c r="F492" s="39">
        <v>0</v>
      </c>
      <c r="G492" s="261">
        <f>+VLOOKUP(Tabla16_2[[#This Row],[Semana ]],Tabla18[],2,0)</f>
        <v>44120</v>
      </c>
      <c r="H492" s="37">
        <f>+VLOOKUP(Tabla16_2[[#This Row],[Mercado]],Codigos_mercados_mayoristas[],3,0)</f>
        <v>13</v>
      </c>
    </row>
    <row r="493" spans="1:8">
      <c r="A493" s="37" t="s">
        <v>16</v>
      </c>
      <c r="B493" s="37" t="s">
        <v>163</v>
      </c>
      <c r="C493" s="37" t="s">
        <v>153</v>
      </c>
      <c r="D493" s="37" t="s">
        <v>214</v>
      </c>
      <c r="E493" s="37" t="s">
        <v>200</v>
      </c>
      <c r="F493" s="39">
        <v>7269</v>
      </c>
      <c r="G493" s="261">
        <f>+VLOOKUP(Tabla16_2[[#This Row],[Semana ]],Tabla18[],2,0)</f>
        <v>44120</v>
      </c>
      <c r="H493" s="37">
        <f>+VLOOKUP(Tabla16_2[[#This Row],[Mercado]],Codigos_mercados_mayoristas[],3,0)</f>
        <v>13</v>
      </c>
    </row>
    <row r="494" spans="1:8">
      <c r="A494" s="37" t="s">
        <v>16</v>
      </c>
      <c r="B494" s="37" t="s">
        <v>163</v>
      </c>
      <c r="C494" s="37" t="s">
        <v>153</v>
      </c>
      <c r="D494" s="37" t="s">
        <v>214</v>
      </c>
      <c r="E494" s="37" t="s">
        <v>201</v>
      </c>
      <c r="F494" s="39">
        <v>6214</v>
      </c>
      <c r="G494" s="261">
        <f>+VLOOKUP(Tabla16_2[[#This Row],[Semana ]],Tabla18[],2,0)</f>
        <v>44120</v>
      </c>
      <c r="H494" s="37">
        <f>+VLOOKUP(Tabla16_2[[#This Row],[Mercado]],Codigos_mercados_mayoristas[],3,0)</f>
        <v>13</v>
      </c>
    </row>
    <row r="495" spans="1:8">
      <c r="A495" s="37" t="s">
        <v>16</v>
      </c>
      <c r="B495" s="37" t="s">
        <v>163</v>
      </c>
      <c r="C495" s="37" t="s">
        <v>153</v>
      </c>
      <c r="D495" s="37" t="s">
        <v>214</v>
      </c>
      <c r="E495" s="37" t="s">
        <v>202</v>
      </c>
      <c r="F495" s="39">
        <v>6212</v>
      </c>
      <c r="G495" s="261">
        <f>+VLOOKUP(Tabla16_2[[#This Row],[Semana ]],Tabla18[],2,0)</f>
        <v>44120</v>
      </c>
      <c r="H495" s="37">
        <f>+VLOOKUP(Tabla16_2[[#This Row],[Mercado]],Codigos_mercados_mayoristas[],3,0)</f>
        <v>13</v>
      </c>
    </row>
    <row r="496" spans="1:8">
      <c r="A496" s="37" t="s">
        <v>16</v>
      </c>
      <c r="B496" s="37" t="s">
        <v>163</v>
      </c>
      <c r="C496" s="37" t="s">
        <v>153</v>
      </c>
      <c r="D496" s="37" t="s">
        <v>214</v>
      </c>
      <c r="E496" s="37" t="s">
        <v>203</v>
      </c>
      <c r="F496" s="39">
        <v>0</v>
      </c>
      <c r="G496" s="261">
        <f>+VLOOKUP(Tabla16_2[[#This Row],[Semana ]],Tabla18[],2,0)</f>
        <v>44120</v>
      </c>
      <c r="H496" s="37">
        <f>+VLOOKUP(Tabla16_2[[#This Row],[Mercado]],Codigos_mercados_mayoristas[],3,0)</f>
        <v>13</v>
      </c>
    </row>
    <row r="497" spans="1:8">
      <c r="A497" s="37" t="s">
        <v>16</v>
      </c>
      <c r="B497" s="37" t="s">
        <v>32</v>
      </c>
      <c r="C497" s="37" t="s">
        <v>153</v>
      </c>
      <c r="D497" s="37" t="s">
        <v>214</v>
      </c>
      <c r="E497" s="37" t="s">
        <v>199</v>
      </c>
      <c r="F497" s="39">
        <v>0</v>
      </c>
      <c r="G497" s="261">
        <f>+VLOOKUP(Tabla16_2[[#This Row],[Semana ]],Tabla18[],2,0)</f>
        <v>44120</v>
      </c>
      <c r="H497" s="37">
        <f>+VLOOKUP(Tabla16_2[[#This Row],[Mercado]],Codigos_mercados_mayoristas[],3,0)</f>
        <v>7</v>
      </c>
    </row>
    <row r="498" spans="1:8">
      <c r="A498" s="37" t="s">
        <v>16</v>
      </c>
      <c r="B498" s="37" t="s">
        <v>32</v>
      </c>
      <c r="C498" s="37" t="s">
        <v>153</v>
      </c>
      <c r="D498" s="37" t="s">
        <v>214</v>
      </c>
      <c r="E498" s="37" t="s">
        <v>200</v>
      </c>
      <c r="F498" s="39">
        <v>6000</v>
      </c>
      <c r="G498" s="261">
        <f>+VLOOKUP(Tabla16_2[[#This Row],[Semana ]],Tabla18[],2,0)</f>
        <v>44120</v>
      </c>
      <c r="H498" s="37">
        <f>+VLOOKUP(Tabla16_2[[#This Row],[Mercado]],Codigos_mercados_mayoristas[],3,0)</f>
        <v>7</v>
      </c>
    </row>
    <row r="499" spans="1:8">
      <c r="A499" s="37" t="s">
        <v>16</v>
      </c>
      <c r="B499" s="37" t="s">
        <v>32</v>
      </c>
      <c r="C499" s="37" t="s">
        <v>153</v>
      </c>
      <c r="D499" s="37" t="s">
        <v>214</v>
      </c>
      <c r="E499" s="37" t="s">
        <v>201</v>
      </c>
      <c r="F499" s="39">
        <v>0</v>
      </c>
      <c r="G499" s="261">
        <f>+VLOOKUP(Tabla16_2[[#This Row],[Semana ]],Tabla18[],2,0)</f>
        <v>44120</v>
      </c>
      <c r="H499" s="37">
        <f>+VLOOKUP(Tabla16_2[[#This Row],[Mercado]],Codigos_mercados_mayoristas[],3,0)</f>
        <v>7</v>
      </c>
    </row>
    <row r="500" spans="1:8">
      <c r="A500" s="37" t="s">
        <v>16</v>
      </c>
      <c r="B500" s="37" t="s">
        <v>32</v>
      </c>
      <c r="C500" s="37" t="s">
        <v>153</v>
      </c>
      <c r="D500" s="37" t="s">
        <v>214</v>
      </c>
      <c r="E500" s="37" t="s">
        <v>202</v>
      </c>
      <c r="F500" s="39">
        <v>0</v>
      </c>
      <c r="G500" s="261">
        <f>+VLOOKUP(Tabla16_2[[#This Row],[Semana ]],Tabla18[],2,0)</f>
        <v>44120</v>
      </c>
      <c r="H500" s="37">
        <f>+VLOOKUP(Tabla16_2[[#This Row],[Mercado]],Codigos_mercados_mayoristas[],3,0)</f>
        <v>7</v>
      </c>
    </row>
    <row r="501" spans="1:8">
      <c r="A501" s="37" t="s">
        <v>16</v>
      </c>
      <c r="B501" s="37" t="s">
        <v>32</v>
      </c>
      <c r="C501" s="37" t="s">
        <v>153</v>
      </c>
      <c r="D501" s="37" t="s">
        <v>214</v>
      </c>
      <c r="E501" s="37" t="s">
        <v>203</v>
      </c>
      <c r="F501" s="39">
        <v>0</v>
      </c>
      <c r="G501" s="261">
        <f>+VLOOKUP(Tabla16_2[[#This Row],[Semana ]],Tabla18[],2,0)</f>
        <v>44120</v>
      </c>
      <c r="H501" s="37">
        <f>+VLOOKUP(Tabla16_2[[#This Row],[Mercado]],Codigos_mercados_mayoristas[],3,0)</f>
        <v>7</v>
      </c>
    </row>
    <row r="502" spans="1:8">
      <c r="A502" s="37" t="s">
        <v>16</v>
      </c>
      <c r="B502" s="37" t="s">
        <v>33</v>
      </c>
      <c r="C502" s="37" t="s">
        <v>153</v>
      </c>
      <c r="D502" s="37" t="s">
        <v>214</v>
      </c>
      <c r="E502" s="37" t="s">
        <v>199</v>
      </c>
      <c r="F502" s="39">
        <v>0</v>
      </c>
      <c r="G502" s="261">
        <f>+VLOOKUP(Tabla16_2[[#This Row],[Semana ]],Tabla18[],2,0)</f>
        <v>44120</v>
      </c>
      <c r="H502" s="37">
        <f>+VLOOKUP(Tabla16_2[[#This Row],[Mercado]],Codigos_mercados_mayoristas[],3,0)</f>
        <v>16</v>
      </c>
    </row>
    <row r="503" spans="1:8">
      <c r="A503" s="37" t="s">
        <v>16</v>
      </c>
      <c r="B503" s="37" t="s">
        <v>33</v>
      </c>
      <c r="C503" s="37" t="s">
        <v>153</v>
      </c>
      <c r="D503" s="37" t="s">
        <v>214</v>
      </c>
      <c r="E503" s="37" t="s">
        <v>200</v>
      </c>
      <c r="F503" s="39">
        <v>6750</v>
      </c>
      <c r="G503" s="261">
        <f>+VLOOKUP(Tabla16_2[[#This Row],[Semana ]],Tabla18[],2,0)</f>
        <v>44120</v>
      </c>
      <c r="H503" s="37">
        <f>+VLOOKUP(Tabla16_2[[#This Row],[Mercado]],Codigos_mercados_mayoristas[],3,0)</f>
        <v>16</v>
      </c>
    </row>
    <row r="504" spans="1:8">
      <c r="A504" s="37" t="s">
        <v>16</v>
      </c>
      <c r="B504" s="37" t="s">
        <v>33</v>
      </c>
      <c r="C504" s="37" t="s">
        <v>153</v>
      </c>
      <c r="D504" s="37" t="s">
        <v>214</v>
      </c>
      <c r="E504" s="37" t="s">
        <v>201</v>
      </c>
      <c r="F504" s="39">
        <v>0</v>
      </c>
      <c r="G504" s="261">
        <f>+VLOOKUP(Tabla16_2[[#This Row],[Semana ]],Tabla18[],2,0)</f>
        <v>44120</v>
      </c>
      <c r="H504" s="37">
        <f>+VLOOKUP(Tabla16_2[[#This Row],[Mercado]],Codigos_mercados_mayoristas[],3,0)</f>
        <v>16</v>
      </c>
    </row>
    <row r="505" spans="1:8">
      <c r="A505" s="37" t="s">
        <v>16</v>
      </c>
      <c r="B505" s="37" t="s">
        <v>33</v>
      </c>
      <c r="C505" s="37" t="s">
        <v>153</v>
      </c>
      <c r="D505" s="37" t="s">
        <v>214</v>
      </c>
      <c r="E505" s="37" t="s">
        <v>202</v>
      </c>
      <c r="F505" s="39">
        <v>0</v>
      </c>
      <c r="G505" s="261">
        <f>+VLOOKUP(Tabla16_2[[#This Row],[Semana ]],Tabla18[],2,0)</f>
        <v>44120</v>
      </c>
      <c r="H505" s="37">
        <f>+VLOOKUP(Tabla16_2[[#This Row],[Mercado]],Codigos_mercados_mayoristas[],3,0)</f>
        <v>16</v>
      </c>
    </row>
    <row r="506" spans="1:8">
      <c r="A506" s="37" t="s">
        <v>16</v>
      </c>
      <c r="B506" s="37" t="s">
        <v>33</v>
      </c>
      <c r="C506" s="37" t="s">
        <v>153</v>
      </c>
      <c r="D506" s="37" t="s">
        <v>214</v>
      </c>
      <c r="E506" s="37" t="s">
        <v>203</v>
      </c>
      <c r="F506" s="39">
        <v>0</v>
      </c>
      <c r="G506" s="261">
        <f>+VLOOKUP(Tabla16_2[[#This Row],[Semana ]],Tabla18[],2,0)</f>
        <v>44120</v>
      </c>
      <c r="H506" s="37">
        <f>+VLOOKUP(Tabla16_2[[#This Row],[Mercado]],Codigos_mercados_mayoristas[],3,0)</f>
        <v>16</v>
      </c>
    </row>
    <row r="507" spans="1:8">
      <c r="A507" s="37" t="s">
        <v>16</v>
      </c>
      <c r="B507" s="37" t="s">
        <v>31</v>
      </c>
      <c r="C507" s="37" t="s">
        <v>153</v>
      </c>
      <c r="D507" s="37" t="s">
        <v>214</v>
      </c>
      <c r="E507" s="37" t="s">
        <v>199</v>
      </c>
      <c r="F507" s="39">
        <v>0</v>
      </c>
      <c r="G507" s="261">
        <f>+VLOOKUP(Tabla16_2[[#This Row],[Semana ]],Tabla18[],2,0)</f>
        <v>44120</v>
      </c>
      <c r="H507" s="37">
        <f>+VLOOKUP(Tabla16_2[[#This Row],[Mercado]],Codigos_mercados_mayoristas[],3,0)</f>
        <v>13</v>
      </c>
    </row>
    <row r="508" spans="1:8">
      <c r="A508" s="37" t="s">
        <v>16</v>
      </c>
      <c r="B508" s="37" t="s">
        <v>31</v>
      </c>
      <c r="C508" s="37" t="s">
        <v>153</v>
      </c>
      <c r="D508" s="37" t="s">
        <v>214</v>
      </c>
      <c r="E508" s="37" t="s">
        <v>200</v>
      </c>
      <c r="F508" s="39">
        <v>8000</v>
      </c>
      <c r="G508" s="261">
        <f>+VLOOKUP(Tabla16_2[[#This Row],[Semana ]],Tabla18[],2,0)</f>
        <v>44120</v>
      </c>
      <c r="H508" s="37">
        <f>+VLOOKUP(Tabla16_2[[#This Row],[Mercado]],Codigos_mercados_mayoristas[],3,0)</f>
        <v>13</v>
      </c>
    </row>
    <row r="509" spans="1:8">
      <c r="A509" s="37" t="s">
        <v>16</v>
      </c>
      <c r="B509" s="37" t="s">
        <v>31</v>
      </c>
      <c r="C509" s="37" t="s">
        <v>153</v>
      </c>
      <c r="D509" s="37" t="s">
        <v>214</v>
      </c>
      <c r="E509" s="37" t="s">
        <v>201</v>
      </c>
      <c r="F509" s="39">
        <v>8000</v>
      </c>
      <c r="G509" s="261">
        <f>+VLOOKUP(Tabla16_2[[#This Row],[Semana ]],Tabla18[],2,0)</f>
        <v>44120</v>
      </c>
      <c r="H509" s="37">
        <f>+VLOOKUP(Tabla16_2[[#This Row],[Mercado]],Codigos_mercados_mayoristas[],3,0)</f>
        <v>13</v>
      </c>
    </row>
    <row r="510" spans="1:8">
      <c r="A510" s="37" t="s">
        <v>16</v>
      </c>
      <c r="B510" s="37" t="s">
        <v>31</v>
      </c>
      <c r="C510" s="37" t="s">
        <v>153</v>
      </c>
      <c r="D510" s="37" t="s">
        <v>214</v>
      </c>
      <c r="E510" s="37" t="s">
        <v>202</v>
      </c>
      <c r="F510" s="39">
        <v>8000</v>
      </c>
      <c r="G510" s="261">
        <f>+VLOOKUP(Tabla16_2[[#This Row],[Semana ]],Tabla18[],2,0)</f>
        <v>44120</v>
      </c>
      <c r="H510" s="37">
        <f>+VLOOKUP(Tabla16_2[[#This Row],[Mercado]],Codigos_mercados_mayoristas[],3,0)</f>
        <v>13</v>
      </c>
    </row>
    <row r="511" spans="1:8">
      <c r="A511" s="37" t="s">
        <v>16</v>
      </c>
      <c r="B511" s="37" t="s">
        <v>31</v>
      </c>
      <c r="C511" s="37" t="s">
        <v>153</v>
      </c>
      <c r="D511" s="37" t="s">
        <v>214</v>
      </c>
      <c r="E511" s="37" t="s">
        <v>203</v>
      </c>
      <c r="F511" s="39">
        <v>8000</v>
      </c>
      <c r="G511" s="261">
        <f>+VLOOKUP(Tabla16_2[[#This Row],[Semana ]],Tabla18[],2,0)</f>
        <v>44120</v>
      </c>
      <c r="H511" s="37">
        <f>+VLOOKUP(Tabla16_2[[#This Row],[Mercado]],Codigos_mercados_mayoristas[],3,0)</f>
        <v>13</v>
      </c>
    </row>
    <row r="512" spans="1:8">
      <c r="A512" s="37" t="s">
        <v>17</v>
      </c>
      <c r="B512" s="37" t="s">
        <v>163</v>
      </c>
      <c r="C512" s="37" t="s">
        <v>153</v>
      </c>
      <c r="D512" s="37" t="s">
        <v>214</v>
      </c>
      <c r="E512" s="37" t="s">
        <v>199</v>
      </c>
      <c r="F512" s="39">
        <v>0</v>
      </c>
      <c r="G512" s="261">
        <f>+VLOOKUP(Tabla16_2[[#This Row],[Semana ]],Tabla18[],2,0)</f>
        <v>44120</v>
      </c>
      <c r="H512" s="37">
        <f>+VLOOKUP(Tabla16_2[[#This Row],[Mercado]],Codigos_mercados_mayoristas[],3,0)</f>
        <v>13</v>
      </c>
    </row>
    <row r="513" spans="1:8">
      <c r="A513" s="37" t="s">
        <v>17</v>
      </c>
      <c r="B513" s="37" t="s">
        <v>163</v>
      </c>
      <c r="C513" s="37" t="s">
        <v>153</v>
      </c>
      <c r="D513" s="37" t="s">
        <v>214</v>
      </c>
      <c r="E513" s="37" t="s">
        <v>200</v>
      </c>
      <c r="F513" s="39">
        <v>0</v>
      </c>
      <c r="G513" s="261">
        <f>+VLOOKUP(Tabla16_2[[#This Row],[Semana ]],Tabla18[],2,0)</f>
        <v>44120</v>
      </c>
      <c r="H513" s="37">
        <f>+VLOOKUP(Tabla16_2[[#This Row],[Mercado]],Codigos_mercados_mayoristas[],3,0)</f>
        <v>13</v>
      </c>
    </row>
    <row r="514" spans="1:8">
      <c r="A514" s="37" t="s">
        <v>17</v>
      </c>
      <c r="B514" s="37" t="s">
        <v>163</v>
      </c>
      <c r="C514" s="37" t="s">
        <v>153</v>
      </c>
      <c r="D514" s="37" t="s">
        <v>214</v>
      </c>
      <c r="E514" s="37" t="s">
        <v>201</v>
      </c>
      <c r="F514" s="39">
        <v>0</v>
      </c>
      <c r="G514" s="261">
        <f>+VLOOKUP(Tabla16_2[[#This Row],[Semana ]],Tabla18[],2,0)</f>
        <v>44120</v>
      </c>
      <c r="H514" s="37">
        <f>+VLOOKUP(Tabla16_2[[#This Row],[Mercado]],Codigos_mercados_mayoristas[],3,0)</f>
        <v>13</v>
      </c>
    </row>
    <row r="515" spans="1:8">
      <c r="A515" s="37" t="s">
        <v>17</v>
      </c>
      <c r="B515" s="37" t="s">
        <v>163</v>
      </c>
      <c r="C515" s="37" t="s">
        <v>153</v>
      </c>
      <c r="D515" s="37" t="s">
        <v>214</v>
      </c>
      <c r="E515" s="37" t="s">
        <v>202</v>
      </c>
      <c r="F515" s="39">
        <v>0</v>
      </c>
      <c r="G515" s="261">
        <f>+VLOOKUP(Tabla16_2[[#This Row],[Semana ]],Tabla18[],2,0)</f>
        <v>44120</v>
      </c>
      <c r="H515" s="37">
        <f>+VLOOKUP(Tabla16_2[[#This Row],[Mercado]],Codigos_mercados_mayoristas[],3,0)</f>
        <v>13</v>
      </c>
    </row>
    <row r="516" spans="1:8">
      <c r="A516" s="37" t="s">
        <v>17</v>
      </c>
      <c r="B516" s="37" t="s">
        <v>163</v>
      </c>
      <c r="C516" s="37" t="s">
        <v>153</v>
      </c>
      <c r="D516" s="37" t="s">
        <v>214</v>
      </c>
      <c r="E516" s="37" t="s">
        <v>203</v>
      </c>
      <c r="F516" s="39">
        <v>7214</v>
      </c>
      <c r="G516" s="261">
        <f>+VLOOKUP(Tabla16_2[[#This Row],[Semana ]],Tabla18[],2,0)</f>
        <v>44120</v>
      </c>
      <c r="H516" s="37">
        <f>+VLOOKUP(Tabla16_2[[#This Row],[Mercado]],Codigos_mercados_mayoristas[],3,0)</f>
        <v>13</v>
      </c>
    </row>
    <row r="517" spans="1:8">
      <c r="A517" s="37" t="s">
        <v>17</v>
      </c>
      <c r="B517" s="37" t="s">
        <v>28</v>
      </c>
      <c r="C517" s="37" t="s">
        <v>153</v>
      </c>
      <c r="D517" s="37" t="s">
        <v>214</v>
      </c>
      <c r="E517" s="37" t="s">
        <v>199</v>
      </c>
      <c r="F517" s="39">
        <v>0</v>
      </c>
      <c r="G517" s="261">
        <f>+VLOOKUP(Tabla16_2[[#This Row],[Semana ]],Tabla18[],2,0)</f>
        <v>44120</v>
      </c>
      <c r="H517" s="37">
        <f>+VLOOKUP(Tabla16_2[[#This Row],[Mercado]],Codigos_mercados_mayoristas[],3,0)</f>
        <v>4</v>
      </c>
    </row>
    <row r="518" spans="1:8">
      <c r="A518" s="37" t="s">
        <v>17</v>
      </c>
      <c r="B518" s="37" t="s">
        <v>28</v>
      </c>
      <c r="C518" s="37" t="s">
        <v>153</v>
      </c>
      <c r="D518" s="37" t="s">
        <v>214</v>
      </c>
      <c r="E518" s="37" t="s">
        <v>200</v>
      </c>
      <c r="F518" s="39">
        <v>9500</v>
      </c>
      <c r="G518" s="261">
        <f>+VLOOKUP(Tabla16_2[[#This Row],[Semana ]],Tabla18[],2,0)</f>
        <v>44120</v>
      </c>
      <c r="H518" s="37">
        <f>+VLOOKUP(Tabla16_2[[#This Row],[Mercado]],Codigos_mercados_mayoristas[],3,0)</f>
        <v>4</v>
      </c>
    </row>
    <row r="519" spans="1:8">
      <c r="A519" s="37" t="s">
        <v>17</v>
      </c>
      <c r="B519" s="37" t="s">
        <v>28</v>
      </c>
      <c r="C519" s="37" t="s">
        <v>153</v>
      </c>
      <c r="D519" s="37" t="s">
        <v>214</v>
      </c>
      <c r="E519" s="37" t="s">
        <v>201</v>
      </c>
      <c r="F519" s="39">
        <v>9500</v>
      </c>
      <c r="G519" s="261">
        <f>+VLOOKUP(Tabla16_2[[#This Row],[Semana ]],Tabla18[],2,0)</f>
        <v>44120</v>
      </c>
      <c r="H519" s="37">
        <f>+VLOOKUP(Tabla16_2[[#This Row],[Mercado]],Codigos_mercados_mayoristas[],3,0)</f>
        <v>4</v>
      </c>
    </row>
    <row r="520" spans="1:8">
      <c r="A520" s="37" t="s">
        <v>17</v>
      </c>
      <c r="B520" s="37" t="s">
        <v>28</v>
      </c>
      <c r="C520" s="37" t="s">
        <v>153</v>
      </c>
      <c r="D520" s="37" t="s">
        <v>214</v>
      </c>
      <c r="E520" s="37" t="s">
        <v>202</v>
      </c>
      <c r="F520" s="39">
        <v>0</v>
      </c>
      <c r="G520" s="261">
        <f>+VLOOKUP(Tabla16_2[[#This Row],[Semana ]],Tabla18[],2,0)</f>
        <v>44120</v>
      </c>
      <c r="H520" s="37">
        <f>+VLOOKUP(Tabla16_2[[#This Row],[Mercado]],Codigos_mercados_mayoristas[],3,0)</f>
        <v>4</v>
      </c>
    </row>
    <row r="521" spans="1:8">
      <c r="A521" s="37" t="s">
        <v>17</v>
      </c>
      <c r="B521" s="37" t="s">
        <v>28</v>
      </c>
      <c r="C521" s="37" t="s">
        <v>153</v>
      </c>
      <c r="D521" s="37" t="s">
        <v>214</v>
      </c>
      <c r="E521" s="37" t="s">
        <v>203</v>
      </c>
      <c r="F521" s="39">
        <v>0</v>
      </c>
      <c r="G521" s="261">
        <f>+VLOOKUP(Tabla16_2[[#This Row],[Semana ]],Tabla18[],2,0)</f>
        <v>44120</v>
      </c>
      <c r="H521" s="37">
        <f>+VLOOKUP(Tabla16_2[[#This Row],[Mercado]],Codigos_mercados_mayoristas[],3,0)</f>
        <v>4</v>
      </c>
    </row>
    <row r="522" spans="1:8">
      <c r="A522" s="37" t="s">
        <v>20</v>
      </c>
      <c r="B522" s="37" t="s">
        <v>163</v>
      </c>
      <c r="C522" s="37" t="s">
        <v>153</v>
      </c>
      <c r="D522" s="37" t="s">
        <v>214</v>
      </c>
      <c r="E522" s="37" t="s">
        <v>199</v>
      </c>
      <c r="F522" s="39">
        <v>0</v>
      </c>
      <c r="G522" s="261">
        <f>+VLOOKUP(Tabla16_2[[#This Row],[Semana ]],Tabla18[],2,0)</f>
        <v>44120</v>
      </c>
      <c r="H522" s="37">
        <f>+VLOOKUP(Tabla16_2[[#This Row],[Mercado]],Codigos_mercados_mayoristas[],3,0)</f>
        <v>13</v>
      </c>
    </row>
    <row r="523" spans="1:8">
      <c r="A523" s="37" t="s">
        <v>20</v>
      </c>
      <c r="B523" s="37" t="s">
        <v>163</v>
      </c>
      <c r="C523" s="37" t="s">
        <v>153</v>
      </c>
      <c r="D523" s="37" t="s">
        <v>214</v>
      </c>
      <c r="E523" s="37" t="s">
        <v>200</v>
      </c>
      <c r="F523" s="39">
        <v>0</v>
      </c>
      <c r="G523" s="261">
        <f>+VLOOKUP(Tabla16_2[[#This Row],[Semana ]],Tabla18[],2,0)</f>
        <v>44120</v>
      </c>
      <c r="H523" s="37">
        <f>+VLOOKUP(Tabla16_2[[#This Row],[Mercado]],Codigos_mercados_mayoristas[],3,0)</f>
        <v>13</v>
      </c>
    </row>
    <row r="524" spans="1:8">
      <c r="A524" s="37" t="s">
        <v>20</v>
      </c>
      <c r="B524" s="37" t="s">
        <v>163</v>
      </c>
      <c r="C524" s="37" t="s">
        <v>153</v>
      </c>
      <c r="D524" s="37" t="s">
        <v>214</v>
      </c>
      <c r="E524" s="37" t="s">
        <v>201</v>
      </c>
      <c r="F524" s="39">
        <v>0</v>
      </c>
      <c r="G524" s="261">
        <f>+VLOOKUP(Tabla16_2[[#This Row],[Semana ]],Tabla18[],2,0)</f>
        <v>44120</v>
      </c>
      <c r="H524" s="37">
        <f>+VLOOKUP(Tabla16_2[[#This Row],[Mercado]],Codigos_mercados_mayoristas[],3,0)</f>
        <v>13</v>
      </c>
    </row>
    <row r="525" spans="1:8">
      <c r="A525" s="37" t="s">
        <v>20</v>
      </c>
      <c r="B525" s="37" t="s">
        <v>163</v>
      </c>
      <c r="C525" s="37" t="s">
        <v>153</v>
      </c>
      <c r="D525" s="37" t="s">
        <v>214</v>
      </c>
      <c r="E525" s="37" t="s">
        <v>202</v>
      </c>
      <c r="F525" s="39">
        <v>0</v>
      </c>
      <c r="G525" s="261">
        <f>+VLOOKUP(Tabla16_2[[#This Row],[Semana ]],Tabla18[],2,0)</f>
        <v>44120</v>
      </c>
      <c r="H525" s="37">
        <f>+VLOOKUP(Tabla16_2[[#This Row],[Mercado]],Codigos_mercados_mayoristas[],3,0)</f>
        <v>13</v>
      </c>
    </row>
    <row r="526" spans="1:8">
      <c r="A526" s="37" t="s">
        <v>20</v>
      </c>
      <c r="B526" s="37" t="s">
        <v>163</v>
      </c>
      <c r="C526" s="37" t="s">
        <v>153</v>
      </c>
      <c r="D526" s="37" t="s">
        <v>214</v>
      </c>
      <c r="E526" s="37" t="s">
        <v>203</v>
      </c>
      <c r="F526" s="39">
        <v>6692</v>
      </c>
      <c r="G526" s="261">
        <f>+VLOOKUP(Tabla16_2[[#This Row],[Semana ]],Tabla18[],2,0)</f>
        <v>44120</v>
      </c>
      <c r="H526" s="37">
        <f>+VLOOKUP(Tabla16_2[[#This Row],[Mercado]],Codigos_mercados_mayoristas[],3,0)</f>
        <v>13</v>
      </c>
    </row>
    <row r="527" spans="1:8">
      <c r="A527" s="37" t="s">
        <v>20</v>
      </c>
      <c r="B527" s="37" t="s">
        <v>33</v>
      </c>
      <c r="C527" s="37" t="s">
        <v>153</v>
      </c>
      <c r="D527" s="37" t="s">
        <v>214</v>
      </c>
      <c r="E527" s="37" t="s">
        <v>199</v>
      </c>
      <c r="F527" s="39">
        <v>0</v>
      </c>
      <c r="G527" s="261">
        <f>+VLOOKUP(Tabla16_2[[#This Row],[Semana ]],Tabla18[],2,0)</f>
        <v>44120</v>
      </c>
      <c r="H527" s="37">
        <f>+VLOOKUP(Tabla16_2[[#This Row],[Mercado]],Codigos_mercados_mayoristas[],3,0)</f>
        <v>16</v>
      </c>
    </row>
    <row r="528" spans="1:8">
      <c r="A528" s="37" t="s">
        <v>20</v>
      </c>
      <c r="B528" s="37" t="s">
        <v>33</v>
      </c>
      <c r="C528" s="37" t="s">
        <v>153</v>
      </c>
      <c r="D528" s="37" t="s">
        <v>214</v>
      </c>
      <c r="E528" s="37" t="s">
        <v>200</v>
      </c>
      <c r="F528" s="39">
        <v>0</v>
      </c>
      <c r="G528" s="261">
        <f>+VLOOKUP(Tabla16_2[[#This Row],[Semana ]],Tabla18[],2,0)</f>
        <v>44120</v>
      </c>
      <c r="H528" s="37">
        <f>+VLOOKUP(Tabla16_2[[#This Row],[Mercado]],Codigos_mercados_mayoristas[],3,0)</f>
        <v>16</v>
      </c>
    </row>
    <row r="529" spans="1:8">
      <c r="A529" s="37" t="s">
        <v>20</v>
      </c>
      <c r="B529" s="37" t="s">
        <v>33</v>
      </c>
      <c r="C529" s="37" t="s">
        <v>153</v>
      </c>
      <c r="D529" s="37" t="s">
        <v>214</v>
      </c>
      <c r="E529" s="37" t="s">
        <v>201</v>
      </c>
      <c r="F529" s="39">
        <v>0</v>
      </c>
      <c r="G529" s="261">
        <f>+VLOOKUP(Tabla16_2[[#This Row],[Semana ]],Tabla18[],2,0)</f>
        <v>44120</v>
      </c>
      <c r="H529" s="37">
        <f>+VLOOKUP(Tabla16_2[[#This Row],[Mercado]],Codigos_mercados_mayoristas[],3,0)</f>
        <v>16</v>
      </c>
    </row>
    <row r="530" spans="1:8">
      <c r="A530" s="37" t="s">
        <v>20</v>
      </c>
      <c r="B530" s="37" t="s">
        <v>33</v>
      </c>
      <c r="C530" s="37" t="s">
        <v>153</v>
      </c>
      <c r="D530" s="37" t="s">
        <v>214</v>
      </c>
      <c r="E530" s="37" t="s">
        <v>202</v>
      </c>
      <c r="F530" s="39">
        <v>5750</v>
      </c>
      <c r="G530" s="261">
        <f>+VLOOKUP(Tabla16_2[[#This Row],[Semana ]],Tabla18[],2,0)</f>
        <v>44120</v>
      </c>
      <c r="H530" s="37">
        <f>+VLOOKUP(Tabla16_2[[#This Row],[Mercado]],Codigos_mercados_mayoristas[],3,0)</f>
        <v>16</v>
      </c>
    </row>
    <row r="531" spans="1:8">
      <c r="A531" s="37" t="s">
        <v>20</v>
      </c>
      <c r="B531" s="37" t="s">
        <v>33</v>
      </c>
      <c r="C531" s="37" t="s">
        <v>153</v>
      </c>
      <c r="D531" s="37" t="s">
        <v>214</v>
      </c>
      <c r="E531" s="37" t="s">
        <v>203</v>
      </c>
      <c r="F531" s="39">
        <v>0</v>
      </c>
      <c r="G531" s="261">
        <f>+VLOOKUP(Tabla16_2[[#This Row],[Semana ]],Tabla18[],2,0)</f>
        <v>44120</v>
      </c>
      <c r="H531" s="37">
        <f>+VLOOKUP(Tabla16_2[[#This Row],[Mercado]],Codigos_mercados_mayoristas[],3,0)</f>
        <v>16</v>
      </c>
    </row>
    <row r="532" spans="1:8">
      <c r="A532" s="37" t="s">
        <v>21</v>
      </c>
      <c r="B532" s="37" t="s">
        <v>31</v>
      </c>
      <c r="C532" s="37" t="s">
        <v>153</v>
      </c>
      <c r="D532" s="37" t="s">
        <v>214</v>
      </c>
      <c r="E532" s="37" t="s">
        <v>199</v>
      </c>
      <c r="F532" s="39">
        <v>0</v>
      </c>
      <c r="G532" s="261">
        <f>+VLOOKUP(Tabla16_2[[#This Row],[Semana ]],Tabla18[],2,0)</f>
        <v>44120</v>
      </c>
      <c r="H532" s="37">
        <f>+VLOOKUP(Tabla16_2[[#This Row],[Mercado]],Codigos_mercados_mayoristas[],3,0)</f>
        <v>13</v>
      </c>
    </row>
    <row r="533" spans="1:8">
      <c r="A533" s="37" t="s">
        <v>21</v>
      </c>
      <c r="B533" s="37" t="s">
        <v>31</v>
      </c>
      <c r="C533" s="37" t="s">
        <v>153</v>
      </c>
      <c r="D533" s="37" t="s">
        <v>214</v>
      </c>
      <c r="E533" s="37" t="s">
        <v>200</v>
      </c>
      <c r="F533" s="39">
        <v>8000</v>
      </c>
      <c r="G533" s="261">
        <f>+VLOOKUP(Tabla16_2[[#This Row],[Semana ]],Tabla18[],2,0)</f>
        <v>44120</v>
      </c>
      <c r="H533" s="37">
        <f>+VLOOKUP(Tabla16_2[[#This Row],[Mercado]],Codigos_mercados_mayoristas[],3,0)</f>
        <v>13</v>
      </c>
    </row>
    <row r="534" spans="1:8">
      <c r="A534" s="37" t="s">
        <v>21</v>
      </c>
      <c r="B534" s="37" t="s">
        <v>31</v>
      </c>
      <c r="C534" s="37" t="s">
        <v>153</v>
      </c>
      <c r="D534" s="37" t="s">
        <v>214</v>
      </c>
      <c r="E534" s="37" t="s">
        <v>201</v>
      </c>
      <c r="F534" s="39">
        <v>0</v>
      </c>
      <c r="G534" s="261">
        <f>+VLOOKUP(Tabla16_2[[#This Row],[Semana ]],Tabla18[],2,0)</f>
        <v>44120</v>
      </c>
      <c r="H534" s="37">
        <f>+VLOOKUP(Tabla16_2[[#This Row],[Mercado]],Codigos_mercados_mayoristas[],3,0)</f>
        <v>13</v>
      </c>
    </row>
    <row r="535" spans="1:8">
      <c r="A535" s="37" t="s">
        <v>21</v>
      </c>
      <c r="B535" s="37" t="s">
        <v>31</v>
      </c>
      <c r="C535" s="37" t="s">
        <v>153</v>
      </c>
      <c r="D535" s="37" t="s">
        <v>214</v>
      </c>
      <c r="E535" s="37" t="s">
        <v>202</v>
      </c>
      <c r="F535" s="39">
        <v>0</v>
      </c>
      <c r="G535" s="261">
        <f>+VLOOKUP(Tabla16_2[[#This Row],[Semana ]],Tabla18[],2,0)</f>
        <v>44120</v>
      </c>
      <c r="H535" s="37">
        <f>+VLOOKUP(Tabla16_2[[#This Row],[Mercado]],Codigos_mercados_mayoristas[],3,0)</f>
        <v>13</v>
      </c>
    </row>
    <row r="536" spans="1:8">
      <c r="A536" s="37" t="s">
        <v>21</v>
      </c>
      <c r="B536" s="37" t="s">
        <v>31</v>
      </c>
      <c r="C536" s="37" t="s">
        <v>153</v>
      </c>
      <c r="D536" s="37" t="s">
        <v>214</v>
      </c>
      <c r="E536" s="37" t="s">
        <v>203</v>
      </c>
      <c r="F536" s="39">
        <v>0</v>
      </c>
      <c r="G536" s="261">
        <f>+VLOOKUP(Tabla16_2[[#This Row],[Semana ]],Tabla18[],2,0)</f>
        <v>44120</v>
      </c>
      <c r="H536" s="37">
        <f>+VLOOKUP(Tabla16_2[[#This Row],[Mercado]],Codigos_mercados_mayoristas[],3,0)</f>
        <v>13</v>
      </c>
    </row>
    <row r="537" spans="1:8">
      <c r="A537" s="37" t="s">
        <v>22</v>
      </c>
      <c r="B537" s="37" t="s">
        <v>163</v>
      </c>
      <c r="C537" s="37" t="s">
        <v>153</v>
      </c>
      <c r="D537" s="37" t="s">
        <v>214</v>
      </c>
      <c r="E537" s="37" t="s">
        <v>199</v>
      </c>
      <c r="F537" s="39">
        <v>0</v>
      </c>
      <c r="G537" s="261">
        <f>+VLOOKUP(Tabla16_2[[#This Row],[Semana ]],Tabla18[],2,0)</f>
        <v>44120</v>
      </c>
      <c r="H537" s="37">
        <f>+VLOOKUP(Tabla16_2[[#This Row],[Mercado]],Codigos_mercados_mayoristas[],3,0)</f>
        <v>13</v>
      </c>
    </row>
    <row r="538" spans="1:8">
      <c r="A538" s="37" t="s">
        <v>22</v>
      </c>
      <c r="B538" s="37" t="s">
        <v>163</v>
      </c>
      <c r="C538" s="37" t="s">
        <v>153</v>
      </c>
      <c r="D538" s="37" t="s">
        <v>214</v>
      </c>
      <c r="E538" s="37" t="s">
        <v>200</v>
      </c>
      <c r="F538" s="39">
        <v>7214</v>
      </c>
      <c r="G538" s="261">
        <f>+VLOOKUP(Tabla16_2[[#This Row],[Semana ]],Tabla18[],2,0)</f>
        <v>44120</v>
      </c>
      <c r="H538" s="37">
        <f>+VLOOKUP(Tabla16_2[[#This Row],[Mercado]],Codigos_mercados_mayoristas[],3,0)</f>
        <v>13</v>
      </c>
    </row>
    <row r="539" spans="1:8">
      <c r="A539" s="37" t="s">
        <v>22</v>
      </c>
      <c r="B539" s="37" t="s">
        <v>163</v>
      </c>
      <c r="C539" s="37" t="s">
        <v>153</v>
      </c>
      <c r="D539" s="37" t="s">
        <v>214</v>
      </c>
      <c r="E539" s="37" t="s">
        <v>201</v>
      </c>
      <c r="F539" s="39">
        <v>6192</v>
      </c>
      <c r="G539" s="261">
        <f>+VLOOKUP(Tabla16_2[[#This Row],[Semana ]],Tabla18[],2,0)</f>
        <v>44120</v>
      </c>
      <c r="H539" s="37">
        <f>+VLOOKUP(Tabla16_2[[#This Row],[Mercado]],Codigos_mercados_mayoristas[],3,0)</f>
        <v>13</v>
      </c>
    </row>
    <row r="540" spans="1:8">
      <c r="A540" s="37" t="s">
        <v>22</v>
      </c>
      <c r="B540" s="37" t="s">
        <v>163</v>
      </c>
      <c r="C540" s="37" t="s">
        <v>153</v>
      </c>
      <c r="D540" s="37" t="s">
        <v>214</v>
      </c>
      <c r="E540" s="37" t="s">
        <v>202</v>
      </c>
      <c r="F540" s="39">
        <v>0</v>
      </c>
      <c r="G540" s="261">
        <f>+VLOOKUP(Tabla16_2[[#This Row],[Semana ]],Tabla18[],2,0)</f>
        <v>44120</v>
      </c>
      <c r="H540" s="37">
        <f>+VLOOKUP(Tabla16_2[[#This Row],[Mercado]],Codigos_mercados_mayoristas[],3,0)</f>
        <v>13</v>
      </c>
    </row>
    <row r="541" spans="1:8">
      <c r="A541" s="37" t="s">
        <v>22</v>
      </c>
      <c r="B541" s="37" t="s">
        <v>163</v>
      </c>
      <c r="C541" s="37" t="s">
        <v>153</v>
      </c>
      <c r="D541" s="37" t="s">
        <v>214</v>
      </c>
      <c r="E541" s="37" t="s">
        <v>203</v>
      </c>
      <c r="F541" s="39">
        <v>7214</v>
      </c>
      <c r="G541" s="261">
        <f>+VLOOKUP(Tabla16_2[[#This Row],[Semana ]],Tabla18[],2,0)</f>
        <v>44120</v>
      </c>
      <c r="H541" s="37">
        <f>+VLOOKUP(Tabla16_2[[#This Row],[Mercado]],Codigos_mercados_mayoristas[],3,0)</f>
        <v>13</v>
      </c>
    </row>
    <row r="542" spans="1:8">
      <c r="A542" s="37" t="s">
        <v>22</v>
      </c>
      <c r="B542" s="37" t="s">
        <v>31</v>
      </c>
      <c r="C542" s="37" t="s">
        <v>153</v>
      </c>
      <c r="D542" s="37" t="s">
        <v>214</v>
      </c>
      <c r="E542" s="37" t="s">
        <v>199</v>
      </c>
      <c r="F542" s="39">
        <v>0</v>
      </c>
      <c r="G542" s="261">
        <f>+VLOOKUP(Tabla16_2[[#This Row],[Semana ]],Tabla18[],2,0)</f>
        <v>44120</v>
      </c>
      <c r="H542" s="37">
        <f>+VLOOKUP(Tabla16_2[[#This Row],[Mercado]],Codigos_mercados_mayoristas[],3,0)</f>
        <v>13</v>
      </c>
    </row>
    <row r="543" spans="1:8">
      <c r="A543" s="37" t="s">
        <v>22</v>
      </c>
      <c r="B543" s="37" t="s">
        <v>31</v>
      </c>
      <c r="C543" s="37" t="s">
        <v>153</v>
      </c>
      <c r="D543" s="37" t="s">
        <v>214</v>
      </c>
      <c r="E543" s="37" t="s">
        <v>200</v>
      </c>
      <c r="F543" s="39">
        <v>0</v>
      </c>
      <c r="G543" s="261">
        <f>+VLOOKUP(Tabla16_2[[#This Row],[Semana ]],Tabla18[],2,0)</f>
        <v>44120</v>
      </c>
      <c r="H543" s="37">
        <f>+VLOOKUP(Tabla16_2[[#This Row],[Mercado]],Codigos_mercados_mayoristas[],3,0)</f>
        <v>13</v>
      </c>
    </row>
    <row r="544" spans="1:8">
      <c r="A544" s="37" t="s">
        <v>22</v>
      </c>
      <c r="B544" s="37" t="s">
        <v>31</v>
      </c>
      <c r="C544" s="37" t="s">
        <v>153</v>
      </c>
      <c r="D544" s="37" t="s">
        <v>214</v>
      </c>
      <c r="E544" s="37" t="s">
        <v>201</v>
      </c>
      <c r="F544" s="39">
        <v>8000</v>
      </c>
      <c r="G544" s="261">
        <f>+VLOOKUP(Tabla16_2[[#This Row],[Semana ]],Tabla18[],2,0)</f>
        <v>44120</v>
      </c>
      <c r="H544" s="37">
        <f>+VLOOKUP(Tabla16_2[[#This Row],[Mercado]],Codigos_mercados_mayoristas[],3,0)</f>
        <v>13</v>
      </c>
    </row>
    <row r="545" spans="1:8">
      <c r="A545" s="37" t="s">
        <v>22</v>
      </c>
      <c r="B545" s="37" t="s">
        <v>31</v>
      </c>
      <c r="C545" s="37" t="s">
        <v>153</v>
      </c>
      <c r="D545" s="37" t="s">
        <v>214</v>
      </c>
      <c r="E545" s="37" t="s">
        <v>202</v>
      </c>
      <c r="F545" s="39">
        <v>0</v>
      </c>
      <c r="G545" s="261">
        <f>+VLOOKUP(Tabla16_2[[#This Row],[Semana ]],Tabla18[],2,0)</f>
        <v>44120</v>
      </c>
      <c r="H545" s="37">
        <f>+VLOOKUP(Tabla16_2[[#This Row],[Mercado]],Codigos_mercados_mayoristas[],3,0)</f>
        <v>13</v>
      </c>
    </row>
    <row r="546" spans="1:8">
      <c r="A546" s="37" t="s">
        <v>22</v>
      </c>
      <c r="B546" s="37" t="s">
        <v>31</v>
      </c>
      <c r="C546" s="37" t="s">
        <v>153</v>
      </c>
      <c r="D546" s="37" t="s">
        <v>214</v>
      </c>
      <c r="E546" s="37" t="s">
        <v>203</v>
      </c>
      <c r="F546" s="39">
        <v>0</v>
      </c>
      <c r="G546" s="261">
        <f>+VLOOKUP(Tabla16_2[[#This Row],[Semana ]],Tabla18[],2,0)</f>
        <v>44120</v>
      </c>
      <c r="H546" s="37">
        <f>+VLOOKUP(Tabla16_2[[#This Row],[Mercado]],Codigos_mercados_mayoristas[],3,0)</f>
        <v>13</v>
      </c>
    </row>
    <row r="547" spans="1:8">
      <c r="A547" s="37" t="s">
        <v>23</v>
      </c>
      <c r="B547" s="37" t="s">
        <v>163</v>
      </c>
      <c r="C547" s="37" t="s">
        <v>153</v>
      </c>
      <c r="D547" s="37" t="s">
        <v>214</v>
      </c>
      <c r="E547" s="37" t="s">
        <v>199</v>
      </c>
      <c r="F547" s="39">
        <v>0</v>
      </c>
      <c r="G547" s="261">
        <f>+VLOOKUP(Tabla16_2[[#This Row],[Semana ]],Tabla18[],2,0)</f>
        <v>44120</v>
      </c>
      <c r="H547" s="37">
        <f>+VLOOKUP(Tabla16_2[[#This Row],[Mercado]],Codigos_mercados_mayoristas[],3,0)</f>
        <v>13</v>
      </c>
    </row>
    <row r="548" spans="1:8">
      <c r="A548" s="37" t="s">
        <v>23</v>
      </c>
      <c r="B548" s="37" t="s">
        <v>163</v>
      </c>
      <c r="C548" s="37" t="s">
        <v>153</v>
      </c>
      <c r="D548" s="37" t="s">
        <v>214</v>
      </c>
      <c r="E548" s="37" t="s">
        <v>200</v>
      </c>
      <c r="F548" s="39">
        <v>7231</v>
      </c>
      <c r="G548" s="261">
        <f>+VLOOKUP(Tabla16_2[[#This Row],[Semana ]],Tabla18[],2,0)</f>
        <v>44120</v>
      </c>
      <c r="H548" s="37">
        <f>+VLOOKUP(Tabla16_2[[#This Row],[Mercado]],Codigos_mercados_mayoristas[],3,0)</f>
        <v>13</v>
      </c>
    </row>
    <row r="549" spans="1:8">
      <c r="A549" s="37" t="s">
        <v>23</v>
      </c>
      <c r="B549" s="37" t="s">
        <v>163</v>
      </c>
      <c r="C549" s="37" t="s">
        <v>153</v>
      </c>
      <c r="D549" s="37" t="s">
        <v>214</v>
      </c>
      <c r="E549" s="37" t="s">
        <v>201</v>
      </c>
      <c r="F549" s="39">
        <v>6231</v>
      </c>
      <c r="G549" s="261">
        <f>+VLOOKUP(Tabla16_2[[#This Row],[Semana ]],Tabla18[],2,0)</f>
        <v>44120</v>
      </c>
      <c r="H549" s="37">
        <f>+VLOOKUP(Tabla16_2[[#This Row],[Mercado]],Codigos_mercados_mayoristas[],3,0)</f>
        <v>13</v>
      </c>
    </row>
    <row r="550" spans="1:8">
      <c r="A550" s="37" t="s">
        <v>23</v>
      </c>
      <c r="B550" s="37" t="s">
        <v>163</v>
      </c>
      <c r="C550" s="37" t="s">
        <v>153</v>
      </c>
      <c r="D550" s="37" t="s">
        <v>214</v>
      </c>
      <c r="E550" s="37" t="s">
        <v>202</v>
      </c>
      <c r="F550" s="39">
        <v>6231</v>
      </c>
      <c r="G550" s="261">
        <f>+VLOOKUP(Tabla16_2[[#This Row],[Semana ]],Tabla18[],2,0)</f>
        <v>44120</v>
      </c>
      <c r="H550" s="37">
        <f>+VLOOKUP(Tabla16_2[[#This Row],[Mercado]],Codigos_mercados_mayoristas[],3,0)</f>
        <v>13</v>
      </c>
    </row>
    <row r="551" spans="1:8">
      <c r="A551" s="37" t="s">
        <v>23</v>
      </c>
      <c r="B551" s="37" t="s">
        <v>163</v>
      </c>
      <c r="C551" s="37" t="s">
        <v>153</v>
      </c>
      <c r="D551" s="37" t="s">
        <v>214</v>
      </c>
      <c r="E551" s="37" t="s">
        <v>203</v>
      </c>
      <c r="F551" s="39">
        <v>6871</v>
      </c>
      <c r="G551" s="261">
        <f>+VLOOKUP(Tabla16_2[[#This Row],[Semana ]],Tabla18[],2,0)</f>
        <v>44120</v>
      </c>
      <c r="H551" s="37">
        <f>+VLOOKUP(Tabla16_2[[#This Row],[Mercado]],Codigos_mercados_mayoristas[],3,0)</f>
        <v>13</v>
      </c>
    </row>
    <row r="552" spans="1:8">
      <c r="A552" s="37" t="s">
        <v>23</v>
      </c>
      <c r="B552" s="37" t="s">
        <v>32</v>
      </c>
      <c r="C552" s="37" t="s">
        <v>153</v>
      </c>
      <c r="D552" s="37" t="s">
        <v>214</v>
      </c>
      <c r="E552" s="37" t="s">
        <v>199</v>
      </c>
      <c r="F552" s="39">
        <v>0</v>
      </c>
      <c r="G552" s="261">
        <f>+VLOOKUP(Tabla16_2[[#This Row],[Semana ]],Tabla18[],2,0)</f>
        <v>44120</v>
      </c>
      <c r="H552" s="37">
        <f>+VLOOKUP(Tabla16_2[[#This Row],[Mercado]],Codigos_mercados_mayoristas[],3,0)</f>
        <v>7</v>
      </c>
    </row>
    <row r="553" spans="1:8">
      <c r="A553" s="37" t="s">
        <v>23</v>
      </c>
      <c r="B553" s="37" t="s">
        <v>32</v>
      </c>
      <c r="C553" s="37" t="s">
        <v>153</v>
      </c>
      <c r="D553" s="37" t="s">
        <v>214</v>
      </c>
      <c r="E553" s="37" t="s">
        <v>200</v>
      </c>
      <c r="F553" s="39">
        <v>0</v>
      </c>
      <c r="G553" s="261">
        <f>+VLOOKUP(Tabla16_2[[#This Row],[Semana ]],Tabla18[],2,0)</f>
        <v>44120</v>
      </c>
      <c r="H553" s="37">
        <f>+VLOOKUP(Tabla16_2[[#This Row],[Mercado]],Codigos_mercados_mayoristas[],3,0)</f>
        <v>7</v>
      </c>
    </row>
    <row r="554" spans="1:8">
      <c r="A554" s="37" t="s">
        <v>23</v>
      </c>
      <c r="B554" s="37" t="s">
        <v>32</v>
      </c>
      <c r="C554" s="37" t="s">
        <v>153</v>
      </c>
      <c r="D554" s="37" t="s">
        <v>214</v>
      </c>
      <c r="E554" s="37" t="s">
        <v>201</v>
      </c>
      <c r="F554" s="39">
        <v>6000</v>
      </c>
      <c r="G554" s="261">
        <f>+VLOOKUP(Tabla16_2[[#This Row],[Semana ]],Tabla18[],2,0)</f>
        <v>44120</v>
      </c>
      <c r="H554" s="37">
        <f>+VLOOKUP(Tabla16_2[[#This Row],[Mercado]],Codigos_mercados_mayoristas[],3,0)</f>
        <v>7</v>
      </c>
    </row>
    <row r="555" spans="1:8">
      <c r="A555" s="37" t="s">
        <v>23</v>
      </c>
      <c r="B555" s="37" t="s">
        <v>32</v>
      </c>
      <c r="C555" s="37" t="s">
        <v>153</v>
      </c>
      <c r="D555" s="37" t="s">
        <v>214</v>
      </c>
      <c r="E555" s="37" t="s">
        <v>202</v>
      </c>
      <c r="F555" s="39">
        <v>6000</v>
      </c>
      <c r="G555" s="261">
        <f>+VLOOKUP(Tabla16_2[[#This Row],[Semana ]],Tabla18[],2,0)</f>
        <v>44120</v>
      </c>
      <c r="H555" s="37">
        <f>+VLOOKUP(Tabla16_2[[#This Row],[Mercado]],Codigos_mercados_mayoristas[],3,0)</f>
        <v>7</v>
      </c>
    </row>
    <row r="556" spans="1:8">
      <c r="A556" s="37" t="s">
        <v>23</v>
      </c>
      <c r="B556" s="37" t="s">
        <v>32</v>
      </c>
      <c r="C556" s="37" t="s">
        <v>153</v>
      </c>
      <c r="D556" s="37" t="s">
        <v>214</v>
      </c>
      <c r="E556" s="37" t="s">
        <v>203</v>
      </c>
      <c r="F556" s="39">
        <v>6000</v>
      </c>
      <c r="G556" s="261">
        <f>+VLOOKUP(Tabla16_2[[#This Row],[Semana ]],Tabla18[],2,0)</f>
        <v>44120</v>
      </c>
      <c r="H556" s="37">
        <f>+VLOOKUP(Tabla16_2[[#This Row],[Mercado]],Codigos_mercados_mayoristas[],3,0)</f>
        <v>7</v>
      </c>
    </row>
    <row r="557" spans="1:8">
      <c r="A557" s="37" t="s">
        <v>16</v>
      </c>
      <c r="B557" s="37" t="s">
        <v>163</v>
      </c>
      <c r="C557" s="37" t="s">
        <v>153</v>
      </c>
      <c r="D557" s="37" t="s">
        <v>215</v>
      </c>
      <c r="E557" s="37" t="s">
        <v>199</v>
      </c>
      <c r="F557" s="39">
        <v>0</v>
      </c>
      <c r="G557" s="261">
        <f>+VLOOKUP(Tabla16_2[[#This Row],[Semana ]],Tabla18[],2,0)</f>
        <v>44113</v>
      </c>
      <c r="H557" s="37">
        <f>+VLOOKUP(Tabla16_2[[#This Row],[Mercado]],Codigos_mercados_mayoristas[],3,0)</f>
        <v>13</v>
      </c>
    </row>
    <row r="558" spans="1:8">
      <c r="A558" s="37" t="s">
        <v>16</v>
      </c>
      <c r="B558" s="37" t="s">
        <v>163</v>
      </c>
      <c r="C558" s="37" t="s">
        <v>153</v>
      </c>
      <c r="D558" s="37" t="s">
        <v>215</v>
      </c>
      <c r="E558" s="37" t="s">
        <v>200</v>
      </c>
      <c r="F558" s="39">
        <v>7698</v>
      </c>
      <c r="G558" s="261">
        <f>+VLOOKUP(Tabla16_2[[#This Row],[Semana ]],Tabla18[],2,0)</f>
        <v>44113</v>
      </c>
      <c r="H558" s="37">
        <f>+VLOOKUP(Tabla16_2[[#This Row],[Mercado]],Codigos_mercados_mayoristas[],3,0)</f>
        <v>13</v>
      </c>
    </row>
    <row r="559" spans="1:8">
      <c r="A559" s="37" t="s">
        <v>16</v>
      </c>
      <c r="B559" s="37" t="s">
        <v>163</v>
      </c>
      <c r="C559" s="37" t="s">
        <v>153</v>
      </c>
      <c r="D559" s="37" t="s">
        <v>215</v>
      </c>
      <c r="E559" s="37" t="s">
        <v>201</v>
      </c>
      <c r="F559" s="39">
        <v>7692</v>
      </c>
      <c r="G559" s="261">
        <f>+VLOOKUP(Tabla16_2[[#This Row],[Semana ]],Tabla18[],2,0)</f>
        <v>44113</v>
      </c>
      <c r="H559" s="37">
        <f>+VLOOKUP(Tabla16_2[[#This Row],[Mercado]],Codigos_mercados_mayoristas[],3,0)</f>
        <v>13</v>
      </c>
    </row>
    <row r="560" spans="1:8">
      <c r="A560" s="37" t="s">
        <v>16</v>
      </c>
      <c r="B560" s="37" t="s">
        <v>163</v>
      </c>
      <c r="C560" s="37" t="s">
        <v>153</v>
      </c>
      <c r="D560" s="37" t="s">
        <v>215</v>
      </c>
      <c r="E560" s="37" t="s">
        <v>202</v>
      </c>
      <c r="F560" s="39">
        <v>7696</v>
      </c>
      <c r="G560" s="261">
        <f>+VLOOKUP(Tabla16_2[[#This Row],[Semana ]],Tabla18[],2,0)</f>
        <v>44113</v>
      </c>
      <c r="H560" s="37">
        <f>+VLOOKUP(Tabla16_2[[#This Row],[Mercado]],Codigos_mercados_mayoristas[],3,0)</f>
        <v>13</v>
      </c>
    </row>
    <row r="561" spans="1:8">
      <c r="A561" s="37" t="s">
        <v>16</v>
      </c>
      <c r="B561" s="37" t="s">
        <v>163</v>
      </c>
      <c r="C561" s="37" t="s">
        <v>153</v>
      </c>
      <c r="D561" s="37" t="s">
        <v>215</v>
      </c>
      <c r="E561" s="37" t="s">
        <v>203</v>
      </c>
      <c r="F561" s="39">
        <v>7731</v>
      </c>
      <c r="G561" s="261">
        <f>+VLOOKUP(Tabla16_2[[#This Row],[Semana ]],Tabla18[],2,0)</f>
        <v>44113</v>
      </c>
      <c r="H561" s="37">
        <f>+VLOOKUP(Tabla16_2[[#This Row],[Mercado]],Codigos_mercados_mayoristas[],3,0)</f>
        <v>13</v>
      </c>
    </row>
    <row r="562" spans="1:8">
      <c r="A562" s="37" t="s">
        <v>16</v>
      </c>
      <c r="B562" s="37" t="s">
        <v>33</v>
      </c>
      <c r="C562" s="37" t="s">
        <v>153</v>
      </c>
      <c r="D562" s="37" t="s">
        <v>215</v>
      </c>
      <c r="E562" s="37" t="s">
        <v>199</v>
      </c>
      <c r="F562" s="39">
        <v>0</v>
      </c>
      <c r="G562" s="261">
        <f>+VLOOKUP(Tabla16_2[[#This Row],[Semana ]],Tabla18[],2,0)</f>
        <v>44113</v>
      </c>
      <c r="H562" s="37">
        <f>+VLOOKUP(Tabla16_2[[#This Row],[Mercado]],Codigos_mercados_mayoristas[],3,0)</f>
        <v>16</v>
      </c>
    </row>
    <row r="563" spans="1:8">
      <c r="A563" s="37" t="s">
        <v>16</v>
      </c>
      <c r="B563" s="37" t="s">
        <v>33</v>
      </c>
      <c r="C563" s="37" t="s">
        <v>153</v>
      </c>
      <c r="D563" s="37" t="s">
        <v>215</v>
      </c>
      <c r="E563" s="37" t="s">
        <v>200</v>
      </c>
      <c r="F563" s="39">
        <v>6250</v>
      </c>
      <c r="G563" s="261">
        <f>+VLOOKUP(Tabla16_2[[#This Row],[Semana ]],Tabla18[],2,0)</f>
        <v>44113</v>
      </c>
      <c r="H563" s="37">
        <f>+VLOOKUP(Tabla16_2[[#This Row],[Mercado]],Codigos_mercados_mayoristas[],3,0)</f>
        <v>16</v>
      </c>
    </row>
    <row r="564" spans="1:8">
      <c r="A564" s="37" t="s">
        <v>16</v>
      </c>
      <c r="B564" s="37" t="s">
        <v>33</v>
      </c>
      <c r="C564" s="37" t="s">
        <v>153</v>
      </c>
      <c r="D564" s="37" t="s">
        <v>215</v>
      </c>
      <c r="E564" s="37" t="s">
        <v>201</v>
      </c>
      <c r="F564" s="39">
        <v>0</v>
      </c>
      <c r="G564" s="261">
        <f>+VLOOKUP(Tabla16_2[[#This Row],[Semana ]],Tabla18[],2,0)</f>
        <v>44113</v>
      </c>
      <c r="H564" s="37">
        <f>+VLOOKUP(Tabla16_2[[#This Row],[Mercado]],Codigos_mercados_mayoristas[],3,0)</f>
        <v>16</v>
      </c>
    </row>
    <row r="565" spans="1:8">
      <c r="A565" s="37" t="s">
        <v>16</v>
      </c>
      <c r="B565" s="37" t="s">
        <v>33</v>
      </c>
      <c r="C565" s="37" t="s">
        <v>153</v>
      </c>
      <c r="D565" s="37" t="s">
        <v>215</v>
      </c>
      <c r="E565" s="37" t="s">
        <v>202</v>
      </c>
      <c r="F565" s="39">
        <v>0</v>
      </c>
      <c r="G565" s="261">
        <f>+VLOOKUP(Tabla16_2[[#This Row],[Semana ]],Tabla18[],2,0)</f>
        <v>44113</v>
      </c>
      <c r="H565" s="37">
        <f>+VLOOKUP(Tabla16_2[[#This Row],[Mercado]],Codigos_mercados_mayoristas[],3,0)</f>
        <v>16</v>
      </c>
    </row>
    <row r="566" spans="1:8">
      <c r="A566" s="37" t="s">
        <v>16</v>
      </c>
      <c r="B566" s="37" t="s">
        <v>33</v>
      </c>
      <c r="C566" s="37" t="s">
        <v>153</v>
      </c>
      <c r="D566" s="37" t="s">
        <v>215</v>
      </c>
      <c r="E566" s="37" t="s">
        <v>203</v>
      </c>
      <c r="F566" s="39">
        <v>0</v>
      </c>
      <c r="G566" s="261">
        <f>+VLOOKUP(Tabla16_2[[#This Row],[Semana ]],Tabla18[],2,0)</f>
        <v>44113</v>
      </c>
      <c r="H566" s="37">
        <f>+VLOOKUP(Tabla16_2[[#This Row],[Mercado]],Codigos_mercados_mayoristas[],3,0)</f>
        <v>16</v>
      </c>
    </row>
    <row r="567" spans="1:8">
      <c r="A567" s="37" t="s">
        <v>16</v>
      </c>
      <c r="B567" s="37" t="s">
        <v>35</v>
      </c>
      <c r="C567" s="37" t="s">
        <v>153</v>
      </c>
      <c r="D567" s="37" t="s">
        <v>215</v>
      </c>
      <c r="E567" s="37" t="s">
        <v>199</v>
      </c>
      <c r="F567" s="39">
        <v>6000</v>
      </c>
      <c r="G567" s="261">
        <f>+VLOOKUP(Tabla16_2[[#This Row],[Semana ]],Tabla18[],2,0)</f>
        <v>44113</v>
      </c>
      <c r="H567" s="37">
        <f>+VLOOKUP(Tabla16_2[[#This Row],[Mercado]],Codigos_mercados_mayoristas[],3,0)</f>
        <v>9</v>
      </c>
    </row>
    <row r="568" spans="1:8">
      <c r="A568" s="37" t="s">
        <v>16</v>
      </c>
      <c r="B568" s="37" t="s">
        <v>35</v>
      </c>
      <c r="C568" s="37" t="s">
        <v>153</v>
      </c>
      <c r="D568" s="37" t="s">
        <v>215</v>
      </c>
      <c r="E568" s="37" t="s">
        <v>200</v>
      </c>
      <c r="F568" s="39">
        <v>6727</v>
      </c>
      <c r="G568" s="261">
        <f>+VLOOKUP(Tabla16_2[[#This Row],[Semana ]],Tabla18[],2,0)</f>
        <v>44113</v>
      </c>
      <c r="H568" s="37">
        <f>+VLOOKUP(Tabla16_2[[#This Row],[Mercado]],Codigos_mercados_mayoristas[],3,0)</f>
        <v>9</v>
      </c>
    </row>
    <row r="569" spans="1:8">
      <c r="A569" s="37" t="s">
        <v>16</v>
      </c>
      <c r="B569" s="37" t="s">
        <v>35</v>
      </c>
      <c r="C569" s="37" t="s">
        <v>153</v>
      </c>
      <c r="D569" s="37" t="s">
        <v>215</v>
      </c>
      <c r="E569" s="37" t="s">
        <v>201</v>
      </c>
      <c r="F569" s="39">
        <v>6750</v>
      </c>
      <c r="G569" s="261">
        <f>+VLOOKUP(Tabla16_2[[#This Row],[Semana ]],Tabla18[],2,0)</f>
        <v>44113</v>
      </c>
      <c r="H569" s="37">
        <f>+VLOOKUP(Tabla16_2[[#This Row],[Mercado]],Codigos_mercados_mayoristas[],3,0)</f>
        <v>9</v>
      </c>
    </row>
    <row r="570" spans="1:8">
      <c r="A570" s="37" t="s">
        <v>16</v>
      </c>
      <c r="B570" s="37" t="s">
        <v>35</v>
      </c>
      <c r="C570" s="37" t="s">
        <v>153</v>
      </c>
      <c r="D570" s="37" t="s">
        <v>215</v>
      </c>
      <c r="E570" s="37" t="s">
        <v>202</v>
      </c>
      <c r="F570" s="39">
        <v>6722</v>
      </c>
      <c r="G570" s="261">
        <f>+VLOOKUP(Tabla16_2[[#This Row],[Semana ]],Tabla18[],2,0)</f>
        <v>44113</v>
      </c>
      <c r="H570" s="37">
        <f>+VLOOKUP(Tabla16_2[[#This Row],[Mercado]],Codigos_mercados_mayoristas[],3,0)</f>
        <v>9</v>
      </c>
    </row>
    <row r="571" spans="1:8">
      <c r="A571" s="37" t="s">
        <v>16</v>
      </c>
      <c r="B571" s="37" t="s">
        <v>35</v>
      </c>
      <c r="C571" s="37" t="s">
        <v>153</v>
      </c>
      <c r="D571" s="37" t="s">
        <v>215</v>
      </c>
      <c r="E571" s="37" t="s">
        <v>203</v>
      </c>
      <c r="F571" s="39">
        <v>6500</v>
      </c>
      <c r="G571" s="261">
        <f>+VLOOKUP(Tabla16_2[[#This Row],[Semana ]],Tabla18[],2,0)</f>
        <v>44113</v>
      </c>
      <c r="H571" s="37">
        <f>+VLOOKUP(Tabla16_2[[#This Row],[Mercado]],Codigos_mercados_mayoristas[],3,0)</f>
        <v>9</v>
      </c>
    </row>
    <row r="572" spans="1:8">
      <c r="A572" s="37" t="s">
        <v>16</v>
      </c>
      <c r="B572" s="37" t="s">
        <v>34</v>
      </c>
      <c r="C572" s="37" t="s">
        <v>153</v>
      </c>
      <c r="D572" s="37" t="s">
        <v>215</v>
      </c>
      <c r="E572" s="37" t="s">
        <v>199</v>
      </c>
      <c r="F572" s="39">
        <v>0</v>
      </c>
      <c r="G572" s="261">
        <f>+VLOOKUP(Tabla16_2[[#This Row],[Semana ]],Tabla18[],2,0)</f>
        <v>44113</v>
      </c>
      <c r="H572" s="37">
        <f>+VLOOKUP(Tabla16_2[[#This Row],[Mercado]],Codigos_mercados_mayoristas[],3,0)</f>
        <v>8</v>
      </c>
    </row>
    <row r="573" spans="1:8">
      <c r="A573" s="37" t="s">
        <v>16</v>
      </c>
      <c r="B573" s="37" t="s">
        <v>34</v>
      </c>
      <c r="C573" s="37" t="s">
        <v>153</v>
      </c>
      <c r="D573" s="37" t="s">
        <v>215</v>
      </c>
      <c r="E573" s="37" t="s">
        <v>200</v>
      </c>
      <c r="F573" s="39">
        <v>8250</v>
      </c>
      <c r="G573" s="261">
        <f>+VLOOKUP(Tabla16_2[[#This Row],[Semana ]],Tabla18[],2,0)</f>
        <v>44113</v>
      </c>
      <c r="H573" s="37">
        <f>+VLOOKUP(Tabla16_2[[#This Row],[Mercado]],Codigos_mercados_mayoristas[],3,0)</f>
        <v>8</v>
      </c>
    </row>
    <row r="574" spans="1:8">
      <c r="A574" s="37" t="s">
        <v>16</v>
      </c>
      <c r="B574" s="37" t="s">
        <v>34</v>
      </c>
      <c r="C574" s="37" t="s">
        <v>153</v>
      </c>
      <c r="D574" s="37" t="s">
        <v>215</v>
      </c>
      <c r="E574" s="37" t="s">
        <v>201</v>
      </c>
      <c r="F574" s="39">
        <v>0</v>
      </c>
      <c r="G574" s="261">
        <f>+VLOOKUP(Tabla16_2[[#This Row],[Semana ]],Tabla18[],2,0)</f>
        <v>44113</v>
      </c>
      <c r="H574" s="37">
        <f>+VLOOKUP(Tabla16_2[[#This Row],[Mercado]],Codigos_mercados_mayoristas[],3,0)</f>
        <v>8</v>
      </c>
    </row>
    <row r="575" spans="1:8">
      <c r="A575" s="37" t="s">
        <v>16</v>
      </c>
      <c r="B575" s="37" t="s">
        <v>34</v>
      </c>
      <c r="C575" s="37" t="s">
        <v>153</v>
      </c>
      <c r="D575" s="37" t="s">
        <v>215</v>
      </c>
      <c r="E575" s="37" t="s">
        <v>202</v>
      </c>
      <c r="F575" s="39">
        <v>8250</v>
      </c>
      <c r="G575" s="261">
        <f>+VLOOKUP(Tabla16_2[[#This Row],[Semana ]],Tabla18[],2,0)</f>
        <v>44113</v>
      </c>
      <c r="H575" s="37">
        <f>+VLOOKUP(Tabla16_2[[#This Row],[Mercado]],Codigos_mercados_mayoristas[],3,0)</f>
        <v>8</v>
      </c>
    </row>
    <row r="576" spans="1:8">
      <c r="A576" s="37" t="s">
        <v>16</v>
      </c>
      <c r="B576" s="37" t="s">
        <v>34</v>
      </c>
      <c r="C576" s="37" t="s">
        <v>153</v>
      </c>
      <c r="D576" s="37" t="s">
        <v>215</v>
      </c>
      <c r="E576" s="37" t="s">
        <v>203</v>
      </c>
      <c r="F576" s="39">
        <v>0</v>
      </c>
      <c r="G576" s="261">
        <f>+VLOOKUP(Tabla16_2[[#This Row],[Semana ]],Tabla18[],2,0)</f>
        <v>44113</v>
      </c>
      <c r="H576" s="37">
        <f>+VLOOKUP(Tabla16_2[[#This Row],[Mercado]],Codigos_mercados_mayoristas[],3,0)</f>
        <v>8</v>
      </c>
    </row>
    <row r="577" spans="1:8">
      <c r="A577" s="37" t="s">
        <v>17</v>
      </c>
      <c r="B577" s="37" t="s">
        <v>29</v>
      </c>
      <c r="C577" s="37" t="s">
        <v>153</v>
      </c>
      <c r="D577" s="37" t="s">
        <v>215</v>
      </c>
      <c r="E577" s="37" t="s">
        <v>199</v>
      </c>
      <c r="F577" s="39">
        <v>8000</v>
      </c>
      <c r="G577" s="261">
        <f>+VLOOKUP(Tabla16_2[[#This Row],[Semana ]],Tabla18[],2,0)</f>
        <v>44113</v>
      </c>
      <c r="H577" s="37">
        <f>+VLOOKUP(Tabla16_2[[#This Row],[Mercado]],Codigos_mercados_mayoristas[],3,0)</f>
        <v>5</v>
      </c>
    </row>
    <row r="578" spans="1:8">
      <c r="A578" s="37" t="s">
        <v>17</v>
      </c>
      <c r="B578" s="37" t="s">
        <v>29</v>
      </c>
      <c r="C578" s="37" t="s">
        <v>153</v>
      </c>
      <c r="D578" s="37" t="s">
        <v>215</v>
      </c>
      <c r="E578" s="37" t="s">
        <v>200</v>
      </c>
      <c r="F578" s="39">
        <v>0</v>
      </c>
      <c r="G578" s="261">
        <f>+VLOOKUP(Tabla16_2[[#This Row],[Semana ]],Tabla18[],2,0)</f>
        <v>44113</v>
      </c>
      <c r="H578" s="37">
        <f>+VLOOKUP(Tabla16_2[[#This Row],[Mercado]],Codigos_mercados_mayoristas[],3,0)</f>
        <v>5</v>
      </c>
    </row>
    <row r="579" spans="1:8">
      <c r="A579" s="37" t="s">
        <v>17</v>
      </c>
      <c r="B579" s="37" t="s">
        <v>29</v>
      </c>
      <c r="C579" s="37" t="s">
        <v>153</v>
      </c>
      <c r="D579" s="37" t="s">
        <v>215</v>
      </c>
      <c r="E579" s="37" t="s">
        <v>201</v>
      </c>
      <c r="F579" s="39">
        <v>0</v>
      </c>
      <c r="G579" s="261">
        <f>+VLOOKUP(Tabla16_2[[#This Row],[Semana ]],Tabla18[],2,0)</f>
        <v>44113</v>
      </c>
      <c r="H579" s="37">
        <f>+VLOOKUP(Tabla16_2[[#This Row],[Mercado]],Codigos_mercados_mayoristas[],3,0)</f>
        <v>5</v>
      </c>
    </row>
    <row r="580" spans="1:8">
      <c r="A580" s="37" t="s">
        <v>17</v>
      </c>
      <c r="B580" s="37" t="s">
        <v>29</v>
      </c>
      <c r="C580" s="37" t="s">
        <v>153</v>
      </c>
      <c r="D580" s="37" t="s">
        <v>215</v>
      </c>
      <c r="E580" s="37" t="s">
        <v>202</v>
      </c>
      <c r="F580" s="39">
        <v>0</v>
      </c>
      <c r="G580" s="261">
        <f>+VLOOKUP(Tabla16_2[[#This Row],[Semana ]],Tabla18[],2,0)</f>
        <v>44113</v>
      </c>
      <c r="H580" s="37">
        <f>+VLOOKUP(Tabla16_2[[#This Row],[Mercado]],Codigos_mercados_mayoristas[],3,0)</f>
        <v>5</v>
      </c>
    </row>
    <row r="581" spans="1:8">
      <c r="A581" s="37" t="s">
        <v>17</v>
      </c>
      <c r="B581" s="37" t="s">
        <v>29</v>
      </c>
      <c r="C581" s="37" t="s">
        <v>153</v>
      </c>
      <c r="D581" s="37" t="s">
        <v>215</v>
      </c>
      <c r="E581" s="37" t="s">
        <v>203</v>
      </c>
      <c r="F581" s="39">
        <v>0</v>
      </c>
      <c r="G581" s="261">
        <f>+VLOOKUP(Tabla16_2[[#This Row],[Semana ]],Tabla18[],2,0)</f>
        <v>44113</v>
      </c>
      <c r="H581" s="37">
        <f>+VLOOKUP(Tabla16_2[[#This Row],[Mercado]],Codigos_mercados_mayoristas[],3,0)</f>
        <v>5</v>
      </c>
    </row>
    <row r="582" spans="1:8">
      <c r="A582" s="37" t="s">
        <v>20</v>
      </c>
      <c r="B582" s="37" t="s">
        <v>36</v>
      </c>
      <c r="C582" s="37" t="s">
        <v>153</v>
      </c>
      <c r="D582" s="37" t="s">
        <v>215</v>
      </c>
      <c r="E582" s="37" t="s">
        <v>199</v>
      </c>
      <c r="F582" s="39">
        <v>6467</v>
      </c>
      <c r="G582" s="261">
        <f>+VLOOKUP(Tabla16_2[[#This Row],[Semana ]],Tabla18[],2,0)</f>
        <v>44113</v>
      </c>
      <c r="H582" s="37">
        <f>+VLOOKUP(Tabla16_2[[#This Row],[Mercado]],Codigos_mercados_mayoristas[],3,0)</f>
        <v>10</v>
      </c>
    </row>
    <row r="583" spans="1:8">
      <c r="A583" s="37" t="s">
        <v>20</v>
      </c>
      <c r="B583" s="37" t="s">
        <v>36</v>
      </c>
      <c r="C583" s="37" t="s">
        <v>153</v>
      </c>
      <c r="D583" s="37" t="s">
        <v>215</v>
      </c>
      <c r="E583" s="37" t="s">
        <v>200</v>
      </c>
      <c r="F583" s="39">
        <v>7000</v>
      </c>
      <c r="G583" s="261">
        <f>+VLOOKUP(Tabla16_2[[#This Row],[Semana ]],Tabla18[],2,0)</f>
        <v>44113</v>
      </c>
      <c r="H583" s="37">
        <f>+VLOOKUP(Tabla16_2[[#This Row],[Mercado]],Codigos_mercados_mayoristas[],3,0)</f>
        <v>10</v>
      </c>
    </row>
    <row r="584" spans="1:8">
      <c r="A584" s="37" t="s">
        <v>20</v>
      </c>
      <c r="B584" s="37" t="s">
        <v>36</v>
      </c>
      <c r="C584" s="37" t="s">
        <v>153</v>
      </c>
      <c r="D584" s="37" t="s">
        <v>215</v>
      </c>
      <c r="E584" s="37" t="s">
        <v>201</v>
      </c>
      <c r="F584" s="39">
        <v>7000</v>
      </c>
      <c r="G584" s="261">
        <f>+VLOOKUP(Tabla16_2[[#This Row],[Semana ]],Tabla18[],2,0)</f>
        <v>44113</v>
      </c>
      <c r="H584" s="37">
        <f>+VLOOKUP(Tabla16_2[[#This Row],[Mercado]],Codigos_mercados_mayoristas[],3,0)</f>
        <v>10</v>
      </c>
    </row>
    <row r="585" spans="1:8">
      <c r="A585" s="37" t="s">
        <v>20</v>
      </c>
      <c r="B585" s="37" t="s">
        <v>36</v>
      </c>
      <c r="C585" s="37" t="s">
        <v>153</v>
      </c>
      <c r="D585" s="37" t="s">
        <v>215</v>
      </c>
      <c r="E585" s="37" t="s">
        <v>202</v>
      </c>
      <c r="F585" s="39">
        <v>7000</v>
      </c>
      <c r="G585" s="261">
        <f>+VLOOKUP(Tabla16_2[[#This Row],[Semana ]],Tabla18[],2,0)</f>
        <v>44113</v>
      </c>
      <c r="H585" s="37">
        <f>+VLOOKUP(Tabla16_2[[#This Row],[Mercado]],Codigos_mercados_mayoristas[],3,0)</f>
        <v>10</v>
      </c>
    </row>
    <row r="586" spans="1:8">
      <c r="A586" s="37" t="s">
        <v>20</v>
      </c>
      <c r="B586" s="37" t="s">
        <v>36</v>
      </c>
      <c r="C586" s="37" t="s">
        <v>153</v>
      </c>
      <c r="D586" s="37" t="s">
        <v>215</v>
      </c>
      <c r="E586" s="37" t="s">
        <v>203</v>
      </c>
      <c r="F586" s="39">
        <v>7000</v>
      </c>
      <c r="G586" s="261">
        <f>+VLOOKUP(Tabla16_2[[#This Row],[Semana ]],Tabla18[],2,0)</f>
        <v>44113</v>
      </c>
      <c r="H586" s="37">
        <f>+VLOOKUP(Tabla16_2[[#This Row],[Mercado]],Codigos_mercados_mayoristas[],3,0)</f>
        <v>10</v>
      </c>
    </row>
    <row r="587" spans="1:8">
      <c r="A587" s="37" t="s">
        <v>20</v>
      </c>
      <c r="B587" s="37" t="s">
        <v>33</v>
      </c>
      <c r="C587" s="37" t="s">
        <v>153</v>
      </c>
      <c r="D587" s="37" t="s">
        <v>215</v>
      </c>
      <c r="E587" s="37" t="s">
        <v>199</v>
      </c>
      <c r="F587" s="39">
        <v>0</v>
      </c>
      <c r="G587" s="261">
        <f>+VLOOKUP(Tabla16_2[[#This Row],[Semana ]],Tabla18[],2,0)</f>
        <v>44113</v>
      </c>
      <c r="H587" s="37">
        <f>+VLOOKUP(Tabla16_2[[#This Row],[Mercado]],Codigos_mercados_mayoristas[],3,0)</f>
        <v>16</v>
      </c>
    </row>
    <row r="588" spans="1:8">
      <c r="A588" s="37" t="s">
        <v>20</v>
      </c>
      <c r="B588" s="37" t="s">
        <v>33</v>
      </c>
      <c r="C588" s="37" t="s">
        <v>153</v>
      </c>
      <c r="D588" s="37" t="s">
        <v>215</v>
      </c>
      <c r="E588" s="37" t="s">
        <v>200</v>
      </c>
      <c r="F588" s="39">
        <v>0</v>
      </c>
      <c r="G588" s="261">
        <f>+VLOOKUP(Tabla16_2[[#This Row],[Semana ]],Tabla18[],2,0)</f>
        <v>44113</v>
      </c>
      <c r="H588" s="37">
        <f>+VLOOKUP(Tabla16_2[[#This Row],[Mercado]],Codigos_mercados_mayoristas[],3,0)</f>
        <v>16</v>
      </c>
    </row>
    <row r="589" spans="1:8">
      <c r="A589" s="37" t="s">
        <v>20</v>
      </c>
      <c r="B589" s="37" t="s">
        <v>33</v>
      </c>
      <c r="C589" s="37" t="s">
        <v>153</v>
      </c>
      <c r="D589" s="37" t="s">
        <v>215</v>
      </c>
      <c r="E589" s="37" t="s">
        <v>201</v>
      </c>
      <c r="F589" s="39">
        <v>5250</v>
      </c>
      <c r="G589" s="261">
        <f>+VLOOKUP(Tabla16_2[[#This Row],[Semana ]],Tabla18[],2,0)</f>
        <v>44113</v>
      </c>
      <c r="H589" s="37">
        <f>+VLOOKUP(Tabla16_2[[#This Row],[Mercado]],Codigos_mercados_mayoristas[],3,0)</f>
        <v>16</v>
      </c>
    </row>
    <row r="590" spans="1:8">
      <c r="A590" s="37" t="s">
        <v>20</v>
      </c>
      <c r="B590" s="37" t="s">
        <v>33</v>
      </c>
      <c r="C590" s="37" t="s">
        <v>153</v>
      </c>
      <c r="D590" s="37" t="s">
        <v>215</v>
      </c>
      <c r="E590" s="37" t="s">
        <v>202</v>
      </c>
      <c r="F590" s="39">
        <v>5250</v>
      </c>
      <c r="G590" s="261">
        <f>+VLOOKUP(Tabla16_2[[#This Row],[Semana ]],Tabla18[],2,0)</f>
        <v>44113</v>
      </c>
      <c r="H590" s="37">
        <f>+VLOOKUP(Tabla16_2[[#This Row],[Mercado]],Codigos_mercados_mayoristas[],3,0)</f>
        <v>16</v>
      </c>
    </row>
    <row r="591" spans="1:8">
      <c r="A591" s="37" t="s">
        <v>20</v>
      </c>
      <c r="B591" s="37" t="s">
        <v>33</v>
      </c>
      <c r="C591" s="37" t="s">
        <v>153</v>
      </c>
      <c r="D591" s="37" t="s">
        <v>215</v>
      </c>
      <c r="E591" s="37" t="s">
        <v>203</v>
      </c>
      <c r="F591" s="39">
        <v>5250</v>
      </c>
      <c r="G591" s="261">
        <f>+VLOOKUP(Tabla16_2[[#This Row],[Semana ]],Tabla18[],2,0)</f>
        <v>44113</v>
      </c>
      <c r="H591" s="37">
        <f>+VLOOKUP(Tabla16_2[[#This Row],[Mercado]],Codigos_mercados_mayoristas[],3,0)</f>
        <v>16</v>
      </c>
    </row>
    <row r="592" spans="1:8">
      <c r="A592" s="37" t="s">
        <v>20</v>
      </c>
      <c r="B592" s="37" t="s">
        <v>35</v>
      </c>
      <c r="C592" s="37" t="s">
        <v>153</v>
      </c>
      <c r="D592" s="37" t="s">
        <v>215</v>
      </c>
      <c r="E592" s="37" t="s">
        <v>199</v>
      </c>
      <c r="F592" s="39">
        <v>0</v>
      </c>
      <c r="G592" s="261">
        <f>+VLOOKUP(Tabla16_2[[#This Row],[Semana ]],Tabla18[],2,0)</f>
        <v>44113</v>
      </c>
      <c r="H592" s="37">
        <f>+VLOOKUP(Tabla16_2[[#This Row],[Mercado]],Codigos_mercados_mayoristas[],3,0)</f>
        <v>9</v>
      </c>
    </row>
    <row r="593" spans="1:8">
      <c r="A593" s="37" t="s">
        <v>20</v>
      </c>
      <c r="B593" s="37" t="s">
        <v>35</v>
      </c>
      <c r="C593" s="37" t="s">
        <v>153</v>
      </c>
      <c r="D593" s="37" t="s">
        <v>215</v>
      </c>
      <c r="E593" s="37" t="s">
        <v>200</v>
      </c>
      <c r="F593" s="39">
        <v>0</v>
      </c>
      <c r="G593" s="261">
        <f>+VLOOKUP(Tabla16_2[[#This Row],[Semana ]],Tabla18[],2,0)</f>
        <v>44113</v>
      </c>
      <c r="H593" s="37">
        <f>+VLOOKUP(Tabla16_2[[#This Row],[Mercado]],Codigos_mercados_mayoristas[],3,0)</f>
        <v>9</v>
      </c>
    </row>
    <row r="594" spans="1:8">
      <c r="A594" s="37" t="s">
        <v>20</v>
      </c>
      <c r="B594" s="37" t="s">
        <v>35</v>
      </c>
      <c r="C594" s="37" t="s">
        <v>153</v>
      </c>
      <c r="D594" s="37" t="s">
        <v>215</v>
      </c>
      <c r="E594" s="37" t="s">
        <v>201</v>
      </c>
      <c r="F594" s="39">
        <v>0</v>
      </c>
      <c r="G594" s="261">
        <f>+VLOOKUP(Tabla16_2[[#This Row],[Semana ]],Tabla18[],2,0)</f>
        <v>44113</v>
      </c>
      <c r="H594" s="37">
        <f>+VLOOKUP(Tabla16_2[[#This Row],[Mercado]],Codigos_mercados_mayoristas[],3,0)</f>
        <v>9</v>
      </c>
    </row>
    <row r="595" spans="1:8">
      <c r="A595" s="37" t="s">
        <v>20</v>
      </c>
      <c r="B595" s="37" t="s">
        <v>35</v>
      </c>
      <c r="C595" s="37" t="s">
        <v>153</v>
      </c>
      <c r="D595" s="37" t="s">
        <v>215</v>
      </c>
      <c r="E595" s="37" t="s">
        <v>202</v>
      </c>
      <c r="F595" s="39">
        <v>6667</v>
      </c>
      <c r="G595" s="261">
        <f>+VLOOKUP(Tabla16_2[[#This Row],[Semana ]],Tabla18[],2,0)</f>
        <v>44113</v>
      </c>
      <c r="H595" s="37">
        <f>+VLOOKUP(Tabla16_2[[#This Row],[Mercado]],Codigos_mercados_mayoristas[],3,0)</f>
        <v>9</v>
      </c>
    </row>
    <row r="596" spans="1:8">
      <c r="A596" s="37" t="s">
        <v>20</v>
      </c>
      <c r="B596" s="37" t="s">
        <v>35</v>
      </c>
      <c r="C596" s="37" t="s">
        <v>153</v>
      </c>
      <c r="D596" s="37" t="s">
        <v>215</v>
      </c>
      <c r="E596" s="37" t="s">
        <v>203</v>
      </c>
      <c r="F596" s="39">
        <v>0</v>
      </c>
      <c r="G596" s="261">
        <f>+VLOOKUP(Tabla16_2[[#This Row],[Semana ]],Tabla18[],2,0)</f>
        <v>44113</v>
      </c>
      <c r="H596" s="37">
        <f>+VLOOKUP(Tabla16_2[[#This Row],[Mercado]],Codigos_mercados_mayoristas[],3,0)</f>
        <v>9</v>
      </c>
    </row>
    <row r="597" spans="1:8">
      <c r="A597" s="37" t="s">
        <v>22</v>
      </c>
      <c r="B597" s="37" t="s">
        <v>207</v>
      </c>
      <c r="C597" s="37" t="s">
        <v>153</v>
      </c>
      <c r="D597" s="37" t="s">
        <v>215</v>
      </c>
      <c r="E597" s="37" t="s">
        <v>199</v>
      </c>
      <c r="F597" s="39">
        <v>0</v>
      </c>
      <c r="G597" s="261">
        <f>+VLOOKUP(Tabla16_2[[#This Row],[Semana ]],Tabla18[],2,0)</f>
        <v>44113</v>
      </c>
      <c r="H597" s="37">
        <f>+VLOOKUP(Tabla16_2[[#This Row],[Mercado]],Codigos_mercados_mayoristas[],3,0)</f>
        <v>15</v>
      </c>
    </row>
    <row r="598" spans="1:8">
      <c r="A598" s="37" t="s">
        <v>22</v>
      </c>
      <c r="B598" s="37" t="s">
        <v>207</v>
      </c>
      <c r="C598" s="37" t="s">
        <v>153</v>
      </c>
      <c r="D598" s="37" t="s">
        <v>215</v>
      </c>
      <c r="E598" s="37" t="s">
        <v>200</v>
      </c>
      <c r="F598" s="39">
        <v>0</v>
      </c>
      <c r="G598" s="261">
        <f>+VLOOKUP(Tabla16_2[[#This Row],[Semana ]],Tabla18[],2,0)</f>
        <v>44113</v>
      </c>
      <c r="H598" s="37">
        <f>+VLOOKUP(Tabla16_2[[#This Row],[Mercado]],Codigos_mercados_mayoristas[],3,0)</f>
        <v>15</v>
      </c>
    </row>
    <row r="599" spans="1:8">
      <c r="A599" s="37" t="s">
        <v>22</v>
      </c>
      <c r="B599" s="37" t="s">
        <v>207</v>
      </c>
      <c r="C599" s="37" t="s">
        <v>153</v>
      </c>
      <c r="D599" s="37" t="s">
        <v>215</v>
      </c>
      <c r="E599" s="37" t="s">
        <v>201</v>
      </c>
      <c r="F599" s="39">
        <v>9500</v>
      </c>
      <c r="G599" s="261">
        <f>+VLOOKUP(Tabla16_2[[#This Row],[Semana ]],Tabla18[],2,0)</f>
        <v>44113</v>
      </c>
      <c r="H599" s="37">
        <f>+VLOOKUP(Tabla16_2[[#This Row],[Mercado]],Codigos_mercados_mayoristas[],3,0)</f>
        <v>15</v>
      </c>
    </row>
    <row r="600" spans="1:8">
      <c r="A600" s="37" t="s">
        <v>22</v>
      </c>
      <c r="B600" s="37" t="s">
        <v>207</v>
      </c>
      <c r="C600" s="37" t="s">
        <v>153</v>
      </c>
      <c r="D600" s="37" t="s">
        <v>215</v>
      </c>
      <c r="E600" s="37" t="s">
        <v>202</v>
      </c>
      <c r="F600" s="39">
        <v>0</v>
      </c>
      <c r="G600" s="261">
        <f>+VLOOKUP(Tabla16_2[[#This Row],[Semana ]],Tabla18[],2,0)</f>
        <v>44113</v>
      </c>
      <c r="H600" s="37">
        <f>+VLOOKUP(Tabla16_2[[#This Row],[Mercado]],Codigos_mercados_mayoristas[],3,0)</f>
        <v>15</v>
      </c>
    </row>
    <row r="601" spans="1:8">
      <c r="A601" s="37" t="s">
        <v>22</v>
      </c>
      <c r="B601" s="37" t="s">
        <v>207</v>
      </c>
      <c r="C601" s="37" t="s">
        <v>153</v>
      </c>
      <c r="D601" s="37" t="s">
        <v>215</v>
      </c>
      <c r="E601" s="37" t="s">
        <v>203</v>
      </c>
      <c r="F601" s="39">
        <v>0</v>
      </c>
      <c r="G601" s="261">
        <f>+VLOOKUP(Tabla16_2[[#This Row],[Semana ]],Tabla18[],2,0)</f>
        <v>44113</v>
      </c>
      <c r="H601" s="37">
        <f>+VLOOKUP(Tabla16_2[[#This Row],[Mercado]],Codigos_mercados_mayoristas[],3,0)</f>
        <v>15</v>
      </c>
    </row>
    <row r="602" spans="1:8">
      <c r="A602" s="37" t="s">
        <v>22</v>
      </c>
      <c r="B602" s="37" t="s">
        <v>163</v>
      </c>
      <c r="C602" s="37" t="s">
        <v>153</v>
      </c>
      <c r="D602" s="37" t="s">
        <v>215</v>
      </c>
      <c r="E602" s="37" t="s">
        <v>199</v>
      </c>
      <c r="F602" s="39">
        <v>7714</v>
      </c>
      <c r="G602" s="261">
        <f>+VLOOKUP(Tabla16_2[[#This Row],[Semana ]],Tabla18[],2,0)</f>
        <v>44113</v>
      </c>
      <c r="H602" s="37">
        <f>+VLOOKUP(Tabla16_2[[#This Row],[Mercado]],Codigos_mercados_mayoristas[],3,0)</f>
        <v>13</v>
      </c>
    </row>
    <row r="603" spans="1:8">
      <c r="A603" s="37" t="s">
        <v>22</v>
      </c>
      <c r="B603" s="37" t="s">
        <v>163</v>
      </c>
      <c r="C603" s="37" t="s">
        <v>153</v>
      </c>
      <c r="D603" s="37" t="s">
        <v>215</v>
      </c>
      <c r="E603" s="37" t="s">
        <v>200</v>
      </c>
      <c r="F603" s="39">
        <v>0</v>
      </c>
      <c r="G603" s="261">
        <f>+VLOOKUP(Tabla16_2[[#This Row],[Semana ]],Tabla18[],2,0)</f>
        <v>44113</v>
      </c>
      <c r="H603" s="37">
        <f>+VLOOKUP(Tabla16_2[[#This Row],[Mercado]],Codigos_mercados_mayoristas[],3,0)</f>
        <v>13</v>
      </c>
    </row>
    <row r="604" spans="1:8">
      <c r="A604" s="37" t="s">
        <v>22</v>
      </c>
      <c r="B604" s="37" t="s">
        <v>163</v>
      </c>
      <c r="C604" s="37" t="s">
        <v>153</v>
      </c>
      <c r="D604" s="37" t="s">
        <v>215</v>
      </c>
      <c r="E604" s="37" t="s">
        <v>201</v>
      </c>
      <c r="F604" s="39">
        <v>7731</v>
      </c>
      <c r="G604" s="261">
        <f>+VLOOKUP(Tabla16_2[[#This Row],[Semana ]],Tabla18[],2,0)</f>
        <v>44113</v>
      </c>
      <c r="H604" s="37">
        <f>+VLOOKUP(Tabla16_2[[#This Row],[Mercado]],Codigos_mercados_mayoristas[],3,0)</f>
        <v>13</v>
      </c>
    </row>
    <row r="605" spans="1:8">
      <c r="A605" s="37" t="s">
        <v>22</v>
      </c>
      <c r="B605" s="37" t="s">
        <v>163</v>
      </c>
      <c r="C605" s="37" t="s">
        <v>153</v>
      </c>
      <c r="D605" s="37" t="s">
        <v>215</v>
      </c>
      <c r="E605" s="37" t="s">
        <v>202</v>
      </c>
      <c r="F605" s="39">
        <v>0</v>
      </c>
      <c r="G605" s="261">
        <f>+VLOOKUP(Tabla16_2[[#This Row],[Semana ]],Tabla18[],2,0)</f>
        <v>44113</v>
      </c>
      <c r="H605" s="37">
        <f>+VLOOKUP(Tabla16_2[[#This Row],[Mercado]],Codigos_mercados_mayoristas[],3,0)</f>
        <v>13</v>
      </c>
    </row>
    <row r="606" spans="1:8">
      <c r="A606" s="37" t="s">
        <v>22</v>
      </c>
      <c r="B606" s="37" t="s">
        <v>163</v>
      </c>
      <c r="C606" s="37" t="s">
        <v>153</v>
      </c>
      <c r="D606" s="37" t="s">
        <v>215</v>
      </c>
      <c r="E606" s="37" t="s">
        <v>203</v>
      </c>
      <c r="F606" s="39">
        <v>7714</v>
      </c>
      <c r="G606" s="261">
        <f>+VLOOKUP(Tabla16_2[[#This Row],[Semana ]],Tabla18[],2,0)</f>
        <v>44113</v>
      </c>
      <c r="H606" s="37">
        <f>+VLOOKUP(Tabla16_2[[#This Row],[Mercado]],Codigos_mercados_mayoristas[],3,0)</f>
        <v>13</v>
      </c>
    </row>
    <row r="607" spans="1:8">
      <c r="A607" s="37" t="s">
        <v>22</v>
      </c>
      <c r="B607" s="37" t="s">
        <v>33</v>
      </c>
      <c r="C607" s="37" t="s">
        <v>153</v>
      </c>
      <c r="D607" s="37" t="s">
        <v>215</v>
      </c>
      <c r="E607" s="37" t="s">
        <v>199</v>
      </c>
      <c r="F607" s="39">
        <v>6250</v>
      </c>
      <c r="G607" s="261">
        <f>+VLOOKUP(Tabla16_2[[#This Row],[Semana ]],Tabla18[],2,0)</f>
        <v>44113</v>
      </c>
      <c r="H607" s="37">
        <f>+VLOOKUP(Tabla16_2[[#This Row],[Mercado]],Codigos_mercados_mayoristas[],3,0)</f>
        <v>16</v>
      </c>
    </row>
    <row r="608" spans="1:8">
      <c r="A608" s="37" t="s">
        <v>22</v>
      </c>
      <c r="B608" s="37" t="s">
        <v>33</v>
      </c>
      <c r="C608" s="37" t="s">
        <v>153</v>
      </c>
      <c r="D608" s="37" t="s">
        <v>215</v>
      </c>
      <c r="E608" s="37" t="s">
        <v>200</v>
      </c>
      <c r="F608" s="39">
        <v>0</v>
      </c>
      <c r="G608" s="261">
        <f>+VLOOKUP(Tabla16_2[[#This Row],[Semana ]],Tabla18[],2,0)</f>
        <v>44113</v>
      </c>
      <c r="H608" s="37">
        <f>+VLOOKUP(Tabla16_2[[#This Row],[Mercado]],Codigos_mercados_mayoristas[],3,0)</f>
        <v>16</v>
      </c>
    </row>
    <row r="609" spans="1:8">
      <c r="A609" s="37" t="s">
        <v>22</v>
      </c>
      <c r="B609" s="37" t="s">
        <v>33</v>
      </c>
      <c r="C609" s="37" t="s">
        <v>153</v>
      </c>
      <c r="D609" s="37" t="s">
        <v>215</v>
      </c>
      <c r="E609" s="37" t="s">
        <v>201</v>
      </c>
      <c r="F609" s="39">
        <v>0</v>
      </c>
      <c r="G609" s="261">
        <f>+VLOOKUP(Tabla16_2[[#This Row],[Semana ]],Tabla18[],2,0)</f>
        <v>44113</v>
      </c>
      <c r="H609" s="37">
        <f>+VLOOKUP(Tabla16_2[[#This Row],[Mercado]],Codigos_mercados_mayoristas[],3,0)</f>
        <v>16</v>
      </c>
    </row>
    <row r="610" spans="1:8">
      <c r="A610" s="37" t="s">
        <v>22</v>
      </c>
      <c r="B610" s="37" t="s">
        <v>33</v>
      </c>
      <c r="C610" s="37" t="s">
        <v>153</v>
      </c>
      <c r="D610" s="37" t="s">
        <v>215</v>
      </c>
      <c r="E610" s="37" t="s">
        <v>202</v>
      </c>
      <c r="F610" s="39">
        <v>0</v>
      </c>
      <c r="G610" s="261">
        <f>+VLOOKUP(Tabla16_2[[#This Row],[Semana ]],Tabla18[],2,0)</f>
        <v>44113</v>
      </c>
      <c r="H610" s="37">
        <f>+VLOOKUP(Tabla16_2[[#This Row],[Mercado]],Codigos_mercados_mayoristas[],3,0)</f>
        <v>16</v>
      </c>
    </row>
    <row r="611" spans="1:8">
      <c r="A611" s="37" t="s">
        <v>22</v>
      </c>
      <c r="B611" s="37" t="s">
        <v>33</v>
      </c>
      <c r="C611" s="37" t="s">
        <v>153</v>
      </c>
      <c r="D611" s="37" t="s">
        <v>215</v>
      </c>
      <c r="E611" s="37" t="s">
        <v>203</v>
      </c>
      <c r="F611" s="39">
        <v>0</v>
      </c>
      <c r="G611" s="261">
        <f>+VLOOKUP(Tabla16_2[[#This Row],[Semana ]],Tabla18[],2,0)</f>
        <v>44113</v>
      </c>
      <c r="H611" s="37">
        <f>+VLOOKUP(Tabla16_2[[#This Row],[Mercado]],Codigos_mercados_mayoristas[],3,0)</f>
        <v>16</v>
      </c>
    </row>
    <row r="612" spans="1:8">
      <c r="A612" s="37" t="s">
        <v>23</v>
      </c>
      <c r="B612" s="37" t="s">
        <v>29</v>
      </c>
      <c r="C612" s="37" t="s">
        <v>153</v>
      </c>
      <c r="D612" s="37" t="s">
        <v>215</v>
      </c>
      <c r="E612" s="37" t="s">
        <v>199</v>
      </c>
      <c r="F612" s="39">
        <v>8250</v>
      </c>
      <c r="G612" s="261">
        <f>+VLOOKUP(Tabla16_2[[#This Row],[Semana ]],Tabla18[],2,0)</f>
        <v>44113</v>
      </c>
      <c r="H612" s="37">
        <f>+VLOOKUP(Tabla16_2[[#This Row],[Mercado]],Codigos_mercados_mayoristas[],3,0)</f>
        <v>5</v>
      </c>
    </row>
    <row r="613" spans="1:8">
      <c r="A613" s="37" t="s">
        <v>23</v>
      </c>
      <c r="B613" s="37" t="s">
        <v>29</v>
      </c>
      <c r="C613" s="37" t="s">
        <v>153</v>
      </c>
      <c r="D613" s="37" t="s">
        <v>215</v>
      </c>
      <c r="E613" s="37" t="s">
        <v>200</v>
      </c>
      <c r="F613" s="39">
        <v>7735</v>
      </c>
      <c r="G613" s="261">
        <f>+VLOOKUP(Tabla16_2[[#This Row],[Semana ]],Tabla18[],2,0)</f>
        <v>44113</v>
      </c>
      <c r="H613" s="37">
        <f>+VLOOKUP(Tabla16_2[[#This Row],[Mercado]],Codigos_mercados_mayoristas[],3,0)</f>
        <v>5</v>
      </c>
    </row>
    <row r="614" spans="1:8">
      <c r="A614" s="37" t="s">
        <v>23</v>
      </c>
      <c r="B614" s="37" t="s">
        <v>29</v>
      </c>
      <c r="C614" s="37" t="s">
        <v>153</v>
      </c>
      <c r="D614" s="37" t="s">
        <v>215</v>
      </c>
      <c r="E614" s="37" t="s">
        <v>201</v>
      </c>
      <c r="F614" s="39">
        <v>7527</v>
      </c>
      <c r="G614" s="261">
        <f>+VLOOKUP(Tabla16_2[[#This Row],[Semana ]],Tabla18[],2,0)</f>
        <v>44113</v>
      </c>
      <c r="H614" s="37">
        <f>+VLOOKUP(Tabla16_2[[#This Row],[Mercado]],Codigos_mercados_mayoristas[],3,0)</f>
        <v>5</v>
      </c>
    </row>
    <row r="615" spans="1:8">
      <c r="A615" s="37" t="s">
        <v>23</v>
      </c>
      <c r="B615" s="37" t="s">
        <v>29</v>
      </c>
      <c r="C615" s="37" t="s">
        <v>153</v>
      </c>
      <c r="D615" s="37" t="s">
        <v>215</v>
      </c>
      <c r="E615" s="37" t="s">
        <v>202</v>
      </c>
      <c r="F615" s="39">
        <v>7646</v>
      </c>
      <c r="G615" s="261">
        <f>+VLOOKUP(Tabla16_2[[#This Row],[Semana ]],Tabla18[],2,0)</f>
        <v>44113</v>
      </c>
      <c r="H615" s="37">
        <f>+VLOOKUP(Tabla16_2[[#This Row],[Mercado]],Codigos_mercados_mayoristas[],3,0)</f>
        <v>5</v>
      </c>
    </row>
    <row r="616" spans="1:8">
      <c r="A616" s="37" t="s">
        <v>23</v>
      </c>
      <c r="B616" s="37" t="s">
        <v>29</v>
      </c>
      <c r="C616" s="37" t="s">
        <v>153</v>
      </c>
      <c r="D616" s="37" t="s">
        <v>215</v>
      </c>
      <c r="E616" s="37" t="s">
        <v>203</v>
      </c>
      <c r="F616" s="39">
        <v>7646</v>
      </c>
      <c r="G616" s="261">
        <f>+VLOOKUP(Tabla16_2[[#This Row],[Semana ]],Tabla18[],2,0)</f>
        <v>44113</v>
      </c>
      <c r="H616" s="37">
        <f>+VLOOKUP(Tabla16_2[[#This Row],[Mercado]],Codigos_mercados_mayoristas[],3,0)</f>
        <v>5</v>
      </c>
    </row>
    <row r="617" spans="1:8">
      <c r="A617" s="37" t="s">
        <v>16</v>
      </c>
      <c r="B617" s="37" t="s">
        <v>207</v>
      </c>
      <c r="C617" s="37" t="s">
        <v>153</v>
      </c>
      <c r="D617" s="37" t="s">
        <v>216</v>
      </c>
      <c r="E617" s="37" t="s">
        <v>199</v>
      </c>
      <c r="F617" s="39">
        <v>0</v>
      </c>
      <c r="G617" s="261">
        <f>+VLOOKUP(Tabla16_2[[#This Row],[Semana ]],Tabla18[],2,0)</f>
        <v>44106</v>
      </c>
      <c r="H617" s="37">
        <f>+VLOOKUP(Tabla16_2[[#This Row],[Mercado]],Codigos_mercados_mayoristas[],3,0)</f>
        <v>15</v>
      </c>
    </row>
    <row r="618" spans="1:8">
      <c r="A618" s="37" t="s">
        <v>16</v>
      </c>
      <c r="B618" s="37" t="s">
        <v>207</v>
      </c>
      <c r="C618" s="37" t="s">
        <v>153</v>
      </c>
      <c r="D618" s="37" t="s">
        <v>216</v>
      </c>
      <c r="E618" s="37" t="s">
        <v>200</v>
      </c>
      <c r="F618" s="39">
        <v>0</v>
      </c>
      <c r="G618" s="261">
        <f>+VLOOKUP(Tabla16_2[[#This Row],[Semana ]],Tabla18[],2,0)</f>
        <v>44106</v>
      </c>
      <c r="H618" s="37">
        <f>+VLOOKUP(Tabla16_2[[#This Row],[Mercado]],Codigos_mercados_mayoristas[],3,0)</f>
        <v>15</v>
      </c>
    </row>
    <row r="619" spans="1:8">
      <c r="A619" s="37" t="s">
        <v>16</v>
      </c>
      <c r="B619" s="37" t="s">
        <v>207</v>
      </c>
      <c r="C619" s="37" t="s">
        <v>153</v>
      </c>
      <c r="D619" s="37" t="s">
        <v>216</v>
      </c>
      <c r="E619" s="37" t="s">
        <v>201</v>
      </c>
      <c r="F619" s="39">
        <v>0</v>
      </c>
      <c r="G619" s="261">
        <f>+VLOOKUP(Tabla16_2[[#This Row],[Semana ]],Tabla18[],2,0)</f>
        <v>44106</v>
      </c>
      <c r="H619" s="37">
        <f>+VLOOKUP(Tabla16_2[[#This Row],[Mercado]],Codigos_mercados_mayoristas[],3,0)</f>
        <v>15</v>
      </c>
    </row>
    <row r="620" spans="1:8">
      <c r="A620" s="37" t="s">
        <v>16</v>
      </c>
      <c r="B620" s="37" t="s">
        <v>207</v>
      </c>
      <c r="C620" s="37" t="s">
        <v>153</v>
      </c>
      <c r="D620" s="37" t="s">
        <v>216</v>
      </c>
      <c r="E620" s="37" t="s">
        <v>202</v>
      </c>
      <c r="F620" s="39">
        <v>8750</v>
      </c>
      <c r="G620" s="261">
        <f>+VLOOKUP(Tabla16_2[[#This Row],[Semana ]],Tabla18[],2,0)</f>
        <v>44106</v>
      </c>
      <c r="H620" s="37">
        <f>+VLOOKUP(Tabla16_2[[#This Row],[Mercado]],Codigos_mercados_mayoristas[],3,0)</f>
        <v>15</v>
      </c>
    </row>
    <row r="621" spans="1:8">
      <c r="A621" s="37" t="s">
        <v>16</v>
      </c>
      <c r="B621" s="37" t="s">
        <v>207</v>
      </c>
      <c r="C621" s="37" t="s">
        <v>153</v>
      </c>
      <c r="D621" s="37" t="s">
        <v>216</v>
      </c>
      <c r="E621" s="37" t="s">
        <v>203</v>
      </c>
      <c r="F621" s="39">
        <v>0</v>
      </c>
      <c r="G621" s="261">
        <f>+VLOOKUP(Tabla16_2[[#This Row],[Semana ]],Tabla18[],2,0)</f>
        <v>44106</v>
      </c>
      <c r="H621" s="37">
        <f>+VLOOKUP(Tabla16_2[[#This Row],[Mercado]],Codigos_mercados_mayoristas[],3,0)</f>
        <v>15</v>
      </c>
    </row>
    <row r="622" spans="1:8">
      <c r="A622" s="37" t="s">
        <v>16</v>
      </c>
      <c r="B622" s="37" t="s">
        <v>163</v>
      </c>
      <c r="C622" s="37" t="s">
        <v>153</v>
      </c>
      <c r="D622" s="37" t="s">
        <v>216</v>
      </c>
      <c r="E622" s="37" t="s">
        <v>199</v>
      </c>
      <c r="F622" s="39">
        <v>7731</v>
      </c>
      <c r="G622" s="261">
        <f>+VLOOKUP(Tabla16_2[[#This Row],[Semana ]],Tabla18[],2,0)</f>
        <v>44106</v>
      </c>
      <c r="H622" s="37">
        <f>+VLOOKUP(Tabla16_2[[#This Row],[Mercado]],Codigos_mercados_mayoristas[],3,0)</f>
        <v>13</v>
      </c>
    </row>
    <row r="623" spans="1:8">
      <c r="A623" s="37" t="s">
        <v>16</v>
      </c>
      <c r="B623" s="37" t="s">
        <v>163</v>
      </c>
      <c r="C623" s="37" t="s">
        <v>153</v>
      </c>
      <c r="D623" s="37" t="s">
        <v>216</v>
      </c>
      <c r="E623" s="37" t="s">
        <v>200</v>
      </c>
      <c r="F623" s="39">
        <v>7769</v>
      </c>
      <c r="G623" s="261">
        <f>+VLOOKUP(Tabla16_2[[#This Row],[Semana ]],Tabla18[],2,0)</f>
        <v>44106</v>
      </c>
      <c r="H623" s="37">
        <f>+VLOOKUP(Tabla16_2[[#This Row],[Mercado]],Codigos_mercados_mayoristas[],3,0)</f>
        <v>13</v>
      </c>
    </row>
    <row r="624" spans="1:8">
      <c r="A624" s="37" t="s">
        <v>16</v>
      </c>
      <c r="B624" s="37" t="s">
        <v>163</v>
      </c>
      <c r="C624" s="37" t="s">
        <v>153</v>
      </c>
      <c r="D624" s="37" t="s">
        <v>216</v>
      </c>
      <c r="E624" s="37" t="s">
        <v>201</v>
      </c>
      <c r="F624" s="39">
        <v>7731</v>
      </c>
      <c r="G624" s="261">
        <f>+VLOOKUP(Tabla16_2[[#This Row],[Semana ]],Tabla18[],2,0)</f>
        <v>44106</v>
      </c>
      <c r="H624" s="37">
        <f>+VLOOKUP(Tabla16_2[[#This Row],[Mercado]],Codigos_mercados_mayoristas[],3,0)</f>
        <v>13</v>
      </c>
    </row>
    <row r="625" spans="1:8">
      <c r="A625" s="37" t="s">
        <v>16</v>
      </c>
      <c r="B625" s="37" t="s">
        <v>163</v>
      </c>
      <c r="C625" s="37" t="s">
        <v>153</v>
      </c>
      <c r="D625" s="37" t="s">
        <v>216</v>
      </c>
      <c r="E625" s="37" t="s">
        <v>202</v>
      </c>
      <c r="F625" s="39">
        <v>0</v>
      </c>
      <c r="G625" s="261">
        <f>+VLOOKUP(Tabla16_2[[#This Row],[Semana ]],Tabla18[],2,0)</f>
        <v>44106</v>
      </c>
      <c r="H625" s="37">
        <f>+VLOOKUP(Tabla16_2[[#This Row],[Mercado]],Codigos_mercados_mayoristas[],3,0)</f>
        <v>13</v>
      </c>
    </row>
    <row r="626" spans="1:8">
      <c r="A626" s="37" t="s">
        <v>16</v>
      </c>
      <c r="B626" s="37" t="s">
        <v>163</v>
      </c>
      <c r="C626" s="37" t="s">
        <v>153</v>
      </c>
      <c r="D626" s="37" t="s">
        <v>216</v>
      </c>
      <c r="E626" s="37" t="s">
        <v>203</v>
      </c>
      <c r="F626" s="39">
        <v>0</v>
      </c>
      <c r="G626" s="261">
        <f>+VLOOKUP(Tabla16_2[[#This Row],[Semana ]],Tabla18[],2,0)</f>
        <v>44106</v>
      </c>
      <c r="H626" s="37">
        <f>+VLOOKUP(Tabla16_2[[#This Row],[Mercado]],Codigos_mercados_mayoristas[],3,0)</f>
        <v>13</v>
      </c>
    </row>
    <row r="627" spans="1:8">
      <c r="A627" s="37" t="s">
        <v>16</v>
      </c>
      <c r="B627" s="37" t="s">
        <v>35</v>
      </c>
      <c r="C627" s="37" t="s">
        <v>153</v>
      </c>
      <c r="D627" s="37" t="s">
        <v>216</v>
      </c>
      <c r="E627" s="37" t="s">
        <v>199</v>
      </c>
      <c r="F627" s="39">
        <v>6429</v>
      </c>
      <c r="G627" s="261">
        <f>+VLOOKUP(Tabla16_2[[#This Row],[Semana ]],Tabla18[],2,0)</f>
        <v>44106</v>
      </c>
      <c r="H627" s="37">
        <f>+VLOOKUP(Tabla16_2[[#This Row],[Mercado]],Codigos_mercados_mayoristas[],3,0)</f>
        <v>9</v>
      </c>
    </row>
    <row r="628" spans="1:8">
      <c r="A628" s="37" t="s">
        <v>16</v>
      </c>
      <c r="B628" s="37" t="s">
        <v>35</v>
      </c>
      <c r="C628" s="37" t="s">
        <v>153</v>
      </c>
      <c r="D628" s="37" t="s">
        <v>216</v>
      </c>
      <c r="E628" s="37" t="s">
        <v>200</v>
      </c>
      <c r="F628" s="39">
        <v>6750</v>
      </c>
      <c r="G628" s="261">
        <f>+VLOOKUP(Tabla16_2[[#This Row],[Semana ]],Tabla18[],2,0)</f>
        <v>44106</v>
      </c>
      <c r="H628" s="37">
        <f>+VLOOKUP(Tabla16_2[[#This Row],[Mercado]],Codigos_mercados_mayoristas[],3,0)</f>
        <v>9</v>
      </c>
    </row>
    <row r="629" spans="1:8">
      <c r="A629" s="37" t="s">
        <v>16</v>
      </c>
      <c r="B629" s="37" t="s">
        <v>35</v>
      </c>
      <c r="C629" s="37" t="s">
        <v>153</v>
      </c>
      <c r="D629" s="37" t="s">
        <v>216</v>
      </c>
      <c r="E629" s="37" t="s">
        <v>201</v>
      </c>
      <c r="F629" s="39">
        <v>7000</v>
      </c>
      <c r="G629" s="261">
        <f>+VLOOKUP(Tabla16_2[[#This Row],[Semana ]],Tabla18[],2,0)</f>
        <v>44106</v>
      </c>
      <c r="H629" s="37">
        <f>+VLOOKUP(Tabla16_2[[#This Row],[Mercado]],Codigos_mercados_mayoristas[],3,0)</f>
        <v>9</v>
      </c>
    </row>
    <row r="630" spans="1:8">
      <c r="A630" s="37" t="s">
        <v>16</v>
      </c>
      <c r="B630" s="37" t="s">
        <v>35</v>
      </c>
      <c r="C630" s="37" t="s">
        <v>153</v>
      </c>
      <c r="D630" s="37" t="s">
        <v>216</v>
      </c>
      <c r="E630" s="37" t="s">
        <v>202</v>
      </c>
      <c r="F630" s="39">
        <v>6286</v>
      </c>
      <c r="G630" s="261">
        <f>+VLOOKUP(Tabla16_2[[#This Row],[Semana ]],Tabla18[],2,0)</f>
        <v>44106</v>
      </c>
      <c r="H630" s="37">
        <f>+VLOOKUP(Tabla16_2[[#This Row],[Mercado]],Codigos_mercados_mayoristas[],3,0)</f>
        <v>9</v>
      </c>
    </row>
    <row r="631" spans="1:8">
      <c r="A631" s="37" t="s">
        <v>16</v>
      </c>
      <c r="B631" s="37" t="s">
        <v>35</v>
      </c>
      <c r="C631" s="37" t="s">
        <v>153</v>
      </c>
      <c r="D631" s="37" t="s">
        <v>216</v>
      </c>
      <c r="E631" s="37" t="s">
        <v>203</v>
      </c>
      <c r="F631" s="39">
        <v>6750</v>
      </c>
      <c r="G631" s="261">
        <f>+VLOOKUP(Tabla16_2[[#This Row],[Semana ]],Tabla18[],2,0)</f>
        <v>44106</v>
      </c>
      <c r="H631" s="37">
        <f>+VLOOKUP(Tabla16_2[[#This Row],[Mercado]],Codigos_mercados_mayoristas[],3,0)</f>
        <v>9</v>
      </c>
    </row>
    <row r="632" spans="1:8">
      <c r="A632" s="37" t="s">
        <v>16</v>
      </c>
      <c r="B632" s="37" t="s">
        <v>34</v>
      </c>
      <c r="C632" s="37" t="s">
        <v>153</v>
      </c>
      <c r="D632" s="37" t="s">
        <v>216</v>
      </c>
      <c r="E632" s="37" t="s">
        <v>199</v>
      </c>
      <c r="F632" s="39">
        <v>0</v>
      </c>
      <c r="G632" s="261">
        <f>+VLOOKUP(Tabla16_2[[#This Row],[Semana ]],Tabla18[],2,0)</f>
        <v>44106</v>
      </c>
      <c r="H632" s="37">
        <f>+VLOOKUP(Tabla16_2[[#This Row],[Mercado]],Codigos_mercados_mayoristas[],3,0)</f>
        <v>8</v>
      </c>
    </row>
    <row r="633" spans="1:8">
      <c r="A633" s="37" t="s">
        <v>16</v>
      </c>
      <c r="B633" s="37" t="s">
        <v>34</v>
      </c>
      <c r="C633" s="37" t="s">
        <v>153</v>
      </c>
      <c r="D633" s="37" t="s">
        <v>216</v>
      </c>
      <c r="E633" s="37" t="s">
        <v>200</v>
      </c>
      <c r="F633" s="39">
        <v>8250</v>
      </c>
      <c r="G633" s="261">
        <f>+VLOOKUP(Tabla16_2[[#This Row],[Semana ]],Tabla18[],2,0)</f>
        <v>44106</v>
      </c>
      <c r="H633" s="37">
        <f>+VLOOKUP(Tabla16_2[[#This Row],[Mercado]],Codigos_mercados_mayoristas[],3,0)</f>
        <v>8</v>
      </c>
    </row>
    <row r="634" spans="1:8">
      <c r="A634" s="37" t="s">
        <v>16</v>
      </c>
      <c r="B634" s="37" t="s">
        <v>34</v>
      </c>
      <c r="C634" s="37" t="s">
        <v>153</v>
      </c>
      <c r="D634" s="37" t="s">
        <v>216</v>
      </c>
      <c r="E634" s="37" t="s">
        <v>201</v>
      </c>
      <c r="F634" s="39">
        <v>8250</v>
      </c>
      <c r="G634" s="261">
        <f>+VLOOKUP(Tabla16_2[[#This Row],[Semana ]],Tabla18[],2,0)</f>
        <v>44106</v>
      </c>
      <c r="H634" s="37">
        <f>+VLOOKUP(Tabla16_2[[#This Row],[Mercado]],Codigos_mercados_mayoristas[],3,0)</f>
        <v>8</v>
      </c>
    </row>
    <row r="635" spans="1:8">
      <c r="A635" s="37" t="s">
        <v>16</v>
      </c>
      <c r="B635" s="37" t="s">
        <v>34</v>
      </c>
      <c r="C635" s="37" t="s">
        <v>153</v>
      </c>
      <c r="D635" s="37" t="s">
        <v>216</v>
      </c>
      <c r="E635" s="37" t="s">
        <v>202</v>
      </c>
      <c r="F635" s="39">
        <v>8250</v>
      </c>
      <c r="G635" s="261">
        <f>+VLOOKUP(Tabla16_2[[#This Row],[Semana ]],Tabla18[],2,0)</f>
        <v>44106</v>
      </c>
      <c r="H635" s="37">
        <f>+VLOOKUP(Tabla16_2[[#This Row],[Mercado]],Codigos_mercados_mayoristas[],3,0)</f>
        <v>8</v>
      </c>
    </row>
    <row r="636" spans="1:8">
      <c r="A636" s="37" t="s">
        <v>16</v>
      </c>
      <c r="B636" s="37" t="s">
        <v>34</v>
      </c>
      <c r="C636" s="37" t="s">
        <v>153</v>
      </c>
      <c r="D636" s="37" t="s">
        <v>216</v>
      </c>
      <c r="E636" s="37" t="s">
        <v>203</v>
      </c>
      <c r="F636" s="39">
        <v>0</v>
      </c>
      <c r="G636" s="261">
        <f>+VLOOKUP(Tabla16_2[[#This Row],[Semana ]],Tabla18[],2,0)</f>
        <v>44106</v>
      </c>
      <c r="H636" s="37">
        <f>+VLOOKUP(Tabla16_2[[#This Row],[Mercado]],Codigos_mercados_mayoristas[],3,0)</f>
        <v>8</v>
      </c>
    </row>
    <row r="637" spans="1:8">
      <c r="A637" s="37" t="s">
        <v>17</v>
      </c>
      <c r="B637" s="37" t="s">
        <v>29</v>
      </c>
      <c r="C637" s="37" t="s">
        <v>153</v>
      </c>
      <c r="D637" s="37" t="s">
        <v>216</v>
      </c>
      <c r="E637" s="37" t="s">
        <v>199</v>
      </c>
      <c r="F637" s="39">
        <v>0</v>
      </c>
      <c r="G637" s="261">
        <f>+VLOOKUP(Tabla16_2[[#This Row],[Semana ]],Tabla18[],2,0)</f>
        <v>44106</v>
      </c>
      <c r="H637" s="37">
        <f>+VLOOKUP(Tabla16_2[[#This Row],[Mercado]],Codigos_mercados_mayoristas[],3,0)</f>
        <v>5</v>
      </c>
    </row>
    <row r="638" spans="1:8">
      <c r="A638" s="37" t="s">
        <v>17</v>
      </c>
      <c r="B638" s="37" t="s">
        <v>29</v>
      </c>
      <c r="C638" s="37" t="s">
        <v>153</v>
      </c>
      <c r="D638" s="37" t="s">
        <v>216</v>
      </c>
      <c r="E638" s="37" t="s">
        <v>200</v>
      </c>
      <c r="F638" s="39">
        <v>8138</v>
      </c>
      <c r="G638" s="261">
        <f>+VLOOKUP(Tabla16_2[[#This Row],[Semana ]],Tabla18[],2,0)</f>
        <v>44106</v>
      </c>
      <c r="H638" s="37">
        <f>+VLOOKUP(Tabla16_2[[#This Row],[Mercado]],Codigos_mercados_mayoristas[],3,0)</f>
        <v>5</v>
      </c>
    </row>
    <row r="639" spans="1:8">
      <c r="A639" s="37" t="s">
        <v>17</v>
      </c>
      <c r="B639" s="37" t="s">
        <v>29</v>
      </c>
      <c r="C639" s="37" t="s">
        <v>153</v>
      </c>
      <c r="D639" s="37" t="s">
        <v>216</v>
      </c>
      <c r="E639" s="37" t="s">
        <v>201</v>
      </c>
      <c r="F639" s="39">
        <v>8000</v>
      </c>
      <c r="G639" s="261">
        <f>+VLOOKUP(Tabla16_2[[#This Row],[Semana ]],Tabla18[],2,0)</f>
        <v>44106</v>
      </c>
      <c r="H639" s="37">
        <f>+VLOOKUP(Tabla16_2[[#This Row],[Mercado]],Codigos_mercados_mayoristas[],3,0)</f>
        <v>5</v>
      </c>
    </row>
    <row r="640" spans="1:8">
      <c r="A640" s="37" t="s">
        <v>17</v>
      </c>
      <c r="B640" s="37" t="s">
        <v>29</v>
      </c>
      <c r="C640" s="37" t="s">
        <v>153</v>
      </c>
      <c r="D640" s="37" t="s">
        <v>216</v>
      </c>
      <c r="E640" s="37" t="s">
        <v>202</v>
      </c>
      <c r="F640" s="39">
        <v>8000</v>
      </c>
      <c r="G640" s="261">
        <f>+VLOOKUP(Tabla16_2[[#This Row],[Semana ]],Tabla18[],2,0)</f>
        <v>44106</v>
      </c>
      <c r="H640" s="37">
        <f>+VLOOKUP(Tabla16_2[[#This Row],[Mercado]],Codigos_mercados_mayoristas[],3,0)</f>
        <v>5</v>
      </c>
    </row>
    <row r="641" spans="1:8">
      <c r="A641" s="37" t="s">
        <v>17</v>
      </c>
      <c r="B641" s="37" t="s">
        <v>29</v>
      </c>
      <c r="C641" s="37" t="s">
        <v>153</v>
      </c>
      <c r="D641" s="37" t="s">
        <v>216</v>
      </c>
      <c r="E641" s="37" t="s">
        <v>203</v>
      </c>
      <c r="F641" s="39">
        <v>0</v>
      </c>
      <c r="G641" s="261">
        <f>+VLOOKUP(Tabla16_2[[#This Row],[Semana ]],Tabla18[],2,0)</f>
        <v>44106</v>
      </c>
      <c r="H641" s="37">
        <f>+VLOOKUP(Tabla16_2[[#This Row],[Mercado]],Codigos_mercados_mayoristas[],3,0)</f>
        <v>5</v>
      </c>
    </row>
    <row r="642" spans="1:8">
      <c r="A642" s="37" t="s">
        <v>20</v>
      </c>
      <c r="B642" s="37" t="s">
        <v>163</v>
      </c>
      <c r="C642" s="37" t="s">
        <v>153</v>
      </c>
      <c r="D642" s="37" t="s">
        <v>216</v>
      </c>
      <c r="E642" s="37" t="s">
        <v>199</v>
      </c>
      <c r="F642" s="39">
        <v>0</v>
      </c>
      <c r="G642" s="261">
        <f>+VLOOKUP(Tabla16_2[[#This Row],[Semana ]],Tabla18[],2,0)</f>
        <v>44106</v>
      </c>
      <c r="H642" s="37">
        <f>+VLOOKUP(Tabla16_2[[#This Row],[Mercado]],Codigos_mercados_mayoristas[],3,0)</f>
        <v>13</v>
      </c>
    </row>
    <row r="643" spans="1:8">
      <c r="A643" s="37" t="s">
        <v>20</v>
      </c>
      <c r="B643" s="37" t="s">
        <v>163</v>
      </c>
      <c r="C643" s="37" t="s">
        <v>153</v>
      </c>
      <c r="D643" s="37" t="s">
        <v>216</v>
      </c>
      <c r="E643" s="37" t="s">
        <v>200</v>
      </c>
      <c r="F643" s="39">
        <v>7714</v>
      </c>
      <c r="G643" s="261">
        <f>+VLOOKUP(Tabla16_2[[#This Row],[Semana ]],Tabla18[],2,0)</f>
        <v>44106</v>
      </c>
      <c r="H643" s="37">
        <f>+VLOOKUP(Tabla16_2[[#This Row],[Mercado]],Codigos_mercados_mayoristas[],3,0)</f>
        <v>13</v>
      </c>
    </row>
    <row r="644" spans="1:8">
      <c r="A644" s="37" t="s">
        <v>20</v>
      </c>
      <c r="B644" s="37" t="s">
        <v>163</v>
      </c>
      <c r="C644" s="37" t="s">
        <v>153</v>
      </c>
      <c r="D644" s="37" t="s">
        <v>216</v>
      </c>
      <c r="E644" s="37" t="s">
        <v>201</v>
      </c>
      <c r="F644" s="39">
        <v>0</v>
      </c>
      <c r="G644" s="261">
        <f>+VLOOKUP(Tabla16_2[[#This Row],[Semana ]],Tabla18[],2,0)</f>
        <v>44106</v>
      </c>
      <c r="H644" s="37">
        <f>+VLOOKUP(Tabla16_2[[#This Row],[Mercado]],Codigos_mercados_mayoristas[],3,0)</f>
        <v>13</v>
      </c>
    </row>
    <row r="645" spans="1:8">
      <c r="A645" s="37" t="s">
        <v>20</v>
      </c>
      <c r="B645" s="37" t="s">
        <v>163</v>
      </c>
      <c r="C645" s="37" t="s">
        <v>153</v>
      </c>
      <c r="D645" s="37" t="s">
        <v>216</v>
      </c>
      <c r="E645" s="37" t="s">
        <v>202</v>
      </c>
      <c r="F645" s="39">
        <v>0</v>
      </c>
      <c r="G645" s="261">
        <f>+VLOOKUP(Tabla16_2[[#This Row],[Semana ]],Tabla18[],2,0)</f>
        <v>44106</v>
      </c>
      <c r="H645" s="37">
        <f>+VLOOKUP(Tabla16_2[[#This Row],[Mercado]],Codigos_mercados_mayoristas[],3,0)</f>
        <v>13</v>
      </c>
    </row>
    <row r="646" spans="1:8">
      <c r="A646" s="37" t="s">
        <v>20</v>
      </c>
      <c r="B646" s="37" t="s">
        <v>163</v>
      </c>
      <c r="C646" s="37" t="s">
        <v>153</v>
      </c>
      <c r="D646" s="37" t="s">
        <v>216</v>
      </c>
      <c r="E646" s="37" t="s">
        <v>203</v>
      </c>
      <c r="F646" s="39">
        <v>0</v>
      </c>
      <c r="G646" s="261">
        <f>+VLOOKUP(Tabla16_2[[#This Row],[Semana ]],Tabla18[],2,0)</f>
        <v>44106</v>
      </c>
      <c r="H646" s="37">
        <f>+VLOOKUP(Tabla16_2[[#This Row],[Mercado]],Codigos_mercados_mayoristas[],3,0)</f>
        <v>13</v>
      </c>
    </row>
    <row r="647" spans="1:8">
      <c r="A647" s="37" t="s">
        <v>20</v>
      </c>
      <c r="B647" s="37" t="s">
        <v>36</v>
      </c>
      <c r="C647" s="37" t="s">
        <v>153</v>
      </c>
      <c r="D647" s="37" t="s">
        <v>216</v>
      </c>
      <c r="E647" s="37" t="s">
        <v>199</v>
      </c>
      <c r="F647" s="39">
        <v>6250</v>
      </c>
      <c r="G647" s="261">
        <f>+VLOOKUP(Tabla16_2[[#This Row],[Semana ]],Tabla18[],2,0)</f>
        <v>44106</v>
      </c>
      <c r="H647" s="37">
        <f>+VLOOKUP(Tabla16_2[[#This Row],[Mercado]],Codigos_mercados_mayoristas[],3,0)</f>
        <v>10</v>
      </c>
    </row>
    <row r="648" spans="1:8">
      <c r="A648" s="37" t="s">
        <v>20</v>
      </c>
      <c r="B648" s="37" t="s">
        <v>36</v>
      </c>
      <c r="C648" s="37" t="s">
        <v>153</v>
      </c>
      <c r="D648" s="37" t="s">
        <v>216</v>
      </c>
      <c r="E648" s="37" t="s">
        <v>200</v>
      </c>
      <c r="F648" s="39">
        <v>6250</v>
      </c>
      <c r="G648" s="261">
        <f>+VLOOKUP(Tabla16_2[[#This Row],[Semana ]],Tabla18[],2,0)</f>
        <v>44106</v>
      </c>
      <c r="H648" s="37">
        <f>+VLOOKUP(Tabla16_2[[#This Row],[Mercado]],Codigos_mercados_mayoristas[],3,0)</f>
        <v>10</v>
      </c>
    </row>
    <row r="649" spans="1:8">
      <c r="A649" s="37" t="s">
        <v>20</v>
      </c>
      <c r="B649" s="37" t="s">
        <v>36</v>
      </c>
      <c r="C649" s="37" t="s">
        <v>153</v>
      </c>
      <c r="D649" s="37" t="s">
        <v>216</v>
      </c>
      <c r="E649" s="37" t="s">
        <v>201</v>
      </c>
      <c r="F649" s="39">
        <v>6000</v>
      </c>
      <c r="G649" s="261">
        <f>+VLOOKUP(Tabla16_2[[#This Row],[Semana ]],Tabla18[],2,0)</f>
        <v>44106</v>
      </c>
      <c r="H649" s="37">
        <f>+VLOOKUP(Tabla16_2[[#This Row],[Mercado]],Codigos_mercados_mayoristas[],3,0)</f>
        <v>10</v>
      </c>
    </row>
    <row r="650" spans="1:8">
      <c r="A650" s="37" t="s">
        <v>20</v>
      </c>
      <c r="B650" s="37" t="s">
        <v>36</v>
      </c>
      <c r="C650" s="37" t="s">
        <v>153</v>
      </c>
      <c r="D650" s="37" t="s">
        <v>216</v>
      </c>
      <c r="E650" s="37" t="s">
        <v>202</v>
      </c>
      <c r="F650" s="39">
        <v>6000</v>
      </c>
      <c r="G650" s="261">
        <f>+VLOOKUP(Tabla16_2[[#This Row],[Semana ]],Tabla18[],2,0)</f>
        <v>44106</v>
      </c>
      <c r="H650" s="37">
        <f>+VLOOKUP(Tabla16_2[[#This Row],[Mercado]],Codigos_mercados_mayoristas[],3,0)</f>
        <v>10</v>
      </c>
    </row>
    <row r="651" spans="1:8">
      <c r="A651" s="37" t="s">
        <v>20</v>
      </c>
      <c r="B651" s="37" t="s">
        <v>36</v>
      </c>
      <c r="C651" s="37" t="s">
        <v>153</v>
      </c>
      <c r="D651" s="37" t="s">
        <v>216</v>
      </c>
      <c r="E651" s="37" t="s">
        <v>203</v>
      </c>
      <c r="F651" s="39">
        <v>6500</v>
      </c>
      <c r="G651" s="261">
        <f>+VLOOKUP(Tabla16_2[[#This Row],[Semana ]],Tabla18[],2,0)</f>
        <v>44106</v>
      </c>
      <c r="H651" s="37">
        <f>+VLOOKUP(Tabla16_2[[#This Row],[Mercado]],Codigos_mercados_mayoristas[],3,0)</f>
        <v>10</v>
      </c>
    </row>
    <row r="652" spans="1:8">
      <c r="A652" s="37" t="s">
        <v>20</v>
      </c>
      <c r="B652" s="37" t="s">
        <v>33</v>
      </c>
      <c r="C652" s="37" t="s">
        <v>153</v>
      </c>
      <c r="D652" s="37" t="s">
        <v>216</v>
      </c>
      <c r="E652" s="37" t="s">
        <v>199</v>
      </c>
      <c r="F652" s="39">
        <v>5750</v>
      </c>
      <c r="G652" s="261">
        <f>+VLOOKUP(Tabla16_2[[#This Row],[Semana ]],Tabla18[],2,0)</f>
        <v>44106</v>
      </c>
      <c r="H652" s="37">
        <f>+VLOOKUP(Tabla16_2[[#This Row],[Mercado]],Codigos_mercados_mayoristas[],3,0)</f>
        <v>16</v>
      </c>
    </row>
    <row r="653" spans="1:8">
      <c r="A653" s="37" t="s">
        <v>20</v>
      </c>
      <c r="B653" s="37" t="s">
        <v>33</v>
      </c>
      <c r="C653" s="37" t="s">
        <v>153</v>
      </c>
      <c r="D653" s="37" t="s">
        <v>216</v>
      </c>
      <c r="E653" s="37" t="s">
        <v>200</v>
      </c>
      <c r="F653" s="39">
        <v>5750</v>
      </c>
      <c r="G653" s="261">
        <f>+VLOOKUP(Tabla16_2[[#This Row],[Semana ]],Tabla18[],2,0)</f>
        <v>44106</v>
      </c>
      <c r="H653" s="37">
        <f>+VLOOKUP(Tabla16_2[[#This Row],[Mercado]],Codigos_mercados_mayoristas[],3,0)</f>
        <v>16</v>
      </c>
    </row>
    <row r="654" spans="1:8">
      <c r="A654" s="37" t="s">
        <v>20</v>
      </c>
      <c r="B654" s="37" t="s">
        <v>33</v>
      </c>
      <c r="C654" s="37" t="s">
        <v>153</v>
      </c>
      <c r="D654" s="37" t="s">
        <v>216</v>
      </c>
      <c r="E654" s="37" t="s">
        <v>201</v>
      </c>
      <c r="F654" s="39">
        <v>5750</v>
      </c>
      <c r="G654" s="261">
        <f>+VLOOKUP(Tabla16_2[[#This Row],[Semana ]],Tabla18[],2,0)</f>
        <v>44106</v>
      </c>
      <c r="H654" s="37">
        <f>+VLOOKUP(Tabla16_2[[#This Row],[Mercado]],Codigos_mercados_mayoristas[],3,0)</f>
        <v>16</v>
      </c>
    </row>
    <row r="655" spans="1:8">
      <c r="A655" s="37" t="s">
        <v>20</v>
      </c>
      <c r="B655" s="37" t="s">
        <v>33</v>
      </c>
      <c r="C655" s="37" t="s">
        <v>153</v>
      </c>
      <c r="D655" s="37" t="s">
        <v>216</v>
      </c>
      <c r="E655" s="37" t="s">
        <v>202</v>
      </c>
      <c r="F655" s="39">
        <v>6250</v>
      </c>
      <c r="G655" s="261">
        <f>+VLOOKUP(Tabla16_2[[#This Row],[Semana ]],Tabla18[],2,0)</f>
        <v>44106</v>
      </c>
      <c r="H655" s="37">
        <f>+VLOOKUP(Tabla16_2[[#This Row],[Mercado]],Codigos_mercados_mayoristas[],3,0)</f>
        <v>16</v>
      </c>
    </row>
    <row r="656" spans="1:8">
      <c r="A656" s="37" t="s">
        <v>20</v>
      </c>
      <c r="B656" s="37" t="s">
        <v>33</v>
      </c>
      <c r="C656" s="37" t="s">
        <v>153</v>
      </c>
      <c r="D656" s="37" t="s">
        <v>216</v>
      </c>
      <c r="E656" s="37" t="s">
        <v>203</v>
      </c>
      <c r="F656" s="39">
        <v>6250</v>
      </c>
      <c r="G656" s="261">
        <f>+VLOOKUP(Tabla16_2[[#This Row],[Semana ]],Tabla18[],2,0)</f>
        <v>44106</v>
      </c>
      <c r="H656" s="37">
        <f>+VLOOKUP(Tabla16_2[[#This Row],[Mercado]],Codigos_mercados_mayoristas[],3,0)</f>
        <v>16</v>
      </c>
    </row>
    <row r="657" spans="1:8">
      <c r="A657" s="37" t="s">
        <v>22</v>
      </c>
      <c r="B657" s="37" t="s">
        <v>163</v>
      </c>
      <c r="C657" s="37" t="s">
        <v>153</v>
      </c>
      <c r="D657" s="37" t="s">
        <v>216</v>
      </c>
      <c r="E657" s="37" t="s">
        <v>199</v>
      </c>
      <c r="F657" s="39">
        <v>7700</v>
      </c>
      <c r="G657" s="261">
        <f>+VLOOKUP(Tabla16_2[[#This Row],[Semana ]],Tabla18[],2,0)</f>
        <v>44106</v>
      </c>
      <c r="H657" s="37">
        <f>+VLOOKUP(Tabla16_2[[#This Row],[Mercado]],Codigos_mercados_mayoristas[],3,0)</f>
        <v>13</v>
      </c>
    </row>
    <row r="658" spans="1:8">
      <c r="A658" s="37" t="s">
        <v>22</v>
      </c>
      <c r="B658" s="37" t="s">
        <v>163</v>
      </c>
      <c r="C658" s="37" t="s">
        <v>153</v>
      </c>
      <c r="D658" s="37" t="s">
        <v>216</v>
      </c>
      <c r="E658" s="37" t="s">
        <v>200</v>
      </c>
      <c r="F658" s="39">
        <v>0</v>
      </c>
      <c r="G658" s="261">
        <f>+VLOOKUP(Tabla16_2[[#This Row],[Semana ]],Tabla18[],2,0)</f>
        <v>44106</v>
      </c>
      <c r="H658" s="37">
        <f>+VLOOKUP(Tabla16_2[[#This Row],[Mercado]],Codigos_mercados_mayoristas[],3,0)</f>
        <v>13</v>
      </c>
    </row>
    <row r="659" spans="1:8">
      <c r="A659" s="37" t="s">
        <v>22</v>
      </c>
      <c r="B659" s="37" t="s">
        <v>163</v>
      </c>
      <c r="C659" s="37" t="s">
        <v>153</v>
      </c>
      <c r="D659" s="37" t="s">
        <v>216</v>
      </c>
      <c r="E659" s="37" t="s">
        <v>201</v>
      </c>
      <c r="F659" s="39">
        <v>7714</v>
      </c>
      <c r="G659" s="261">
        <f>+VLOOKUP(Tabla16_2[[#This Row],[Semana ]],Tabla18[],2,0)</f>
        <v>44106</v>
      </c>
      <c r="H659" s="37">
        <f>+VLOOKUP(Tabla16_2[[#This Row],[Mercado]],Codigos_mercados_mayoristas[],3,0)</f>
        <v>13</v>
      </c>
    </row>
    <row r="660" spans="1:8">
      <c r="A660" s="37" t="s">
        <v>22</v>
      </c>
      <c r="B660" s="37" t="s">
        <v>163</v>
      </c>
      <c r="C660" s="37" t="s">
        <v>153</v>
      </c>
      <c r="D660" s="37" t="s">
        <v>216</v>
      </c>
      <c r="E660" s="37" t="s">
        <v>202</v>
      </c>
      <c r="F660" s="39">
        <v>0</v>
      </c>
      <c r="G660" s="261">
        <f>+VLOOKUP(Tabla16_2[[#This Row],[Semana ]],Tabla18[],2,0)</f>
        <v>44106</v>
      </c>
      <c r="H660" s="37">
        <f>+VLOOKUP(Tabla16_2[[#This Row],[Mercado]],Codigos_mercados_mayoristas[],3,0)</f>
        <v>13</v>
      </c>
    </row>
    <row r="661" spans="1:8">
      <c r="A661" s="37" t="s">
        <v>22</v>
      </c>
      <c r="B661" s="37" t="s">
        <v>163</v>
      </c>
      <c r="C661" s="37" t="s">
        <v>153</v>
      </c>
      <c r="D661" s="37" t="s">
        <v>216</v>
      </c>
      <c r="E661" s="37" t="s">
        <v>203</v>
      </c>
      <c r="F661" s="39">
        <v>0</v>
      </c>
      <c r="G661" s="261">
        <f>+VLOOKUP(Tabla16_2[[#This Row],[Semana ]],Tabla18[],2,0)</f>
        <v>44106</v>
      </c>
      <c r="H661" s="37">
        <f>+VLOOKUP(Tabla16_2[[#This Row],[Mercado]],Codigos_mercados_mayoristas[],3,0)</f>
        <v>13</v>
      </c>
    </row>
    <row r="662" spans="1:8">
      <c r="A662" s="37" t="s">
        <v>23</v>
      </c>
      <c r="B662" s="37" t="s">
        <v>29</v>
      </c>
      <c r="C662" s="37" t="s">
        <v>153</v>
      </c>
      <c r="D662" s="37" t="s">
        <v>216</v>
      </c>
      <c r="E662" s="37" t="s">
        <v>199</v>
      </c>
      <c r="F662" s="39">
        <v>7833</v>
      </c>
      <c r="G662" s="261">
        <f>+VLOOKUP(Tabla16_2[[#This Row],[Semana ]],Tabla18[],2,0)</f>
        <v>44106</v>
      </c>
      <c r="H662" s="37">
        <f>+VLOOKUP(Tabla16_2[[#This Row],[Mercado]],Codigos_mercados_mayoristas[],3,0)</f>
        <v>5</v>
      </c>
    </row>
    <row r="663" spans="1:8">
      <c r="A663" s="37" t="s">
        <v>23</v>
      </c>
      <c r="B663" s="37" t="s">
        <v>29</v>
      </c>
      <c r="C663" s="37" t="s">
        <v>153</v>
      </c>
      <c r="D663" s="37" t="s">
        <v>216</v>
      </c>
      <c r="E663" s="37" t="s">
        <v>200</v>
      </c>
      <c r="F663" s="39">
        <v>8232</v>
      </c>
      <c r="G663" s="261">
        <f>+VLOOKUP(Tabla16_2[[#This Row],[Semana ]],Tabla18[],2,0)</f>
        <v>44106</v>
      </c>
      <c r="H663" s="37">
        <f>+VLOOKUP(Tabla16_2[[#This Row],[Mercado]],Codigos_mercados_mayoristas[],3,0)</f>
        <v>5</v>
      </c>
    </row>
    <row r="664" spans="1:8">
      <c r="A664" s="37" t="s">
        <v>23</v>
      </c>
      <c r="B664" s="37" t="s">
        <v>29</v>
      </c>
      <c r="C664" s="37" t="s">
        <v>153</v>
      </c>
      <c r="D664" s="37" t="s">
        <v>216</v>
      </c>
      <c r="E664" s="37" t="s">
        <v>201</v>
      </c>
      <c r="F664" s="39">
        <v>8102</v>
      </c>
      <c r="G664" s="261">
        <f>+VLOOKUP(Tabla16_2[[#This Row],[Semana ]],Tabla18[],2,0)</f>
        <v>44106</v>
      </c>
      <c r="H664" s="37">
        <f>+VLOOKUP(Tabla16_2[[#This Row],[Mercado]],Codigos_mercados_mayoristas[],3,0)</f>
        <v>5</v>
      </c>
    </row>
    <row r="665" spans="1:8">
      <c r="A665" s="37" t="s">
        <v>23</v>
      </c>
      <c r="B665" s="37" t="s">
        <v>29</v>
      </c>
      <c r="C665" s="37" t="s">
        <v>153</v>
      </c>
      <c r="D665" s="37" t="s">
        <v>216</v>
      </c>
      <c r="E665" s="37" t="s">
        <v>202</v>
      </c>
      <c r="F665" s="39">
        <v>7500</v>
      </c>
      <c r="G665" s="261">
        <f>+VLOOKUP(Tabla16_2[[#This Row],[Semana ]],Tabla18[],2,0)</f>
        <v>44106</v>
      </c>
      <c r="H665" s="37">
        <f>+VLOOKUP(Tabla16_2[[#This Row],[Mercado]],Codigos_mercados_mayoristas[],3,0)</f>
        <v>5</v>
      </c>
    </row>
    <row r="666" spans="1:8">
      <c r="A666" s="37" t="s">
        <v>23</v>
      </c>
      <c r="B666" s="37" t="s">
        <v>29</v>
      </c>
      <c r="C666" s="37" t="s">
        <v>153</v>
      </c>
      <c r="D666" s="37" t="s">
        <v>216</v>
      </c>
      <c r="E666" s="37" t="s">
        <v>203</v>
      </c>
      <c r="F666" s="204">
        <v>7757</v>
      </c>
      <c r="G666" s="261">
        <f>+VLOOKUP(Tabla16_2[[#This Row],[Semana ]],Tabla18[],2,0)</f>
        <v>44106</v>
      </c>
      <c r="H666" s="37">
        <f>+VLOOKUP(Tabla16_2[[#This Row],[Mercado]],Codigos_mercados_mayoristas[],3,0)</f>
        <v>5</v>
      </c>
    </row>
    <row r="667" spans="1:8">
      <c r="A667" s="37" t="s">
        <v>16</v>
      </c>
      <c r="B667" s="37" t="s">
        <v>163</v>
      </c>
      <c r="C667" s="37" t="s">
        <v>153</v>
      </c>
      <c r="D667" s="37" t="s">
        <v>219</v>
      </c>
      <c r="E667" s="37" t="s">
        <v>199</v>
      </c>
      <c r="F667" s="204">
        <v>7500</v>
      </c>
      <c r="G667" s="261">
        <f>+VLOOKUP(Tabla16_2[[#This Row],[Semana ]],Tabla18[],2,0)</f>
        <v>44099</v>
      </c>
      <c r="H667" s="37">
        <f>+VLOOKUP(Tabla16_2[[#This Row],[Mercado]],Codigos_mercados_mayoristas[],3,0)</f>
        <v>13</v>
      </c>
    </row>
    <row r="668" spans="1:8">
      <c r="A668" s="37" t="s">
        <v>16</v>
      </c>
      <c r="B668" s="37" t="s">
        <v>163</v>
      </c>
      <c r="C668" s="37" t="s">
        <v>153</v>
      </c>
      <c r="D668" s="37" t="s">
        <v>219</v>
      </c>
      <c r="E668" s="37" t="s">
        <v>200</v>
      </c>
      <c r="F668" s="204">
        <v>8048</v>
      </c>
      <c r="G668" s="261">
        <f>+VLOOKUP(Tabla16_2[[#This Row],[Semana ]],Tabla18[],2,0)</f>
        <v>44099</v>
      </c>
      <c r="H668" s="37">
        <f>+VLOOKUP(Tabla16_2[[#This Row],[Mercado]],Codigos_mercados_mayoristas[],3,0)</f>
        <v>13</v>
      </c>
    </row>
    <row r="669" spans="1:8">
      <c r="A669" s="37" t="s">
        <v>16</v>
      </c>
      <c r="B669" s="37" t="s">
        <v>163</v>
      </c>
      <c r="C669" s="37" t="s">
        <v>153</v>
      </c>
      <c r="D669" s="37" t="s">
        <v>219</v>
      </c>
      <c r="E669" s="37" t="s">
        <v>201</v>
      </c>
      <c r="F669" s="204">
        <v>7231</v>
      </c>
      <c r="G669" s="261">
        <f>+VLOOKUP(Tabla16_2[[#This Row],[Semana ]],Tabla18[],2,0)</f>
        <v>44099</v>
      </c>
      <c r="H669" s="37">
        <f>+VLOOKUP(Tabla16_2[[#This Row],[Mercado]],Codigos_mercados_mayoristas[],3,0)</f>
        <v>13</v>
      </c>
    </row>
    <row r="670" spans="1:8">
      <c r="A670" s="37" t="s">
        <v>16</v>
      </c>
      <c r="B670" s="37" t="s">
        <v>163</v>
      </c>
      <c r="C670" s="37" t="s">
        <v>153</v>
      </c>
      <c r="D670" s="37" t="s">
        <v>219</v>
      </c>
      <c r="E670" s="37" t="s">
        <v>202</v>
      </c>
      <c r="F670" s="204">
        <v>7464</v>
      </c>
      <c r="G670" s="261">
        <f>+VLOOKUP(Tabla16_2[[#This Row],[Semana ]],Tabla18[],2,0)</f>
        <v>44099</v>
      </c>
      <c r="H670" s="37">
        <f>+VLOOKUP(Tabla16_2[[#This Row],[Mercado]],Codigos_mercados_mayoristas[],3,0)</f>
        <v>13</v>
      </c>
    </row>
    <row r="671" spans="1:8">
      <c r="A671" s="37" t="s">
        <v>16</v>
      </c>
      <c r="B671" s="37" t="s">
        <v>163</v>
      </c>
      <c r="C671" s="37" t="s">
        <v>153</v>
      </c>
      <c r="D671" s="37" t="s">
        <v>219</v>
      </c>
      <c r="E671" s="37" t="s">
        <v>203</v>
      </c>
      <c r="F671" s="204">
        <v>7222</v>
      </c>
      <c r="G671" s="261">
        <f>+VLOOKUP(Tabla16_2[[#This Row],[Semana ]],Tabla18[],2,0)</f>
        <v>44099</v>
      </c>
      <c r="H671" s="37">
        <f>+VLOOKUP(Tabla16_2[[#This Row],[Mercado]],Codigos_mercados_mayoristas[],3,0)</f>
        <v>13</v>
      </c>
    </row>
    <row r="672" spans="1:8">
      <c r="A672" s="37" t="s">
        <v>16</v>
      </c>
      <c r="B672" s="37" t="s">
        <v>32</v>
      </c>
      <c r="C672" s="37" t="s">
        <v>153</v>
      </c>
      <c r="D672" s="37" t="s">
        <v>219</v>
      </c>
      <c r="E672" s="37" t="s">
        <v>199</v>
      </c>
      <c r="F672" s="204">
        <v>0</v>
      </c>
      <c r="G672" s="261">
        <f>+VLOOKUP(Tabla16_2[[#This Row],[Semana ]],Tabla18[],2,0)</f>
        <v>44099</v>
      </c>
      <c r="H672" s="37">
        <f>+VLOOKUP(Tabla16_2[[#This Row],[Mercado]],Codigos_mercados_mayoristas[],3,0)</f>
        <v>7</v>
      </c>
    </row>
    <row r="673" spans="1:8">
      <c r="A673" s="37" t="s">
        <v>16</v>
      </c>
      <c r="B673" s="37" t="s">
        <v>32</v>
      </c>
      <c r="C673" s="37" t="s">
        <v>153</v>
      </c>
      <c r="D673" s="37" t="s">
        <v>219</v>
      </c>
      <c r="E673" s="37" t="s">
        <v>200</v>
      </c>
      <c r="F673" s="204">
        <v>6000</v>
      </c>
      <c r="G673" s="261">
        <f>+VLOOKUP(Tabla16_2[[#This Row],[Semana ]],Tabla18[],2,0)</f>
        <v>44099</v>
      </c>
      <c r="H673" s="37">
        <f>+VLOOKUP(Tabla16_2[[#This Row],[Mercado]],Codigos_mercados_mayoristas[],3,0)</f>
        <v>7</v>
      </c>
    </row>
    <row r="674" spans="1:8">
      <c r="A674" s="37" t="s">
        <v>16</v>
      </c>
      <c r="B674" s="37" t="s">
        <v>32</v>
      </c>
      <c r="C674" s="37" t="s">
        <v>153</v>
      </c>
      <c r="D674" s="37" t="s">
        <v>219</v>
      </c>
      <c r="E674" s="37" t="s">
        <v>201</v>
      </c>
      <c r="F674" s="204">
        <v>6000</v>
      </c>
      <c r="G674" s="261">
        <f>+VLOOKUP(Tabla16_2[[#This Row],[Semana ]],Tabla18[],2,0)</f>
        <v>44099</v>
      </c>
      <c r="H674" s="37">
        <f>+VLOOKUP(Tabla16_2[[#This Row],[Mercado]],Codigos_mercados_mayoristas[],3,0)</f>
        <v>7</v>
      </c>
    </row>
    <row r="675" spans="1:8">
      <c r="A675" s="37" t="s">
        <v>16</v>
      </c>
      <c r="B675" s="37" t="s">
        <v>32</v>
      </c>
      <c r="C675" s="37" t="s">
        <v>153</v>
      </c>
      <c r="D675" s="37" t="s">
        <v>219</v>
      </c>
      <c r="E675" s="37" t="s">
        <v>202</v>
      </c>
      <c r="F675" s="204">
        <v>7000</v>
      </c>
      <c r="G675" s="261">
        <f>+VLOOKUP(Tabla16_2[[#This Row],[Semana ]],Tabla18[],2,0)</f>
        <v>44099</v>
      </c>
      <c r="H675" s="37">
        <f>+VLOOKUP(Tabla16_2[[#This Row],[Mercado]],Codigos_mercados_mayoristas[],3,0)</f>
        <v>7</v>
      </c>
    </row>
    <row r="676" spans="1:8">
      <c r="A676" s="37" t="s">
        <v>16</v>
      </c>
      <c r="B676" s="37" t="s">
        <v>32</v>
      </c>
      <c r="C676" s="37" t="s">
        <v>153</v>
      </c>
      <c r="D676" s="37" t="s">
        <v>219</v>
      </c>
      <c r="E676" s="37" t="s">
        <v>203</v>
      </c>
      <c r="F676" s="204">
        <v>7000</v>
      </c>
      <c r="G676" s="261">
        <f>+VLOOKUP(Tabla16_2[[#This Row],[Semana ]],Tabla18[],2,0)</f>
        <v>44099</v>
      </c>
      <c r="H676" s="37">
        <f>+VLOOKUP(Tabla16_2[[#This Row],[Mercado]],Codigos_mercados_mayoristas[],3,0)</f>
        <v>7</v>
      </c>
    </row>
    <row r="677" spans="1:8">
      <c r="A677" s="37" t="s">
        <v>16</v>
      </c>
      <c r="B677" s="37" t="s">
        <v>33</v>
      </c>
      <c r="C677" s="37" t="s">
        <v>153</v>
      </c>
      <c r="D677" s="37" t="s">
        <v>219</v>
      </c>
      <c r="E677" s="37" t="s">
        <v>199</v>
      </c>
      <c r="F677" s="204">
        <v>0</v>
      </c>
      <c r="G677" s="261">
        <f>+VLOOKUP(Tabla16_2[[#This Row],[Semana ]],Tabla18[],2,0)</f>
        <v>44099</v>
      </c>
      <c r="H677" s="37">
        <f>+VLOOKUP(Tabla16_2[[#This Row],[Mercado]],Codigos_mercados_mayoristas[],3,0)</f>
        <v>16</v>
      </c>
    </row>
    <row r="678" spans="1:8">
      <c r="A678" s="37" t="s">
        <v>16</v>
      </c>
      <c r="B678" s="37" t="s">
        <v>33</v>
      </c>
      <c r="C678" s="37" t="s">
        <v>153</v>
      </c>
      <c r="D678" s="37" t="s">
        <v>219</v>
      </c>
      <c r="E678" s="37" t="s">
        <v>200</v>
      </c>
      <c r="F678" s="204">
        <v>7773</v>
      </c>
      <c r="G678" s="261">
        <f>+VLOOKUP(Tabla16_2[[#This Row],[Semana ]],Tabla18[],2,0)</f>
        <v>44099</v>
      </c>
      <c r="H678" s="37">
        <f>+VLOOKUP(Tabla16_2[[#This Row],[Mercado]],Codigos_mercados_mayoristas[],3,0)</f>
        <v>16</v>
      </c>
    </row>
    <row r="679" spans="1:8">
      <c r="A679" s="37" t="s">
        <v>16</v>
      </c>
      <c r="B679" s="37" t="s">
        <v>33</v>
      </c>
      <c r="C679" s="37" t="s">
        <v>153</v>
      </c>
      <c r="D679" s="37" t="s">
        <v>219</v>
      </c>
      <c r="E679" s="37" t="s">
        <v>201</v>
      </c>
      <c r="F679" s="204">
        <v>0</v>
      </c>
      <c r="G679" s="261">
        <f>+VLOOKUP(Tabla16_2[[#This Row],[Semana ]],Tabla18[],2,0)</f>
        <v>44099</v>
      </c>
      <c r="H679" s="37">
        <f>+VLOOKUP(Tabla16_2[[#This Row],[Mercado]],Codigos_mercados_mayoristas[],3,0)</f>
        <v>16</v>
      </c>
    </row>
    <row r="680" spans="1:8">
      <c r="A680" s="37" t="s">
        <v>16</v>
      </c>
      <c r="B680" s="37" t="s">
        <v>33</v>
      </c>
      <c r="C680" s="37" t="s">
        <v>153</v>
      </c>
      <c r="D680" s="37" t="s">
        <v>219</v>
      </c>
      <c r="E680" s="37" t="s">
        <v>202</v>
      </c>
      <c r="F680" s="204">
        <v>0</v>
      </c>
      <c r="G680" s="261">
        <f>+VLOOKUP(Tabla16_2[[#This Row],[Semana ]],Tabla18[],2,0)</f>
        <v>44099</v>
      </c>
      <c r="H680" s="37">
        <f>+VLOOKUP(Tabla16_2[[#This Row],[Mercado]],Codigos_mercados_mayoristas[],3,0)</f>
        <v>16</v>
      </c>
    </row>
    <row r="681" spans="1:8">
      <c r="A681" s="37" t="s">
        <v>16</v>
      </c>
      <c r="B681" s="37" t="s">
        <v>33</v>
      </c>
      <c r="C681" s="37" t="s">
        <v>153</v>
      </c>
      <c r="D681" s="37" t="s">
        <v>219</v>
      </c>
      <c r="E681" s="37" t="s">
        <v>203</v>
      </c>
      <c r="F681" s="204">
        <v>0</v>
      </c>
      <c r="G681" s="261">
        <f>+VLOOKUP(Tabla16_2[[#This Row],[Semana ]],Tabla18[],2,0)</f>
        <v>44099</v>
      </c>
      <c r="H681" s="37">
        <f>+VLOOKUP(Tabla16_2[[#This Row],[Mercado]],Codigos_mercados_mayoristas[],3,0)</f>
        <v>16</v>
      </c>
    </row>
    <row r="682" spans="1:8">
      <c r="A682" s="37" t="s">
        <v>16</v>
      </c>
      <c r="B682" s="37" t="s">
        <v>31</v>
      </c>
      <c r="C682" s="37" t="s">
        <v>153</v>
      </c>
      <c r="D682" s="37" t="s">
        <v>219</v>
      </c>
      <c r="E682" s="37" t="s">
        <v>199</v>
      </c>
      <c r="F682" s="204">
        <v>0</v>
      </c>
      <c r="G682" s="261">
        <f>+VLOOKUP(Tabla16_2[[#This Row],[Semana ]],Tabla18[],2,0)</f>
        <v>44099</v>
      </c>
      <c r="H682" s="37">
        <f>+VLOOKUP(Tabla16_2[[#This Row],[Mercado]],Codigos_mercados_mayoristas[],3,0)</f>
        <v>13</v>
      </c>
    </row>
    <row r="683" spans="1:8">
      <c r="A683" s="37" t="s">
        <v>16</v>
      </c>
      <c r="B683" s="37" t="s">
        <v>31</v>
      </c>
      <c r="C683" s="37" t="s">
        <v>153</v>
      </c>
      <c r="D683" s="37" t="s">
        <v>219</v>
      </c>
      <c r="E683" s="37" t="s">
        <v>200</v>
      </c>
      <c r="F683" s="204">
        <v>8000</v>
      </c>
      <c r="G683" s="261">
        <f>+VLOOKUP(Tabla16_2[[#This Row],[Semana ]],Tabla18[],2,0)</f>
        <v>44099</v>
      </c>
      <c r="H683" s="37">
        <f>+VLOOKUP(Tabla16_2[[#This Row],[Mercado]],Codigos_mercados_mayoristas[],3,0)</f>
        <v>13</v>
      </c>
    </row>
    <row r="684" spans="1:8">
      <c r="A684" s="37" t="s">
        <v>16</v>
      </c>
      <c r="B684" s="37" t="s">
        <v>31</v>
      </c>
      <c r="C684" s="37" t="s">
        <v>153</v>
      </c>
      <c r="D684" s="37" t="s">
        <v>219</v>
      </c>
      <c r="E684" s="37" t="s">
        <v>201</v>
      </c>
      <c r="F684" s="204">
        <v>8545</v>
      </c>
      <c r="G684" s="261">
        <f>+VLOOKUP(Tabla16_2[[#This Row],[Semana ]],Tabla18[],2,0)</f>
        <v>44099</v>
      </c>
      <c r="H684" s="37">
        <f>+VLOOKUP(Tabla16_2[[#This Row],[Mercado]],Codigos_mercados_mayoristas[],3,0)</f>
        <v>13</v>
      </c>
    </row>
    <row r="685" spans="1:8">
      <c r="A685" s="37" t="s">
        <v>16</v>
      </c>
      <c r="B685" s="37" t="s">
        <v>31</v>
      </c>
      <c r="C685" s="37" t="s">
        <v>153</v>
      </c>
      <c r="D685" s="37" t="s">
        <v>219</v>
      </c>
      <c r="E685" s="37" t="s">
        <v>202</v>
      </c>
      <c r="F685" s="204">
        <v>0</v>
      </c>
      <c r="G685" s="261">
        <f>+VLOOKUP(Tabla16_2[[#This Row],[Semana ]],Tabla18[],2,0)</f>
        <v>44099</v>
      </c>
      <c r="H685" s="37">
        <f>+VLOOKUP(Tabla16_2[[#This Row],[Mercado]],Codigos_mercados_mayoristas[],3,0)</f>
        <v>13</v>
      </c>
    </row>
    <row r="686" spans="1:8">
      <c r="A686" s="37" t="s">
        <v>16</v>
      </c>
      <c r="B686" s="37" t="s">
        <v>31</v>
      </c>
      <c r="C686" s="37" t="s">
        <v>153</v>
      </c>
      <c r="D686" s="37" t="s">
        <v>219</v>
      </c>
      <c r="E686" s="37" t="s">
        <v>203</v>
      </c>
      <c r="F686" s="204">
        <v>9000</v>
      </c>
      <c r="G686" s="261">
        <f>+VLOOKUP(Tabla16_2[[#This Row],[Semana ]],Tabla18[],2,0)</f>
        <v>44099</v>
      </c>
      <c r="H686" s="37">
        <f>+VLOOKUP(Tabla16_2[[#This Row],[Mercado]],Codigos_mercados_mayoristas[],3,0)</f>
        <v>13</v>
      </c>
    </row>
    <row r="687" spans="1:8">
      <c r="A687" s="37" t="s">
        <v>17</v>
      </c>
      <c r="B687" s="37" t="s">
        <v>163</v>
      </c>
      <c r="C687" s="37" t="s">
        <v>153</v>
      </c>
      <c r="D687" s="37" t="s">
        <v>219</v>
      </c>
      <c r="E687" s="37" t="s">
        <v>199</v>
      </c>
      <c r="F687" s="204">
        <v>0</v>
      </c>
      <c r="G687" s="261">
        <f>+VLOOKUP(Tabla16_2[[#This Row],[Semana ]],Tabla18[],2,0)</f>
        <v>44099</v>
      </c>
      <c r="H687" s="37">
        <f>+VLOOKUP(Tabla16_2[[#This Row],[Mercado]],Codigos_mercados_mayoristas[],3,0)</f>
        <v>13</v>
      </c>
    </row>
    <row r="688" spans="1:8">
      <c r="A688" s="37" t="s">
        <v>17</v>
      </c>
      <c r="B688" s="37" t="s">
        <v>163</v>
      </c>
      <c r="C688" s="37" t="s">
        <v>153</v>
      </c>
      <c r="D688" s="37" t="s">
        <v>219</v>
      </c>
      <c r="E688" s="37" t="s">
        <v>200</v>
      </c>
      <c r="F688" s="204">
        <v>0</v>
      </c>
      <c r="G688" s="261">
        <f>+VLOOKUP(Tabla16_2[[#This Row],[Semana ]],Tabla18[],2,0)</f>
        <v>44099</v>
      </c>
      <c r="H688" s="37">
        <f>+VLOOKUP(Tabla16_2[[#This Row],[Mercado]],Codigos_mercados_mayoristas[],3,0)</f>
        <v>13</v>
      </c>
    </row>
    <row r="689" spans="1:8">
      <c r="A689" s="37" t="s">
        <v>17</v>
      </c>
      <c r="B689" s="37" t="s">
        <v>163</v>
      </c>
      <c r="C689" s="37" t="s">
        <v>153</v>
      </c>
      <c r="D689" s="37" t="s">
        <v>219</v>
      </c>
      <c r="E689" s="37" t="s">
        <v>201</v>
      </c>
      <c r="F689" s="204">
        <v>0</v>
      </c>
      <c r="G689" s="261">
        <f>+VLOOKUP(Tabla16_2[[#This Row],[Semana ]],Tabla18[],2,0)</f>
        <v>44099</v>
      </c>
      <c r="H689" s="37">
        <f>+VLOOKUP(Tabla16_2[[#This Row],[Mercado]],Codigos_mercados_mayoristas[],3,0)</f>
        <v>13</v>
      </c>
    </row>
    <row r="690" spans="1:8">
      <c r="A690" s="37" t="s">
        <v>17</v>
      </c>
      <c r="B690" s="37" t="s">
        <v>163</v>
      </c>
      <c r="C690" s="37" t="s">
        <v>153</v>
      </c>
      <c r="D690" s="37" t="s">
        <v>219</v>
      </c>
      <c r="E690" s="37" t="s">
        <v>202</v>
      </c>
      <c r="F690" s="204">
        <v>7448</v>
      </c>
      <c r="G690" s="261">
        <f>+VLOOKUP(Tabla16_2[[#This Row],[Semana ]],Tabla18[],2,0)</f>
        <v>44099</v>
      </c>
      <c r="H690" s="37">
        <f>+VLOOKUP(Tabla16_2[[#This Row],[Mercado]],Codigos_mercados_mayoristas[],3,0)</f>
        <v>13</v>
      </c>
    </row>
    <row r="691" spans="1:8">
      <c r="A691" s="37" t="s">
        <v>17</v>
      </c>
      <c r="B691" s="37" t="s">
        <v>163</v>
      </c>
      <c r="C691" s="37" t="s">
        <v>153</v>
      </c>
      <c r="D691" s="37" t="s">
        <v>219</v>
      </c>
      <c r="E691" s="37" t="s">
        <v>203</v>
      </c>
      <c r="F691" s="204">
        <v>7214</v>
      </c>
      <c r="G691" s="261">
        <f>+VLOOKUP(Tabla16_2[[#This Row],[Semana ]],Tabla18[],2,0)</f>
        <v>44099</v>
      </c>
      <c r="H691" s="37">
        <f>+VLOOKUP(Tabla16_2[[#This Row],[Mercado]],Codigos_mercados_mayoristas[],3,0)</f>
        <v>13</v>
      </c>
    </row>
    <row r="692" spans="1:8">
      <c r="A692" s="37" t="s">
        <v>17</v>
      </c>
      <c r="B692" s="37" t="s">
        <v>28</v>
      </c>
      <c r="C692" s="37" t="s">
        <v>153</v>
      </c>
      <c r="D692" s="37" t="s">
        <v>219</v>
      </c>
      <c r="E692" s="37" t="s">
        <v>199</v>
      </c>
      <c r="F692" s="204">
        <v>9750</v>
      </c>
      <c r="G692" s="261">
        <f>+VLOOKUP(Tabla16_2[[#This Row],[Semana ]],Tabla18[],2,0)</f>
        <v>44099</v>
      </c>
      <c r="H692" s="37">
        <f>+VLOOKUP(Tabla16_2[[#This Row],[Mercado]],Codigos_mercados_mayoristas[],3,0)</f>
        <v>4</v>
      </c>
    </row>
    <row r="693" spans="1:8">
      <c r="A693" s="37" t="s">
        <v>17</v>
      </c>
      <c r="B693" s="37" t="s">
        <v>28</v>
      </c>
      <c r="C693" s="37" t="s">
        <v>153</v>
      </c>
      <c r="D693" s="37" t="s">
        <v>219</v>
      </c>
      <c r="E693" s="37" t="s">
        <v>200</v>
      </c>
      <c r="F693" s="204">
        <v>9750</v>
      </c>
      <c r="G693" s="261">
        <f>+VLOOKUP(Tabla16_2[[#This Row],[Semana ]],Tabla18[],2,0)</f>
        <v>44099</v>
      </c>
      <c r="H693" s="37">
        <f>+VLOOKUP(Tabla16_2[[#This Row],[Mercado]],Codigos_mercados_mayoristas[],3,0)</f>
        <v>4</v>
      </c>
    </row>
    <row r="694" spans="1:8">
      <c r="A694" s="37" t="s">
        <v>17</v>
      </c>
      <c r="B694" s="37" t="s">
        <v>28</v>
      </c>
      <c r="C694" s="37" t="s">
        <v>153</v>
      </c>
      <c r="D694" s="37" t="s">
        <v>219</v>
      </c>
      <c r="E694" s="37" t="s">
        <v>201</v>
      </c>
      <c r="F694" s="204">
        <v>9750</v>
      </c>
      <c r="G694" s="261">
        <f>+VLOOKUP(Tabla16_2[[#This Row],[Semana ]],Tabla18[],2,0)</f>
        <v>44099</v>
      </c>
      <c r="H694" s="37">
        <f>+VLOOKUP(Tabla16_2[[#This Row],[Mercado]],Codigos_mercados_mayoristas[],3,0)</f>
        <v>4</v>
      </c>
    </row>
    <row r="695" spans="1:8">
      <c r="A695" s="37" t="s">
        <v>17</v>
      </c>
      <c r="B695" s="37" t="s">
        <v>28</v>
      </c>
      <c r="C695" s="37" t="s">
        <v>153</v>
      </c>
      <c r="D695" s="37" t="s">
        <v>219</v>
      </c>
      <c r="E695" s="37" t="s">
        <v>202</v>
      </c>
      <c r="F695" s="204">
        <v>9250</v>
      </c>
      <c r="G695" s="261">
        <f>+VLOOKUP(Tabla16_2[[#This Row],[Semana ]],Tabla18[],2,0)</f>
        <v>44099</v>
      </c>
      <c r="H695" s="37">
        <f>+VLOOKUP(Tabla16_2[[#This Row],[Mercado]],Codigos_mercados_mayoristas[],3,0)</f>
        <v>4</v>
      </c>
    </row>
    <row r="696" spans="1:8">
      <c r="A696" s="37" t="s">
        <v>17</v>
      </c>
      <c r="B696" s="37" t="s">
        <v>28</v>
      </c>
      <c r="C696" s="37" t="s">
        <v>153</v>
      </c>
      <c r="D696" s="37" t="s">
        <v>219</v>
      </c>
      <c r="E696" s="37" t="s">
        <v>203</v>
      </c>
      <c r="F696" s="204">
        <v>9750</v>
      </c>
      <c r="G696" s="261">
        <f>+VLOOKUP(Tabla16_2[[#This Row],[Semana ]],Tabla18[],2,0)</f>
        <v>44099</v>
      </c>
      <c r="H696" s="37">
        <f>+VLOOKUP(Tabla16_2[[#This Row],[Mercado]],Codigos_mercados_mayoristas[],3,0)</f>
        <v>4</v>
      </c>
    </row>
    <row r="697" spans="1:8">
      <c r="A697" s="37" t="s">
        <v>20</v>
      </c>
      <c r="B697" s="37" t="s">
        <v>207</v>
      </c>
      <c r="C697" s="37" t="s">
        <v>153</v>
      </c>
      <c r="D697" s="37" t="s">
        <v>219</v>
      </c>
      <c r="E697" s="37" t="s">
        <v>199</v>
      </c>
      <c r="F697" s="204">
        <v>0</v>
      </c>
      <c r="G697" s="261">
        <f>+VLOOKUP(Tabla16_2[[#This Row],[Semana ]],Tabla18[],2,0)</f>
        <v>44099</v>
      </c>
      <c r="H697" s="37">
        <f>+VLOOKUP(Tabla16_2[[#This Row],[Mercado]],Codigos_mercados_mayoristas[],3,0)</f>
        <v>15</v>
      </c>
    </row>
    <row r="698" spans="1:8">
      <c r="A698" s="37" t="s">
        <v>20</v>
      </c>
      <c r="B698" s="37" t="s">
        <v>207</v>
      </c>
      <c r="C698" s="37" t="s">
        <v>153</v>
      </c>
      <c r="D698" s="37" t="s">
        <v>219</v>
      </c>
      <c r="E698" s="37" t="s">
        <v>200</v>
      </c>
      <c r="F698" s="204">
        <v>0</v>
      </c>
      <c r="G698" s="261">
        <f>+VLOOKUP(Tabla16_2[[#This Row],[Semana ]],Tabla18[],2,0)</f>
        <v>44099</v>
      </c>
      <c r="H698" s="37">
        <f>+VLOOKUP(Tabla16_2[[#This Row],[Mercado]],Codigos_mercados_mayoristas[],3,0)</f>
        <v>15</v>
      </c>
    </row>
    <row r="699" spans="1:8">
      <c r="A699" s="37" t="s">
        <v>20</v>
      </c>
      <c r="B699" s="37" t="s">
        <v>207</v>
      </c>
      <c r="C699" s="37" t="s">
        <v>153</v>
      </c>
      <c r="D699" s="37" t="s">
        <v>219</v>
      </c>
      <c r="E699" s="37" t="s">
        <v>201</v>
      </c>
      <c r="F699" s="204">
        <v>8750</v>
      </c>
      <c r="G699" s="261">
        <f>+VLOOKUP(Tabla16_2[[#This Row],[Semana ]],Tabla18[],2,0)</f>
        <v>44099</v>
      </c>
      <c r="H699" s="37">
        <f>+VLOOKUP(Tabla16_2[[#This Row],[Mercado]],Codigos_mercados_mayoristas[],3,0)</f>
        <v>15</v>
      </c>
    </row>
    <row r="700" spans="1:8">
      <c r="A700" s="37" t="s">
        <v>20</v>
      </c>
      <c r="B700" s="37" t="s">
        <v>207</v>
      </c>
      <c r="C700" s="37" t="s">
        <v>153</v>
      </c>
      <c r="D700" s="37" t="s">
        <v>219</v>
      </c>
      <c r="E700" s="37" t="s">
        <v>202</v>
      </c>
      <c r="F700" s="204">
        <v>0</v>
      </c>
      <c r="G700" s="261">
        <f>+VLOOKUP(Tabla16_2[[#This Row],[Semana ]],Tabla18[],2,0)</f>
        <v>44099</v>
      </c>
      <c r="H700" s="37">
        <f>+VLOOKUP(Tabla16_2[[#This Row],[Mercado]],Codigos_mercados_mayoristas[],3,0)</f>
        <v>15</v>
      </c>
    </row>
    <row r="701" spans="1:8">
      <c r="A701" s="37" t="s">
        <v>20</v>
      </c>
      <c r="B701" s="37" t="s">
        <v>207</v>
      </c>
      <c r="C701" s="37" t="s">
        <v>153</v>
      </c>
      <c r="D701" s="37" t="s">
        <v>219</v>
      </c>
      <c r="E701" s="37" t="s">
        <v>203</v>
      </c>
      <c r="F701" s="204">
        <v>0</v>
      </c>
      <c r="G701" s="261">
        <f>+VLOOKUP(Tabla16_2[[#This Row],[Semana ]],Tabla18[],2,0)</f>
        <v>44099</v>
      </c>
      <c r="H701" s="37">
        <f>+VLOOKUP(Tabla16_2[[#This Row],[Mercado]],Codigos_mercados_mayoristas[],3,0)</f>
        <v>15</v>
      </c>
    </row>
    <row r="702" spans="1:8">
      <c r="A702" s="37" t="s">
        <v>20</v>
      </c>
      <c r="B702" s="37" t="s">
        <v>163</v>
      </c>
      <c r="C702" s="37" t="s">
        <v>153</v>
      </c>
      <c r="D702" s="37" t="s">
        <v>219</v>
      </c>
      <c r="E702" s="37" t="s">
        <v>199</v>
      </c>
      <c r="F702" s="204">
        <v>0</v>
      </c>
      <c r="G702" s="261">
        <f>+VLOOKUP(Tabla16_2[[#This Row],[Semana ]],Tabla18[],2,0)</f>
        <v>44099</v>
      </c>
      <c r="H702" s="37">
        <f>+VLOOKUP(Tabla16_2[[#This Row],[Mercado]],Codigos_mercados_mayoristas[],3,0)</f>
        <v>13</v>
      </c>
    </row>
    <row r="703" spans="1:8">
      <c r="A703" s="37" t="s">
        <v>20</v>
      </c>
      <c r="B703" s="37" t="s">
        <v>163</v>
      </c>
      <c r="C703" s="37" t="s">
        <v>153</v>
      </c>
      <c r="D703" s="37" t="s">
        <v>219</v>
      </c>
      <c r="E703" s="37" t="s">
        <v>200</v>
      </c>
      <c r="F703" s="204">
        <v>0</v>
      </c>
      <c r="G703" s="261">
        <f>+VLOOKUP(Tabla16_2[[#This Row],[Semana ]],Tabla18[],2,0)</f>
        <v>44099</v>
      </c>
      <c r="H703" s="37">
        <f>+VLOOKUP(Tabla16_2[[#This Row],[Mercado]],Codigos_mercados_mayoristas[],3,0)</f>
        <v>13</v>
      </c>
    </row>
    <row r="704" spans="1:8">
      <c r="A704" s="37" t="s">
        <v>20</v>
      </c>
      <c r="B704" s="37" t="s">
        <v>163</v>
      </c>
      <c r="C704" s="37" t="s">
        <v>153</v>
      </c>
      <c r="D704" s="37" t="s">
        <v>219</v>
      </c>
      <c r="E704" s="37" t="s">
        <v>201</v>
      </c>
      <c r="F704" s="204">
        <v>7192</v>
      </c>
      <c r="G704" s="261">
        <f>+VLOOKUP(Tabla16_2[[#This Row],[Semana ]],Tabla18[],2,0)</f>
        <v>44099</v>
      </c>
      <c r="H704" s="37">
        <f>+VLOOKUP(Tabla16_2[[#This Row],[Mercado]],Codigos_mercados_mayoristas[],3,0)</f>
        <v>13</v>
      </c>
    </row>
    <row r="705" spans="1:8">
      <c r="A705" s="37" t="s">
        <v>20</v>
      </c>
      <c r="B705" s="37" t="s">
        <v>163</v>
      </c>
      <c r="C705" s="37" t="s">
        <v>153</v>
      </c>
      <c r="D705" s="37" t="s">
        <v>219</v>
      </c>
      <c r="E705" s="37" t="s">
        <v>202</v>
      </c>
      <c r="F705" s="204">
        <v>0</v>
      </c>
      <c r="G705" s="261">
        <f>+VLOOKUP(Tabla16_2[[#This Row],[Semana ]],Tabla18[],2,0)</f>
        <v>44099</v>
      </c>
      <c r="H705" s="37">
        <f>+VLOOKUP(Tabla16_2[[#This Row],[Mercado]],Codigos_mercados_mayoristas[],3,0)</f>
        <v>13</v>
      </c>
    </row>
    <row r="706" spans="1:8">
      <c r="A706" s="37" t="s">
        <v>20</v>
      </c>
      <c r="B706" s="37" t="s">
        <v>163</v>
      </c>
      <c r="C706" s="37" t="s">
        <v>153</v>
      </c>
      <c r="D706" s="37" t="s">
        <v>219</v>
      </c>
      <c r="E706" s="37" t="s">
        <v>203</v>
      </c>
      <c r="F706" s="204">
        <v>7214</v>
      </c>
      <c r="G706" s="261">
        <f>+VLOOKUP(Tabla16_2[[#This Row],[Semana ]],Tabla18[],2,0)</f>
        <v>44099</v>
      </c>
      <c r="H706" s="37">
        <f>+VLOOKUP(Tabla16_2[[#This Row],[Mercado]],Codigos_mercados_mayoristas[],3,0)</f>
        <v>13</v>
      </c>
    </row>
    <row r="707" spans="1:8">
      <c r="A707" s="37" t="s">
        <v>21</v>
      </c>
      <c r="B707" s="37" t="s">
        <v>163</v>
      </c>
      <c r="C707" s="37" t="s">
        <v>153</v>
      </c>
      <c r="D707" s="37" t="s">
        <v>219</v>
      </c>
      <c r="E707" s="37" t="s">
        <v>199</v>
      </c>
      <c r="F707" s="204">
        <v>0</v>
      </c>
      <c r="G707" s="261">
        <f>+VLOOKUP(Tabla16_2[[#This Row],[Semana ]],Tabla18[],2,0)</f>
        <v>44099</v>
      </c>
      <c r="H707" s="37">
        <f>+VLOOKUP(Tabla16_2[[#This Row],[Mercado]],Codigos_mercados_mayoristas[],3,0)</f>
        <v>13</v>
      </c>
    </row>
    <row r="708" spans="1:8">
      <c r="A708" s="37" t="s">
        <v>21</v>
      </c>
      <c r="B708" s="37" t="s">
        <v>163</v>
      </c>
      <c r="C708" s="37" t="s">
        <v>153</v>
      </c>
      <c r="D708" s="37" t="s">
        <v>219</v>
      </c>
      <c r="E708" s="37" t="s">
        <v>200</v>
      </c>
      <c r="F708" s="204">
        <v>0</v>
      </c>
      <c r="G708" s="261">
        <f>+VLOOKUP(Tabla16_2[[#This Row],[Semana ]],Tabla18[],2,0)</f>
        <v>44099</v>
      </c>
      <c r="H708" s="37">
        <f>+VLOOKUP(Tabla16_2[[#This Row],[Mercado]],Codigos_mercados_mayoristas[],3,0)</f>
        <v>13</v>
      </c>
    </row>
    <row r="709" spans="1:8">
      <c r="A709" s="37" t="s">
        <v>21</v>
      </c>
      <c r="B709" s="37" t="s">
        <v>163</v>
      </c>
      <c r="C709" s="37" t="s">
        <v>153</v>
      </c>
      <c r="D709" s="37" t="s">
        <v>219</v>
      </c>
      <c r="E709" s="37" t="s">
        <v>201</v>
      </c>
      <c r="F709" s="204">
        <v>0</v>
      </c>
      <c r="G709" s="261">
        <f>+VLOOKUP(Tabla16_2[[#This Row],[Semana ]],Tabla18[],2,0)</f>
        <v>44099</v>
      </c>
      <c r="H709" s="37">
        <f>+VLOOKUP(Tabla16_2[[#This Row],[Mercado]],Codigos_mercados_mayoristas[],3,0)</f>
        <v>13</v>
      </c>
    </row>
    <row r="710" spans="1:8">
      <c r="A710" s="37" t="s">
        <v>21</v>
      </c>
      <c r="B710" s="37" t="s">
        <v>163</v>
      </c>
      <c r="C710" s="37" t="s">
        <v>153</v>
      </c>
      <c r="D710" s="37" t="s">
        <v>219</v>
      </c>
      <c r="E710" s="37" t="s">
        <v>202</v>
      </c>
      <c r="F710" s="204">
        <v>7214</v>
      </c>
      <c r="G710" s="261">
        <f>+VLOOKUP(Tabla16_2[[#This Row],[Semana ]],Tabla18[],2,0)</f>
        <v>44099</v>
      </c>
      <c r="H710" s="37">
        <f>+VLOOKUP(Tabla16_2[[#This Row],[Mercado]],Codigos_mercados_mayoristas[],3,0)</f>
        <v>13</v>
      </c>
    </row>
    <row r="711" spans="1:8">
      <c r="A711" s="37" t="s">
        <v>21</v>
      </c>
      <c r="B711" s="37" t="s">
        <v>163</v>
      </c>
      <c r="C711" s="37" t="s">
        <v>153</v>
      </c>
      <c r="D711" s="37" t="s">
        <v>219</v>
      </c>
      <c r="E711" s="37" t="s">
        <v>203</v>
      </c>
      <c r="F711" s="204">
        <v>0</v>
      </c>
      <c r="G711" s="261">
        <f>+VLOOKUP(Tabla16_2[[#This Row],[Semana ]],Tabla18[],2,0)</f>
        <v>44099</v>
      </c>
      <c r="H711" s="37">
        <f>+VLOOKUP(Tabla16_2[[#This Row],[Mercado]],Codigos_mercados_mayoristas[],3,0)</f>
        <v>13</v>
      </c>
    </row>
    <row r="712" spans="1:8">
      <c r="A712" s="37" t="s">
        <v>22</v>
      </c>
      <c r="B712" s="37" t="s">
        <v>163</v>
      </c>
      <c r="C712" s="37" t="s">
        <v>153</v>
      </c>
      <c r="D712" s="37" t="s">
        <v>219</v>
      </c>
      <c r="E712" s="37" t="s">
        <v>199</v>
      </c>
      <c r="F712" s="204">
        <v>0</v>
      </c>
      <c r="G712" s="261">
        <f>+VLOOKUP(Tabla16_2[[#This Row],[Semana ]],Tabla18[],2,0)</f>
        <v>44099</v>
      </c>
      <c r="H712" s="37">
        <f>+VLOOKUP(Tabla16_2[[#This Row],[Mercado]],Codigos_mercados_mayoristas[],3,0)</f>
        <v>13</v>
      </c>
    </row>
    <row r="713" spans="1:8">
      <c r="A713" s="37" t="s">
        <v>22</v>
      </c>
      <c r="B713" s="37" t="s">
        <v>163</v>
      </c>
      <c r="C713" s="37" t="s">
        <v>153</v>
      </c>
      <c r="D713" s="37" t="s">
        <v>219</v>
      </c>
      <c r="E713" s="37" t="s">
        <v>200</v>
      </c>
      <c r="F713" s="204">
        <v>0</v>
      </c>
      <c r="G713" s="261">
        <f>+VLOOKUP(Tabla16_2[[#This Row],[Semana ]],Tabla18[],2,0)</f>
        <v>44099</v>
      </c>
      <c r="H713" s="37">
        <f>+VLOOKUP(Tabla16_2[[#This Row],[Mercado]],Codigos_mercados_mayoristas[],3,0)</f>
        <v>13</v>
      </c>
    </row>
    <row r="714" spans="1:8">
      <c r="A714" s="37" t="s">
        <v>22</v>
      </c>
      <c r="B714" s="37" t="s">
        <v>163</v>
      </c>
      <c r="C714" s="37" t="s">
        <v>153</v>
      </c>
      <c r="D714" s="37" t="s">
        <v>219</v>
      </c>
      <c r="E714" s="37" t="s">
        <v>201</v>
      </c>
      <c r="F714" s="204">
        <v>7214</v>
      </c>
      <c r="G714" s="261">
        <f>+VLOOKUP(Tabla16_2[[#This Row],[Semana ]],Tabla18[],2,0)</f>
        <v>44099</v>
      </c>
      <c r="H714" s="37">
        <f>+VLOOKUP(Tabla16_2[[#This Row],[Mercado]],Codigos_mercados_mayoristas[],3,0)</f>
        <v>13</v>
      </c>
    </row>
    <row r="715" spans="1:8">
      <c r="A715" s="37" t="s">
        <v>22</v>
      </c>
      <c r="B715" s="37" t="s">
        <v>163</v>
      </c>
      <c r="C715" s="37" t="s">
        <v>153</v>
      </c>
      <c r="D715" s="37" t="s">
        <v>219</v>
      </c>
      <c r="E715" s="37" t="s">
        <v>202</v>
      </c>
      <c r="F715" s="204">
        <v>0</v>
      </c>
      <c r="G715" s="261">
        <f>+VLOOKUP(Tabla16_2[[#This Row],[Semana ]],Tabla18[],2,0)</f>
        <v>44099</v>
      </c>
      <c r="H715" s="37">
        <f>+VLOOKUP(Tabla16_2[[#This Row],[Mercado]],Codigos_mercados_mayoristas[],3,0)</f>
        <v>13</v>
      </c>
    </row>
    <row r="716" spans="1:8">
      <c r="A716" s="37" t="s">
        <v>22</v>
      </c>
      <c r="B716" s="37" t="s">
        <v>163</v>
      </c>
      <c r="C716" s="37" t="s">
        <v>153</v>
      </c>
      <c r="D716" s="37" t="s">
        <v>219</v>
      </c>
      <c r="E716" s="37" t="s">
        <v>203</v>
      </c>
      <c r="F716" s="204">
        <v>7232</v>
      </c>
      <c r="G716" s="261">
        <f>+VLOOKUP(Tabla16_2[[#This Row],[Semana ]],Tabla18[],2,0)</f>
        <v>44099</v>
      </c>
      <c r="H716" s="37">
        <f>+VLOOKUP(Tabla16_2[[#This Row],[Mercado]],Codigos_mercados_mayoristas[],3,0)</f>
        <v>13</v>
      </c>
    </row>
    <row r="717" spans="1:8">
      <c r="A717" s="37" t="s">
        <v>23</v>
      </c>
      <c r="B717" s="37" t="s">
        <v>207</v>
      </c>
      <c r="C717" s="37" t="s">
        <v>153</v>
      </c>
      <c r="D717" s="37" t="s">
        <v>219</v>
      </c>
      <c r="E717" s="37" t="s">
        <v>199</v>
      </c>
      <c r="F717" s="204">
        <v>0</v>
      </c>
      <c r="G717" s="261">
        <f>+VLOOKUP(Tabla16_2[[#This Row],[Semana ]],Tabla18[],2,0)</f>
        <v>44099</v>
      </c>
      <c r="H717" s="37">
        <f>+VLOOKUP(Tabla16_2[[#This Row],[Mercado]],Codigos_mercados_mayoristas[],3,0)</f>
        <v>15</v>
      </c>
    </row>
    <row r="718" spans="1:8">
      <c r="A718" s="37" t="s">
        <v>23</v>
      </c>
      <c r="B718" s="37" t="s">
        <v>207</v>
      </c>
      <c r="C718" s="37" t="s">
        <v>153</v>
      </c>
      <c r="D718" s="37" t="s">
        <v>219</v>
      </c>
      <c r="E718" s="37" t="s">
        <v>200</v>
      </c>
      <c r="F718" s="204">
        <v>0</v>
      </c>
      <c r="G718" s="261">
        <f>+VLOOKUP(Tabla16_2[[#This Row],[Semana ]],Tabla18[],2,0)</f>
        <v>44099</v>
      </c>
      <c r="H718" s="37">
        <f>+VLOOKUP(Tabla16_2[[#This Row],[Mercado]],Codigos_mercados_mayoristas[],3,0)</f>
        <v>15</v>
      </c>
    </row>
    <row r="719" spans="1:8">
      <c r="A719" s="37" t="s">
        <v>23</v>
      </c>
      <c r="B719" s="37" t="s">
        <v>207</v>
      </c>
      <c r="C719" s="37" t="s">
        <v>153</v>
      </c>
      <c r="D719" s="37" t="s">
        <v>219</v>
      </c>
      <c r="E719" s="37" t="s">
        <v>201</v>
      </c>
      <c r="F719" s="204">
        <v>8750</v>
      </c>
      <c r="G719" s="261">
        <f>+VLOOKUP(Tabla16_2[[#This Row],[Semana ]],Tabla18[],2,0)</f>
        <v>44099</v>
      </c>
      <c r="H719" s="37">
        <f>+VLOOKUP(Tabla16_2[[#This Row],[Mercado]],Codigos_mercados_mayoristas[],3,0)</f>
        <v>15</v>
      </c>
    </row>
    <row r="720" spans="1:8">
      <c r="A720" s="37" t="s">
        <v>23</v>
      </c>
      <c r="B720" s="37" t="s">
        <v>207</v>
      </c>
      <c r="C720" s="37" t="s">
        <v>153</v>
      </c>
      <c r="D720" s="37" t="s">
        <v>219</v>
      </c>
      <c r="E720" s="37" t="s">
        <v>202</v>
      </c>
      <c r="F720" s="204">
        <v>0</v>
      </c>
      <c r="G720" s="261">
        <f>+VLOOKUP(Tabla16_2[[#This Row],[Semana ]],Tabla18[],2,0)</f>
        <v>44099</v>
      </c>
      <c r="H720" s="37">
        <f>+VLOOKUP(Tabla16_2[[#This Row],[Mercado]],Codigos_mercados_mayoristas[],3,0)</f>
        <v>15</v>
      </c>
    </row>
    <row r="721" spans="1:8">
      <c r="A721" s="37" t="s">
        <v>23</v>
      </c>
      <c r="B721" s="37" t="s">
        <v>207</v>
      </c>
      <c r="C721" s="37" t="s">
        <v>153</v>
      </c>
      <c r="D721" s="37" t="s">
        <v>219</v>
      </c>
      <c r="E721" s="37" t="s">
        <v>203</v>
      </c>
      <c r="F721" s="204">
        <v>0</v>
      </c>
      <c r="G721" s="261">
        <f>+VLOOKUP(Tabla16_2[[#This Row],[Semana ]],Tabla18[],2,0)</f>
        <v>44099</v>
      </c>
      <c r="H721" s="37">
        <f>+VLOOKUP(Tabla16_2[[#This Row],[Mercado]],Codigos_mercados_mayoristas[],3,0)</f>
        <v>15</v>
      </c>
    </row>
    <row r="722" spans="1:8">
      <c r="A722" s="37" t="s">
        <v>23</v>
      </c>
      <c r="B722" s="37" t="s">
        <v>163</v>
      </c>
      <c r="C722" s="37" t="s">
        <v>153</v>
      </c>
      <c r="D722" s="37" t="s">
        <v>219</v>
      </c>
      <c r="E722" s="37" t="s">
        <v>199</v>
      </c>
      <c r="F722" s="204">
        <v>7250</v>
      </c>
      <c r="G722" s="261">
        <f>+VLOOKUP(Tabla16_2[[#This Row],[Semana ]],Tabla18[],2,0)</f>
        <v>44099</v>
      </c>
      <c r="H722" s="37">
        <f>+VLOOKUP(Tabla16_2[[#This Row],[Mercado]],Codigos_mercados_mayoristas[],3,0)</f>
        <v>13</v>
      </c>
    </row>
    <row r="723" spans="1:8">
      <c r="A723" s="37" t="s">
        <v>23</v>
      </c>
      <c r="B723" s="37" t="s">
        <v>163</v>
      </c>
      <c r="C723" s="37" t="s">
        <v>153</v>
      </c>
      <c r="D723" s="37" t="s">
        <v>219</v>
      </c>
      <c r="E723" s="37" t="s">
        <v>200</v>
      </c>
      <c r="F723" s="204">
        <v>7265</v>
      </c>
      <c r="G723" s="261">
        <f>+VLOOKUP(Tabla16_2[[#This Row],[Semana ]],Tabla18[],2,0)</f>
        <v>44099</v>
      </c>
      <c r="H723" s="37">
        <f>+VLOOKUP(Tabla16_2[[#This Row],[Mercado]],Codigos_mercados_mayoristas[],3,0)</f>
        <v>13</v>
      </c>
    </row>
    <row r="724" spans="1:8">
      <c r="A724" s="37" t="s">
        <v>23</v>
      </c>
      <c r="B724" s="37" t="s">
        <v>163</v>
      </c>
      <c r="C724" s="37" t="s">
        <v>153</v>
      </c>
      <c r="D724" s="37" t="s">
        <v>219</v>
      </c>
      <c r="E724" s="37" t="s">
        <v>201</v>
      </c>
      <c r="F724" s="204">
        <v>0</v>
      </c>
      <c r="G724" s="261">
        <f>+VLOOKUP(Tabla16_2[[#This Row],[Semana ]],Tabla18[],2,0)</f>
        <v>44099</v>
      </c>
      <c r="H724" s="37">
        <f>+VLOOKUP(Tabla16_2[[#This Row],[Mercado]],Codigos_mercados_mayoristas[],3,0)</f>
        <v>13</v>
      </c>
    </row>
    <row r="725" spans="1:8">
      <c r="A725" s="37" t="s">
        <v>23</v>
      </c>
      <c r="B725" s="37" t="s">
        <v>163</v>
      </c>
      <c r="C725" s="37" t="s">
        <v>153</v>
      </c>
      <c r="D725" s="37" t="s">
        <v>219</v>
      </c>
      <c r="E725" s="37" t="s">
        <v>202</v>
      </c>
      <c r="F725" s="204">
        <v>7179</v>
      </c>
      <c r="G725" s="261">
        <f>+VLOOKUP(Tabla16_2[[#This Row],[Semana ]],Tabla18[],2,0)</f>
        <v>44099</v>
      </c>
      <c r="H725" s="37">
        <f>+VLOOKUP(Tabla16_2[[#This Row],[Mercado]],Codigos_mercados_mayoristas[],3,0)</f>
        <v>13</v>
      </c>
    </row>
    <row r="726" spans="1:8">
      <c r="A726" s="37" t="s">
        <v>23</v>
      </c>
      <c r="B726" s="37" t="s">
        <v>163</v>
      </c>
      <c r="C726" s="37" t="s">
        <v>153</v>
      </c>
      <c r="D726" s="37" t="s">
        <v>219</v>
      </c>
      <c r="E726" s="37" t="s">
        <v>203</v>
      </c>
      <c r="F726" s="204">
        <v>6714</v>
      </c>
      <c r="G726" s="261">
        <f>+VLOOKUP(Tabla16_2[[#This Row],[Semana ]],Tabla18[],2,0)</f>
        <v>44099</v>
      </c>
      <c r="H726" s="37">
        <f>+VLOOKUP(Tabla16_2[[#This Row],[Mercado]],Codigos_mercados_mayoristas[],3,0)</f>
        <v>13</v>
      </c>
    </row>
    <row r="727" spans="1:8">
      <c r="A727" s="37" t="s">
        <v>23</v>
      </c>
      <c r="B727" s="37" t="s">
        <v>32</v>
      </c>
      <c r="C727" s="37" t="s">
        <v>153</v>
      </c>
      <c r="D727" s="37" t="s">
        <v>219</v>
      </c>
      <c r="E727" s="37" t="s">
        <v>199</v>
      </c>
      <c r="F727" s="204">
        <v>0</v>
      </c>
      <c r="G727" s="261">
        <f>+VLOOKUP(Tabla16_2[[#This Row],[Semana ]],Tabla18[],2,0)</f>
        <v>44099</v>
      </c>
      <c r="H727" s="37">
        <f>+VLOOKUP(Tabla16_2[[#This Row],[Mercado]],Codigos_mercados_mayoristas[],3,0)</f>
        <v>7</v>
      </c>
    </row>
    <row r="728" spans="1:8">
      <c r="A728" s="37" t="s">
        <v>23</v>
      </c>
      <c r="B728" s="37" t="s">
        <v>32</v>
      </c>
      <c r="C728" s="37" t="s">
        <v>153</v>
      </c>
      <c r="D728" s="37" t="s">
        <v>219</v>
      </c>
      <c r="E728" s="37" t="s">
        <v>200</v>
      </c>
      <c r="F728" s="204">
        <v>6500</v>
      </c>
      <c r="G728" s="261">
        <f>+VLOOKUP(Tabla16_2[[#This Row],[Semana ]],Tabla18[],2,0)</f>
        <v>44099</v>
      </c>
      <c r="H728" s="37">
        <f>+VLOOKUP(Tabla16_2[[#This Row],[Mercado]],Codigos_mercados_mayoristas[],3,0)</f>
        <v>7</v>
      </c>
    </row>
    <row r="729" spans="1:8">
      <c r="A729" s="37" t="s">
        <v>23</v>
      </c>
      <c r="B729" s="37" t="s">
        <v>32</v>
      </c>
      <c r="C729" s="37" t="s">
        <v>153</v>
      </c>
      <c r="D729" s="37" t="s">
        <v>219</v>
      </c>
      <c r="E729" s="37" t="s">
        <v>201</v>
      </c>
      <c r="F729" s="204">
        <v>0</v>
      </c>
      <c r="G729" s="261">
        <f>+VLOOKUP(Tabla16_2[[#This Row],[Semana ]],Tabla18[],2,0)</f>
        <v>44099</v>
      </c>
      <c r="H729" s="37">
        <f>+VLOOKUP(Tabla16_2[[#This Row],[Mercado]],Codigos_mercados_mayoristas[],3,0)</f>
        <v>7</v>
      </c>
    </row>
    <row r="730" spans="1:8">
      <c r="A730" s="37" t="s">
        <v>23</v>
      </c>
      <c r="B730" s="37" t="s">
        <v>32</v>
      </c>
      <c r="C730" s="37" t="s">
        <v>153</v>
      </c>
      <c r="D730" s="37" t="s">
        <v>219</v>
      </c>
      <c r="E730" s="37" t="s">
        <v>202</v>
      </c>
      <c r="F730" s="204">
        <v>0</v>
      </c>
      <c r="G730" s="261">
        <f>+VLOOKUP(Tabla16_2[[#This Row],[Semana ]],Tabla18[],2,0)</f>
        <v>44099</v>
      </c>
      <c r="H730" s="37">
        <f>+VLOOKUP(Tabla16_2[[#This Row],[Mercado]],Codigos_mercados_mayoristas[],3,0)</f>
        <v>7</v>
      </c>
    </row>
    <row r="731" spans="1:8">
      <c r="A731" s="37" t="s">
        <v>23</v>
      </c>
      <c r="B731" s="37" t="s">
        <v>32</v>
      </c>
      <c r="C731" s="37" t="s">
        <v>153</v>
      </c>
      <c r="D731" s="37" t="s">
        <v>219</v>
      </c>
      <c r="E731" s="37" t="s">
        <v>203</v>
      </c>
      <c r="F731" s="204">
        <v>0</v>
      </c>
      <c r="G731" s="261">
        <f>+VLOOKUP(Tabla16_2[[#This Row],[Semana ]],Tabla18[],2,0)</f>
        <v>44099</v>
      </c>
      <c r="H731" s="37">
        <f>+VLOOKUP(Tabla16_2[[#This Row],[Mercado]],Codigos_mercados_mayoristas[],3,0)</f>
        <v>7</v>
      </c>
    </row>
    <row r="732" spans="1:8">
      <c r="A732" s="37" t="s">
        <v>23</v>
      </c>
      <c r="B732" s="37" t="s">
        <v>31</v>
      </c>
      <c r="C732" s="37" t="s">
        <v>153</v>
      </c>
      <c r="D732" s="37" t="s">
        <v>219</v>
      </c>
      <c r="E732" s="37" t="s">
        <v>199</v>
      </c>
      <c r="F732" s="204">
        <v>0</v>
      </c>
      <c r="G732" s="261">
        <f>+VLOOKUP(Tabla16_2[[#This Row],[Semana ]],Tabla18[],2,0)</f>
        <v>44099</v>
      </c>
      <c r="H732" s="37">
        <f>+VLOOKUP(Tabla16_2[[#This Row],[Mercado]],Codigos_mercados_mayoristas[],3,0)</f>
        <v>13</v>
      </c>
    </row>
    <row r="733" spans="1:8">
      <c r="A733" s="37" t="s">
        <v>23</v>
      </c>
      <c r="B733" s="37" t="s">
        <v>31</v>
      </c>
      <c r="C733" s="37" t="s">
        <v>153</v>
      </c>
      <c r="D733" s="37" t="s">
        <v>219</v>
      </c>
      <c r="E733" s="37" t="s">
        <v>200</v>
      </c>
      <c r="F733" s="204">
        <v>7000</v>
      </c>
      <c r="G733" s="261">
        <f>+VLOOKUP(Tabla16_2[[#This Row],[Semana ]],Tabla18[],2,0)</f>
        <v>44099</v>
      </c>
      <c r="H733" s="37">
        <f>+VLOOKUP(Tabla16_2[[#This Row],[Mercado]],Codigos_mercados_mayoristas[],3,0)</f>
        <v>13</v>
      </c>
    </row>
    <row r="734" spans="1:8">
      <c r="A734" s="37" t="s">
        <v>23</v>
      </c>
      <c r="B734" s="37" t="s">
        <v>31</v>
      </c>
      <c r="C734" s="37" t="s">
        <v>153</v>
      </c>
      <c r="D734" s="37" t="s">
        <v>219</v>
      </c>
      <c r="E734" s="37" t="s">
        <v>201</v>
      </c>
      <c r="F734" s="204">
        <v>0</v>
      </c>
      <c r="G734" s="261">
        <f>+VLOOKUP(Tabla16_2[[#This Row],[Semana ]],Tabla18[],2,0)</f>
        <v>44099</v>
      </c>
      <c r="H734" s="37">
        <f>+VLOOKUP(Tabla16_2[[#This Row],[Mercado]],Codigos_mercados_mayoristas[],3,0)</f>
        <v>13</v>
      </c>
    </row>
    <row r="735" spans="1:8">
      <c r="A735" s="37" t="s">
        <v>23</v>
      </c>
      <c r="B735" s="37" t="s">
        <v>31</v>
      </c>
      <c r="C735" s="37" t="s">
        <v>153</v>
      </c>
      <c r="D735" s="37" t="s">
        <v>219</v>
      </c>
      <c r="E735" s="37" t="s">
        <v>202</v>
      </c>
      <c r="F735" s="204">
        <v>0</v>
      </c>
      <c r="G735" s="261">
        <f>+VLOOKUP(Tabla16_2[[#This Row],[Semana ]],Tabla18[],2,0)</f>
        <v>44099</v>
      </c>
      <c r="H735" s="37">
        <f>+VLOOKUP(Tabla16_2[[#This Row],[Mercado]],Codigos_mercados_mayoristas[],3,0)</f>
        <v>13</v>
      </c>
    </row>
    <row r="736" spans="1:8">
      <c r="A736" s="37" t="s">
        <v>23</v>
      </c>
      <c r="B736" s="37" t="s">
        <v>31</v>
      </c>
      <c r="C736" s="37" t="s">
        <v>153</v>
      </c>
      <c r="D736" s="37" t="s">
        <v>219</v>
      </c>
      <c r="E736" s="37" t="s">
        <v>203</v>
      </c>
      <c r="F736" s="204">
        <v>0</v>
      </c>
      <c r="G736" s="261">
        <f>+VLOOKUP(Tabla16_2[[#This Row],[Semana ]],Tabla18[],2,0)</f>
        <v>44099</v>
      </c>
      <c r="H736" s="37">
        <f>+VLOOKUP(Tabla16_2[[#This Row],[Mercado]],Codigos_mercados_mayoristas[],3,0)</f>
        <v>13</v>
      </c>
    </row>
    <row r="737" spans="1:8">
      <c r="A737" s="37" t="s">
        <v>16</v>
      </c>
      <c r="B737" s="37" t="s">
        <v>163</v>
      </c>
      <c r="C737" s="37" t="s">
        <v>153</v>
      </c>
      <c r="D737" s="37" t="s">
        <v>220</v>
      </c>
      <c r="E737" s="37" t="s">
        <v>199</v>
      </c>
      <c r="F737" s="204">
        <v>7727</v>
      </c>
      <c r="G737" s="261">
        <f>+VLOOKUP(Tabla16_2[[#This Row],[Semana ]],Tabla18[],2,0)</f>
        <v>44092</v>
      </c>
      <c r="H737" s="37">
        <f>+VLOOKUP(Tabla16_2[[#This Row],[Mercado]],Codigos_mercados_mayoristas[],3,0)</f>
        <v>13</v>
      </c>
    </row>
    <row r="738" spans="1:8">
      <c r="A738" s="37" t="s">
        <v>16</v>
      </c>
      <c r="B738" s="37" t="s">
        <v>163</v>
      </c>
      <c r="C738" s="37" t="s">
        <v>153</v>
      </c>
      <c r="D738" s="37" t="s">
        <v>220</v>
      </c>
      <c r="E738" s="37" t="s">
        <v>200</v>
      </c>
      <c r="F738" s="204">
        <v>0</v>
      </c>
      <c r="G738" s="261">
        <f>+VLOOKUP(Tabla16_2[[#This Row],[Semana ]],Tabla18[],2,0)</f>
        <v>44092</v>
      </c>
      <c r="H738" s="37">
        <f>+VLOOKUP(Tabla16_2[[#This Row],[Mercado]],Codigos_mercados_mayoristas[],3,0)</f>
        <v>13</v>
      </c>
    </row>
    <row r="739" spans="1:8">
      <c r="A739" s="37" t="s">
        <v>16</v>
      </c>
      <c r="B739" s="37" t="s">
        <v>163</v>
      </c>
      <c r="C739" s="37" t="s">
        <v>153</v>
      </c>
      <c r="D739" s="37" t="s">
        <v>220</v>
      </c>
      <c r="E739" s="37" t="s">
        <v>201</v>
      </c>
      <c r="F739" s="204">
        <v>0</v>
      </c>
      <c r="G739" s="261">
        <f>+VLOOKUP(Tabla16_2[[#This Row],[Semana ]],Tabla18[],2,0)</f>
        <v>44092</v>
      </c>
      <c r="H739" s="37">
        <f>+VLOOKUP(Tabla16_2[[#This Row],[Mercado]],Codigos_mercados_mayoristas[],3,0)</f>
        <v>13</v>
      </c>
    </row>
    <row r="740" spans="1:8">
      <c r="A740" s="37" t="s">
        <v>16</v>
      </c>
      <c r="B740" s="37" t="s">
        <v>163</v>
      </c>
      <c r="C740" s="37" t="s">
        <v>153</v>
      </c>
      <c r="D740" s="37" t="s">
        <v>220</v>
      </c>
      <c r="E740" s="37" t="s">
        <v>202</v>
      </c>
      <c r="F740" s="204">
        <v>0</v>
      </c>
      <c r="G740" s="261">
        <f>+VLOOKUP(Tabla16_2[[#This Row],[Semana ]],Tabla18[],2,0)</f>
        <v>44092</v>
      </c>
      <c r="H740" s="37">
        <f>+VLOOKUP(Tabla16_2[[#This Row],[Mercado]],Codigos_mercados_mayoristas[],3,0)</f>
        <v>13</v>
      </c>
    </row>
    <row r="741" spans="1:8">
      <c r="A741" s="37" t="s">
        <v>16</v>
      </c>
      <c r="B741" s="37" t="s">
        <v>163</v>
      </c>
      <c r="C741" s="37" t="s">
        <v>153</v>
      </c>
      <c r="D741" s="37" t="s">
        <v>220</v>
      </c>
      <c r="E741" s="37" t="s">
        <v>203</v>
      </c>
      <c r="F741" s="204">
        <v>0</v>
      </c>
      <c r="G741" s="261">
        <f>+VLOOKUP(Tabla16_2[[#This Row],[Semana ]],Tabla18[],2,0)</f>
        <v>44092</v>
      </c>
      <c r="H741" s="37">
        <f>+VLOOKUP(Tabla16_2[[#This Row],[Mercado]],Codigos_mercados_mayoristas[],3,0)</f>
        <v>13</v>
      </c>
    </row>
    <row r="742" spans="1:8">
      <c r="A742" s="37" t="s">
        <v>16</v>
      </c>
      <c r="B742" s="37" t="s">
        <v>29</v>
      </c>
      <c r="C742" s="37" t="s">
        <v>153</v>
      </c>
      <c r="D742" s="37" t="s">
        <v>220</v>
      </c>
      <c r="E742" s="37" t="s">
        <v>199</v>
      </c>
      <c r="F742" s="204">
        <v>8000</v>
      </c>
      <c r="G742" s="261">
        <f>+VLOOKUP(Tabla16_2[[#This Row],[Semana ]],Tabla18[],2,0)</f>
        <v>44092</v>
      </c>
      <c r="H742" s="37">
        <f>+VLOOKUP(Tabla16_2[[#This Row],[Mercado]],Codigos_mercados_mayoristas[],3,0)</f>
        <v>5</v>
      </c>
    </row>
    <row r="743" spans="1:8">
      <c r="A743" s="37" t="s">
        <v>16</v>
      </c>
      <c r="B743" s="37" t="s">
        <v>29</v>
      </c>
      <c r="C743" s="37" t="s">
        <v>153</v>
      </c>
      <c r="D743" s="37" t="s">
        <v>220</v>
      </c>
      <c r="E743" s="37" t="s">
        <v>200</v>
      </c>
      <c r="F743" s="204">
        <v>0</v>
      </c>
      <c r="G743" s="261">
        <f>+VLOOKUP(Tabla16_2[[#This Row],[Semana ]],Tabla18[],2,0)</f>
        <v>44092</v>
      </c>
      <c r="H743" s="37">
        <f>+VLOOKUP(Tabla16_2[[#This Row],[Mercado]],Codigos_mercados_mayoristas[],3,0)</f>
        <v>5</v>
      </c>
    </row>
    <row r="744" spans="1:8">
      <c r="A744" s="37" t="s">
        <v>16</v>
      </c>
      <c r="B744" s="37" t="s">
        <v>29</v>
      </c>
      <c r="C744" s="37" t="s">
        <v>153</v>
      </c>
      <c r="D744" s="37" t="s">
        <v>220</v>
      </c>
      <c r="E744" s="37" t="s">
        <v>201</v>
      </c>
      <c r="F744" s="204">
        <v>0</v>
      </c>
      <c r="G744" s="261">
        <f>+VLOOKUP(Tabla16_2[[#This Row],[Semana ]],Tabla18[],2,0)</f>
        <v>44092</v>
      </c>
      <c r="H744" s="37">
        <f>+VLOOKUP(Tabla16_2[[#This Row],[Mercado]],Codigos_mercados_mayoristas[],3,0)</f>
        <v>5</v>
      </c>
    </row>
    <row r="745" spans="1:8">
      <c r="A745" s="37" t="s">
        <v>16</v>
      </c>
      <c r="B745" s="37" t="s">
        <v>29</v>
      </c>
      <c r="C745" s="37" t="s">
        <v>153</v>
      </c>
      <c r="D745" s="37" t="s">
        <v>220</v>
      </c>
      <c r="E745" s="37" t="s">
        <v>202</v>
      </c>
      <c r="F745" s="204">
        <v>0</v>
      </c>
      <c r="G745" s="261">
        <f>+VLOOKUP(Tabla16_2[[#This Row],[Semana ]],Tabla18[],2,0)</f>
        <v>44092</v>
      </c>
      <c r="H745" s="37">
        <f>+VLOOKUP(Tabla16_2[[#This Row],[Mercado]],Codigos_mercados_mayoristas[],3,0)</f>
        <v>5</v>
      </c>
    </row>
    <row r="746" spans="1:8">
      <c r="A746" s="37" t="s">
        <v>16</v>
      </c>
      <c r="B746" s="37" t="s">
        <v>29</v>
      </c>
      <c r="C746" s="37" t="s">
        <v>153</v>
      </c>
      <c r="D746" s="37" t="s">
        <v>220</v>
      </c>
      <c r="E746" s="37" t="s">
        <v>203</v>
      </c>
      <c r="F746" s="204">
        <v>0</v>
      </c>
      <c r="G746" s="261">
        <f>+VLOOKUP(Tabla16_2[[#This Row],[Semana ]],Tabla18[],2,0)</f>
        <v>44092</v>
      </c>
      <c r="H746" s="37">
        <f>+VLOOKUP(Tabla16_2[[#This Row],[Mercado]],Codigos_mercados_mayoristas[],3,0)</f>
        <v>5</v>
      </c>
    </row>
    <row r="747" spans="1:8">
      <c r="A747" s="37" t="s">
        <v>16</v>
      </c>
      <c r="B747" s="37" t="s">
        <v>35</v>
      </c>
      <c r="C747" s="37" t="s">
        <v>153</v>
      </c>
      <c r="D747" s="37" t="s">
        <v>220</v>
      </c>
      <c r="E747" s="37" t="s">
        <v>199</v>
      </c>
      <c r="F747" s="204">
        <v>7000</v>
      </c>
      <c r="G747" s="261">
        <f>+VLOOKUP(Tabla16_2[[#This Row],[Semana ]],Tabla18[],2,0)</f>
        <v>44092</v>
      </c>
      <c r="H747" s="37">
        <f>+VLOOKUP(Tabla16_2[[#This Row],[Mercado]],Codigos_mercados_mayoristas[],3,0)</f>
        <v>9</v>
      </c>
    </row>
    <row r="748" spans="1:8">
      <c r="A748" s="37" t="s">
        <v>16</v>
      </c>
      <c r="B748" s="37" t="s">
        <v>35</v>
      </c>
      <c r="C748" s="37" t="s">
        <v>153</v>
      </c>
      <c r="D748" s="37" t="s">
        <v>220</v>
      </c>
      <c r="E748" s="37" t="s">
        <v>200</v>
      </c>
      <c r="F748" s="204">
        <v>7000</v>
      </c>
      <c r="G748" s="261">
        <f>+VLOOKUP(Tabla16_2[[#This Row],[Semana ]],Tabla18[],2,0)</f>
        <v>44092</v>
      </c>
      <c r="H748" s="37">
        <f>+VLOOKUP(Tabla16_2[[#This Row],[Mercado]],Codigos_mercados_mayoristas[],3,0)</f>
        <v>9</v>
      </c>
    </row>
    <row r="749" spans="1:8">
      <c r="A749" s="37" t="s">
        <v>16</v>
      </c>
      <c r="B749" s="37" t="s">
        <v>35</v>
      </c>
      <c r="C749" s="37" t="s">
        <v>153</v>
      </c>
      <c r="D749" s="37" t="s">
        <v>220</v>
      </c>
      <c r="E749" s="37" t="s">
        <v>201</v>
      </c>
      <c r="F749" s="204">
        <v>7000</v>
      </c>
      <c r="G749" s="261">
        <f>+VLOOKUP(Tabla16_2[[#This Row],[Semana ]],Tabla18[],2,0)</f>
        <v>44092</v>
      </c>
      <c r="H749" s="37">
        <f>+VLOOKUP(Tabla16_2[[#This Row],[Mercado]],Codigos_mercados_mayoristas[],3,0)</f>
        <v>9</v>
      </c>
    </row>
    <row r="750" spans="1:8">
      <c r="A750" s="37" t="s">
        <v>16</v>
      </c>
      <c r="B750" s="37" t="s">
        <v>35</v>
      </c>
      <c r="C750" s="37" t="s">
        <v>153</v>
      </c>
      <c r="D750" s="37" t="s">
        <v>220</v>
      </c>
      <c r="E750" s="37" t="s">
        <v>202</v>
      </c>
      <c r="F750" s="204">
        <v>7000</v>
      </c>
      <c r="G750" s="261">
        <f>+VLOOKUP(Tabla16_2[[#This Row],[Semana ]],Tabla18[],2,0)</f>
        <v>44092</v>
      </c>
      <c r="H750" s="37">
        <f>+VLOOKUP(Tabla16_2[[#This Row],[Mercado]],Codigos_mercados_mayoristas[],3,0)</f>
        <v>9</v>
      </c>
    </row>
    <row r="751" spans="1:8">
      <c r="A751" s="37" t="s">
        <v>16</v>
      </c>
      <c r="B751" s="37" t="s">
        <v>35</v>
      </c>
      <c r="C751" s="37" t="s">
        <v>153</v>
      </c>
      <c r="D751" s="37" t="s">
        <v>220</v>
      </c>
      <c r="E751" s="37" t="s">
        <v>203</v>
      </c>
      <c r="F751" s="204">
        <v>0</v>
      </c>
      <c r="G751" s="261">
        <f>+VLOOKUP(Tabla16_2[[#This Row],[Semana ]],Tabla18[],2,0)</f>
        <v>44092</v>
      </c>
      <c r="H751" s="37">
        <f>+VLOOKUP(Tabla16_2[[#This Row],[Mercado]],Codigos_mercados_mayoristas[],3,0)</f>
        <v>9</v>
      </c>
    </row>
    <row r="752" spans="1:8">
      <c r="A752" s="37" t="s">
        <v>16</v>
      </c>
      <c r="B752" s="37" t="s">
        <v>34</v>
      </c>
      <c r="C752" s="37" t="s">
        <v>153</v>
      </c>
      <c r="D752" s="37" t="s">
        <v>220</v>
      </c>
      <c r="E752" s="37" t="s">
        <v>199</v>
      </c>
      <c r="F752" s="204">
        <v>0</v>
      </c>
      <c r="G752" s="261">
        <f>+VLOOKUP(Tabla16_2[[#This Row],[Semana ]],Tabla18[],2,0)</f>
        <v>44092</v>
      </c>
      <c r="H752" s="37">
        <f>+VLOOKUP(Tabla16_2[[#This Row],[Mercado]],Codigos_mercados_mayoristas[],3,0)</f>
        <v>8</v>
      </c>
    </row>
    <row r="753" spans="1:8">
      <c r="A753" s="37" t="s">
        <v>16</v>
      </c>
      <c r="B753" s="37" t="s">
        <v>34</v>
      </c>
      <c r="C753" s="37" t="s">
        <v>153</v>
      </c>
      <c r="D753" s="37" t="s">
        <v>220</v>
      </c>
      <c r="E753" s="37" t="s">
        <v>200</v>
      </c>
      <c r="F753" s="204">
        <v>8917</v>
      </c>
      <c r="G753" s="261">
        <f>+VLOOKUP(Tabla16_2[[#This Row],[Semana ]],Tabla18[],2,0)</f>
        <v>44092</v>
      </c>
      <c r="H753" s="37">
        <f>+VLOOKUP(Tabla16_2[[#This Row],[Mercado]],Codigos_mercados_mayoristas[],3,0)</f>
        <v>8</v>
      </c>
    </row>
    <row r="754" spans="1:8">
      <c r="A754" s="37" t="s">
        <v>16</v>
      </c>
      <c r="B754" s="37" t="s">
        <v>34</v>
      </c>
      <c r="C754" s="37" t="s">
        <v>153</v>
      </c>
      <c r="D754" s="37" t="s">
        <v>220</v>
      </c>
      <c r="E754" s="37" t="s">
        <v>201</v>
      </c>
      <c r="F754" s="204">
        <v>0</v>
      </c>
      <c r="G754" s="261">
        <f>+VLOOKUP(Tabla16_2[[#This Row],[Semana ]],Tabla18[],2,0)</f>
        <v>44092</v>
      </c>
      <c r="H754" s="37">
        <f>+VLOOKUP(Tabla16_2[[#This Row],[Mercado]],Codigos_mercados_mayoristas[],3,0)</f>
        <v>8</v>
      </c>
    </row>
    <row r="755" spans="1:8">
      <c r="A755" s="37" t="s">
        <v>16</v>
      </c>
      <c r="B755" s="37" t="s">
        <v>34</v>
      </c>
      <c r="C755" s="37" t="s">
        <v>153</v>
      </c>
      <c r="D755" s="37" t="s">
        <v>220</v>
      </c>
      <c r="E755" s="37" t="s">
        <v>202</v>
      </c>
      <c r="F755" s="204">
        <v>8750</v>
      </c>
      <c r="G755" s="261">
        <f>+VLOOKUP(Tabla16_2[[#This Row],[Semana ]],Tabla18[],2,0)</f>
        <v>44092</v>
      </c>
      <c r="H755" s="37">
        <f>+VLOOKUP(Tabla16_2[[#This Row],[Mercado]],Codigos_mercados_mayoristas[],3,0)</f>
        <v>8</v>
      </c>
    </row>
    <row r="756" spans="1:8">
      <c r="A756" s="37" t="s">
        <v>16</v>
      </c>
      <c r="B756" s="37" t="s">
        <v>34</v>
      </c>
      <c r="C756" s="37" t="s">
        <v>153</v>
      </c>
      <c r="D756" s="37" t="s">
        <v>220</v>
      </c>
      <c r="E756" s="37" t="s">
        <v>203</v>
      </c>
      <c r="F756" s="204">
        <v>0</v>
      </c>
      <c r="G756" s="261">
        <f>+VLOOKUP(Tabla16_2[[#This Row],[Semana ]],Tabla18[],2,0)</f>
        <v>44092</v>
      </c>
      <c r="H756" s="37">
        <f>+VLOOKUP(Tabla16_2[[#This Row],[Mercado]],Codigos_mercados_mayoristas[],3,0)</f>
        <v>8</v>
      </c>
    </row>
    <row r="757" spans="1:8">
      <c r="A757" s="37" t="s">
        <v>17</v>
      </c>
      <c r="B757" s="37" t="s">
        <v>29</v>
      </c>
      <c r="C757" s="37" t="s">
        <v>153</v>
      </c>
      <c r="D757" s="37" t="s">
        <v>220</v>
      </c>
      <c r="E757" s="37" t="s">
        <v>199</v>
      </c>
      <c r="F757" s="204">
        <v>0</v>
      </c>
      <c r="G757" s="261">
        <f>+VLOOKUP(Tabla16_2[[#This Row],[Semana ]],Tabla18[],2,0)</f>
        <v>44092</v>
      </c>
      <c r="H757" s="37">
        <f>+VLOOKUP(Tabla16_2[[#This Row],[Mercado]],Codigos_mercados_mayoristas[],3,0)</f>
        <v>5</v>
      </c>
    </row>
    <row r="758" spans="1:8">
      <c r="A758" s="37" t="s">
        <v>17</v>
      </c>
      <c r="B758" s="37" t="s">
        <v>29</v>
      </c>
      <c r="C758" s="37" t="s">
        <v>153</v>
      </c>
      <c r="D758" s="37" t="s">
        <v>220</v>
      </c>
      <c r="E758" s="37" t="s">
        <v>200</v>
      </c>
      <c r="F758" s="204">
        <v>8000</v>
      </c>
      <c r="G758" s="261">
        <f>+VLOOKUP(Tabla16_2[[#This Row],[Semana ]],Tabla18[],2,0)</f>
        <v>44092</v>
      </c>
      <c r="H758" s="37">
        <f>+VLOOKUP(Tabla16_2[[#This Row],[Mercado]],Codigos_mercados_mayoristas[],3,0)</f>
        <v>5</v>
      </c>
    </row>
    <row r="759" spans="1:8">
      <c r="A759" s="37" t="s">
        <v>17</v>
      </c>
      <c r="B759" s="37" t="s">
        <v>29</v>
      </c>
      <c r="C759" s="37" t="s">
        <v>153</v>
      </c>
      <c r="D759" s="37" t="s">
        <v>220</v>
      </c>
      <c r="E759" s="37" t="s">
        <v>201</v>
      </c>
      <c r="F759" s="204">
        <v>8000</v>
      </c>
      <c r="G759" s="261">
        <f>+VLOOKUP(Tabla16_2[[#This Row],[Semana ]],Tabla18[],2,0)</f>
        <v>44092</v>
      </c>
      <c r="H759" s="37">
        <f>+VLOOKUP(Tabla16_2[[#This Row],[Mercado]],Codigos_mercados_mayoristas[],3,0)</f>
        <v>5</v>
      </c>
    </row>
    <row r="760" spans="1:8">
      <c r="A760" s="37" t="s">
        <v>17</v>
      </c>
      <c r="B760" s="37" t="s">
        <v>29</v>
      </c>
      <c r="C760" s="37" t="s">
        <v>153</v>
      </c>
      <c r="D760" s="37" t="s">
        <v>220</v>
      </c>
      <c r="E760" s="37" t="s">
        <v>202</v>
      </c>
      <c r="F760" s="204">
        <v>0</v>
      </c>
      <c r="G760" s="261">
        <f>+VLOOKUP(Tabla16_2[[#This Row],[Semana ]],Tabla18[],2,0)</f>
        <v>44092</v>
      </c>
      <c r="H760" s="37">
        <f>+VLOOKUP(Tabla16_2[[#This Row],[Mercado]],Codigos_mercados_mayoristas[],3,0)</f>
        <v>5</v>
      </c>
    </row>
    <row r="761" spans="1:8">
      <c r="A761" s="37" t="s">
        <v>17</v>
      </c>
      <c r="B761" s="37" t="s">
        <v>29</v>
      </c>
      <c r="C761" s="37" t="s">
        <v>153</v>
      </c>
      <c r="D761" s="37" t="s">
        <v>220</v>
      </c>
      <c r="E761" s="37" t="s">
        <v>203</v>
      </c>
      <c r="F761" s="204">
        <v>0</v>
      </c>
      <c r="G761" s="261">
        <f>+VLOOKUP(Tabla16_2[[#This Row],[Semana ]],Tabla18[],2,0)</f>
        <v>44092</v>
      </c>
      <c r="H761" s="37">
        <f>+VLOOKUP(Tabla16_2[[#This Row],[Mercado]],Codigos_mercados_mayoristas[],3,0)</f>
        <v>5</v>
      </c>
    </row>
    <row r="762" spans="1:8">
      <c r="A762" s="37" t="s">
        <v>20</v>
      </c>
      <c r="B762" s="37" t="s">
        <v>163</v>
      </c>
      <c r="C762" s="37" t="s">
        <v>153</v>
      </c>
      <c r="D762" s="37" t="s">
        <v>220</v>
      </c>
      <c r="E762" s="37" t="s">
        <v>199</v>
      </c>
      <c r="F762" s="204">
        <v>0</v>
      </c>
      <c r="G762" s="261">
        <f>+VLOOKUP(Tabla16_2[[#This Row],[Semana ]],Tabla18[],2,0)</f>
        <v>44092</v>
      </c>
      <c r="H762" s="37">
        <f>+VLOOKUP(Tabla16_2[[#This Row],[Mercado]],Codigos_mercados_mayoristas[],3,0)</f>
        <v>13</v>
      </c>
    </row>
    <row r="763" spans="1:8">
      <c r="A763" s="37" t="s">
        <v>20</v>
      </c>
      <c r="B763" s="37" t="s">
        <v>163</v>
      </c>
      <c r="C763" s="37" t="s">
        <v>153</v>
      </c>
      <c r="D763" s="37" t="s">
        <v>220</v>
      </c>
      <c r="E763" s="37" t="s">
        <v>200</v>
      </c>
      <c r="F763" s="204">
        <v>0</v>
      </c>
      <c r="G763" s="261">
        <f>+VLOOKUP(Tabla16_2[[#This Row],[Semana ]],Tabla18[],2,0)</f>
        <v>44092</v>
      </c>
      <c r="H763" s="37">
        <f>+VLOOKUP(Tabla16_2[[#This Row],[Mercado]],Codigos_mercados_mayoristas[],3,0)</f>
        <v>13</v>
      </c>
    </row>
    <row r="764" spans="1:8">
      <c r="A764" s="37" t="s">
        <v>20</v>
      </c>
      <c r="B764" s="37" t="s">
        <v>163</v>
      </c>
      <c r="C764" s="37" t="s">
        <v>153</v>
      </c>
      <c r="D764" s="37" t="s">
        <v>220</v>
      </c>
      <c r="E764" s="37" t="s">
        <v>201</v>
      </c>
      <c r="F764" s="204">
        <v>7263</v>
      </c>
      <c r="G764" s="261">
        <f>+VLOOKUP(Tabla16_2[[#This Row],[Semana ]],Tabla18[],2,0)</f>
        <v>44092</v>
      </c>
      <c r="H764" s="37">
        <f>+VLOOKUP(Tabla16_2[[#This Row],[Mercado]],Codigos_mercados_mayoristas[],3,0)</f>
        <v>13</v>
      </c>
    </row>
    <row r="765" spans="1:8">
      <c r="A765" s="37" t="s">
        <v>20</v>
      </c>
      <c r="B765" s="37" t="s">
        <v>163</v>
      </c>
      <c r="C765" s="37" t="s">
        <v>153</v>
      </c>
      <c r="D765" s="37" t="s">
        <v>220</v>
      </c>
      <c r="E765" s="37" t="s">
        <v>202</v>
      </c>
      <c r="F765" s="204">
        <v>7755</v>
      </c>
      <c r="G765" s="261">
        <f>+VLOOKUP(Tabla16_2[[#This Row],[Semana ]],Tabla18[],2,0)</f>
        <v>44092</v>
      </c>
      <c r="H765" s="37">
        <f>+VLOOKUP(Tabla16_2[[#This Row],[Mercado]],Codigos_mercados_mayoristas[],3,0)</f>
        <v>13</v>
      </c>
    </row>
    <row r="766" spans="1:8">
      <c r="A766" s="37" t="s">
        <v>20</v>
      </c>
      <c r="B766" s="37" t="s">
        <v>163</v>
      </c>
      <c r="C766" s="37" t="s">
        <v>153</v>
      </c>
      <c r="D766" s="37" t="s">
        <v>220</v>
      </c>
      <c r="E766" s="37" t="s">
        <v>203</v>
      </c>
      <c r="F766" s="204">
        <v>0</v>
      </c>
      <c r="G766" s="261">
        <f>+VLOOKUP(Tabla16_2[[#This Row],[Semana ]],Tabla18[],2,0)</f>
        <v>44092</v>
      </c>
      <c r="H766" s="37">
        <f>+VLOOKUP(Tabla16_2[[#This Row],[Mercado]],Codigos_mercados_mayoristas[],3,0)</f>
        <v>13</v>
      </c>
    </row>
    <row r="767" spans="1:8">
      <c r="A767" s="37" t="s">
        <v>20</v>
      </c>
      <c r="B767" s="37" t="s">
        <v>36</v>
      </c>
      <c r="C767" s="37" t="s">
        <v>153</v>
      </c>
      <c r="D767" s="37" t="s">
        <v>220</v>
      </c>
      <c r="E767" s="37" t="s">
        <v>199</v>
      </c>
      <c r="F767" s="204">
        <v>6250</v>
      </c>
      <c r="G767" s="261">
        <f>+VLOOKUP(Tabla16_2[[#This Row],[Semana ]],Tabla18[],2,0)</f>
        <v>44092</v>
      </c>
      <c r="H767" s="37">
        <f>+VLOOKUP(Tabla16_2[[#This Row],[Mercado]],Codigos_mercados_mayoristas[],3,0)</f>
        <v>10</v>
      </c>
    </row>
    <row r="768" spans="1:8">
      <c r="A768" s="37" t="s">
        <v>20</v>
      </c>
      <c r="B768" s="37" t="s">
        <v>36</v>
      </c>
      <c r="C768" s="37" t="s">
        <v>153</v>
      </c>
      <c r="D768" s="37" t="s">
        <v>220</v>
      </c>
      <c r="E768" s="37" t="s">
        <v>200</v>
      </c>
      <c r="F768" s="204">
        <v>6750</v>
      </c>
      <c r="G768" s="261">
        <f>+VLOOKUP(Tabla16_2[[#This Row],[Semana ]],Tabla18[],2,0)</f>
        <v>44092</v>
      </c>
      <c r="H768" s="37">
        <f>+VLOOKUP(Tabla16_2[[#This Row],[Mercado]],Codigos_mercados_mayoristas[],3,0)</f>
        <v>10</v>
      </c>
    </row>
    <row r="769" spans="1:8">
      <c r="A769" s="37" t="s">
        <v>20</v>
      </c>
      <c r="B769" s="37" t="s">
        <v>36</v>
      </c>
      <c r="C769" s="37" t="s">
        <v>153</v>
      </c>
      <c r="D769" s="37" t="s">
        <v>220</v>
      </c>
      <c r="E769" s="37" t="s">
        <v>201</v>
      </c>
      <c r="F769" s="204">
        <v>6750</v>
      </c>
      <c r="G769" s="261">
        <f>+VLOOKUP(Tabla16_2[[#This Row],[Semana ]],Tabla18[],2,0)</f>
        <v>44092</v>
      </c>
      <c r="H769" s="37">
        <f>+VLOOKUP(Tabla16_2[[#This Row],[Mercado]],Codigos_mercados_mayoristas[],3,0)</f>
        <v>10</v>
      </c>
    </row>
    <row r="770" spans="1:8">
      <c r="A770" s="37" t="s">
        <v>20</v>
      </c>
      <c r="B770" s="37" t="s">
        <v>36</v>
      </c>
      <c r="C770" s="37" t="s">
        <v>153</v>
      </c>
      <c r="D770" s="37" t="s">
        <v>220</v>
      </c>
      <c r="E770" s="37" t="s">
        <v>202</v>
      </c>
      <c r="F770" s="204">
        <v>6750</v>
      </c>
      <c r="G770" s="261">
        <f>+VLOOKUP(Tabla16_2[[#This Row],[Semana ]],Tabla18[],2,0)</f>
        <v>44092</v>
      </c>
      <c r="H770" s="37">
        <f>+VLOOKUP(Tabla16_2[[#This Row],[Mercado]],Codigos_mercados_mayoristas[],3,0)</f>
        <v>10</v>
      </c>
    </row>
    <row r="771" spans="1:8">
      <c r="A771" s="37" t="s">
        <v>20</v>
      </c>
      <c r="B771" s="37" t="s">
        <v>36</v>
      </c>
      <c r="C771" s="37" t="s">
        <v>153</v>
      </c>
      <c r="D771" s="37" t="s">
        <v>220</v>
      </c>
      <c r="E771" s="37" t="s">
        <v>203</v>
      </c>
      <c r="F771" s="204">
        <v>0</v>
      </c>
      <c r="G771" s="261">
        <f>+VLOOKUP(Tabla16_2[[#This Row],[Semana ]],Tabla18[],2,0)</f>
        <v>44092</v>
      </c>
      <c r="H771" s="37">
        <f>+VLOOKUP(Tabla16_2[[#This Row],[Mercado]],Codigos_mercados_mayoristas[],3,0)</f>
        <v>10</v>
      </c>
    </row>
    <row r="772" spans="1:8">
      <c r="A772" s="37" t="s">
        <v>20</v>
      </c>
      <c r="B772" s="37" t="s">
        <v>35</v>
      </c>
      <c r="C772" s="37" t="s">
        <v>153</v>
      </c>
      <c r="D772" s="37" t="s">
        <v>220</v>
      </c>
      <c r="E772" s="37" t="s">
        <v>199</v>
      </c>
      <c r="F772" s="204">
        <v>7000</v>
      </c>
      <c r="G772" s="261">
        <f>+VLOOKUP(Tabla16_2[[#This Row],[Semana ]],Tabla18[],2,0)</f>
        <v>44092</v>
      </c>
      <c r="H772" s="37">
        <f>+VLOOKUP(Tabla16_2[[#This Row],[Mercado]],Codigos_mercados_mayoristas[],3,0)</f>
        <v>9</v>
      </c>
    </row>
    <row r="773" spans="1:8">
      <c r="A773" s="37" t="s">
        <v>20</v>
      </c>
      <c r="B773" s="37" t="s">
        <v>35</v>
      </c>
      <c r="C773" s="37" t="s">
        <v>153</v>
      </c>
      <c r="D773" s="37" t="s">
        <v>220</v>
      </c>
      <c r="E773" s="37" t="s">
        <v>200</v>
      </c>
      <c r="F773" s="204">
        <v>0</v>
      </c>
      <c r="G773" s="261">
        <f>+VLOOKUP(Tabla16_2[[#This Row],[Semana ]],Tabla18[],2,0)</f>
        <v>44092</v>
      </c>
      <c r="H773" s="37">
        <f>+VLOOKUP(Tabla16_2[[#This Row],[Mercado]],Codigos_mercados_mayoristas[],3,0)</f>
        <v>9</v>
      </c>
    </row>
    <row r="774" spans="1:8">
      <c r="A774" s="37" t="s">
        <v>20</v>
      </c>
      <c r="B774" s="37" t="s">
        <v>35</v>
      </c>
      <c r="C774" s="37" t="s">
        <v>153</v>
      </c>
      <c r="D774" s="37" t="s">
        <v>220</v>
      </c>
      <c r="E774" s="37" t="s">
        <v>201</v>
      </c>
      <c r="F774" s="204">
        <v>7000</v>
      </c>
      <c r="G774" s="261">
        <f>+VLOOKUP(Tabla16_2[[#This Row],[Semana ]],Tabla18[],2,0)</f>
        <v>44092</v>
      </c>
      <c r="H774" s="37">
        <f>+VLOOKUP(Tabla16_2[[#This Row],[Mercado]],Codigos_mercados_mayoristas[],3,0)</f>
        <v>9</v>
      </c>
    </row>
    <row r="775" spans="1:8">
      <c r="A775" s="37" t="s">
        <v>20</v>
      </c>
      <c r="B775" s="37" t="s">
        <v>35</v>
      </c>
      <c r="C775" s="37" t="s">
        <v>153</v>
      </c>
      <c r="D775" s="37" t="s">
        <v>220</v>
      </c>
      <c r="E775" s="37" t="s">
        <v>202</v>
      </c>
      <c r="F775" s="204">
        <v>0</v>
      </c>
      <c r="G775" s="261">
        <f>+VLOOKUP(Tabla16_2[[#This Row],[Semana ]],Tabla18[],2,0)</f>
        <v>44092</v>
      </c>
      <c r="H775" s="37">
        <f>+VLOOKUP(Tabla16_2[[#This Row],[Mercado]],Codigos_mercados_mayoristas[],3,0)</f>
        <v>9</v>
      </c>
    </row>
    <row r="776" spans="1:8">
      <c r="A776" s="37" t="s">
        <v>20</v>
      </c>
      <c r="B776" s="37" t="s">
        <v>35</v>
      </c>
      <c r="C776" s="37" t="s">
        <v>153</v>
      </c>
      <c r="D776" s="37" t="s">
        <v>220</v>
      </c>
      <c r="E776" s="37" t="s">
        <v>203</v>
      </c>
      <c r="F776" s="204">
        <v>0</v>
      </c>
      <c r="G776" s="261">
        <f>+VLOOKUP(Tabla16_2[[#This Row],[Semana ]],Tabla18[],2,0)</f>
        <v>44092</v>
      </c>
      <c r="H776" s="37">
        <f>+VLOOKUP(Tabla16_2[[#This Row],[Mercado]],Codigos_mercados_mayoristas[],3,0)</f>
        <v>9</v>
      </c>
    </row>
    <row r="777" spans="1:8">
      <c r="A777" s="37" t="s">
        <v>22</v>
      </c>
      <c r="B777" s="37" t="s">
        <v>163</v>
      </c>
      <c r="C777" s="37" t="s">
        <v>153</v>
      </c>
      <c r="D777" s="37" t="s">
        <v>220</v>
      </c>
      <c r="E777" s="37" t="s">
        <v>199</v>
      </c>
      <c r="F777" s="204">
        <v>0</v>
      </c>
      <c r="G777" s="261">
        <f>+VLOOKUP(Tabla16_2[[#This Row],[Semana ]],Tabla18[],2,0)</f>
        <v>44092</v>
      </c>
      <c r="H777" s="37">
        <f>+VLOOKUP(Tabla16_2[[#This Row],[Mercado]],Codigos_mercados_mayoristas[],3,0)</f>
        <v>13</v>
      </c>
    </row>
    <row r="778" spans="1:8">
      <c r="A778" s="37" t="s">
        <v>22</v>
      </c>
      <c r="B778" s="37" t="s">
        <v>163</v>
      </c>
      <c r="C778" s="37" t="s">
        <v>153</v>
      </c>
      <c r="D778" s="37" t="s">
        <v>220</v>
      </c>
      <c r="E778" s="37" t="s">
        <v>200</v>
      </c>
      <c r="F778" s="204">
        <v>8273</v>
      </c>
      <c r="G778" s="261">
        <f>+VLOOKUP(Tabla16_2[[#This Row],[Semana ]],Tabla18[],2,0)</f>
        <v>44092</v>
      </c>
      <c r="H778" s="37">
        <f>+VLOOKUP(Tabla16_2[[#This Row],[Mercado]],Codigos_mercados_mayoristas[],3,0)</f>
        <v>13</v>
      </c>
    </row>
    <row r="779" spans="1:8">
      <c r="A779" s="37" t="s">
        <v>22</v>
      </c>
      <c r="B779" s="37" t="s">
        <v>163</v>
      </c>
      <c r="C779" s="37" t="s">
        <v>153</v>
      </c>
      <c r="D779" s="37" t="s">
        <v>220</v>
      </c>
      <c r="E779" s="37" t="s">
        <v>201</v>
      </c>
      <c r="F779" s="204">
        <v>7391</v>
      </c>
      <c r="G779" s="261">
        <f>+VLOOKUP(Tabla16_2[[#This Row],[Semana ]],Tabla18[],2,0)</f>
        <v>44092</v>
      </c>
      <c r="H779" s="37">
        <f>+VLOOKUP(Tabla16_2[[#This Row],[Mercado]],Codigos_mercados_mayoristas[],3,0)</f>
        <v>13</v>
      </c>
    </row>
    <row r="780" spans="1:8">
      <c r="A780" s="37" t="s">
        <v>22</v>
      </c>
      <c r="B780" s="37" t="s">
        <v>163</v>
      </c>
      <c r="C780" s="37" t="s">
        <v>153</v>
      </c>
      <c r="D780" s="37" t="s">
        <v>220</v>
      </c>
      <c r="E780" s="37" t="s">
        <v>202</v>
      </c>
      <c r="F780" s="204">
        <v>0</v>
      </c>
      <c r="G780" s="261">
        <f>+VLOOKUP(Tabla16_2[[#This Row],[Semana ]],Tabla18[],2,0)</f>
        <v>44092</v>
      </c>
      <c r="H780" s="37">
        <f>+VLOOKUP(Tabla16_2[[#This Row],[Mercado]],Codigos_mercados_mayoristas[],3,0)</f>
        <v>13</v>
      </c>
    </row>
    <row r="781" spans="1:8">
      <c r="A781" s="37" t="s">
        <v>22</v>
      </c>
      <c r="B781" s="37" t="s">
        <v>163</v>
      </c>
      <c r="C781" s="37" t="s">
        <v>153</v>
      </c>
      <c r="D781" s="37" t="s">
        <v>220</v>
      </c>
      <c r="E781" s="37" t="s">
        <v>203</v>
      </c>
      <c r="F781" s="204">
        <v>0</v>
      </c>
      <c r="G781" s="261">
        <f>+VLOOKUP(Tabla16_2[[#This Row],[Semana ]],Tabla18[],2,0)</f>
        <v>44092</v>
      </c>
      <c r="H781" s="37">
        <f>+VLOOKUP(Tabla16_2[[#This Row],[Mercado]],Codigos_mercados_mayoristas[],3,0)</f>
        <v>13</v>
      </c>
    </row>
    <row r="782" spans="1:8">
      <c r="A782" s="37" t="s">
        <v>23</v>
      </c>
      <c r="B782" s="37" t="s">
        <v>29</v>
      </c>
      <c r="C782" s="37" t="s">
        <v>153</v>
      </c>
      <c r="D782" s="37" t="s">
        <v>220</v>
      </c>
      <c r="E782" s="37" t="s">
        <v>199</v>
      </c>
      <c r="F782" s="204">
        <v>8257</v>
      </c>
      <c r="G782" s="261">
        <f>+VLOOKUP(Tabla16_2[[#This Row],[Semana ]],Tabla18[],2,0)</f>
        <v>44092</v>
      </c>
      <c r="H782" s="37">
        <f>+VLOOKUP(Tabla16_2[[#This Row],[Mercado]],Codigos_mercados_mayoristas[],3,0)</f>
        <v>5</v>
      </c>
    </row>
    <row r="783" spans="1:8">
      <c r="A783" s="37" t="s">
        <v>23</v>
      </c>
      <c r="B783" s="37" t="s">
        <v>29</v>
      </c>
      <c r="C783" s="37" t="s">
        <v>153</v>
      </c>
      <c r="D783" s="37" t="s">
        <v>220</v>
      </c>
      <c r="E783" s="37" t="s">
        <v>200</v>
      </c>
      <c r="F783" s="204">
        <v>8141</v>
      </c>
      <c r="G783" s="261">
        <f>+VLOOKUP(Tabla16_2[[#This Row],[Semana ]],Tabla18[],2,0)</f>
        <v>44092</v>
      </c>
      <c r="H783" s="37">
        <f>+VLOOKUP(Tabla16_2[[#This Row],[Mercado]],Codigos_mercados_mayoristas[],3,0)</f>
        <v>5</v>
      </c>
    </row>
    <row r="784" spans="1:8">
      <c r="A784" s="37" t="s">
        <v>23</v>
      </c>
      <c r="B784" s="37" t="s">
        <v>29</v>
      </c>
      <c r="C784" s="37" t="s">
        <v>153</v>
      </c>
      <c r="D784" s="37" t="s">
        <v>220</v>
      </c>
      <c r="E784" s="37" t="s">
        <v>201</v>
      </c>
      <c r="F784" s="204">
        <v>8000</v>
      </c>
      <c r="G784" s="261">
        <f>+VLOOKUP(Tabla16_2[[#This Row],[Semana ]],Tabla18[],2,0)</f>
        <v>44092</v>
      </c>
      <c r="H784" s="37">
        <f>+VLOOKUP(Tabla16_2[[#This Row],[Mercado]],Codigos_mercados_mayoristas[],3,0)</f>
        <v>5</v>
      </c>
    </row>
    <row r="785" spans="1:8">
      <c r="A785" s="37" t="s">
        <v>23</v>
      </c>
      <c r="B785" s="37" t="s">
        <v>29</v>
      </c>
      <c r="C785" s="37" t="s">
        <v>153</v>
      </c>
      <c r="D785" s="37" t="s">
        <v>220</v>
      </c>
      <c r="E785" s="37" t="s">
        <v>202</v>
      </c>
      <c r="F785" s="204">
        <v>8269</v>
      </c>
      <c r="G785" s="261">
        <f>+VLOOKUP(Tabla16_2[[#This Row],[Semana ]],Tabla18[],2,0)</f>
        <v>44092</v>
      </c>
      <c r="H785" s="37">
        <f>+VLOOKUP(Tabla16_2[[#This Row],[Mercado]],Codigos_mercados_mayoristas[],3,0)</f>
        <v>5</v>
      </c>
    </row>
    <row r="786" spans="1:8">
      <c r="A786" s="37" t="s">
        <v>23</v>
      </c>
      <c r="B786" s="37" t="s">
        <v>29</v>
      </c>
      <c r="C786" s="37" t="s">
        <v>153</v>
      </c>
      <c r="D786" s="37" t="s">
        <v>220</v>
      </c>
      <c r="E786" s="37" t="s">
        <v>203</v>
      </c>
      <c r="F786" s="204">
        <v>0</v>
      </c>
      <c r="G786" s="261">
        <f>+VLOOKUP(Tabla16_2[[#This Row],[Semana ]],Tabla18[],2,0)</f>
        <v>44092</v>
      </c>
      <c r="H786" s="37">
        <f>+VLOOKUP(Tabla16_2[[#This Row],[Mercado]],Codigos_mercados_mayoristas[],3,0)</f>
        <v>5</v>
      </c>
    </row>
    <row r="787" spans="1:8">
      <c r="A787" s="37" t="s">
        <v>23</v>
      </c>
      <c r="B787" s="37" t="s">
        <v>31</v>
      </c>
      <c r="C787" s="37" t="s">
        <v>153</v>
      </c>
      <c r="D787" s="37" t="s">
        <v>220</v>
      </c>
      <c r="E787" s="37" t="s">
        <v>199</v>
      </c>
      <c r="F787" s="204">
        <v>0</v>
      </c>
      <c r="G787" s="261">
        <f>+VLOOKUP(Tabla16_2[[#This Row],[Semana ]],Tabla18[],2,0)</f>
        <v>44092</v>
      </c>
      <c r="H787" s="37">
        <f>+VLOOKUP(Tabla16_2[[#This Row],[Mercado]],Codigos_mercados_mayoristas[],3,0)</f>
        <v>13</v>
      </c>
    </row>
    <row r="788" spans="1:8">
      <c r="A788" s="37" t="s">
        <v>23</v>
      </c>
      <c r="B788" s="37" t="s">
        <v>31</v>
      </c>
      <c r="C788" s="37" t="s">
        <v>153</v>
      </c>
      <c r="D788" s="37" t="s">
        <v>220</v>
      </c>
      <c r="E788" s="37" t="s">
        <v>200</v>
      </c>
      <c r="F788" s="204">
        <v>0</v>
      </c>
      <c r="G788" s="261">
        <f>+VLOOKUP(Tabla16_2[[#This Row],[Semana ]],Tabla18[],2,0)</f>
        <v>44092</v>
      </c>
      <c r="H788" s="37">
        <f>+VLOOKUP(Tabla16_2[[#This Row],[Mercado]],Codigos_mercados_mayoristas[],3,0)</f>
        <v>13</v>
      </c>
    </row>
    <row r="789" spans="1:8">
      <c r="A789" s="37" t="s">
        <v>23</v>
      </c>
      <c r="B789" s="37" t="s">
        <v>31</v>
      </c>
      <c r="C789" s="37" t="s">
        <v>153</v>
      </c>
      <c r="D789" s="37" t="s">
        <v>220</v>
      </c>
      <c r="E789" s="37" t="s">
        <v>201</v>
      </c>
      <c r="F789" s="204">
        <v>7000</v>
      </c>
      <c r="G789" s="261">
        <f>+VLOOKUP(Tabla16_2[[#This Row],[Semana ]],Tabla18[],2,0)</f>
        <v>44092</v>
      </c>
      <c r="H789" s="37">
        <f>+VLOOKUP(Tabla16_2[[#This Row],[Mercado]],Codigos_mercados_mayoristas[],3,0)</f>
        <v>13</v>
      </c>
    </row>
    <row r="790" spans="1:8">
      <c r="A790" s="37" t="s">
        <v>23</v>
      </c>
      <c r="B790" s="37" t="s">
        <v>31</v>
      </c>
      <c r="C790" s="37" t="s">
        <v>153</v>
      </c>
      <c r="D790" s="37" t="s">
        <v>220</v>
      </c>
      <c r="E790" s="37" t="s">
        <v>202</v>
      </c>
      <c r="F790" s="204">
        <v>0</v>
      </c>
      <c r="G790" s="261">
        <f>+VLOOKUP(Tabla16_2[[#This Row],[Semana ]],Tabla18[],2,0)</f>
        <v>44092</v>
      </c>
      <c r="H790" s="37">
        <f>+VLOOKUP(Tabla16_2[[#This Row],[Mercado]],Codigos_mercados_mayoristas[],3,0)</f>
        <v>13</v>
      </c>
    </row>
    <row r="791" spans="1:8">
      <c r="A791" s="37" t="s">
        <v>23</v>
      </c>
      <c r="B791" s="37" t="s">
        <v>31</v>
      </c>
      <c r="C791" s="37" t="s">
        <v>153</v>
      </c>
      <c r="D791" s="37" t="s">
        <v>220</v>
      </c>
      <c r="E791" s="37" t="s">
        <v>203</v>
      </c>
      <c r="F791" s="204">
        <v>0</v>
      </c>
      <c r="G791" s="261">
        <f>+VLOOKUP(Tabla16_2[[#This Row],[Semana ]],Tabla18[],2,0)</f>
        <v>44092</v>
      </c>
      <c r="H791" s="37">
        <f>+VLOOKUP(Tabla16_2[[#This Row],[Mercado]],Codigos_mercados_mayoristas[],3,0)</f>
        <v>13</v>
      </c>
    </row>
    <row r="792" spans="1:8">
      <c r="A792" s="37" t="s">
        <v>16</v>
      </c>
      <c r="B792" s="37" t="s">
        <v>163</v>
      </c>
      <c r="C792" s="37" t="s">
        <v>153</v>
      </c>
      <c r="D792" s="37" t="s">
        <v>221</v>
      </c>
      <c r="E792" s="37" t="s">
        <v>199</v>
      </c>
      <c r="F792" s="204">
        <v>0</v>
      </c>
      <c r="G792" s="261">
        <f>+VLOOKUP(Tabla16_2[[#This Row],[Semana ]],Tabla18[],2,0)</f>
        <v>44085</v>
      </c>
      <c r="H792" s="37">
        <f>+VLOOKUP(Tabla16_2[[#This Row],[Mercado]],Codigos_mercados_mayoristas[],3,0)</f>
        <v>13</v>
      </c>
    </row>
    <row r="793" spans="1:8">
      <c r="A793" s="37" t="s">
        <v>16</v>
      </c>
      <c r="B793" s="37" t="s">
        <v>163</v>
      </c>
      <c r="C793" s="37" t="s">
        <v>153</v>
      </c>
      <c r="D793" s="37" t="s">
        <v>221</v>
      </c>
      <c r="E793" s="37" t="s">
        <v>200</v>
      </c>
      <c r="F793" s="204">
        <v>7753</v>
      </c>
      <c r="G793" s="261">
        <f>+VLOOKUP(Tabla16_2[[#This Row],[Semana ]],Tabla18[],2,0)</f>
        <v>44085</v>
      </c>
      <c r="H793" s="37">
        <f>+VLOOKUP(Tabla16_2[[#This Row],[Mercado]],Codigos_mercados_mayoristas[],3,0)</f>
        <v>13</v>
      </c>
    </row>
    <row r="794" spans="1:8">
      <c r="A794" s="37" t="s">
        <v>16</v>
      </c>
      <c r="B794" s="37" t="s">
        <v>163</v>
      </c>
      <c r="C794" s="37" t="s">
        <v>153</v>
      </c>
      <c r="D794" s="37" t="s">
        <v>221</v>
      </c>
      <c r="E794" s="37" t="s">
        <v>201</v>
      </c>
      <c r="F794" s="204">
        <v>7739</v>
      </c>
      <c r="G794" s="261">
        <f>+VLOOKUP(Tabla16_2[[#This Row],[Semana ]],Tabla18[],2,0)</f>
        <v>44085</v>
      </c>
      <c r="H794" s="37">
        <f>+VLOOKUP(Tabla16_2[[#This Row],[Mercado]],Codigos_mercados_mayoristas[],3,0)</f>
        <v>13</v>
      </c>
    </row>
    <row r="795" spans="1:8">
      <c r="A795" s="37" t="s">
        <v>16</v>
      </c>
      <c r="B795" s="37" t="s">
        <v>163</v>
      </c>
      <c r="C795" s="37" t="s">
        <v>153</v>
      </c>
      <c r="D795" s="37" t="s">
        <v>221</v>
      </c>
      <c r="E795" s="37" t="s">
        <v>202</v>
      </c>
      <c r="F795" s="204">
        <v>8458</v>
      </c>
      <c r="G795" s="261">
        <f>+VLOOKUP(Tabla16_2[[#This Row],[Semana ]],Tabla18[],2,0)</f>
        <v>44085</v>
      </c>
      <c r="H795" s="37">
        <f>+VLOOKUP(Tabla16_2[[#This Row],[Mercado]],Codigos_mercados_mayoristas[],3,0)</f>
        <v>13</v>
      </c>
    </row>
    <row r="796" spans="1:8">
      <c r="A796" s="37" t="s">
        <v>16</v>
      </c>
      <c r="B796" s="37" t="s">
        <v>163</v>
      </c>
      <c r="C796" s="37" t="s">
        <v>153</v>
      </c>
      <c r="D796" s="37" t="s">
        <v>221</v>
      </c>
      <c r="E796" s="37" t="s">
        <v>203</v>
      </c>
      <c r="F796" s="204">
        <v>8250</v>
      </c>
      <c r="G796" s="261">
        <f>+VLOOKUP(Tabla16_2[[#This Row],[Semana ]],Tabla18[],2,0)</f>
        <v>44085</v>
      </c>
      <c r="H796" s="37">
        <f>+VLOOKUP(Tabla16_2[[#This Row],[Mercado]],Codigos_mercados_mayoristas[],3,0)</f>
        <v>13</v>
      </c>
    </row>
    <row r="797" spans="1:8">
      <c r="A797" s="37" t="s">
        <v>16</v>
      </c>
      <c r="B797" s="37" t="s">
        <v>31</v>
      </c>
      <c r="C797" s="37" t="s">
        <v>153</v>
      </c>
      <c r="D797" s="37" t="s">
        <v>221</v>
      </c>
      <c r="E797" s="37" t="s">
        <v>199</v>
      </c>
      <c r="F797" s="204">
        <v>0</v>
      </c>
      <c r="G797" s="261">
        <f>+VLOOKUP(Tabla16_2[[#This Row],[Semana ]],Tabla18[],2,0)</f>
        <v>44085</v>
      </c>
      <c r="H797" s="37">
        <f>+VLOOKUP(Tabla16_2[[#This Row],[Mercado]],Codigos_mercados_mayoristas[],3,0)</f>
        <v>13</v>
      </c>
    </row>
    <row r="798" spans="1:8">
      <c r="A798" s="37" t="s">
        <v>16</v>
      </c>
      <c r="B798" s="37" t="s">
        <v>31</v>
      </c>
      <c r="C798" s="37" t="s">
        <v>153</v>
      </c>
      <c r="D798" s="37" t="s">
        <v>221</v>
      </c>
      <c r="E798" s="37" t="s">
        <v>200</v>
      </c>
      <c r="F798" s="204">
        <v>0</v>
      </c>
      <c r="G798" s="261">
        <f>+VLOOKUP(Tabla16_2[[#This Row],[Semana ]],Tabla18[],2,0)</f>
        <v>44085</v>
      </c>
      <c r="H798" s="37">
        <f>+VLOOKUP(Tabla16_2[[#This Row],[Mercado]],Codigos_mercados_mayoristas[],3,0)</f>
        <v>13</v>
      </c>
    </row>
    <row r="799" spans="1:8">
      <c r="A799" s="37" t="s">
        <v>16</v>
      </c>
      <c r="B799" s="37" t="s">
        <v>31</v>
      </c>
      <c r="C799" s="37" t="s">
        <v>153</v>
      </c>
      <c r="D799" s="37" t="s">
        <v>221</v>
      </c>
      <c r="E799" s="37" t="s">
        <v>201</v>
      </c>
      <c r="F799" s="204">
        <v>0</v>
      </c>
      <c r="G799" s="261">
        <f>+VLOOKUP(Tabla16_2[[#This Row],[Semana ]],Tabla18[],2,0)</f>
        <v>44085</v>
      </c>
      <c r="H799" s="37">
        <f>+VLOOKUP(Tabla16_2[[#This Row],[Mercado]],Codigos_mercados_mayoristas[],3,0)</f>
        <v>13</v>
      </c>
    </row>
    <row r="800" spans="1:8">
      <c r="A800" s="37" t="s">
        <v>16</v>
      </c>
      <c r="B800" s="37" t="s">
        <v>31</v>
      </c>
      <c r="C800" s="37" t="s">
        <v>153</v>
      </c>
      <c r="D800" s="37" t="s">
        <v>221</v>
      </c>
      <c r="E800" s="37" t="s">
        <v>202</v>
      </c>
      <c r="F800" s="204">
        <v>0</v>
      </c>
      <c r="G800" s="261">
        <f>+VLOOKUP(Tabla16_2[[#This Row],[Semana ]],Tabla18[],2,0)</f>
        <v>44085</v>
      </c>
      <c r="H800" s="37">
        <f>+VLOOKUP(Tabla16_2[[#This Row],[Mercado]],Codigos_mercados_mayoristas[],3,0)</f>
        <v>13</v>
      </c>
    </row>
    <row r="801" spans="1:8">
      <c r="A801" s="37" t="s">
        <v>16</v>
      </c>
      <c r="B801" s="37" t="s">
        <v>31</v>
      </c>
      <c r="C801" s="37" t="s">
        <v>153</v>
      </c>
      <c r="D801" s="37" t="s">
        <v>221</v>
      </c>
      <c r="E801" s="37" t="s">
        <v>203</v>
      </c>
      <c r="F801" s="204">
        <v>9000</v>
      </c>
      <c r="G801" s="261">
        <f>+VLOOKUP(Tabla16_2[[#This Row],[Semana ]],Tabla18[],2,0)</f>
        <v>44085</v>
      </c>
      <c r="H801" s="37">
        <f>+VLOOKUP(Tabla16_2[[#This Row],[Mercado]],Codigos_mercados_mayoristas[],3,0)</f>
        <v>13</v>
      </c>
    </row>
    <row r="802" spans="1:8">
      <c r="A802" s="37" t="s">
        <v>16</v>
      </c>
      <c r="B802" s="37" t="s">
        <v>35</v>
      </c>
      <c r="C802" s="37" t="s">
        <v>153</v>
      </c>
      <c r="D802" s="37" t="s">
        <v>221</v>
      </c>
      <c r="E802" s="37" t="s">
        <v>199</v>
      </c>
      <c r="F802" s="204">
        <v>6278</v>
      </c>
      <c r="G802" s="261">
        <f>+VLOOKUP(Tabla16_2[[#This Row],[Semana ]],Tabla18[],2,0)</f>
        <v>44085</v>
      </c>
      <c r="H802" s="37">
        <f>+VLOOKUP(Tabla16_2[[#This Row],[Mercado]],Codigos_mercados_mayoristas[],3,0)</f>
        <v>9</v>
      </c>
    </row>
    <row r="803" spans="1:8">
      <c r="A803" s="37" t="s">
        <v>16</v>
      </c>
      <c r="B803" s="37" t="s">
        <v>35</v>
      </c>
      <c r="C803" s="37" t="s">
        <v>153</v>
      </c>
      <c r="D803" s="37" t="s">
        <v>221</v>
      </c>
      <c r="E803" s="37" t="s">
        <v>200</v>
      </c>
      <c r="F803" s="204">
        <v>6500</v>
      </c>
      <c r="G803" s="261">
        <f>+VLOOKUP(Tabla16_2[[#This Row],[Semana ]],Tabla18[],2,0)</f>
        <v>44085</v>
      </c>
      <c r="H803" s="37">
        <f>+VLOOKUP(Tabla16_2[[#This Row],[Mercado]],Codigos_mercados_mayoristas[],3,0)</f>
        <v>9</v>
      </c>
    </row>
    <row r="804" spans="1:8">
      <c r="A804" s="37" t="s">
        <v>16</v>
      </c>
      <c r="B804" s="37" t="s">
        <v>35</v>
      </c>
      <c r="C804" s="37" t="s">
        <v>153</v>
      </c>
      <c r="D804" s="37" t="s">
        <v>221</v>
      </c>
      <c r="E804" s="37" t="s">
        <v>201</v>
      </c>
      <c r="F804" s="204">
        <v>6727</v>
      </c>
      <c r="G804" s="261">
        <f>+VLOOKUP(Tabla16_2[[#This Row],[Semana ]],Tabla18[],2,0)</f>
        <v>44085</v>
      </c>
      <c r="H804" s="37">
        <f>+VLOOKUP(Tabla16_2[[#This Row],[Mercado]],Codigos_mercados_mayoristas[],3,0)</f>
        <v>9</v>
      </c>
    </row>
    <row r="805" spans="1:8">
      <c r="A805" s="37" t="s">
        <v>16</v>
      </c>
      <c r="B805" s="37" t="s">
        <v>35</v>
      </c>
      <c r="C805" s="37" t="s">
        <v>153</v>
      </c>
      <c r="D805" s="37" t="s">
        <v>221</v>
      </c>
      <c r="E805" s="37" t="s">
        <v>202</v>
      </c>
      <c r="F805" s="204">
        <v>7000</v>
      </c>
      <c r="G805" s="261">
        <f>+VLOOKUP(Tabla16_2[[#This Row],[Semana ]],Tabla18[],2,0)</f>
        <v>44085</v>
      </c>
      <c r="H805" s="37">
        <f>+VLOOKUP(Tabla16_2[[#This Row],[Mercado]],Codigos_mercados_mayoristas[],3,0)</f>
        <v>9</v>
      </c>
    </row>
    <row r="806" spans="1:8">
      <c r="A806" s="37" t="s">
        <v>16</v>
      </c>
      <c r="B806" s="37" t="s">
        <v>35</v>
      </c>
      <c r="C806" s="37" t="s">
        <v>153</v>
      </c>
      <c r="D806" s="37" t="s">
        <v>221</v>
      </c>
      <c r="E806" s="37" t="s">
        <v>203</v>
      </c>
      <c r="F806" s="204">
        <v>7000</v>
      </c>
      <c r="G806" s="261">
        <f>+VLOOKUP(Tabla16_2[[#This Row],[Semana ]],Tabla18[],2,0)</f>
        <v>44085</v>
      </c>
      <c r="H806" s="37">
        <f>+VLOOKUP(Tabla16_2[[#This Row],[Mercado]],Codigos_mercados_mayoristas[],3,0)</f>
        <v>9</v>
      </c>
    </row>
    <row r="807" spans="1:8">
      <c r="A807" s="37" t="s">
        <v>16</v>
      </c>
      <c r="B807" s="37" t="s">
        <v>34</v>
      </c>
      <c r="C807" s="37" t="s">
        <v>153</v>
      </c>
      <c r="D807" s="37" t="s">
        <v>221</v>
      </c>
      <c r="E807" s="37" t="s">
        <v>199</v>
      </c>
      <c r="F807" s="204">
        <v>0</v>
      </c>
      <c r="G807" s="261">
        <f>+VLOOKUP(Tabla16_2[[#This Row],[Semana ]],Tabla18[],2,0)</f>
        <v>44085</v>
      </c>
      <c r="H807" s="37">
        <f>+VLOOKUP(Tabla16_2[[#This Row],[Mercado]],Codigos_mercados_mayoristas[],3,0)</f>
        <v>8</v>
      </c>
    </row>
    <row r="808" spans="1:8">
      <c r="A808" s="37" t="s">
        <v>16</v>
      </c>
      <c r="B808" s="37" t="s">
        <v>34</v>
      </c>
      <c r="C808" s="37" t="s">
        <v>153</v>
      </c>
      <c r="D808" s="37" t="s">
        <v>221</v>
      </c>
      <c r="E808" s="37" t="s">
        <v>200</v>
      </c>
      <c r="F808" s="204">
        <v>9750</v>
      </c>
      <c r="G808" s="261">
        <f>+VLOOKUP(Tabla16_2[[#This Row],[Semana ]],Tabla18[],2,0)</f>
        <v>44085</v>
      </c>
      <c r="H808" s="37">
        <f>+VLOOKUP(Tabla16_2[[#This Row],[Mercado]],Codigos_mercados_mayoristas[],3,0)</f>
        <v>8</v>
      </c>
    </row>
    <row r="809" spans="1:8">
      <c r="A809" s="37" t="s">
        <v>16</v>
      </c>
      <c r="B809" s="37" t="s">
        <v>34</v>
      </c>
      <c r="C809" s="37" t="s">
        <v>153</v>
      </c>
      <c r="D809" s="37" t="s">
        <v>221</v>
      </c>
      <c r="E809" s="37" t="s">
        <v>201</v>
      </c>
      <c r="F809" s="204">
        <v>0</v>
      </c>
      <c r="G809" s="261">
        <f>+VLOOKUP(Tabla16_2[[#This Row],[Semana ]],Tabla18[],2,0)</f>
        <v>44085</v>
      </c>
      <c r="H809" s="37">
        <f>+VLOOKUP(Tabla16_2[[#This Row],[Mercado]],Codigos_mercados_mayoristas[],3,0)</f>
        <v>8</v>
      </c>
    </row>
    <row r="810" spans="1:8">
      <c r="A810" s="37" t="s">
        <v>16</v>
      </c>
      <c r="B810" s="37" t="s">
        <v>34</v>
      </c>
      <c r="C810" s="37" t="s">
        <v>153</v>
      </c>
      <c r="D810" s="37" t="s">
        <v>221</v>
      </c>
      <c r="E810" s="37" t="s">
        <v>202</v>
      </c>
      <c r="F810" s="204">
        <v>0</v>
      </c>
      <c r="G810" s="261">
        <f>+VLOOKUP(Tabla16_2[[#This Row],[Semana ]],Tabla18[],2,0)</f>
        <v>44085</v>
      </c>
      <c r="H810" s="37">
        <f>+VLOOKUP(Tabla16_2[[#This Row],[Mercado]],Codigos_mercados_mayoristas[],3,0)</f>
        <v>8</v>
      </c>
    </row>
    <row r="811" spans="1:8">
      <c r="A811" s="37" t="s">
        <v>16</v>
      </c>
      <c r="B811" s="37" t="s">
        <v>34</v>
      </c>
      <c r="C811" s="37" t="s">
        <v>153</v>
      </c>
      <c r="D811" s="37" t="s">
        <v>221</v>
      </c>
      <c r="E811" s="37" t="s">
        <v>203</v>
      </c>
      <c r="F811" s="204">
        <v>8750</v>
      </c>
      <c r="G811" s="261">
        <f>+VLOOKUP(Tabla16_2[[#This Row],[Semana ]],Tabla18[],2,0)</f>
        <v>44085</v>
      </c>
      <c r="H811" s="37">
        <f>+VLOOKUP(Tabla16_2[[#This Row],[Mercado]],Codigos_mercados_mayoristas[],3,0)</f>
        <v>8</v>
      </c>
    </row>
    <row r="812" spans="1:8">
      <c r="A812" s="37" t="s">
        <v>17</v>
      </c>
      <c r="B812" s="37" t="s">
        <v>29</v>
      </c>
      <c r="C812" s="37" t="s">
        <v>153</v>
      </c>
      <c r="D812" s="37" t="s">
        <v>221</v>
      </c>
      <c r="E812" s="37" t="s">
        <v>199</v>
      </c>
      <c r="F812" s="204">
        <v>7710</v>
      </c>
      <c r="G812" s="261">
        <f>+VLOOKUP(Tabla16_2[[#This Row],[Semana ]],Tabla18[],2,0)</f>
        <v>44085</v>
      </c>
      <c r="H812" s="37">
        <f>+VLOOKUP(Tabla16_2[[#This Row],[Mercado]],Codigos_mercados_mayoristas[],3,0)</f>
        <v>5</v>
      </c>
    </row>
    <row r="813" spans="1:8">
      <c r="A813" s="37" t="s">
        <v>17</v>
      </c>
      <c r="B813" s="37" t="s">
        <v>29</v>
      </c>
      <c r="C813" s="37" t="s">
        <v>153</v>
      </c>
      <c r="D813" s="37" t="s">
        <v>221</v>
      </c>
      <c r="E813" s="37" t="s">
        <v>200</v>
      </c>
      <c r="F813" s="204">
        <v>7500</v>
      </c>
      <c r="G813" s="261">
        <f>+VLOOKUP(Tabla16_2[[#This Row],[Semana ]],Tabla18[],2,0)</f>
        <v>44085</v>
      </c>
      <c r="H813" s="37">
        <f>+VLOOKUP(Tabla16_2[[#This Row],[Mercado]],Codigos_mercados_mayoristas[],3,0)</f>
        <v>5</v>
      </c>
    </row>
    <row r="814" spans="1:8">
      <c r="A814" s="37" t="s">
        <v>17</v>
      </c>
      <c r="B814" s="37" t="s">
        <v>29</v>
      </c>
      <c r="C814" s="37" t="s">
        <v>153</v>
      </c>
      <c r="D814" s="37" t="s">
        <v>221</v>
      </c>
      <c r="E814" s="37" t="s">
        <v>201</v>
      </c>
      <c r="F814" s="204">
        <v>0</v>
      </c>
      <c r="G814" s="261">
        <f>+VLOOKUP(Tabla16_2[[#This Row],[Semana ]],Tabla18[],2,0)</f>
        <v>44085</v>
      </c>
      <c r="H814" s="37">
        <f>+VLOOKUP(Tabla16_2[[#This Row],[Mercado]],Codigos_mercados_mayoristas[],3,0)</f>
        <v>5</v>
      </c>
    </row>
    <row r="815" spans="1:8">
      <c r="A815" s="37" t="s">
        <v>17</v>
      </c>
      <c r="B815" s="37" t="s">
        <v>29</v>
      </c>
      <c r="C815" s="37" t="s">
        <v>153</v>
      </c>
      <c r="D815" s="37" t="s">
        <v>221</v>
      </c>
      <c r="E815" s="37" t="s">
        <v>202</v>
      </c>
      <c r="F815" s="204">
        <v>8000</v>
      </c>
      <c r="G815" s="261">
        <f>+VLOOKUP(Tabla16_2[[#This Row],[Semana ]],Tabla18[],2,0)</f>
        <v>44085</v>
      </c>
      <c r="H815" s="37">
        <f>+VLOOKUP(Tabla16_2[[#This Row],[Mercado]],Codigos_mercados_mayoristas[],3,0)</f>
        <v>5</v>
      </c>
    </row>
    <row r="816" spans="1:8">
      <c r="A816" s="37" t="s">
        <v>17</v>
      </c>
      <c r="B816" s="37" t="s">
        <v>29</v>
      </c>
      <c r="C816" s="37" t="s">
        <v>153</v>
      </c>
      <c r="D816" s="37" t="s">
        <v>221</v>
      </c>
      <c r="E816" s="37" t="s">
        <v>203</v>
      </c>
      <c r="F816" s="204">
        <v>0</v>
      </c>
      <c r="G816" s="261">
        <f>+VLOOKUP(Tabla16_2[[#This Row],[Semana ]],Tabla18[],2,0)</f>
        <v>44085</v>
      </c>
      <c r="H816" s="37">
        <f>+VLOOKUP(Tabla16_2[[#This Row],[Mercado]],Codigos_mercados_mayoristas[],3,0)</f>
        <v>5</v>
      </c>
    </row>
    <row r="817" spans="1:8">
      <c r="A817" s="37" t="s">
        <v>20</v>
      </c>
      <c r="B817" s="37" t="s">
        <v>207</v>
      </c>
      <c r="C817" s="37" t="s">
        <v>153</v>
      </c>
      <c r="D817" s="37" t="s">
        <v>221</v>
      </c>
      <c r="E817" s="37" t="s">
        <v>199</v>
      </c>
      <c r="F817" s="204">
        <v>0</v>
      </c>
      <c r="G817" s="261">
        <f>+VLOOKUP(Tabla16_2[[#This Row],[Semana ]],Tabla18[],2,0)</f>
        <v>44085</v>
      </c>
      <c r="H817" s="37">
        <f>+VLOOKUP(Tabla16_2[[#This Row],[Mercado]],Codigos_mercados_mayoristas[],3,0)</f>
        <v>15</v>
      </c>
    </row>
    <row r="818" spans="1:8">
      <c r="A818" s="37" t="s">
        <v>20</v>
      </c>
      <c r="B818" s="37" t="s">
        <v>207</v>
      </c>
      <c r="C818" s="37" t="s">
        <v>153</v>
      </c>
      <c r="D818" s="37" t="s">
        <v>221</v>
      </c>
      <c r="E818" s="37" t="s">
        <v>200</v>
      </c>
      <c r="F818" s="204">
        <v>0</v>
      </c>
      <c r="G818" s="261">
        <f>+VLOOKUP(Tabla16_2[[#This Row],[Semana ]],Tabla18[],2,0)</f>
        <v>44085</v>
      </c>
      <c r="H818" s="37">
        <f>+VLOOKUP(Tabla16_2[[#This Row],[Mercado]],Codigos_mercados_mayoristas[],3,0)</f>
        <v>15</v>
      </c>
    </row>
    <row r="819" spans="1:8">
      <c r="A819" s="37" t="s">
        <v>20</v>
      </c>
      <c r="B819" s="37" t="s">
        <v>207</v>
      </c>
      <c r="C819" s="37" t="s">
        <v>153</v>
      </c>
      <c r="D819" s="37" t="s">
        <v>221</v>
      </c>
      <c r="E819" s="37" t="s">
        <v>201</v>
      </c>
      <c r="F819" s="204">
        <v>0</v>
      </c>
      <c r="G819" s="261">
        <f>+VLOOKUP(Tabla16_2[[#This Row],[Semana ]],Tabla18[],2,0)</f>
        <v>44085</v>
      </c>
      <c r="H819" s="37">
        <f>+VLOOKUP(Tabla16_2[[#This Row],[Mercado]],Codigos_mercados_mayoristas[],3,0)</f>
        <v>15</v>
      </c>
    </row>
    <row r="820" spans="1:8">
      <c r="A820" s="37" t="s">
        <v>20</v>
      </c>
      <c r="B820" s="37" t="s">
        <v>207</v>
      </c>
      <c r="C820" s="37" t="s">
        <v>153</v>
      </c>
      <c r="D820" s="37" t="s">
        <v>221</v>
      </c>
      <c r="E820" s="37" t="s">
        <v>202</v>
      </c>
      <c r="F820" s="204">
        <v>10500</v>
      </c>
      <c r="G820" s="261">
        <f>+VLOOKUP(Tabla16_2[[#This Row],[Semana ]],Tabla18[],2,0)</f>
        <v>44085</v>
      </c>
      <c r="H820" s="37">
        <f>+VLOOKUP(Tabla16_2[[#This Row],[Mercado]],Codigos_mercados_mayoristas[],3,0)</f>
        <v>15</v>
      </c>
    </row>
    <row r="821" spans="1:8">
      <c r="A821" s="37" t="s">
        <v>20</v>
      </c>
      <c r="B821" s="37" t="s">
        <v>207</v>
      </c>
      <c r="C821" s="37" t="s">
        <v>153</v>
      </c>
      <c r="D821" s="37" t="s">
        <v>221</v>
      </c>
      <c r="E821" s="37" t="s">
        <v>203</v>
      </c>
      <c r="F821" s="204">
        <v>0</v>
      </c>
      <c r="G821" s="261">
        <f>+VLOOKUP(Tabla16_2[[#This Row],[Semana ]],Tabla18[],2,0)</f>
        <v>44085</v>
      </c>
      <c r="H821" s="37">
        <f>+VLOOKUP(Tabla16_2[[#This Row],[Mercado]],Codigos_mercados_mayoristas[],3,0)</f>
        <v>15</v>
      </c>
    </row>
    <row r="822" spans="1:8">
      <c r="A822" s="37" t="s">
        <v>20</v>
      </c>
      <c r="B822" s="37" t="s">
        <v>163</v>
      </c>
      <c r="C822" s="37" t="s">
        <v>153</v>
      </c>
      <c r="D822" s="37" t="s">
        <v>221</v>
      </c>
      <c r="E822" s="37" t="s">
        <v>199</v>
      </c>
      <c r="F822" s="204">
        <v>0</v>
      </c>
      <c r="G822" s="261">
        <f>+VLOOKUP(Tabla16_2[[#This Row],[Semana ]],Tabla18[],2,0)</f>
        <v>44085</v>
      </c>
      <c r="H822" s="37">
        <f>+VLOOKUP(Tabla16_2[[#This Row],[Mercado]],Codigos_mercados_mayoristas[],3,0)</f>
        <v>13</v>
      </c>
    </row>
    <row r="823" spans="1:8">
      <c r="A823" s="37" t="s">
        <v>20</v>
      </c>
      <c r="B823" s="37" t="s">
        <v>163</v>
      </c>
      <c r="C823" s="37" t="s">
        <v>153</v>
      </c>
      <c r="D823" s="37" t="s">
        <v>221</v>
      </c>
      <c r="E823" s="37" t="s">
        <v>200</v>
      </c>
      <c r="F823" s="204">
        <v>7745</v>
      </c>
      <c r="G823" s="261">
        <f>+VLOOKUP(Tabla16_2[[#This Row],[Semana ]],Tabla18[],2,0)</f>
        <v>44085</v>
      </c>
      <c r="H823" s="37">
        <f>+VLOOKUP(Tabla16_2[[#This Row],[Mercado]],Codigos_mercados_mayoristas[],3,0)</f>
        <v>13</v>
      </c>
    </row>
    <row r="824" spans="1:8">
      <c r="A824" s="37" t="s">
        <v>20</v>
      </c>
      <c r="B824" s="37" t="s">
        <v>163</v>
      </c>
      <c r="C824" s="37" t="s">
        <v>153</v>
      </c>
      <c r="D824" s="37" t="s">
        <v>221</v>
      </c>
      <c r="E824" s="37" t="s">
        <v>201</v>
      </c>
      <c r="F824" s="204">
        <v>0</v>
      </c>
      <c r="G824" s="261">
        <f>+VLOOKUP(Tabla16_2[[#This Row],[Semana ]],Tabla18[],2,0)</f>
        <v>44085</v>
      </c>
      <c r="H824" s="37">
        <f>+VLOOKUP(Tabla16_2[[#This Row],[Mercado]],Codigos_mercados_mayoristas[],3,0)</f>
        <v>13</v>
      </c>
    </row>
    <row r="825" spans="1:8">
      <c r="A825" s="37" t="s">
        <v>20</v>
      </c>
      <c r="B825" s="37" t="s">
        <v>163</v>
      </c>
      <c r="C825" s="37" t="s">
        <v>153</v>
      </c>
      <c r="D825" s="37" t="s">
        <v>221</v>
      </c>
      <c r="E825" s="37" t="s">
        <v>202</v>
      </c>
      <c r="F825" s="204">
        <v>8250</v>
      </c>
      <c r="G825" s="261">
        <f>+VLOOKUP(Tabla16_2[[#This Row],[Semana ]],Tabla18[],2,0)</f>
        <v>44085</v>
      </c>
      <c r="H825" s="37">
        <f>+VLOOKUP(Tabla16_2[[#This Row],[Mercado]],Codigos_mercados_mayoristas[],3,0)</f>
        <v>13</v>
      </c>
    </row>
    <row r="826" spans="1:8">
      <c r="A826" s="37" t="s">
        <v>20</v>
      </c>
      <c r="B826" s="37" t="s">
        <v>163</v>
      </c>
      <c r="C826" s="37" t="s">
        <v>153</v>
      </c>
      <c r="D826" s="37" t="s">
        <v>221</v>
      </c>
      <c r="E826" s="37" t="s">
        <v>203</v>
      </c>
      <c r="F826" s="204">
        <v>7738</v>
      </c>
      <c r="G826" s="261">
        <f>+VLOOKUP(Tabla16_2[[#This Row],[Semana ]],Tabla18[],2,0)</f>
        <v>44085</v>
      </c>
      <c r="H826" s="37">
        <f>+VLOOKUP(Tabla16_2[[#This Row],[Mercado]],Codigos_mercados_mayoristas[],3,0)</f>
        <v>13</v>
      </c>
    </row>
    <row r="827" spans="1:8">
      <c r="A827" s="37" t="s">
        <v>20</v>
      </c>
      <c r="B827" s="37" t="s">
        <v>36</v>
      </c>
      <c r="C827" s="37" t="s">
        <v>153</v>
      </c>
      <c r="D827" s="37" t="s">
        <v>221</v>
      </c>
      <c r="E827" s="37" t="s">
        <v>199</v>
      </c>
      <c r="F827" s="204">
        <v>6500</v>
      </c>
      <c r="G827" s="261">
        <f>+VLOOKUP(Tabla16_2[[#This Row],[Semana ]],Tabla18[],2,0)</f>
        <v>44085</v>
      </c>
      <c r="H827" s="37">
        <f>+VLOOKUP(Tabla16_2[[#This Row],[Mercado]],Codigos_mercados_mayoristas[],3,0)</f>
        <v>10</v>
      </c>
    </row>
    <row r="828" spans="1:8">
      <c r="A828" s="37" t="s">
        <v>20</v>
      </c>
      <c r="B828" s="37" t="s">
        <v>36</v>
      </c>
      <c r="C828" s="37" t="s">
        <v>153</v>
      </c>
      <c r="D828" s="37" t="s">
        <v>221</v>
      </c>
      <c r="E828" s="37" t="s">
        <v>200</v>
      </c>
      <c r="F828" s="204">
        <v>6500</v>
      </c>
      <c r="G828" s="261">
        <f>+VLOOKUP(Tabla16_2[[#This Row],[Semana ]],Tabla18[],2,0)</f>
        <v>44085</v>
      </c>
      <c r="H828" s="37">
        <f>+VLOOKUP(Tabla16_2[[#This Row],[Mercado]],Codigos_mercados_mayoristas[],3,0)</f>
        <v>10</v>
      </c>
    </row>
    <row r="829" spans="1:8">
      <c r="A829" s="37" t="s">
        <v>20</v>
      </c>
      <c r="B829" s="37" t="s">
        <v>36</v>
      </c>
      <c r="C829" s="37" t="s">
        <v>153</v>
      </c>
      <c r="D829" s="37" t="s">
        <v>221</v>
      </c>
      <c r="E829" s="37" t="s">
        <v>201</v>
      </c>
      <c r="F829" s="204">
        <v>6500</v>
      </c>
      <c r="G829" s="261">
        <f>+VLOOKUP(Tabla16_2[[#This Row],[Semana ]],Tabla18[],2,0)</f>
        <v>44085</v>
      </c>
      <c r="H829" s="37">
        <f>+VLOOKUP(Tabla16_2[[#This Row],[Mercado]],Codigos_mercados_mayoristas[],3,0)</f>
        <v>10</v>
      </c>
    </row>
    <row r="830" spans="1:8">
      <c r="A830" s="37" t="s">
        <v>20</v>
      </c>
      <c r="B830" s="37" t="s">
        <v>36</v>
      </c>
      <c r="C830" s="37" t="s">
        <v>153</v>
      </c>
      <c r="D830" s="37" t="s">
        <v>221</v>
      </c>
      <c r="E830" s="37" t="s">
        <v>202</v>
      </c>
      <c r="F830" s="204">
        <v>6500</v>
      </c>
      <c r="G830" s="261">
        <f>+VLOOKUP(Tabla16_2[[#This Row],[Semana ]],Tabla18[],2,0)</f>
        <v>44085</v>
      </c>
      <c r="H830" s="37">
        <f>+VLOOKUP(Tabla16_2[[#This Row],[Mercado]],Codigos_mercados_mayoristas[],3,0)</f>
        <v>10</v>
      </c>
    </row>
    <row r="831" spans="1:8">
      <c r="A831" s="37" t="s">
        <v>20</v>
      </c>
      <c r="B831" s="37" t="s">
        <v>36</v>
      </c>
      <c r="C831" s="37" t="s">
        <v>153</v>
      </c>
      <c r="D831" s="37" t="s">
        <v>221</v>
      </c>
      <c r="E831" s="37" t="s">
        <v>203</v>
      </c>
      <c r="F831" s="204">
        <v>6500</v>
      </c>
      <c r="G831" s="261">
        <f>+VLOOKUP(Tabla16_2[[#This Row],[Semana ]],Tabla18[],2,0)</f>
        <v>44085</v>
      </c>
      <c r="H831" s="37">
        <f>+VLOOKUP(Tabla16_2[[#This Row],[Mercado]],Codigos_mercados_mayoristas[],3,0)</f>
        <v>10</v>
      </c>
    </row>
    <row r="832" spans="1:8">
      <c r="A832" s="37" t="s">
        <v>20</v>
      </c>
      <c r="B832" s="37" t="s">
        <v>32</v>
      </c>
      <c r="C832" s="37" t="s">
        <v>153</v>
      </c>
      <c r="D832" s="37" t="s">
        <v>221</v>
      </c>
      <c r="E832" s="37" t="s">
        <v>199</v>
      </c>
      <c r="F832" s="204">
        <v>0</v>
      </c>
      <c r="G832" s="261">
        <f>+VLOOKUP(Tabla16_2[[#This Row],[Semana ]],Tabla18[],2,0)</f>
        <v>44085</v>
      </c>
      <c r="H832" s="37">
        <f>+VLOOKUP(Tabla16_2[[#This Row],[Mercado]],Codigos_mercados_mayoristas[],3,0)</f>
        <v>7</v>
      </c>
    </row>
    <row r="833" spans="1:8">
      <c r="A833" s="37" t="s">
        <v>20</v>
      </c>
      <c r="B833" s="37" t="s">
        <v>32</v>
      </c>
      <c r="C833" s="37" t="s">
        <v>153</v>
      </c>
      <c r="D833" s="37" t="s">
        <v>221</v>
      </c>
      <c r="E833" s="37" t="s">
        <v>200</v>
      </c>
      <c r="F833" s="204">
        <v>0</v>
      </c>
      <c r="G833" s="261">
        <f>+VLOOKUP(Tabla16_2[[#This Row],[Semana ]],Tabla18[],2,0)</f>
        <v>44085</v>
      </c>
      <c r="H833" s="37">
        <f>+VLOOKUP(Tabla16_2[[#This Row],[Mercado]],Codigos_mercados_mayoristas[],3,0)</f>
        <v>7</v>
      </c>
    </row>
    <row r="834" spans="1:8">
      <c r="A834" s="37" t="s">
        <v>20</v>
      </c>
      <c r="B834" s="37" t="s">
        <v>32</v>
      </c>
      <c r="C834" s="37" t="s">
        <v>153</v>
      </c>
      <c r="D834" s="37" t="s">
        <v>221</v>
      </c>
      <c r="E834" s="37" t="s">
        <v>201</v>
      </c>
      <c r="F834" s="204">
        <v>0</v>
      </c>
      <c r="G834" s="261">
        <f>+VLOOKUP(Tabla16_2[[#This Row],[Semana ]],Tabla18[],2,0)</f>
        <v>44085</v>
      </c>
      <c r="H834" s="37">
        <f>+VLOOKUP(Tabla16_2[[#This Row],[Mercado]],Codigos_mercados_mayoristas[],3,0)</f>
        <v>7</v>
      </c>
    </row>
    <row r="835" spans="1:8">
      <c r="A835" s="37" t="s">
        <v>20</v>
      </c>
      <c r="B835" s="37" t="s">
        <v>32</v>
      </c>
      <c r="C835" s="37" t="s">
        <v>153</v>
      </c>
      <c r="D835" s="37" t="s">
        <v>221</v>
      </c>
      <c r="E835" s="37" t="s">
        <v>202</v>
      </c>
      <c r="F835" s="204">
        <v>7000</v>
      </c>
      <c r="G835" s="261">
        <f>+VLOOKUP(Tabla16_2[[#This Row],[Semana ]],Tabla18[],2,0)</f>
        <v>44085</v>
      </c>
      <c r="H835" s="37">
        <f>+VLOOKUP(Tabla16_2[[#This Row],[Mercado]],Codigos_mercados_mayoristas[],3,0)</f>
        <v>7</v>
      </c>
    </row>
    <row r="836" spans="1:8">
      <c r="A836" s="37" t="s">
        <v>20</v>
      </c>
      <c r="B836" s="37" t="s">
        <v>32</v>
      </c>
      <c r="C836" s="37" t="s">
        <v>153</v>
      </c>
      <c r="D836" s="37" t="s">
        <v>221</v>
      </c>
      <c r="E836" s="37" t="s">
        <v>203</v>
      </c>
      <c r="F836" s="204">
        <v>0</v>
      </c>
      <c r="G836" s="261">
        <f>+VLOOKUP(Tabla16_2[[#This Row],[Semana ]],Tabla18[],2,0)</f>
        <v>44085</v>
      </c>
      <c r="H836" s="37">
        <f>+VLOOKUP(Tabla16_2[[#This Row],[Mercado]],Codigos_mercados_mayoristas[],3,0)</f>
        <v>7</v>
      </c>
    </row>
    <row r="837" spans="1:8">
      <c r="A837" s="37" t="s">
        <v>20</v>
      </c>
      <c r="B837" s="37" t="s">
        <v>35</v>
      </c>
      <c r="C837" s="37" t="s">
        <v>153</v>
      </c>
      <c r="D837" s="37" t="s">
        <v>221</v>
      </c>
      <c r="E837" s="37" t="s">
        <v>199</v>
      </c>
      <c r="F837" s="204">
        <v>0</v>
      </c>
      <c r="G837" s="261">
        <f>+VLOOKUP(Tabla16_2[[#This Row],[Semana ]],Tabla18[],2,0)</f>
        <v>44085</v>
      </c>
      <c r="H837" s="37">
        <f>+VLOOKUP(Tabla16_2[[#This Row],[Mercado]],Codigos_mercados_mayoristas[],3,0)</f>
        <v>9</v>
      </c>
    </row>
    <row r="838" spans="1:8">
      <c r="A838" s="37" t="s">
        <v>20</v>
      </c>
      <c r="B838" s="37" t="s">
        <v>35</v>
      </c>
      <c r="C838" s="37" t="s">
        <v>153</v>
      </c>
      <c r="D838" s="37" t="s">
        <v>221</v>
      </c>
      <c r="E838" s="37" t="s">
        <v>200</v>
      </c>
      <c r="F838" s="204">
        <v>0</v>
      </c>
      <c r="G838" s="261">
        <f>+VLOOKUP(Tabla16_2[[#This Row],[Semana ]],Tabla18[],2,0)</f>
        <v>44085</v>
      </c>
      <c r="H838" s="37">
        <f>+VLOOKUP(Tabla16_2[[#This Row],[Mercado]],Codigos_mercados_mayoristas[],3,0)</f>
        <v>9</v>
      </c>
    </row>
    <row r="839" spans="1:8">
      <c r="A839" s="37" t="s">
        <v>20</v>
      </c>
      <c r="B839" s="37" t="s">
        <v>35</v>
      </c>
      <c r="C839" s="37" t="s">
        <v>153</v>
      </c>
      <c r="D839" s="37" t="s">
        <v>221</v>
      </c>
      <c r="E839" s="37" t="s">
        <v>201</v>
      </c>
      <c r="F839" s="204">
        <v>0</v>
      </c>
      <c r="G839" s="261">
        <f>+VLOOKUP(Tabla16_2[[#This Row],[Semana ]],Tabla18[],2,0)</f>
        <v>44085</v>
      </c>
      <c r="H839" s="37">
        <f>+VLOOKUP(Tabla16_2[[#This Row],[Mercado]],Codigos_mercados_mayoristas[],3,0)</f>
        <v>9</v>
      </c>
    </row>
    <row r="840" spans="1:8">
      <c r="A840" s="37" t="s">
        <v>20</v>
      </c>
      <c r="B840" s="37" t="s">
        <v>35</v>
      </c>
      <c r="C840" s="37" t="s">
        <v>153</v>
      </c>
      <c r="D840" s="37" t="s">
        <v>221</v>
      </c>
      <c r="E840" s="37" t="s">
        <v>202</v>
      </c>
      <c r="F840" s="204">
        <v>0</v>
      </c>
      <c r="G840" s="261">
        <f>+VLOOKUP(Tabla16_2[[#This Row],[Semana ]],Tabla18[],2,0)</f>
        <v>44085</v>
      </c>
      <c r="H840" s="37">
        <f>+VLOOKUP(Tabla16_2[[#This Row],[Mercado]],Codigos_mercados_mayoristas[],3,0)</f>
        <v>9</v>
      </c>
    </row>
    <row r="841" spans="1:8">
      <c r="A841" s="37" t="s">
        <v>20</v>
      </c>
      <c r="B841" s="37" t="s">
        <v>35</v>
      </c>
      <c r="C841" s="37" t="s">
        <v>153</v>
      </c>
      <c r="D841" s="37" t="s">
        <v>221</v>
      </c>
      <c r="E841" s="37" t="s">
        <v>203</v>
      </c>
      <c r="F841" s="204">
        <v>7000</v>
      </c>
      <c r="G841" s="261">
        <f>+VLOOKUP(Tabla16_2[[#This Row],[Semana ]],Tabla18[],2,0)</f>
        <v>44085</v>
      </c>
      <c r="H841" s="37">
        <f>+VLOOKUP(Tabla16_2[[#This Row],[Mercado]],Codigos_mercados_mayoristas[],3,0)</f>
        <v>9</v>
      </c>
    </row>
    <row r="842" spans="1:8">
      <c r="A842" s="37" t="s">
        <v>22</v>
      </c>
      <c r="B842" s="37" t="s">
        <v>207</v>
      </c>
      <c r="C842" s="37" t="s">
        <v>153</v>
      </c>
      <c r="D842" s="37" t="s">
        <v>221</v>
      </c>
      <c r="E842" s="37" t="s">
        <v>199</v>
      </c>
      <c r="F842" s="204">
        <v>0</v>
      </c>
      <c r="G842" s="261">
        <f>+VLOOKUP(Tabla16_2[[#This Row],[Semana ]],Tabla18[],2,0)</f>
        <v>44085</v>
      </c>
      <c r="H842" s="37">
        <f>+VLOOKUP(Tabla16_2[[#This Row],[Mercado]],Codigos_mercados_mayoristas[],3,0)</f>
        <v>15</v>
      </c>
    </row>
    <row r="843" spans="1:8">
      <c r="A843" s="37" t="s">
        <v>22</v>
      </c>
      <c r="B843" s="37" t="s">
        <v>207</v>
      </c>
      <c r="C843" s="37" t="s">
        <v>153</v>
      </c>
      <c r="D843" s="37" t="s">
        <v>221</v>
      </c>
      <c r="E843" s="37" t="s">
        <v>200</v>
      </c>
      <c r="F843" s="204">
        <v>9750</v>
      </c>
      <c r="G843" s="261">
        <f>+VLOOKUP(Tabla16_2[[#This Row],[Semana ]],Tabla18[],2,0)</f>
        <v>44085</v>
      </c>
      <c r="H843" s="37">
        <f>+VLOOKUP(Tabla16_2[[#This Row],[Mercado]],Codigos_mercados_mayoristas[],3,0)</f>
        <v>15</v>
      </c>
    </row>
    <row r="844" spans="1:8">
      <c r="A844" s="37" t="s">
        <v>22</v>
      </c>
      <c r="B844" s="37" t="s">
        <v>207</v>
      </c>
      <c r="C844" s="37" t="s">
        <v>153</v>
      </c>
      <c r="D844" s="37" t="s">
        <v>221</v>
      </c>
      <c r="E844" s="37" t="s">
        <v>201</v>
      </c>
      <c r="F844" s="204">
        <v>0</v>
      </c>
      <c r="G844" s="261">
        <f>+VLOOKUP(Tabla16_2[[#This Row],[Semana ]],Tabla18[],2,0)</f>
        <v>44085</v>
      </c>
      <c r="H844" s="37">
        <f>+VLOOKUP(Tabla16_2[[#This Row],[Mercado]],Codigos_mercados_mayoristas[],3,0)</f>
        <v>15</v>
      </c>
    </row>
    <row r="845" spans="1:8">
      <c r="A845" s="37" t="s">
        <v>22</v>
      </c>
      <c r="B845" s="37" t="s">
        <v>207</v>
      </c>
      <c r="C845" s="37" t="s">
        <v>153</v>
      </c>
      <c r="D845" s="37" t="s">
        <v>221</v>
      </c>
      <c r="E845" s="37" t="s">
        <v>202</v>
      </c>
      <c r="F845" s="204">
        <v>0</v>
      </c>
      <c r="G845" s="261">
        <f>+VLOOKUP(Tabla16_2[[#This Row],[Semana ]],Tabla18[],2,0)</f>
        <v>44085</v>
      </c>
      <c r="H845" s="37">
        <f>+VLOOKUP(Tabla16_2[[#This Row],[Mercado]],Codigos_mercados_mayoristas[],3,0)</f>
        <v>15</v>
      </c>
    </row>
    <row r="846" spans="1:8">
      <c r="A846" s="37" t="s">
        <v>22</v>
      </c>
      <c r="B846" s="37" t="s">
        <v>207</v>
      </c>
      <c r="C846" s="37" t="s">
        <v>153</v>
      </c>
      <c r="D846" s="37" t="s">
        <v>221</v>
      </c>
      <c r="E846" s="37" t="s">
        <v>203</v>
      </c>
      <c r="F846" s="204">
        <v>0</v>
      </c>
      <c r="G846" s="261">
        <f>+VLOOKUP(Tabla16_2[[#This Row],[Semana ]],Tabla18[],2,0)</f>
        <v>44085</v>
      </c>
      <c r="H846" s="37">
        <f>+VLOOKUP(Tabla16_2[[#This Row],[Mercado]],Codigos_mercados_mayoristas[],3,0)</f>
        <v>15</v>
      </c>
    </row>
    <row r="847" spans="1:8">
      <c r="A847" s="37" t="s">
        <v>22</v>
      </c>
      <c r="B847" s="37" t="s">
        <v>163</v>
      </c>
      <c r="C847" s="37" t="s">
        <v>153</v>
      </c>
      <c r="D847" s="37" t="s">
        <v>221</v>
      </c>
      <c r="E847" s="37" t="s">
        <v>199</v>
      </c>
      <c r="F847" s="204">
        <v>9273</v>
      </c>
      <c r="G847" s="261">
        <f>+VLOOKUP(Tabla16_2[[#This Row],[Semana ]],Tabla18[],2,0)</f>
        <v>44085</v>
      </c>
      <c r="H847" s="37">
        <f>+VLOOKUP(Tabla16_2[[#This Row],[Mercado]],Codigos_mercados_mayoristas[],3,0)</f>
        <v>13</v>
      </c>
    </row>
    <row r="848" spans="1:8">
      <c r="A848" s="37" t="s">
        <v>22</v>
      </c>
      <c r="B848" s="37" t="s">
        <v>163</v>
      </c>
      <c r="C848" s="37" t="s">
        <v>153</v>
      </c>
      <c r="D848" s="37" t="s">
        <v>221</v>
      </c>
      <c r="E848" s="37" t="s">
        <v>200</v>
      </c>
      <c r="F848" s="204">
        <v>7923</v>
      </c>
      <c r="G848" s="261">
        <f>+VLOOKUP(Tabla16_2[[#This Row],[Semana ]],Tabla18[],2,0)</f>
        <v>44085</v>
      </c>
      <c r="H848" s="37">
        <f>+VLOOKUP(Tabla16_2[[#This Row],[Mercado]],Codigos_mercados_mayoristas[],3,0)</f>
        <v>13</v>
      </c>
    </row>
    <row r="849" spans="1:8">
      <c r="A849" s="37" t="s">
        <v>22</v>
      </c>
      <c r="B849" s="37" t="s">
        <v>163</v>
      </c>
      <c r="C849" s="37" t="s">
        <v>153</v>
      </c>
      <c r="D849" s="37" t="s">
        <v>221</v>
      </c>
      <c r="E849" s="37" t="s">
        <v>201</v>
      </c>
      <c r="F849" s="204">
        <v>0</v>
      </c>
      <c r="G849" s="261">
        <f>+VLOOKUP(Tabla16_2[[#This Row],[Semana ]],Tabla18[],2,0)</f>
        <v>44085</v>
      </c>
      <c r="H849" s="37">
        <f>+VLOOKUP(Tabla16_2[[#This Row],[Mercado]],Codigos_mercados_mayoristas[],3,0)</f>
        <v>13</v>
      </c>
    </row>
    <row r="850" spans="1:8">
      <c r="A850" s="37" t="s">
        <v>22</v>
      </c>
      <c r="B850" s="37" t="s">
        <v>163</v>
      </c>
      <c r="C850" s="37" t="s">
        <v>153</v>
      </c>
      <c r="D850" s="37" t="s">
        <v>221</v>
      </c>
      <c r="E850" s="37" t="s">
        <v>202</v>
      </c>
      <c r="F850" s="204">
        <v>0</v>
      </c>
      <c r="G850" s="261">
        <f>+VLOOKUP(Tabla16_2[[#This Row],[Semana ]],Tabla18[],2,0)</f>
        <v>44085</v>
      </c>
      <c r="H850" s="37">
        <f>+VLOOKUP(Tabla16_2[[#This Row],[Mercado]],Codigos_mercados_mayoristas[],3,0)</f>
        <v>13</v>
      </c>
    </row>
    <row r="851" spans="1:8">
      <c r="A851" s="37" t="s">
        <v>22</v>
      </c>
      <c r="B851" s="37" t="s">
        <v>163</v>
      </c>
      <c r="C851" s="37" t="s">
        <v>153</v>
      </c>
      <c r="D851" s="37" t="s">
        <v>221</v>
      </c>
      <c r="E851" s="37" t="s">
        <v>203</v>
      </c>
      <c r="F851" s="204">
        <v>0</v>
      </c>
      <c r="G851" s="261">
        <f>+VLOOKUP(Tabla16_2[[#This Row],[Semana ]],Tabla18[],2,0)</f>
        <v>44085</v>
      </c>
      <c r="H851" s="37">
        <f>+VLOOKUP(Tabla16_2[[#This Row],[Mercado]],Codigos_mercados_mayoristas[],3,0)</f>
        <v>13</v>
      </c>
    </row>
    <row r="852" spans="1:8">
      <c r="A852" s="37" t="s">
        <v>22</v>
      </c>
      <c r="B852" s="37" t="s">
        <v>33</v>
      </c>
      <c r="C852" s="37" t="s">
        <v>153</v>
      </c>
      <c r="D852" s="37" t="s">
        <v>221</v>
      </c>
      <c r="E852" s="37" t="s">
        <v>199</v>
      </c>
      <c r="F852" s="204">
        <v>0</v>
      </c>
      <c r="G852" s="261">
        <f>+VLOOKUP(Tabla16_2[[#This Row],[Semana ]],Tabla18[],2,0)</f>
        <v>44085</v>
      </c>
      <c r="H852" s="37">
        <f>+VLOOKUP(Tabla16_2[[#This Row],[Mercado]],Codigos_mercados_mayoristas[],3,0)</f>
        <v>16</v>
      </c>
    </row>
    <row r="853" spans="1:8">
      <c r="A853" s="37" t="s">
        <v>22</v>
      </c>
      <c r="B853" s="37" t="s">
        <v>33</v>
      </c>
      <c r="C853" s="37" t="s">
        <v>153</v>
      </c>
      <c r="D853" s="37" t="s">
        <v>221</v>
      </c>
      <c r="E853" s="37" t="s">
        <v>200</v>
      </c>
      <c r="F853" s="204">
        <v>0</v>
      </c>
      <c r="G853" s="261">
        <f>+VLOOKUP(Tabla16_2[[#This Row],[Semana ]],Tabla18[],2,0)</f>
        <v>44085</v>
      </c>
      <c r="H853" s="37">
        <f>+VLOOKUP(Tabla16_2[[#This Row],[Mercado]],Codigos_mercados_mayoristas[],3,0)</f>
        <v>16</v>
      </c>
    </row>
    <row r="854" spans="1:8">
      <c r="A854" s="37" t="s">
        <v>22</v>
      </c>
      <c r="B854" s="37" t="s">
        <v>33</v>
      </c>
      <c r="C854" s="37" t="s">
        <v>153</v>
      </c>
      <c r="D854" s="37" t="s">
        <v>221</v>
      </c>
      <c r="E854" s="37" t="s">
        <v>201</v>
      </c>
      <c r="F854" s="204">
        <v>7792</v>
      </c>
      <c r="G854" s="261">
        <f>+VLOOKUP(Tabla16_2[[#This Row],[Semana ]],Tabla18[],2,0)</f>
        <v>44085</v>
      </c>
      <c r="H854" s="37">
        <f>+VLOOKUP(Tabla16_2[[#This Row],[Mercado]],Codigos_mercados_mayoristas[],3,0)</f>
        <v>16</v>
      </c>
    </row>
    <row r="855" spans="1:8">
      <c r="A855" s="37" t="s">
        <v>22</v>
      </c>
      <c r="B855" s="37" t="s">
        <v>33</v>
      </c>
      <c r="C855" s="37" t="s">
        <v>153</v>
      </c>
      <c r="D855" s="37" t="s">
        <v>221</v>
      </c>
      <c r="E855" s="37" t="s">
        <v>202</v>
      </c>
      <c r="F855" s="204">
        <v>0</v>
      </c>
      <c r="G855" s="261">
        <f>+VLOOKUP(Tabla16_2[[#This Row],[Semana ]],Tabla18[],2,0)</f>
        <v>44085</v>
      </c>
      <c r="H855" s="37">
        <f>+VLOOKUP(Tabla16_2[[#This Row],[Mercado]],Codigos_mercados_mayoristas[],3,0)</f>
        <v>16</v>
      </c>
    </row>
    <row r="856" spans="1:8">
      <c r="A856" s="37" t="s">
        <v>22</v>
      </c>
      <c r="B856" s="37" t="s">
        <v>33</v>
      </c>
      <c r="C856" s="37" t="s">
        <v>153</v>
      </c>
      <c r="D856" s="37" t="s">
        <v>221</v>
      </c>
      <c r="E856" s="37" t="s">
        <v>203</v>
      </c>
      <c r="F856" s="204">
        <v>0</v>
      </c>
      <c r="G856" s="261">
        <f>+VLOOKUP(Tabla16_2[[#This Row],[Semana ]],Tabla18[],2,0)</f>
        <v>44085</v>
      </c>
      <c r="H856" s="37">
        <f>+VLOOKUP(Tabla16_2[[#This Row],[Mercado]],Codigos_mercados_mayoristas[],3,0)</f>
        <v>16</v>
      </c>
    </row>
    <row r="857" spans="1:8">
      <c r="A857" s="37" t="s">
        <v>23</v>
      </c>
      <c r="B857" s="37" t="s">
        <v>29</v>
      </c>
      <c r="C857" s="37" t="s">
        <v>153</v>
      </c>
      <c r="D857" s="37" t="s">
        <v>221</v>
      </c>
      <c r="E857" s="37" t="s">
        <v>199</v>
      </c>
      <c r="F857" s="204">
        <v>7742</v>
      </c>
      <c r="G857" s="261">
        <f>+VLOOKUP(Tabla16_2[[#This Row],[Semana ]],Tabla18[],2,0)</f>
        <v>44085</v>
      </c>
      <c r="H857" s="37">
        <f>+VLOOKUP(Tabla16_2[[#This Row],[Mercado]],Codigos_mercados_mayoristas[],3,0)</f>
        <v>5</v>
      </c>
    </row>
    <row r="858" spans="1:8">
      <c r="A858" s="37" t="s">
        <v>23</v>
      </c>
      <c r="B858" s="37" t="s">
        <v>29</v>
      </c>
      <c r="C858" s="37" t="s">
        <v>153</v>
      </c>
      <c r="D858" s="37" t="s">
        <v>221</v>
      </c>
      <c r="E858" s="37" t="s">
        <v>200</v>
      </c>
      <c r="F858" s="204">
        <v>8214</v>
      </c>
      <c r="G858" s="261">
        <f>+VLOOKUP(Tabla16_2[[#This Row],[Semana ]],Tabla18[],2,0)</f>
        <v>44085</v>
      </c>
      <c r="H858" s="37">
        <f>+VLOOKUP(Tabla16_2[[#This Row],[Mercado]],Codigos_mercados_mayoristas[],3,0)</f>
        <v>5</v>
      </c>
    </row>
    <row r="859" spans="1:8">
      <c r="A859" s="37" t="s">
        <v>23</v>
      </c>
      <c r="B859" s="37" t="s">
        <v>29</v>
      </c>
      <c r="C859" s="37" t="s">
        <v>153</v>
      </c>
      <c r="D859" s="37" t="s">
        <v>221</v>
      </c>
      <c r="E859" s="37" t="s">
        <v>201</v>
      </c>
      <c r="F859" s="204">
        <v>8286</v>
      </c>
      <c r="G859" s="261">
        <f>+VLOOKUP(Tabla16_2[[#This Row],[Semana ]],Tabla18[],2,0)</f>
        <v>44085</v>
      </c>
      <c r="H859" s="37">
        <f>+VLOOKUP(Tabla16_2[[#This Row],[Mercado]],Codigos_mercados_mayoristas[],3,0)</f>
        <v>5</v>
      </c>
    </row>
    <row r="860" spans="1:8">
      <c r="A860" s="37" t="s">
        <v>23</v>
      </c>
      <c r="B860" s="37" t="s">
        <v>29</v>
      </c>
      <c r="C860" s="37" t="s">
        <v>153</v>
      </c>
      <c r="D860" s="37" t="s">
        <v>221</v>
      </c>
      <c r="E860" s="37" t="s">
        <v>202</v>
      </c>
      <c r="F860" s="204">
        <v>7743</v>
      </c>
      <c r="G860" s="261">
        <f>+VLOOKUP(Tabla16_2[[#This Row],[Semana ]],Tabla18[],2,0)</f>
        <v>44085</v>
      </c>
      <c r="H860" s="37">
        <f>+VLOOKUP(Tabla16_2[[#This Row],[Mercado]],Codigos_mercados_mayoristas[],3,0)</f>
        <v>5</v>
      </c>
    </row>
    <row r="861" spans="1:8">
      <c r="A861" s="37" t="s">
        <v>23</v>
      </c>
      <c r="B861" s="37" t="s">
        <v>29</v>
      </c>
      <c r="C861" s="37" t="s">
        <v>153</v>
      </c>
      <c r="D861" s="37" t="s">
        <v>221</v>
      </c>
      <c r="E861" s="37" t="s">
        <v>203</v>
      </c>
      <c r="F861" s="204">
        <v>7765</v>
      </c>
      <c r="G861" s="261">
        <f>+VLOOKUP(Tabla16_2[[#This Row],[Semana ]],Tabla18[],2,0)</f>
        <v>44085</v>
      </c>
      <c r="H861" s="37">
        <f>+VLOOKUP(Tabla16_2[[#This Row],[Mercado]],Codigos_mercados_mayoristas[],3,0)</f>
        <v>5</v>
      </c>
    </row>
    <row r="862" spans="1:8">
      <c r="A862" s="37" t="s">
        <v>16</v>
      </c>
      <c r="B862" s="37" t="s">
        <v>29</v>
      </c>
      <c r="C862" s="37" t="s">
        <v>153</v>
      </c>
      <c r="D862" s="37" t="s">
        <v>222</v>
      </c>
      <c r="E862" s="37" t="s">
        <v>199</v>
      </c>
      <c r="F862" s="204">
        <v>0</v>
      </c>
      <c r="G862" s="261">
        <f>+VLOOKUP(Tabla16_2[[#This Row],[Semana ]],Tabla18[],2,0)</f>
        <v>44078</v>
      </c>
      <c r="H862" s="37">
        <f>+VLOOKUP(Tabla16_2[[#This Row],[Mercado]],Codigos_mercados_mayoristas[],3,0)</f>
        <v>5</v>
      </c>
    </row>
    <row r="863" spans="1:8">
      <c r="A863" s="37" t="s">
        <v>16</v>
      </c>
      <c r="B863" s="37" t="s">
        <v>29</v>
      </c>
      <c r="C863" s="37" t="s">
        <v>153</v>
      </c>
      <c r="D863" s="37" t="s">
        <v>222</v>
      </c>
      <c r="E863" s="37" t="s">
        <v>200</v>
      </c>
      <c r="F863" s="204">
        <v>0</v>
      </c>
      <c r="G863" s="261">
        <f>+VLOOKUP(Tabla16_2[[#This Row],[Semana ]],Tabla18[],2,0)</f>
        <v>44078</v>
      </c>
      <c r="H863" s="37">
        <f>+VLOOKUP(Tabla16_2[[#This Row],[Mercado]],Codigos_mercados_mayoristas[],3,0)</f>
        <v>5</v>
      </c>
    </row>
    <row r="864" spans="1:8">
      <c r="A864" s="37" t="s">
        <v>16</v>
      </c>
      <c r="B864" s="37" t="s">
        <v>29</v>
      </c>
      <c r="C864" s="37" t="s">
        <v>153</v>
      </c>
      <c r="D864" s="37" t="s">
        <v>222</v>
      </c>
      <c r="E864" s="37" t="s">
        <v>201</v>
      </c>
      <c r="F864" s="204">
        <v>0</v>
      </c>
      <c r="G864" s="261">
        <f>+VLOOKUP(Tabla16_2[[#This Row],[Semana ]],Tabla18[],2,0)</f>
        <v>44078</v>
      </c>
      <c r="H864" s="37">
        <f>+VLOOKUP(Tabla16_2[[#This Row],[Mercado]],Codigos_mercados_mayoristas[],3,0)</f>
        <v>5</v>
      </c>
    </row>
    <row r="865" spans="1:8">
      <c r="A865" s="37" t="s">
        <v>16</v>
      </c>
      <c r="B865" s="37" t="s">
        <v>29</v>
      </c>
      <c r="C865" s="37" t="s">
        <v>153</v>
      </c>
      <c r="D865" s="37" t="s">
        <v>222</v>
      </c>
      <c r="E865" s="37" t="s">
        <v>202</v>
      </c>
      <c r="F865" s="204">
        <v>0</v>
      </c>
      <c r="G865" s="261">
        <f>+VLOOKUP(Tabla16_2[[#This Row],[Semana ]],Tabla18[],2,0)</f>
        <v>44078</v>
      </c>
      <c r="H865" s="37">
        <f>+VLOOKUP(Tabla16_2[[#This Row],[Mercado]],Codigos_mercados_mayoristas[],3,0)</f>
        <v>5</v>
      </c>
    </row>
    <row r="866" spans="1:8">
      <c r="A866" s="37" t="s">
        <v>16</v>
      </c>
      <c r="B866" s="37" t="s">
        <v>29</v>
      </c>
      <c r="C866" s="37" t="s">
        <v>153</v>
      </c>
      <c r="D866" s="37" t="s">
        <v>222</v>
      </c>
      <c r="E866" s="37" t="s">
        <v>203</v>
      </c>
      <c r="F866" s="204">
        <v>8241</v>
      </c>
      <c r="G866" s="261">
        <f>+VLOOKUP(Tabla16_2[[#This Row],[Semana ]],Tabla18[],2,0)</f>
        <v>44078</v>
      </c>
      <c r="H866" s="37">
        <f>+VLOOKUP(Tabla16_2[[#This Row],[Mercado]],Codigos_mercados_mayoristas[],3,0)</f>
        <v>5</v>
      </c>
    </row>
    <row r="867" spans="1:8">
      <c r="A867" s="37" t="s">
        <v>16</v>
      </c>
      <c r="B867" s="37" t="s">
        <v>35</v>
      </c>
      <c r="C867" s="37" t="s">
        <v>153</v>
      </c>
      <c r="D867" s="37" t="s">
        <v>222</v>
      </c>
      <c r="E867" s="37" t="s">
        <v>199</v>
      </c>
      <c r="F867" s="204">
        <v>0</v>
      </c>
      <c r="G867" s="261">
        <f>+VLOOKUP(Tabla16_2[[#This Row],[Semana ]],Tabla18[],2,0)</f>
        <v>44078</v>
      </c>
      <c r="H867" s="37">
        <f>+VLOOKUP(Tabla16_2[[#This Row],[Mercado]],Codigos_mercados_mayoristas[],3,0)</f>
        <v>9</v>
      </c>
    </row>
    <row r="868" spans="1:8">
      <c r="A868" s="37" t="s">
        <v>16</v>
      </c>
      <c r="B868" s="37" t="s">
        <v>35</v>
      </c>
      <c r="C868" s="37" t="s">
        <v>153</v>
      </c>
      <c r="D868" s="37" t="s">
        <v>222</v>
      </c>
      <c r="E868" s="37" t="s">
        <v>200</v>
      </c>
      <c r="F868" s="204">
        <v>0</v>
      </c>
      <c r="G868" s="261">
        <f>+VLOOKUP(Tabla16_2[[#This Row],[Semana ]],Tabla18[],2,0)</f>
        <v>44078</v>
      </c>
      <c r="H868" s="37">
        <f>+VLOOKUP(Tabla16_2[[#This Row],[Mercado]],Codigos_mercados_mayoristas[],3,0)</f>
        <v>9</v>
      </c>
    </row>
    <row r="869" spans="1:8">
      <c r="A869" s="37" t="s">
        <v>16</v>
      </c>
      <c r="B869" s="37" t="s">
        <v>35</v>
      </c>
      <c r="C869" s="37" t="s">
        <v>153</v>
      </c>
      <c r="D869" s="37" t="s">
        <v>222</v>
      </c>
      <c r="E869" s="37" t="s">
        <v>201</v>
      </c>
      <c r="F869" s="204">
        <v>0</v>
      </c>
      <c r="G869" s="261">
        <f>+VLOOKUP(Tabla16_2[[#This Row],[Semana ]],Tabla18[],2,0)</f>
        <v>44078</v>
      </c>
      <c r="H869" s="37">
        <f>+VLOOKUP(Tabla16_2[[#This Row],[Mercado]],Codigos_mercados_mayoristas[],3,0)</f>
        <v>9</v>
      </c>
    </row>
    <row r="870" spans="1:8">
      <c r="A870" s="37" t="s">
        <v>16</v>
      </c>
      <c r="B870" s="37" t="s">
        <v>35</v>
      </c>
      <c r="C870" s="37" t="s">
        <v>153</v>
      </c>
      <c r="D870" s="37" t="s">
        <v>222</v>
      </c>
      <c r="E870" s="37" t="s">
        <v>202</v>
      </c>
      <c r="F870" s="204">
        <v>0</v>
      </c>
      <c r="G870" s="261">
        <f>+VLOOKUP(Tabla16_2[[#This Row],[Semana ]],Tabla18[],2,0)</f>
        <v>44078</v>
      </c>
      <c r="H870" s="37">
        <f>+VLOOKUP(Tabla16_2[[#This Row],[Mercado]],Codigos_mercados_mayoristas[],3,0)</f>
        <v>9</v>
      </c>
    </row>
    <row r="871" spans="1:8">
      <c r="A871" s="37" t="s">
        <v>16</v>
      </c>
      <c r="B871" s="37" t="s">
        <v>35</v>
      </c>
      <c r="C871" s="37" t="s">
        <v>153</v>
      </c>
      <c r="D871" s="37" t="s">
        <v>222</v>
      </c>
      <c r="E871" s="37" t="s">
        <v>203</v>
      </c>
      <c r="F871" s="204">
        <v>6750</v>
      </c>
      <c r="G871" s="261">
        <f>+VLOOKUP(Tabla16_2[[#This Row],[Semana ]],Tabla18[],2,0)</f>
        <v>44078</v>
      </c>
      <c r="H871" s="37">
        <f>+VLOOKUP(Tabla16_2[[#This Row],[Mercado]],Codigos_mercados_mayoristas[],3,0)</f>
        <v>9</v>
      </c>
    </row>
    <row r="872" spans="1:8">
      <c r="A872" s="37" t="s">
        <v>16</v>
      </c>
      <c r="B872" s="37" t="s">
        <v>34</v>
      </c>
      <c r="C872" s="37" t="s">
        <v>153</v>
      </c>
      <c r="D872" s="37" t="s">
        <v>222</v>
      </c>
      <c r="E872" s="37" t="s">
        <v>199</v>
      </c>
      <c r="F872" s="204">
        <v>0</v>
      </c>
      <c r="G872" s="261">
        <f>+VLOOKUP(Tabla16_2[[#This Row],[Semana ]],Tabla18[],2,0)</f>
        <v>44078</v>
      </c>
      <c r="H872" s="37">
        <f>+VLOOKUP(Tabla16_2[[#This Row],[Mercado]],Codigos_mercados_mayoristas[],3,0)</f>
        <v>8</v>
      </c>
    </row>
    <row r="873" spans="1:8">
      <c r="A873" s="37" t="s">
        <v>16</v>
      </c>
      <c r="B873" s="37" t="s">
        <v>34</v>
      </c>
      <c r="C873" s="37" t="s">
        <v>153</v>
      </c>
      <c r="D873" s="37" t="s">
        <v>222</v>
      </c>
      <c r="E873" s="37" t="s">
        <v>200</v>
      </c>
      <c r="F873" s="204">
        <v>7750</v>
      </c>
      <c r="G873" s="261">
        <f>+VLOOKUP(Tabla16_2[[#This Row],[Semana ]],Tabla18[],2,0)</f>
        <v>44078</v>
      </c>
      <c r="H873" s="37">
        <f>+VLOOKUP(Tabla16_2[[#This Row],[Mercado]],Codigos_mercados_mayoristas[],3,0)</f>
        <v>8</v>
      </c>
    </row>
    <row r="874" spans="1:8">
      <c r="A874" s="37" t="s">
        <v>16</v>
      </c>
      <c r="B874" s="37" t="s">
        <v>34</v>
      </c>
      <c r="C874" s="37" t="s">
        <v>153</v>
      </c>
      <c r="D874" s="37" t="s">
        <v>222</v>
      </c>
      <c r="E874" s="37" t="s">
        <v>201</v>
      </c>
      <c r="F874" s="204">
        <v>0</v>
      </c>
      <c r="G874" s="261">
        <f>+VLOOKUP(Tabla16_2[[#This Row],[Semana ]],Tabla18[],2,0)</f>
        <v>44078</v>
      </c>
      <c r="H874" s="37">
        <f>+VLOOKUP(Tabla16_2[[#This Row],[Mercado]],Codigos_mercados_mayoristas[],3,0)</f>
        <v>8</v>
      </c>
    </row>
    <row r="875" spans="1:8">
      <c r="A875" s="37" t="s">
        <v>16</v>
      </c>
      <c r="B875" s="37" t="s">
        <v>34</v>
      </c>
      <c r="C875" s="37" t="s">
        <v>153</v>
      </c>
      <c r="D875" s="37" t="s">
        <v>222</v>
      </c>
      <c r="E875" s="37" t="s">
        <v>202</v>
      </c>
      <c r="F875" s="204">
        <v>0</v>
      </c>
      <c r="G875" s="261">
        <f>+VLOOKUP(Tabla16_2[[#This Row],[Semana ]],Tabla18[],2,0)</f>
        <v>44078</v>
      </c>
      <c r="H875" s="37">
        <f>+VLOOKUP(Tabla16_2[[#This Row],[Mercado]],Codigos_mercados_mayoristas[],3,0)</f>
        <v>8</v>
      </c>
    </row>
    <row r="876" spans="1:8">
      <c r="A876" s="37" t="s">
        <v>16</v>
      </c>
      <c r="B876" s="37" t="s">
        <v>34</v>
      </c>
      <c r="C876" s="37" t="s">
        <v>153</v>
      </c>
      <c r="D876" s="37" t="s">
        <v>222</v>
      </c>
      <c r="E876" s="37" t="s">
        <v>203</v>
      </c>
      <c r="F876" s="204">
        <v>0</v>
      </c>
      <c r="G876" s="261">
        <f>+VLOOKUP(Tabla16_2[[#This Row],[Semana ]],Tabla18[],2,0)</f>
        <v>44078</v>
      </c>
      <c r="H876" s="37">
        <f>+VLOOKUP(Tabla16_2[[#This Row],[Mercado]],Codigos_mercados_mayoristas[],3,0)</f>
        <v>8</v>
      </c>
    </row>
    <row r="877" spans="1:8">
      <c r="A877" s="37" t="s">
        <v>17</v>
      </c>
      <c r="B877" s="37" t="s">
        <v>29</v>
      </c>
      <c r="C877" s="37" t="s">
        <v>153</v>
      </c>
      <c r="D877" s="37" t="s">
        <v>222</v>
      </c>
      <c r="E877" s="37" t="s">
        <v>199</v>
      </c>
      <c r="F877" s="204">
        <v>7664</v>
      </c>
      <c r="G877" s="261">
        <f>+VLOOKUP(Tabla16_2[[#This Row],[Semana ]],Tabla18[],2,0)</f>
        <v>44078</v>
      </c>
      <c r="H877" s="37">
        <f>+VLOOKUP(Tabla16_2[[#This Row],[Mercado]],Codigos_mercados_mayoristas[],3,0)</f>
        <v>5</v>
      </c>
    </row>
    <row r="878" spans="1:8">
      <c r="A878" s="37" t="s">
        <v>17</v>
      </c>
      <c r="B878" s="37" t="s">
        <v>29</v>
      </c>
      <c r="C878" s="37" t="s">
        <v>153</v>
      </c>
      <c r="D878" s="37" t="s">
        <v>222</v>
      </c>
      <c r="E878" s="37" t="s">
        <v>200</v>
      </c>
      <c r="F878" s="204">
        <v>0</v>
      </c>
      <c r="G878" s="261">
        <f>+VLOOKUP(Tabla16_2[[#This Row],[Semana ]],Tabla18[],2,0)</f>
        <v>44078</v>
      </c>
      <c r="H878" s="37">
        <f>+VLOOKUP(Tabla16_2[[#This Row],[Mercado]],Codigos_mercados_mayoristas[],3,0)</f>
        <v>5</v>
      </c>
    </row>
    <row r="879" spans="1:8">
      <c r="A879" s="37" t="s">
        <v>17</v>
      </c>
      <c r="B879" s="37" t="s">
        <v>29</v>
      </c>
      <c r="C879" s="37" t="s">
        <v>153</v>
      </c>
      <c r="D879" s="37" t="s">
        <v>222</v>
      </c>
      <c r="E879" s="37" t="s">
        <v>201</v>
      </c>
      <c r="F879" s="204">
        <v>0</v>
      </c>
      <c r="G879" s="261">
        <f>+VLOOKUP(Tabla16_2[[#This Row],[Semana ]],Tabla18[],2,0)</f>
        <v>44078</v>
      </c>
      <c r="H879" s="37">
        <f>+VLOOKUP(Tabla16_2[[#This Row],[Mercado]],Codigos_mercados_mayoristas[],3,0)</f>
        <v>5</v>
      </c>
    </row>
    <row r="880" spans="1:8">
      <c r="A880" s="37" t="s">
        <v>17</v>
      </c>
      <c r="B880" s="37" t="s">
        <v>29</v>
      </c>
      <c r="C880" s="37" t="s">
        <v>153</v>
      </c>
      <c r="D880" s="37" t="s">
        <v>222</v>
      </c>
      <c r="E880" s="37" t="s">
        <v>202</v>
      </c>
      <c r="F880" s="204">
        <v>8688</v>
      </c>
      <c r="G880" s="261">
        <f>+VLOOKUP(Tabla16_2[[#This Row],[Semana ]],Tabla18[],2,0)</f>
        <v>44078</v>
      </c>
      <c r="H880" s="37">
        <f>+VLOOKUP(Tabla16_2[[#This Row],[Mercado]],Codigos_mercados_mayoristas[],3,0)</f>
        <v>5</v>
      </c>
    </row>
    <row r="881" spans="1:8">
      <c r="A881" s="37" t="s">
        <v>17</v>
      </c>
      <c r="B881" s="37" t="s">
        <v>29</v>
      </c>
      <c r="C881" s="37" t="s">
        <v>153</v>
      </c>
      <c r="D881" s="37" t="s">
        <v>222</v>
      </c>
      <c r="E881" s="37" t="s">
        <v>203</v>
      </c>
      <c r="F881" s="204">
        <v>0</v>
      </c>
      <c r="G881" s="261">
        <f>+VLOOKUP(Tabla16_2[[#This Row],[Semana ]],Tabla18[],2,0)</f>
        <v>44078</v>
      </c>
      <c r="H881" s="37">
        <f>+VLOOKUP(Tabla16_2[[#This Row],[Mercado]],Codigos_mercados_mayoristas[],3,0)</f>
        <v>5</v>
      </c>
    </row>
    <row r="882" spans="1:8">
      <c r="A882" s="37" t="s">
        <v>20</v>
      </c>
      <c r="B882" s="37" t="s">
        <v>163</v>
      </c>
      <c r="C882" s="37" t="s">
        <v>153</v>
      </c>
      <c r="D882" s="37" t="s">
        <v>222</v>
      </c>
      <c r="E882" s="37" t="s">
        <v>199</v>
      </c>
      <c r="F882" s="204">
        <v>0</v>
      </c>
      <c r="G882" s="261">
        <f>+VLOOKUP(Tabla16_2[[#This Row],[Semana ]],Tabla18[],2,0)</f>
        <v>44078</v>
      </c>
      <c r="H882" s="37">
        <f>+VLOOKUP(Tabla16_2[[#This Row],[Mercado]],Codigos_mercados_mayoristas[],3,0)</f>
        <v>13</v>
      </c>
    </row>
    <row r="883" spans="1:8">
      <c r="A883" s="37" t="s">
        <v>20</v>
      </c>
      <c r="B883" s="37" t="s">
        <v>163</v>
      </c>
      <c r="C883" s="37" t="s">
        <v>153</v>
      </c>
      <c r="D883" s="37" t="s">
        <v>222</v>
      </c>
      <c r="E883" s="37" t="s">
        <v>200</v>
      </c>
      <c r="F883" s="204">
        <v>0</v>
      </c>
      <c r="G883" s="261">
        <f>+VLOOKUP(Tabla16_2[[#This Row],[Semana ]],Tabla18[],2,0)</f>
        <v>44078</v>
      </c>
      <c r="H883" s="37">
        <f>+VLOOKUP(Tabla16_2[[#This Row],[Mercado]],Codigos_mercados_mayoristas[],3,0)</f>
        <v>13</v>
      </c>
    </row>
    <row r="884" spans="1:8">
      <c r="A884" s="37" t="s">
        <v>20</v>
      </c>
      <c r="B884" s="37" t="s">
        <v>163</v>
      </c>
      <c r="C884" s="37" t="s">
        <v>153</v>
      </c>
      <c r="D884" s="37" t="s">
        <v>222</v>
      </c>
      <c r="E884" s="37" t="s">
        <v>201</v>
      </c>
      <c r="F884" s="204">
        <v>0</v>
      </c>
      <c r="G884" s="261">
        <f>+VLOOKUP(Tabla16_2[[#This Row],[Semana ]],Tabla18[],2,0)</f>
        <v>44078</v>
      </c>
      <c r="H884" s="37">
        <f>+VLOOKUP(Tabla16_2[[#This Row],[Mercado]],Codigos_mercados_mayoristas[],3,0)</f>
        <v>13</v>
      </c>
    </row>
    <row r="885" spans="1:8">
      <c r="A885" s="37" t="s">
        <v>20</v>
      </c>
      <c r="B885" s="37" t="s">
        <v>163</v>
      </c>
      <c r="C885" s="37" t="s">
        <v>153</v>
      </c>
      <c r="D885" s="37" t="s">
        <v>222</v>
      </c>
      <c r="E885" s="37" t="s">
        <v>202</v>
      </c>
      <c r="F885" s="204">
        <v>0</v>
      </c>
      <c r="G885" s="261">
        <f>+VLOOKUP(Tabla16_2[[#This Row],[Semana ]],Tabla18[],2,0)</f>
        <v>44078</v>
      </c>
      <c r="H885" s="37">
        <f>+VLOOKUP(Tabla16_2[[#This Row],[Mercado]],Codigos_mercados_mayoristas[],3,0)</f>
        <v>13</v>
      </c>
    </row>
    <row r="886" spans="1:8">
      <c r="A886" s="37" t="s">
        <v>20</v>
      </c>
      <c r="B886" s="37" t="s">
        <v>163</v>
      </c>
      <c r="C886" s="37" t="s">
        <v>153</v>
      </c>
      <c r="D886" s="37" t="s">
        <v>222</v>
      </c>
      <c r="E886" s="37" t="s">
        <v>203</v>
      </c>
      <c r="F886" s="204">
        <v>8739</v>
      </c>
      <c r="G886" s="261">
        <f>+VLOOKUP(Tabla16_2[[#This Row],[Semana ]],Tabla18[],2,0)</f>
        <v>44078</v>
      </c>
      <c r="H886" s="37">
        <f>+VLOOKUP(Tabla16_2[[#This Row],[Mercado]],Codigos_mercados_mayoristas[],3,0)</f>
        <v>13</v>
      </c>
    </row>
    <row r="887" spans="1:8">
      <c r="A887" s="37" t="s">
        <v>20</v>
      </c>
      <c r="B887" s="37" t="s">
        <v>36</v>
      </c>
      <c r="C887" s="37" t="s">
        <v>153</v>
      </c>
      <c r="D887" s="37" t="s">
        <v>222</v>
      </c>
      <c r="E887" s="37" t="s">
        <v>199</v>
      </c>
      <c r="F887" s="204">
        <v>0</v>
      </c>
      <c r="G887" s="261">
        <f>+VLOOKUP(Tabla16_2[[#This Row],[Semana ]],Tabla18[],2,0)</f>
        <v>44078</v>
      </c>
      <c r="H887" s="37">
        <f>+VLOOKUP(Tabla16_2[[#This Row],[Mercado]],Codigos_mercados_mayoristas[],3,0)</f>
        <v>10</v>
      </c>
    </row>
    <row r="888" spans="1:8">
      <c r="A888" s="37" t="s">
        <v>20</v>
      </c>
      <c r="B888" s="37" t="s">
        <v>36</v>
      </c>
      <c r="C888" s="37" t="s">
        <v>153</v>
      </c>
      <c r="D888" s="37" t="s">
        <v>222</v>
      </c>
      <c r="E888" s="37" t="s">
        <v>200</v>
      </c>
      <c r="F888" s="204">
        <v>7000</v>
      </c>
      <c r="G888" s="261">
        <f>+VLOOKUP(Tabla16_2[[#This Row],[Semana ]],Tabla18[],2,0)</f>
        <v>44078</v>
      </c>
      <c r="H888" s="37">
        <f>+VLOOKUP(Tabla16_2[[#This Row],[Mercado]],Codigos_mercados_mayoristas[],3,0)</f>
        <v>10</v>
      </c>
    </row>
    <row r="889" spans="1:8">
      <c r="A889" s="37" t="s">
        <v>20</v>
      </c>
      <c r="B889" s="37" t="s">
        <v>36</v>
      </c>
      <c r="C889" s="37" t="s">
        <v>153</v>
      </c>
      <c r="D889" s="37" t="s">
        <v>222</v>
      </c>
      <c r="E889" s="37" t="s">
        <v>201</v>
      </c>
      <c r="F889" s="204">
        <v>6500</v>
      </c>
      <c r="G889" s="261">
        <f>+VLOOKUP(Tabla16_2[[#This Row],[Semana ]],Tabla18[],2,0)</f>
        <v>44078</v>
      </c>
      <c r="H889" s="37">
        <f>+VLOOKUP(Tabla16_2[[#This Row],[Mercado]],Codigos_mercados_mayoristas[],3,0)</f>
        <v>10</v>
      </c>
    </row>
    <row r="890" spans="1:8">
      <c r="A890" s="37" t="s">
        <v>20</v>
      </c>
      <c r="B890" s="37" t="s">
        <v>36</v>
      </c>
      <c r="C890" s="37" t="s">
        <v>153</v>
      </c>
      <c r="D890" s="37" t="s">
        <v>222</v>
      </c>
      <c r="E890" s="37" t="s">
        <v>202</v>
      </c>
      <c r="F890" s="204">
        <v>6500</v>
      </c>
      <c r="G890" s="261">
        <f>+VLOOKUP(Tabla16_2[[#This Row],[Semana ]],Tabla18[],2,0)</f>
        <v>44078</v>
      </c>
      <c r="H890" s="37">
        <f>+VLOOKUP(Tabla16_2[[#This Row],[Mercado]],Codigos_mercados_mayoristas[],3,0)</f>
        <v>10</v>
      </c>
    </row>
    <row r="891" spans="1:8">
      <c r="A891" s="37" t="s">
        <v>20</v>
      </c>
      <c r="B891" s="37" t="s">
        <v>36</v>
      </c>
      <c r="C891" s="37" t="s">
        <v>153</v>
      </c>
      <c r="D891" s="37" t="s">
        <v>222</v>
      </c>
      <c r="E891" s="37" t="s">
        <v>203</v>
      </c>
      <c r="F891" s="204">
        <v>6500</v>
      </c>
      <c r="G891" s="261">
        <f>+VLOOKUP(Tabla16_2[[#This Row],[Semana ]],Tabla18[],2,0)</f>
        <v>44078</v>
      </c>
      <c r="H891" s="37">
        <f>+VLOOKUP(Tabla16_2[[#This Row],[Mercado]],Codigos_mercados_mayoristas[],3,0)</f>
        <v>10</v>
      </c>
    </row>
    <row r="892" spans="1:8">
      <c r="A892" s="37" t="s">
        <v>20</v>
      </c>
      <c r="B892" s="37" t="s">
        <v>33</v>
      </c>
      <c r="C892" s="37" t="s">
        <v>153</v>
      </c>
      <c r="D892" s="37" t="s">
        <v>222</v>
      </c>
      <c r="E892" s="37" t="s">
        <v>199</v>
      </c>
      <c r="F892" s="204">
        <v>5250</v>
      </c>
      <c r="G892" s="261">
        <f>+VLOOKUP(Tabla16_2[[#This Row],[Semana ]],Tabla18[],2,0)</f>
        <v>44078</v>
      </c>
      <c r="H892" s="37">
        <f>+VLOOKUP(Tabla16_2[[#This Row],[Mercado]],Codigos_mercados_mayoristas[],3,0)</f>
        <v>16</v>
      </c>
    </row>
    <row r="893" spans="1:8">
      <c r="A893" s="37" t="s">
        <v>20</v>
      </c>
      <c r="B893" s="37" t="s">
        <v>33</v>
      </c>
      <c r="C893" s="37" t="s">
        <v>153</v>
      </c>
      <c r="D893" s="37" t="s">
        <v>222</v>
      </c>
      <c r="E893" s="37" t="s">
        <v>200</v>
      </c>
      <c r="F893" s="204">
        <v>5250</v>
      </c>
      <c r="G893" s="261">
        <f>+VLOOKUP(Tabla16_2[[#This Row],[Semana ]],Tabla18[],2,0)</f>
        <v>44078</v>
      </c>
      <c r="H893" s="37">
        <f>+VLOOKUP(Tabla16_2[[#This Row],[Mercado]],Codigos_mercados_mayoristas[],3,0)</f>
        <v>16</v>
      </c>
    </row>
    <row r="894" spans="1:8">
      <c r="A894" s="37" t="s">
        <v>20</v>
      </c>
      <c r="B894" s="37" t="s">
        <v>33</v>
      </c>
      <c r="C894" s="37" t="s">
        <v>153</v>
      </c>
      <c r="D894" s="37" t="s">
        <v>222</v>
      </c>
      <c r="E894" s="37" t="s">
        <v>201</v>
      </c>
      <c r="F894" s="204">
        <v>5250</v>
      </c>
      <c r="G894" s="261">
        <f>+VLOOKUP(Tabla16_2[[#This Row],[Semana ]],Tabla18[],2,0)</f>
        <v>44078</v>
      </c>
      <c r="H894" s="37">
        <f>+VLOOKUP(Tabla16_2[[#This Row],[Mercado]],Codigos_mercados_mayoristas[],3,0)</f>
        <v>16</v>
      </c>
    </row>
    <row r="895" spans="1:8">
      <c r="A895" s="37" t="s">
        <v>20</v>
      </c>
      <c r="B895" s="37" t="s">
        <v>33</v>
      </c>
      <c r="C895" s="37" t="s">
        <v>153</v>
      </c>
      <c r="D895" s="37" t="s">
        <v>222</v>
      </c>
      <c r="E895" s="37" t="s">
        <v>202</v>
      </c>
      <c r="F895" s="204">
        <v>0</v>
      </c>
      <c r="G895" s="261">
        <f>+VLOOKUP(Tabla16_2[[#This Row],[Semana ]],Tabla18[],2,0)</f>
        <v>44078</v>
      </c>
      <c r="H895" s="37">
        <f>+VLOOKUP(Tabla16_2[[#This Row],[Mercado]],Codigos_mercados_mayoristas[],3,0)</f>
        <v>16</v>
      </c>
    </row>
    <row r="896" spans="1:8">
      <c r="A896" s="37" t="s">
        <v>20</v>
      </c>
      <c r="B896" s="37" t="s">
        <v>33</v>
      </c>
      <c r="C896" s="37" t="s">
        <v>153</v>
      </c>
      <c r="D896" s="37" t="s">
        <v>222</v>
      </c>
      <c r="E896" s="37" t="s">
        <v>203</v>
      </c>
      <c r="F896" s="204">
        <v>0</v>
      </c>
      <c r="G896" s="261">
        <f>+VLOOKUP(Tabla16_2[[#This Row],[Semana ]],Tabla18[],2,0)</f>
        <v>44078</v>
      </c>
      <c r="H896" s="37">
        <f>+VLOOKUP(Tabla16_2[[#This Row],[Mercado]],Codigos_mercados_mayoristas[],3,0)</f>
        <v>16</v>
      </c>
    </row>
    <row r="897" spans="1:8">
      <c r="A897" s="37" t="s">
        <v>20</v>
      </c>
      <c r="B897" s="37" t="s">
        <v>35</v>
      </c>
      <c r="C897" s="37" t="s">
        <v>153</v>
      </c>
      <c r="D897" s="37" t="s">
        <v>222</v>
      </c>
      <c r="E897" s="37" t="s">
        <v>199</v>
      </c>
      <c r="F897" s="204">
        <v>6167</v>
      </c>
      <c r="G897" s="261">
        <f>+VLOOKUP(Tabla16_2[[#This Row],[Semana ]],Tabla18[],2,0)</f>
        <v>44078</v>
      </c>
      <c r="H897" s="37">
        <f>+VLOOKUP(Tabla16_2[[#This Row],[Mercado]],Codigos_mercados_mayoristas[],3,0)</f>
        <v>9</v>
      </c>
    </row>
    <row r="898" spans="1:8">
      <c r="A898" s="37" t="s">
        <v>20</v>
      </c>
      <c r="B898" s="37" t="s">
        <v>35</v>
      </c>
      <c r="C898" s="37" t="s">
        <v>153</v>
      </c>
      <c r="D898" s="37" t="s">
        <v>222</v>
      </c>
      <c r="E898" s="37" t="s">
        <v>200</v>
      </c>
      <c r="F898" s="204">
        <v>6200</v>
      </c>
      <c r="G898" s="261">
        <f>+VLOOKUP(Tabla16_2[[#This Row],[Semana ]],Tabla18[],2,0)</f>
        <v>44078</v>
      </c>
      <c r="H898" s="37">
        <f>+VLOOKUP(Tabla16_2[[#This Row],[Mercado]],Codigos_mercados_mayoristas[],3,0)</f>
        <v>9</v>
      </c>
    </row>
    <row r="899" spans="1:8">
      <c r="A899" s="37" t="s">
        <v>20</v>
      </c>
      <c r="B899" s="37" t="s">
        <v>35</v>
      </c>
      <c r="C899" s="37" t="s">
        <v>153</v>
      </c>
      <c r="D899" s="37" t="s">
        <v>222</v>
      </c>
      <c r="E899" s="37" t="s">
        <v>201</v>
      </c>
      <c r="F899" s="204">
        <v>6250</v>
      </c>
      <c r="G899" s="261">
        <f>+VLOOKUP(Tabla16_2[[#This Row],[Semana ]],Tabla18[],2,0)</f>
        <v>44078</v>
      </c>
      <c r="H899" s="37">
        <f>+VLOOKUP(Tabla16_2[[#This Row],[Mercado]],Codigos_mercados_mayoristas[],3,0)</f>
        <v>9</v>
      </c>
    </row>
    <row r="900" spans="1:8">
      <c r="A900" s="37" t="s">
        <v>20</v>
      </c>
      <c r="B900" s="37" t="s">
        <v>35</v>
      </c>
      <c r="C900" s="37" t="s">
        <v>153</v>
      </c>
      <c r="D900" s="37" t="s">
        <v>222</v>
      </c>
      <c r="E900" s="37" t="s">
        <v>202</v>
      </c>
      <c r="F900" s="204">
        <v>6385</v>
      </c>
      <c r="G900" s="261">
        <f>+VLOOKUP(Tabla16_2[[#This Row],[Semana ]],Tabla18[],2,0)</f>
        <v>44078</v>
      </c>
      <c r="H900" s="37">
        <f>+VLOOKUP(Tabla16_2[[#This Row],[Mercado]],Codigos_mercados_mayoristas[],3,0)</f>
        <v>9</v>
      </c>
    </row>
    <row r="901" spans="1:8">
      <c r="A901" s="37" t="s">
        <v>20</v>
      </c>
      <c r="B901" s="37" t="s">
        <v>35</v>
      </c>
      <c r="C901" s="37" t="s">
        <v>153</v>
      </c>
      <c r="D901" s="37" t="s">
        <v>222</v>
      </c>
      <c r="E901" s="37" t="s">
        <v>203</v>
      </c>
      <c r="F901" s="204">
        <v>0</v>
      </c>
      <c r="G901" s="261">
        <f>+VLOOKUP(Tabla16_2[[#This Row],[Semana ]],Tabla18[],2,0)</f>
        <v>44078</v>
      </c>
      <c r="H901" s="37">
        <f>+VLOOKUP(Tabla16_2[[#This Row],[Mercado]],Codigos_mercados_mayoristas[],3,0)</f>
        <v>9</v>
      </c>
    </row>
    <row r="902" spans="1:8">
      <c r="A902" s="37" t="s">
        <v>22</v>
      </c>
      <c r="B902" s="37" t="s">
        <v>207</v>
      </c>
      <c r="C902" s="37" t="s">
        <v>153</v>
      </c>
      <c r="D902" s="37" t="s">
        <v>222</v>
      </c>
      <c r="E902" s="37" t="s">
        <v>199</v>
      </c>
      <c r="F902" s="204">
        <v>0</v>
      </c>
      <c r="G902" s="261">
        <f>+VLOOKUP(Tabla16_2[[#This Row],[Semana ]],Tabla18[],2,0)</f>
        <v>44078</v>
      </c>
      <c r="H902" s="37">
        <f>+VLOOKUP(Tabla16_2[[#This Row],[Mercado]],Codigos_mercados_mayoristas[],3,0)</f>
        <v>15</v>
      </c>
    </row>
    <row r="903" spans="1:8">
      <c r="A903" s="37" t="s">
        <v>22</v>
      </c>
      <c r="B903" s="37" t="s">
        <v>207</v>
      </c>
      <c r="C903" s="37" t="s">
        <v>153</v>
      </c>
      <c r="D903" s="37" t="s">
        <v>222</v>
      </c>
      <c r="E903" s="37" t="s">
        <v>200</v>
      </c>
      <c r="F903" s="204">
        <v>0</v>
      </c>
      <c r="G903" s="261">
        <f>+VLOOKUP(Tabla16_2[[#This Row],[Semana ]],Tabla18[],2,0)</f>
        <v>44078</v>
      </c>
      <c r="H903" s="37">
        <f>+VLOOKUP(Tabla16_2[[#This Row],[Mercado]],Codigos_mercados_mayoristas[],3,0)</f>
        <v>15</v>
      </c>
    </row>
    <row r="904" spans="1:8">
      <c r="A904" s="37" t="s">
        <v>22</v>
      </c>
      <c r="B904" s="37" t="s">
        <v>207</v>
      </c>
      <c r="C904" s="37" t="s">
        <v>153</v>
      </c>
      <c r="D904" s="37" t="s">
        <v>222</v>
      </c>
      <c r="E904" s="37" t="s">
        <v>201</v>
      </c>
      <c r="F904" s="204">
        <v>0</v>
      </c>
      <c r="G904" s="261">
        <f>+VLOOKUP(Tabla16_2[[#This Row],[Semana ]],Tabla18[],2,0)</f>
        <v>44078</v>
      </c>
      <c r="H904" s="37">
        <f>+VLOOKUP(Tabla16_2[[#This Row],[Mercado]],Codigos_mercados_mayoristas[],3,0)</f>
        <v>15</v>
      </c>
    </row>
    <row r="905" spans="1:8">
      <c r="A905" s="37" t="s">
        <v>22</v>
      </c>
      <c r="B905" s="37" t="s">
        <v>207</v>
      </c>
      <c r="C905" s="37" t="s">
        <v>153</v>
      </c>
      <c r="D905" s="37" t="s">
        <v>222</v>
      </c>
      <c r="E905" s="37" t="s">
        <v>202</v>
      </c>
      <c r="F905" s="204">
        <v>9250</v>
      </c>
      <c r="G905" s="261">
        <f>+VLOOKUP(Tabla16_2[[#This Row],[Semana ]],Tabla18[],2,0)</f>
        <v>44078</v>
      </c>
      <c r="H905" s="37">
        <f>+VLOOKUP(Tabla16_2[[#This Row],[Mercado]],Codigos_mercados_mayoristas[],3,0)</f>
        <v>15</v>
      </c>
    </row>
    <row r="906" spans="1:8">
      <c r="A906" s="37" t="s">
        <v>22</v>
      </c>
      <c r="B906" s="37" t="s">
        <v>207</v>
      </c>
      <c r="C906" s="37" t="s">
        <v>153</v>
      </c>
      <c r="D906" s="37" t="s">
        <v>222</v>
      </c>
      <c r="E906" s="37" t="s">
        <v>203</v>
      </c>
      <c r="F906" s="204">
        <v>0</v>
      </c>
      <c r="G906" s="261">
        <f>+VLOOKUP(Tabla16_2[[#This Row],[Semana ]],Tabla18[],2,0)</f>
        <v>44078</v>
      </c>
      <c r="H906" s="37">
        <f>+VLOOKUP(Tabla16_2[[#This Row],[Mercado]],Codigos_mercados_mayoristas[],3,0)</f>
        <v>15</v>
      </c>
    </row>
    <row r="907" spans="1:8">
      <c r="A907" s="37" t="s">
        <v>22</v>
      </c>
      <c r="B907" s="37" t="s">
        <v>36</v>
      </c>
      <c r="C907" s="37" t="s">
        <v>153</v>
      </c>
      <c r="D907" s="37" t="s">
        <v>222</v>
      </c>
      <c r="E907" s="37" t="s">
        <v>199</v>
      </c>
      <c r="F907" s="204">
        <v>6000</v>
      </c>
      <c r="G907" s="261">
        <f>+VLOOKUP(Tabla16_2[[#This Row],[Semana ]],Tabla18[],2,0)</f>
        <v>44078</v>
      </c>
      <c r="H907" s="37">
        <f>+VLOOKUP(Tabla16_2[[#This Row],[Mercado]],Codigos_mercados_mayoristas[],3,0)</f>
        <v>10</v>
      </c>
    </row>
    <row r="908" spans="1:8">
      <c r="A908" s="37" t="s">
        <v>22</v>
      </c>
      <c r="B908" s="37" t="s">
        <v>36</v>
      </c>
      <c r="C908" s="37" t="s">
        <v>153</v>
      </c>
      <c r="D908" s="37" t="s">
        <v>222</v>
      </c>
      <c r="E908" s="37" t="s">
        <v>200</v>
      </c>
      <c r="F908" s="204">
        <v>6500</v>
      </c>
      <c r="G908" s="261">
        <f>+VLOOKUP(Tabla16_2[[#This Row],[Semana ]],Tabla18[],2,0)</f>
        <v>44078</v>
      </c>
      <c r="H908" s="37">
        <f>+VLOOKUP(Tabla16_2[[#This Row],[Mercado]],Codigos_mercados_mayoristas[],3,0)</f>
        <v>10</v>
      </c>
    </row>
    <row r="909" spans="1:8">
      <c r="A909" s="37" t="s">
        <v>22</v>
      </c>
      <c r="B909" s="37" t="s">
        <v>36</v>
      </c>
      <c r="C909" s="37" t="s">
        <v>153</v>
      </c>
      <c r="D909" s="37" t="s">
        <v>222</v>
      </c>
      <c r="E909" s="37" t="s">
        <v>201</v>
      </c>
      <c r="F909" s="204">
        <v>0</v>
      </c>
      <c r="G909" s="261">
        <f>+VLOOKUP(Tabla16_2[[#This Row],[Semana ]],Tabla18[],2,0)</f>
        <v>44078</v>
      </c>
      <c r="H909" s="37">
        <f>+VLOOKUP(Tabla16_2[[#This Row],[Mercado]],Codigos_mercados_mayoristas[],3,0)</f>
        <v>10</v>
      </c>
    </row>
    <row r="910" spans="1:8">
      <c r="A910" s="37" t="s">
        <v>22</v>
      </c>
      <c r="B910" s="37" t="s">
        <v>36</v>
      </c>
      <c r="C910" s="37" t="s">
        <v>153</v>
      </c>
      <c r="D910" s="37" t="s">
        <v>222</v>
      </c>
      <c r="E910" s="37" t="s">
        <v>202</v>
      </c>
      <c r="F910" s="204">
        <v>0</v>
      </c>
      <c r="G910" s="261">
        <f>+VLOOKUP(Tabla16_2[[#This Row],[Semana ]],Tabla18[],2,0)</f>
        <v>44078</v>
      </c>
      <c r="H910" s="37">
        <f>+VLOOKUP(Tabla16_2[[#This Row],[Mercado]],Codigos_mercados_mayoristas[],3,0)</f>
        <v>10</v>
      </c>
    </row>
    <row r="911" spans="1:8">
      <c r="A911" s="37" t="s">
        <v>22</v>
      </c>
      <c r="B911" s="37" t="s">
        <v>36</v>
      </c>
      <c r="C911" s="37" t="s">
        <v>153</v>
      </c>
      <c r="D911" s="37" t="s">
        <v>222</v>
      </c>
      <c r="E911" s="37" t="s">
        <v>203</v>
      </c>
      <c r="F911" s="204">
        <v>0</v>
      </c>
      <c r="G911" s="261">
        <f>+VLOOKUP(Tabla16_2[[#This Row],[Semana ]],Tabla18[],2,0)</f>
        <v>44078</v>
      </c>
      <c r="H911" s="37">
        <f>+VLOOKUP(Tabla16_2[[#This Row],[Mercado]],Codigos_mercados_mayoristas[],3,0)</f>
        <v>10</v>
      </c>
    </row>
    <row r="912" spans="1:8">
      <c r="A912" s="37" t="s">
        <v>23</v>
      </c>
      <c r="B912" s="37" t="s">
        <v>29</v>
      </c>
      <c r="C912" s="37" t="s">
        <v>153</v>
      </c>
      <c r="D912" s="37" t="s">
        <v>222</v>
      </c>
      <c r="E912" s="37" t="s">
        <v>199</v>
      </c>
      <c r="F912" s="204">
        <v>7757</v>
      </c>
      <c r="G912" s="261">
        <f>+VLOOKUP(Tabla16_2[[#This Row],[Semana ]],Tabla18[],2,0)</f>
        <v>44078</v>
      </c>
      <c r="H912" s="37">
        <f>+VLOOKUP(Tabla16_2[[#This Row],[Mercado]],Codigos_mercados_mayoristas[],3,0)</f>
        <v>5</v>
      </c>
    </row>
    <row r="913" spans="1:8">
      <c r="A913" s="37" t="s">
        <v>23</v>
      </c>
      <c r="B913" s="37" t="s">
        <v>29</v>
      </c>
      <c r="C913" s="37" t="s">
        <v>153</v>
      </c>
      <c r="D913" s="37" t="s">
        <v>222</v>
      </c>
      <c r="E913" s="37" t="s">
        <v>200</v>
      </c>
      <c r="F913" s="204">
        <v>8257</v>
      </c>
      <c r="G913" s="261">
        <f>+VLOOKUP(Tabla16_2[[#This Row],[Semana ]],Tabla18[],2,0)</f>
        <v>44078</v>
      </c>
      <c r="H913" s="37">
        <f>+VLOOKUP(Tabla16_2[[#This Row],[Mercado]],Codigos_mercados_mayoristas[],3,0)</f>
        <v>5</v>
      </c>
    </row>
    <row r="914" spans="1:8">
      <c r="A914" s="37" t="s">
        <v>23</v>
      </c>
      <c r="B914" s="37" t="s">
        <v>29</v>
      </c>
      <c r="C914" s="37" t="s">
        <v>153</v>
      </c>
      <c r="D914" s="37" t="s">
        <v>222</v>
      </c>
      <c r="E914" s="37" t="s">
        <v>201</v>
      </c>
      <c r="F914" s="204">
        <v>8765</v>
      </c>
      <c r="G914" s="261">
        <f>+VLOOKUP(Tabla16_2[[#This Row],[Semana ]],Tabla18[],2,0)</f>
        <v>44078</v>
      </c>
      <c r="H914" s="37">
        <f>+VLOOKUP(Tabla16_2[[#This Row],[Mercado]],Codigos_mercados_mayoristas[],3,0)</f>
        <v>5</v>
      </c>
    </row>
    <row r="915" spans="1:8">
      <c r="A915" s="37" t="s">
        <v>23</v>
      </c>
      <c r="B915" s="37" t="s">
        <v>29</v>
      </c>
      <c r="C915" s="37" t="s">
        <v>153</v>
      </c>
      <c r="D915" s="37" t="s">
        <v>222</v>
      </c>
      <c r="E915" s="37" t="s">
        <v>202</v>
      </c>
      <c r="F915" s="204">
        <v>8286</v>
      </c>
      <c r="G915" s="261">
        <f>+VLOOKUP(Tabla16_2[[#This Row],[Semana ]],Tabla18[],2,0)</f>
        <v>44078</v>
      </c>
      <c r="H915" s="37">
        <f>+VLOOKUP(Tabla16_2[[#This Row],[Mercado]],Codigos_mercados_mayoristas[],3,0)</f>
        <v>5</v>
      </c>
    </row>
    <row r="916" spans="1:8">
      <c r="A916" s="37" t="s">
        <v>23</v>
      </c>
      <c r="B916" s="37" t="s">
        <v>29</v>
      </c>
      <c r="C916" s="37" t="s">
        <v>153</v>
      </c>
      <c r="D916" s="37" t="s">
        <v>222</v>
      </c>
      <c r="E916" s="37" t="s">
        <v>203</v>
      </c>
      <c r="F916" s="204">
        <v>8219</v>
      </c>
      <c r="G916" s="261">
        <f>+VLOOKUP(Tabla16_2[[#This Row],[Semana ]],Tabla18[],2,0)</f>
        <v>44078</v>
      </c>
      <c r="H916" s="37">
        <f>+VLOOKUP(Tabla16_2[[#This Row],[Mercado]],Codigos_mercados_mayoristas[],3,0)</f>
        <v>5</v>
      </c>
    </row>
    <row r="917" spans="1:8">
      <c r="A917" s="37" t="s">
        <v>16</v>
      </c>
      <c r="B917" s="37" t="s">
        <v>35</v>
      </c>
      <c r="C917" s="37" t="s">
        <v>153</v>
      </c>
      <c r="D917" s="37" t="s">
        <v>224</v>
      </c>
      <c r="E917" s="37" t="s">
        <v>199</v>
      </c>
      <c r="F917" s="204">
        <v>0</v>
      </c>
      <c r="G917" s="261">
        <f>+VLOOKUP(Tabla16_2[[#This Row],[Semana ]],Tabla18[],2,0)</f>
        <v>44071</v>
      </c>
      <c r="H917" s="37">
        <f>+VLOOKUP(Tabla16_2[[#This Row],[Mercado]],Codigos_mercados_mayoristas[],3,0)</f>
        <v>9</v>
      </c>
    </row>
    <row r="918" spans="1:8">
      <c r="A918" s="37" t="s">
        <v>16</v>
      </c>
      <c r="B918" s="37" t="s">
        <v>35</v>
      </c>
      <c r="C918" s="37" t="s">
        <v>153</v>
      </c>
      <c r="D918" s="37" t="s">
        <v>224</v>
      </c>
      <c r="E918" s="37" t="s">
        <v>200</v>
      </c>
      <c r="F918" s="204">
        <v>6000</v>
      </c>
      <c r="G918" s="261">
        <f>+VLOOKUP(Tabla16_2[[#This Row],[Semana ]],Tabla18[],2,0)</f>
        <v>44071</v>
      </c>
      <c r="H918" s="37">
        <f>+VLOOKUP(Tabla16_2[[#This Row],[Mercado]],Codigos_mercados_mayoristas[],3,0)</f>
        <v>9</v>
      </c>
    </row>
    <row r="919" spans="1:8">
      <c r="A919" s="37" t="s">
        <v>16</v>
      </c>
      <c r="B919" s="37" t="s">
        <v>35</v>
      </c>
      <c r="C919" s="37" t="s">
        <v>153</v>
      </c>
      <c r="D919" s="37" t="s">
        <v>224</v>
      </c>
      <c r="E919" s="37" t="s">
        <v>201</v>
      </c>
      <c r="F919" s="204">
        <v>6500</v>
      </c>
      <c r="G919" s="261">
        <f>+VLOOKUP(Tabla16_2[[#This Row],[Semana ]],Tabla18[],2,0)</f>
        <v>44071</v>
      </c>
      <c r="H919" s="37">
        <f>+VLOOKUP(Tabla16_2[[#This Row],[Mercado]],Codigos_mercados_mayoristas[],3,0)</f>
        <v>9</v>
      </c>
    </row>
    <row r="920" spans="1:8">
      <c r="A920" s="37" t="s">
        <v>16</v>
      </c>
      <c r="B920" s="37" t="s">
        <v>35</v>
      </c>
      <c r="C920" s="37" t="s">
        <v>153</v>
      </c>
      <c r="D920" s="37" t="s">
        <v>224</v>
      </c>
      <c r="E920" s="37" t="s">
        <v>202</v>
      </c>
      <c r="F920" s="204">
        <v>6179</v>
      </c>
      <c r="G920" s="261">
        <f>+VLOOKUP(Tabla16_2[[#This Row],[Semana ]],Tabla18[],2,0)</f>
        <v>44071</v>
      </c>
      <c r="H920" s="37">
        <f>+VLOOKUP(Tabla16_2[[#This Row],[Mercado]],Codigos_mercados_mayoristas[],3,0)</f>
        <v>9</v>
      </c>
    </row>
    <row r="921" spans="1:8">
      <c r="A921" s="37" t="s">
        <v>16</v>
      </c>
      <c r="B921" s="37" t="s">
        <v>35</v>
      </c>
      <c r="C921" s="37" t="s">
        <v>153</v>
      </c>
      <c r="D921" s="37" t="s">
        <v>224</v>
      </c>
      <c r="E921" s="37" t="s">
        <v>203</v>
      </c>
      <c r="F921" s="204">
        <v>0</v>
      </c>
      <c r="G921" s="261">
        <f>+VLOOKUP(Tabla16_2[[#This Row],[Semana ]],Tabla18[],2,0)</f>
        <v>44071</v>
      </c>
      <c r="H921" s="37">
        <f>+VLOOKUP(Tabla16_2[[#This Row],[Mercado]],Codigos_mercados_mayoristas[],3,0)</f>
        <v>9</v>
      </c>
    </row>
    <row r="922" spans="1:8">
      <c r="A922" s="37" t="s">
        <v>16</v>
      </c>
      <c r="B922" s="37" t="s">
        <v>34</v>
      </c>
      <c r="C922" s="37" t="s">
        <v>153</v>
      </c>
      <c r="D922" s="37" t="s">
        <v>224</v>
      </c>
      <c r="E922" s="37" t="s">
        <v>199</v>
      </c>
      <c r="F922" s="204">
        <v>0</v>
      </c>
      <c r="G922" s="261">
        <f>+VLOOKUP(Tabla16_2[[#This Row],[Semana ]],Tabla18[],2,0)</f>
        <v>44071</v>
      </c>
      <c r="H922" s="37">
        <f>+VLOOKUP(Tabla16_2[[#This Row],[Mercado]],Codigos_mercados_mayoristas[],3,0)</f>
        <v>8</v>
      </c>
    </row>
    <row r="923" spans="1:8">
      <c r="A923" s="37" t="s">
        <v>16</v>
      </c>
      <c r="B923" s="37" t="s">
        <v>34</v>
      </c>
      <c r="C923" s="37" t="s">
        <v>153</v>
      </c>
      <c r="D923" s="37" t="s">
        <v>224</v>
      </c>
      <c r="E923" s="37" t="s">
        <v>200</v>
      </c>
      <c r="F923" s="204">
        <v>6750</v>
      </c>
      <c r="G923" s="261">
        <f>+VLOOKUP(Tabla16_2[[#This Row],[Semana ]],Tabla18[],2,0)</f>
        <v>44071</v>
      </c>
      <c r="H923" s="37">
        <f>+VLOOKUP(Tabla16_2[[#This Row],[Mercado]],Codigos_mercados_mayoristas[],3,0)</f>
        <v>8</v>
      </c>
    </row>
    <row r="924" spans="1:8">
      <c r="A924" s="37" t="s">
        <v>16</v>
      </c>
      <c r="B924" s="37" t="s">
        <v>34</v>
      </c>
      <c r="C924" s="37" t="s">
        <v>153</v>
      </c>
      <c r="D924" s="37" t="s">
        <v>224</v>
      </c>
      <c r="E924" s="37" t="s">
        <v>201</v>
      </c>
      <c r="F924" s="204">
        <v>6250</v>
      </c>
      <c r="G924" s="261">
        <f>+VLOOKUP(Tabla16_2[[#This Row],[Semana ]],Tabla18[],2,0)</f>
        <v>44071</v>
      </c>
      <c r="H924" s="37">
        <f>+VLOOKUP(Tabla16_2[[#This Row],[Mercado]],Codigos_mercados_mayoristas[],3,0)</f>
        <v>8</v>
      </c>
    </row>
    <row r="925" spans="1:8">
      <c r="A925" s="37" t="s">
        <v>16</v>
      </c>
      <c r="B925" s="37" t="s">
        <v>34</v>
      </c>
      <c r="C925" s="37" t="s">
        <v>153</v>
      </c>
      <c r="D925" s="37" t="s">
        <v>224</v>
      </c>
      <c r="E925" s="37" t="s">
        <v>202</v>
      </c>
      <c r="F925" s="204">
        <v>6750</v>
      </c>
      <c r="G925" s="261">
        <f>+VLOOKUP(Tabla16_2[[#This Row],[Semana ]],Tabla18[],2,0)</f>
        <v>44071</v>
      </c>
      <c r="H925" s="37">
        <f>+VLOOKUP(Tabla16_2[[#This Row],[Mercado]],Codigos_mercados_mayoristas[],3,0)</f>
        <v>8</v>
      </c>
    </row>
    <row r="926" spans="1:8">
      <c r="A926" s="37" t="s">
        <v>16</v>
      </c>
      <c r="B926" s="37" t="s">
        <v>34</v>
      </c>
      <c r="C926" s="37" t="s">
        <v>153</v>
      </c>
      <c r="D926" s="37" t="s">
        <v>224</v>
      </c>
      <c r="E926" s="37" t="s">
        <v>203</v>
      </c>
      <c r="F926" s="204">
        <v>6750</v>
      </c>
      <c r="G926" s="261">
        <f>+VLOOKUP(Tabla16_2[[#This Row],[Semana ]],Tabla18[],2,0)</f>
        <v>44071</v>
      </c>
      <c r="H926" s="37">
        <f>+VLOOKUP(Tabla16_2[[#This Row],[Mercado]],Codigos_mercados_mayoristas[],3,0)</f>
        <v>8</v>
      </c>
    </row>
    <row r="927" spans="1:8">
      <c r="A927" s="37" t="s">
        <v>17</v>
      </c>
      <c r="B927" s="37" t="s">
        <v>29</v>
      </c>
      <c r="C927" s="37" t="s">
        <v>153</v>
      </c>
      <c r="D927" s="37" t="s">
        <v>224</v>
      </c>
      <c r="E927" s="37" t="s">
        <v>199</v>
      </c>
      <c r="F927" s="204">
        <v>6600</v>
      </c>
      <c r="G927" s="261">
        <f>+VLOOKUP(Tabla16_2[[#This Row],[Semana ]],Tabla18[],2,0)</f>
        <v>44071</v>
      </c>
      <c r="H927" s="37">
        <f>+VLOOKUP(Tabla16_2[[#This Row],[Mercado]],Codigos_mercados_mayoristas[],3,0)</f>
        <v>5</v>
      </c>
    </row>
    <row r="928" spans="1:8">
      <c r="A928" s="37" t="s">
        <v>17</v>
      </c>
      <c r="B928" s="37" t="s">
        <v>29</v>
      </c>
      <c r="C928" s="37" t="s">
        <v>153</v>
      </c>
      <c r="D928" s="37" t="s">
        <v>224</v>
      </c>
      <c r="E928" s="37" t="s">
        <v>200</v>
      </c>
      <c r="F928" s="204">
        <v>0</v>
      </c>
      <c r="G928" s="261">
        <f>+VLOOKUP(Tabla16_2[[#This Row],[Semana ]],Tabla18[],2,0)</f>
        <v>44071</v>
      </c>
      <c r="H928" s="37">
        <f>+VLOOKUP(Tabla16_2[[#This Row],[Mercado]],Codigos_mercados_mayoristas[],3,0)</f>
        <v>5</v>
      </c>
    </row>
    <row r="929" spans="1:8">
      <c r="A929" s="37" t="s">
        <v>17</v>
      </c>
      <c r="B929" s="37" t="s">
        <v>29</v>
      </c>
      <c r="C929" s="37" t="s">
        <v>153</v>
      </c>
      <c r="D929" s="37" t="s">
        <v>224</v>
      </c>
      <c r="E929" s="37" t="s">
        <v>201</v>
      </c>
      <c r="F929" s="204">
        <v>0</v>
      </c>
      <c r="G929" s="261">
        <f>+VLOOKUP(Tabla16_2[[#This Row],[Semana ]],Tabla18[],2,0)</f>
        <v>44071</v>
      </c>
      <c r="H929" s="37">
        <f>+VLOOKUP(Tabla16_2[[#This Row],[Mercado]],Codigos_mercados_mayoristas[],3,0)</f>
        <v>5</v>
      </c>
    </row>
    <row r="930" spans="1:8">
      <c r="A930" s="37" t="s">
        <v>17</v>
      </c>
      <c r="B930" s="37" t="s">
        <v>29</v>
      </c>
      <c r="C930" s="37" t="s">
        <v>153</v>
      </c>
      <c r="D930" s="37" t="s">
        <v>224</v>
      </c>
      <c r="E930" s="37" t="s">
        <v>202</v>
      </c>
      <c r="F930" s="204">
        <v>0</v>
      </c>
      <c r="G930" s="261">
        <f>+VLOOKUP(Tabla16_2[[#This Row],[Semana ]],Tabla18[],2,0)</f>
        <v>44071</v>
      </c>
      <c r="H930" s="37">
        <f>+VLOOKUP(Tabla16_2[[#This Row],[Mercado]],Codigos_mercados_mayoristas[],3,0)</f>
        <v>5</v>
      </c>
    </row>
    <row r="931" spans="1:8">
      <c r="A931" s="37" t="s">
        <v>17</v>
      </c>
      <c r="B931" s="37" t="s">
        <v>29</v>
      </c>
      <c r="C931" s="37" t="s">
        <v>153</v>
      </c>
      <c r="D931" s="37" t="s">
        <v>224</v>
      </c>
      <c r="E931" s="37" t="s">
        <v>203</v>
      </c>
      <c r="F931" s="204">
        <v>0</v>
      </c>
      <c r="G931" s="261">
        <f>+VLOOKUP(Tabla16_2[[#This Row],[Semana ]],Tabla18[],2,0)</f>
        <v>44071</v>
      </c>
      <c r="H931" s="37">
        <f>+VLOOKUP(Tabla16_2[[#This Row],[Mercado]],Codigos_mercados_mayoristas[],3,0)</f>
        <v>5</v>
      </c>
    </row>
    <row r="932" spans="1:8">
      <c r="A932" s="37" t="s">
        <v>223</v>
      </c>
      <c r="B932" s="37" t="s">
        <v>35</v>
      </c>
      <c r="C932" s="37" t="s">
        <v>153</v>
      </c>
      <c r="D932" s="37" t="s">
        <v>224</v>
      </c>
      <c r="E932" s="37" t="s">
        <v>199</v>
      </c>
      <c r="F932" s="204">
        <v>0</v>
      </c>
      <c r="G932" s="261">
        <f>+VLOOKUP(Tabla16_2[[#This Row],[Semana ]],Tabla18[],2,0)</f>
        <v>44071</v>
      </c>
      <c r="H932" s="37">
        <f>+VLOOKUP(Tabla16_2[[#This Row],[Mercado]],Codigos_mercados_mayoristas[],3,0)</f>
        <v>9</v>
      </c>
    </row>
    <row r="933" spans="1:8">
      <c r="A933" s="37" t="s">
        <v>223</v>
      </c>
      <c r="B933" s="37" t="s">
        <v>35</v>
      </c>
      <c r="C933" s="37" t="s">
        <v>153</v>
      </c>
      <c r="D933" s="37" t="s">
        <v>224</v>
      </c>
      <c r="E933" s="37" t="s">
        <v>200</v>
      </c>
      <c r="F933" s="204">
        <v>6000</v>
      </c>
      <c r="G933" s="261">
        <f>+VLOOKUP(Tabla16_2[[#This Row],[Semana ]],Tabla18[],2,0)</f>
        <v>44071</v>
      </c>
      <c r="H933" s="37">
        <f>+VLOOKUP(Tabla16_2[[#This Row],[Mercado]],Codigos_mercados_mayoristas[],3,0)</f>
        <v>9</v>
      </c>
    </row>
    <row r="934" spans="1:8">
      <c r="A934" s="37" t="s">
        <v>223</v>
      </c>
      <c r="B934" s="37" t="s">
        <v>35</v>
      </c>
      <c r="C934" s="37" t="s">
        <v>153</v>
      </c>
      <c r="D934" s="37" t="s">
        <v>224</v>
      </c>
      <c r="E934" s="37" t="s">
        <v>201</v>
      </c>
      <c r="F934" s="204">
        <v>0</v>
      </c>
      <c r="G934" s="261">
        <f>+VLOOKUP(Tabla16_2[[#This Row],[Semana ]],Tabla18[],2,0)</f>
        <v>44071</v>
      </c>
      <c r="H934" s="37">
        <f>+VLOOKUP(Tabla16_2[[#This Row],[Mercado]],Codigos_mercados_mayoristas[],3,0)</f>
        <v>9</v>
      </c>
    </row>
    <row r="935" spans="1:8">
      <c r="A935" s="37" t="s">
        <v>223</v>
      </c>
      <c r="B935" s="37" t="s">
        <v>35</v>
      </c>
      <c r="C935" s="37" t="s">
        <v>153</v>
      </c>
      <c r="D935" s="37" t="s">
        <v>224</v>
      </c>
      <c r="E935" s="37" t="s">
        <v>202</v>
      </c>
      <c r="F935" s="204">
        <v>0</v>
      </c>
      <c r="G935" s="261">
        <f>+VLOOKUP(Tabla16_2[[#This Row],[Semana ]],Tabla18[],2,0)</f>
        <v>44071</v>
      </c>
      <c r="H935" s="37">
        <f>+VLOOKUP(Tabla16_2[[#This Row],[Mercado]],Codigos_mercados_mayoristas[],3,0)</f>
        <v>9</v>
      </c>
    </row>
    <row r="936" spans="1:8">
      <c r="A936" s="37" t="s">
        <v>223</v>
      </c>
      <c r="B936" s="37" t="s">
        <v>35</v>
      </c>
      <c r="C936" s="37" t="s">
        <v>153</v>
      </c>
      <c r="D936" s="37" t="s">
        <v>224</v>
      </c>
      <c r="E936" s="37" t="s">
        <v>203</v>
      </c>
      <c r="F936" s="204">
        <v>0</v>
      </c>
      <c r="G936" s="261">
        <f>+VLOOKUP(Tabla16_2[[#This Row],[Semana ]],Tabla18[],2,0)</f>
        <v>44071</v>
      </c>
      <c r="H936" s="37">
        <f>+VLOOKUP(Tabla16_2[[#This Row],[Mercado]],Codigos_mercados_mayoristas[],3,0)</f>
        <v>9</v>
      </c>
    </row>
    <row r="937" spans="1:8">
      <c r="A937" s="37" t="s">
        <v>20</v>
      </c>
      <c r="B937" s="37" t="s">
        <v>36</v>
      </c>
      <c r="C937" s="37" t="s">
        <v>153</v>
      </c>
      <c r="D937" s="37" t="s">
        <v>224</v>
      </c>
      <c r="E937" s="37" t="s">
        <v>199</v>
      </c>
      <c r="F937" s="204">
        <v>6000</v>
      </c>
      <c r="G937" s="261">
        <f>+VLOOKUP(Tabla16_2[[#This Row],[Semana ]],Tabla18[],2,0)</f>
        <v>44071</v>
      </c>
      <c r="H937" s="37">
        <f>+VLOOKUP(Tabla16_2[[#This Row],[Mercado]],Codigos_mercados_mayoristas[],3,0)</f>
        <v>10</v>
      </c>
    </row>
    <row r="938" spans="1:8">
      <c r="A938" s="37" t="s">
        <v>20</v>
      </c>
      <c r="B938" s="37" t="s">
        <v>36</v>
      </c>
      <c r="C938" s="37" t="s">
        <v>153</v>
      </c>
      <c r="D938" s="37" t="s">
        <v>224</v>
      </c>
      <c r="E938" s="37" t="s">
        <v>200</v>
      </c>
      <c r="F938" s="204">
        <v>6000</v>
      </c>
      <c r="G938" s="261">
        <f>+VLOOKUP(Tabla16_2[[#This Row],[Semana ]],Tabla18[],2,0)</f>
        <v>44071</v>
      </c>
      <c r="H938" s="37">
        <f>+VLOOKUP(Tabla16_2[[#This Row],[Mercado]],Codigos_mercados_mayoristas[],3,0)</f>
        <v>10</v>
      </c>
    </row>
    <row r="939" spans="1:8">
      <c r="A939" s="37" t="s">
        <v>20</v>
      </c>
      <c r="B939" s="37" t="s">
        <v>36</v>
      </c>
      <c r="C939" s="37" t="s">
        <v>153</v>
      </c>
      <c r="D939" s="37" t="s">
        <v>224</v>
      </c>
      <c r="E939" s="37" t="s">
        <v>201</v>
      </c>
      <c r="F939" s="204">
        <v>0</v>
      </c>
      <c r="G939" s="261">
        <f>+VLOOKUP(Tabla16_2[[#This Row],[Semana ]],Tabla18[],2,0)</f>
        <v>44071</v>
      </c>
      <c r="H939" s="37">
        <f>+VLOOKUP(Tabla16_2[[#This Row],[Mercado]],Codigos_mercados_mayoristas[],3,0)</f>
        <v>10</v>
      </c>
    </row>
    <row r="940" spans="1:8">
      <c r="A940" s="37" t="s">
        <v>20</v>
      </c>
      <c r="B940" s="37" t="s">
        <v>36</v>
      </c>
      <c r="C940" s="37" t="s">
        <v>153</v>
      </c>
      <c r="D940" s="37" t="s">
        <v>224</v>
      </c>
      <c r="E940" s="37" t="s">
        <v>202</v>
      </c>
      <c r="F940" s="204">
        <v>6000</v>
      </c>
      <c r="G940" s="261">
        <f>+VLOOKUP(Tabla16_2[[#This Row],[Semana ]],Tabla18[],2,0)</f>
        <v>44071</v>
      </c>
      <c r="H940" s="37">
        <f>+VLOOKUP(Tabla16_2[[#This Row],[Mercado]],Codigos_mercados_mayoristas[],3,0)</f>
        <v>10</v>
      </c>
    </row>
    <row r="941" spans="1:8">
      <c r="A941" s="37" t="s">
        <v>20</v>
      </c>
      <c r="B941" s="37" t="s">
        <v>36</v>
      </c>
      <c r="C941" s="37" t="s">
        <v>153</v>
      </c>
      <c r="D941" s="37" t="s">
        <v>224</v>
      </c>
      <c r="E941" s="37" t="s">
        <v>203</v>
      </c>
      <c r="F941" s="204">
        <v>0</v>
      </c>
      <c r="G941" s="261">
        <f>+VLOOKUP(Tabla16_2[[#This Row],[Semana ]],Tabla18[],2,0)</f>
        <v>44071</v>
      </c>
      <c r="H941" s="37">
        <f>+VLOOKUP(Tabla16_2[[#This Row],[Mercado]],Codigos_mercados_mayoristas[],3,0)</f>
        <v>10</v>
      </c>
    </row>
    <row r="942" spans="1:8">
      <c r="A942" s="37" t="s">
        <v>20</v>
      </c>
      <c r="B942" s="37" t="s">
        <v>33</v>
      </c>
      <c r="C942" s="37" t="s">
        <v>153</v>
      </c>
      <c r="D942" s="37" t="s">
        <v>224</v>
      </c>
      <c r="E942" s="37" t="s">
        <v>199</v>
      </c>
      <c r="F942" s="204">
        <v>5250</v>
      </c>
      <c r="G942" s="261">
        <f>+VLOOKUP(Tabla16_2[[#This Row],[Semana ]],Tabla18[],2,0)</f>
        <v>44071</v>
      </c>
      <c r="H942" s="37">
        <f>+VLOOKUP(Tabla16_2[[#This Row],[Mercado]],Codigos_mercados_mayoristas[],3,0)</f>
        <v>16</v>
      </c>
    </row>
    <row r="943" spans="1:8">
      <c r="A943" s="37" t="s">
        <v>20</v>
      </c>
      <c r="B943" s="37" t="s">
        <v>33</v>
      </c>
      <c r="C943" s="37" t="s">
        <v>153</v>
      </c>
      <c r="D943" s="37" t="s">
        <v>224</v>
      </c>
      <c r="E943" s="37" t="s">
        <v>200</v>
      </c>
      <c r="F943" s="204">
        <v>0</v>
      </c>
      <c r="G943" s="261">
        <f>+VLOOKUP(Tabla16_2[[#This Row],[Semana ]],Tabla18[],2,0)</f>
        <v>44071</v>
      </c>
      <c r="H943" s="37">
        <f>+VLOOKUP(Tabla16_2[[#This Row],[Mercado]],Codigos_mercados_mayoristas[],3,0)</f>
        <v>16</v>
      </c>
    </row>
    <row r="944" spans="1:8">
      <c r="A944" s="37" t="s">
        <v>20</v>
      </c>
      <c r="B944" s="37" t="s">
        <v>33</v>
      </c>
      <c r="C944" s="37" t="s">
        <v>153</v>
      </c>
      <c r="D944" s="37" t="s">
        <v>224</v>
      </c>
      <c r="E944" s="37" t="s">
        <v>201</v>
      </c>
      <c r="F944" s="204">
        <v>0</v>
      </c>
      <c r="G944" s="261">
        <f>+VLOOKUP(Tabla16_2[[#This Row],[Semana ]],Tabla18[],2,0)</f>
        <v>44071</v>
      </c>
      <c r="H944" s="37">
        <f>+VLOOKUP(Tabla16_2[[#This Row],[Mercado]],Codigos_mercados_mayoristas[],3,0)</f>
        <v>16</v>
      </c>
    </row>
    <row r="945" spans="1:8">
      <c r="A945" s="37" t="s">
        <v>20</v>
      </c>
      <c r="B945" s="37" t="s">
        <v>33</v>
      </c>
      <c r="C945" s="37" t="s">
        <v>153</v>
      </c>
      <c r="D945" s="37" t="s">
        <v>224</v>
      </c>
      <c r="E945" s="37" t="s">
        <v>202</v>
      </c>
      <c r="F945" s="204">
        <v>0</v>
      </c>
      <c r="G945" s="261">
        <f>+VLOOKUP(Tabla16_2[[#This Row],[Semana ]],Tabla18[],2,0)</f>
        <v>44071</v>
      </c>
      <c r="H945" s="37">
        <f>+VLOOKUP(Tabla16_2[[#This Row],[Mercado]],Codigos_mercados_mayoristas[],3,0)</f>
        <v>16</v>
      </c>
    </row>
    <row r="946" spans="1:8">
      <c r="A946" s="37" t="s">
        <v>20</v>
      </c>
      <c r="B946" s="37" t="s">
        <v>33</v>
      </c>
      <c r="C946" s="37" t="s">
        <v>153</v>
      </c>
      <c r="D946" s="37" t="s">
        <v>224</v>
      </c>
      <c r="E946" s="37" t="s">
        <v>203</v>
      </c>
      <c r="F946" s="204">
        <v>0</v>
      </c>
      <c r="G946" s="261">
        <f>+VLOOKUP(Tabla16_2[[#This Row],[Semana ]],Tabla18[],2,0)</f>
        <v>44071</v>
      </c>
      <c r="H946" s="37">
        <f>+VLOOKUP(Tabla16_2[[#This Row],[Mercado]],Codigos_mercados_mayoristas[],3,0)</f>
        <v>16</v>
      </c>
    </row>
    <row r="947" spans="1:8">
      <c r="A947" s="37" t="s">
        <v>20</v>
      </c>
      <c r="B947" s="37" t="s">
        <v>35</v>
      </c>
      <c r="C947" s="37" t="s">
        <v>153</v>
      </c>
      <c r="D947" s="37" t="s">
        <v>224</v>
      </c>
      <c r="E947" s="37" t="s">
        <v>199</v>
      </c>
      <c r="F947" s="204">
        <v>6000</v>
      </c>
      <c r="G947" s="261">
        <f>+VLOOKUP(Tabla16_2[[#This Row],[Semana ]],Tabla18[],2,0)</f>
        <v>44071</v>
      </c>
      <c r="H947" s="37">
        <f>+VLOOKUP(Tabla16_2[[#This Row],[Mercado]],Codigos_mercados_mayoristas[],3,0)</f>
        <v>9</v>
      </c>
    </row>
    <row r="948" spans="1:8">
      <c r="A948" s="37" t="s">
        <v>20</v>
      </c>
      <c r="B948" s="37" t="s">
        <v>35</v>
      </c>
      <c r="C948" s="37" t="s">
        <v>153</v>
      </c>
      <c r="D948" s="37" t="s">
        <v>224</v>
      </c>
      <c r="E948" s="37" t="s">
        <v>200</v>
      </c>
      <c r="F948" s="204">
        <v>0</v>
      </c>
      <c r="G948" s="261">
        <f>+VLOOKUP(Tabla16_2[[#This Row],[Semana ]],Tabla18[],2,0)</f>
        <v>44071</v>
      </c>
      <c r="H948" s="37">
        <f>+VLOOKUP(Tabla16_2[[#This Row],[Mercado]],Codigos_mercados_mayoristas[],3,0)</f>
        <v>9</v>
      </c>
    </row>
    <row r="949" spans="1:8">
      <c r="A949" s="37" t="s">
        <v>20</v>
      </c>
      <c r="B949" s="37" t="s">
        <v>35</v>
      </c>
      <c r="C949" s="37" t="s">
        <v>153</v>
      </c>
      <c r="D949" s="37" t="s">
        <v>224</v>
      </c>
      <c r="E949" s="37" t="s">
        <v>201</v>
      </c>
      <c r="F949" s="204">
        <v>0</v>
      </c>
      <c r="G949" s="261">
        <f>+VLOOKUP(Tabla16_2[[#This Row],[Semana ]],Tabla18[],2,0)</f>
        <v>44071</v>
      </c>
      <c r="H949" s="37">
        <f>+VLOOKUP(Tabla16_2[[#This Row],[Mercado]],Codigos_mercados_mayoristas[],3,0)</f>
        <v>9</v>
      </c>
    </row>
    <row r="950" spans="1:8">
      <c r="A950" s="37" t="s">
        <v>20</v>
      </c>
      <c r="B950" s="37" t="s">
        <v>35</v>
      </c>
      <c r="C950" s="37" t="s">
        <v>153</v>
      </c>
      <c r="D950" s="37" t="s">
        <v>224</v>
      </c>
      <c r="E950" s="37" t="s">
        <v>202</v>
      </c>
      <c r="F950" s="204">
        <v>0</v>
      </c>
      <c r="G950" s="261">
        <f>+VLOOKUP(Tabla16_2[[#This Row],[Semana ]],Tabla18[],2,0)</f>
        <v>44071</v>
      </c>
      <c r="H950" s="37">
        <f>+VLOOKUP(Tabla16_2[[#This Row],[Mercado]],Codigos_mercados_mayoristas[],3,0)</f>
        <v>9</v>
      </c>
    </row>
    <row r="951" spans="1:8">
      <c r="A951" s="37" t="s">
        <v>20</v>
      </c>
      <c r="B951" s="37" t="s">
        <v>35</v>
      </c>
      <c r="C951" s="37" t="s">
        <v>153</v>
      </c>
      <c r="D951" s="37" t="s">
        <v>224</v>
      </c>
      <c r="E951" s="37" t="s">
        <v>203</v>
      </c>
      <c r="F951" s="204">
        <v>0</v>
      </c>
      <c r="G951" s="261">
        <f>+VLOOKUP(Tabla16_2[[#This Row],[Semana ]],Tabla18[],2,0)</f>
        <v>44071</v>
      </c>
      <c r="H951" s="37">
        <f>+VLOOKUP(Tabla16_2[[#This Row],[Mercado]],Codigos_mercados_mayoristas[],3,0)</f>
        <v>9</v>
      </c>
    </row>
    <row r="952" spans="1:8">
      <c r="A952" s="37" t="s">
        <v>22</v>
      </c>
      <c r="B952" s="37" t="s">
        <v>163</v>
      </c>
      <c r="C952" s="37" t="s">
        <v>153</v>
      </c>
      <c r="D952" s="37" t="s">
        <v>224</v>
      </c>
      <c r="E952" s="37" t="s">
        <v>199</v>
      </c>
      <c r="F952" s="204">
        <v>0</v>
      </c>
      <c r="G952" s="261">
        <f>+VLOOKUP(Tabla16_2[[#This Row],[Semana ]],Tabla18[],2,0)</f>
        <v>44071</v>
      </c>
      <c r="H952" s="37">
        <f>+VLOOKUP(Tabla16_2[[#This Row],[Mercado]],Codigos_mercados_mayoristas[],3,0)</f>
        <v>13</v>
      </c>
    </row>
    <row r="953" spans="1:8">
      <c r="A953" s="37" t="s">
        <v>22</v>
      </c>
      <c r="B953" s="37" t="s">
        <v>163</v>
      </c>
      <c r="C953" s="37" t="s">
        <v>153</v>
      </c>
      <c r="D953" s="37" t="s">
        <v>224</v>
      </c>
      <c r="E953" s="37" t="s">
        <v>200</v>
      </c>
      <c r="F953" s="204">
        <v>0</v>
      </c>
      <c r="G953" s="261">
        <f>+VLOOKUP(Tabla16_2[[#This Row],[Semana ]],Tabla18[],2,0)</f>
        <v>44071</v>
      </c>
      <c r="H953" s="37">
        <f>+VLOOKUP(Tabla16_2[[#This Row],[Mercado]],Codigos_mercados_mayoristas[],3,0)</f>
        <v>13</v>
      </c>
    </row>
    <row r="954" spans="1:8">
      <c r="A954" s="37" t="s">
        <v>22</v>
      </c>
      <c r="B954" s="37" t="s">
        <v>163</v>
      </c>
      <c r="C954" s="37" t="s">
        <v>153</v>
      </c>
      <c r="D954" s="37" t="s">
        <v>224</v>
      </c>
      <c r="E954" s="37" t="s">
        <v>201</v>
      </c>
      <c r="F954" s="204">
        <v>6200</v>
      </c>
      <c r="G954" s="261">
        <f>+VLOOKUP(Tabla16_2[[#This Row],[Semana ]],Tabla18[],2,0)</f>
        <v>44071</v>
      </c>
      <c r="H954" s="37">
        <f>+VLOOKUP(Tabla16_2[[#This Row],[Mercado]],Codigos_mercados_mayoristas[],3,0)</f>
        <v>13</v>
      </c>
    </row>
    <row r="955" spans="1:8">
      <c r="A955" s="37" t="s">
        <v>22</v>
      </c>
      <c r="B955" s="37" t="s">
        <v>163</v>
      </c>
      <c r="C955" s="37" t="s">
        <v>153</v>
      </c>
      <c r="D955" s="37" t="s">
        <v>224</v>
      </c>
      <c r="E955" s="37" t="s">
        <v>202</v>
      </c>
      <c r="F955" s="204">
        <v>0</v>
      </c>
      <c r="G955" s="261">
        <f>+VLOOKUP(Tabla16_2[[#This Row],[Semana ]],Tabla18[],2,0)</f>
        <v>44071</v>
      </c>
      <c r="H955" s="37">
        <f>+VLOOKUP(Tabla16_2[[#This Row],[Mercado]],Codigos_mercados_mayoristas[],3,0)</f>
        <v>13</v>
      </c>
    </row>
    <row r="956" spans="1:8">
      <c r="A956" s="37" t="s">
        <v>22</v>
      </c>
      <c r="B956" s="37" t="s">
        <v>163</v>
      </c>
      <c r="C956" s="37" t="s">
        <v>153</v>
      </c>
      <c r="D956" s="37" t="s">
        <v>224</v>
      </c>
      <c r="E956" s="37" t="s">
        <v>203</v>
      </c>
      <c r="F956" s="204">
        <v>8273</v>
      </c>
      <c r="G956" s="261">
        <f>+VLOOKUP(Tabla16_2[[#This Row],[Semana ]],Tabla18[],2,0)</f>
        <v>44071</v>
      </c>
      <c r="H956" s="37">
        <f>+VLOOKUP(Tabla16_2[[#This Row],[Mercado]],Codigos_mercados_mayoristas[],3,0)</f>
        <v>13</v>
      </c>
    </row>
    <row r="957" spans="1:8">
      <c r="A957" s="37" t="s">
        <v>22</v>
      </c>
      <c r="B957" s="37" t="s">
        <v>36</v>
      </c>
      <c r="C957" s="37" t="s">
        <v>153</v>
      </c>
      <c r="D957" s="37" t="s">
        <v>224</v>
      </c>
      <c r="E957" s="37" t="s">
        <v>199</v>
      </c>
      <c r="F957" s="204">
        <v>0</v>
      </c>
      <c r="G957" s="261">
        <f>+VLOOKUP(Tabla16_2[[#This Row],[Semana ]],Tabla18[],2,0)</f>
        <v>44071</v>
      </c>
      <c r="H957" s="37">
        <f>+VLOOKUP(Tabla16_2[[#This Row],[Mercado]],Codigos_mercados_mayoristas[],3,0)</f>
        <v>10</v>
      </c>
    </row>
    <row r="958" spans="1:8">
      <c r="A958" s="37" t="s">
        <v>22</v>
      </c>
      <c r="B958" s="37" t="s">
        <v>36</v>
      </c>
      <c r="C958" s="37" t="s">
        <v>153</v>
      </c>
      <c r="D958" s="37" t="s">
        <v>224</v>
      </c>
      <c r="E958" s="37" t="s">
        <v>200</v>
      </c>
      <c r="F958" s="204">
        <v>6000</v>
      </c>
      <c r="G958" s="261">
        <f>+VLOOKUP(Tabla16_2[[#This Row],[Semana ]],Tabla18[],2,0)</f>
        <v>44071</v>
      </c>
      <c r="H958" s="37">
        <f>+VLOOKUP(Tabla16_2[[#This Row],[Mercado]],Codigos_mercados_mayoristas[],3,0)</f>
        <v>10</v>
      </c>
    </row>
    <row r="959" spans="1:8">
      <c r="A959" s="37" t="s">
        <v>22</v>
      </c>
      <c r="B959" s="37" t="s">
        <v>36</v>
      </c>
      <c r="C959" s="37" t="s">
        <v>153</v>
      </c>
      <c r="D959" s="37" t="s">
        <v>224</v>
      </c>
      <c r="E959" s="37" t="s">
        <v>201</v>
      </c>
      <c r="F959" s="204">
        <v>0</v>
      </c>
      <c r="G959" s="261">
        <f>+VLOOKUP(Tabla16_2[[#This Row],[Semana ]],Tabla18[],2,0)</f>
        <v>44071</v>
      </c>
      <c r="H959" s="37">
        <f>+VLOOKUP(Tabla16_2[[#This Row],[Mercado]],Codigos_mercados_mayoristas[],3,0)</f>
        <v>10</v>
      </c>
    </row>
    <row r="960" spans="1:8">
      <c r="A960" s="37" t="s">
        <v>22</v>
      </c>
      <c r="B960" s="37" t="s">
        <v>36</v>
      </c>
      <c r="C960" s="37" t="s">
        <v>153</v>
      </c>
      <c r="D960" s="37" t="s">
        <v>224</v>
      </c>
      <c r="E960" s="37" t="s">
        <v>202</v>
      </c>
      <c r="F960" s="204">
        <v>6000</v>
      </c>
      <c r="G960" s="261">
        <f>+VLOOKUP(Tabla16_2[[#This Row],[Semana ]],Tabla18[],2,0)</f>
        <v>44071</v>
      </c>
      <c r="H960" s="37">
        <f>+VLOOKUP(Tabla16_2[[#This Row],[Mercado]],Codigos_mercados_mayoristas[],3,0)</f>
        <v>10</v>
      </c>
    </row>
    <row r="961" spans="1:8">
      <c r="A961" s="37" t="s">
        <v>22</v>
      </c>
      <c r="B961" s="37" t="s">
        <v>36</v>
      </c>
      <c r="C961" s="37" t="s">
        <v>153</v>
      </c>
      <c r="D961" s="37" t="s">
        <v>224</v>
      </c>
      <c r="E961" s="37" t="s">
        <v>203</v>
      </c>
      <c r="F961" s="204">
        <v>6000</v>
      </c>
      <c r="G961" s="261">
        <f>+VLOOKUP(Tabla16_2[[#This Row],[Semana ]],Tabla18[],2,0)</f>
        <v>44071</v>
      </c>
      <c r="H961" s="37">
        <f>+VLOOKUP(Tabla16_2[[#This Row],[Mercado]],Codigos_mercados_mayoristas[],3,0)</f>
        <v>10</v>
      </c>
    </row>
    <row r="962" spans="1:8">
      <c r="A962" s="37" t="s">
        <v>22</v>
      </c>
      <c r="B962" s="37" t="s">
        <v>33</v>
      </c>
      <c r="C962" s="37" t="s">
        <v>153</v>
      </c>
      <c r="D962" s="37" t="s">
        <v>224</v>
      </c>
      <c r="E962" s="37" t="s">
        <v>199</v>
      </c>
      <c r="F962" s="204">
        <v>0</v>
      </c>
      <c r="G962" s="261">
        <f>+VLOOKUP(Tabla16_2[[#This Row],[Semana ]],Tabla18[],2,0)</f>
        <v>44071</v>
      </c>
      <c r="H962" s="37">
        <f>+VLOOKUP(Tabla16_2[[#This Row],[Mercado]],Codigos_mercados_mayoristas[],3,0)</f>
        <v>16</v>
      </c>
    </row>
    <row r="963" spans="1:8">
      <c r="A963" s="37" t="s">
        <v>22</v>
      </c>
      <c r="B963" s="37" t="s">
        <v>33</v>
      </c>
      <c r="C963" s="37" t="s">
        <v>153</v>
      </c>
      <c r="D963" s="37" t="s">
        <v>224</v>
      </c>
      <c r="E963" s="37" t="s">
        <v>200</v>
      </c>
      <c r="F963" s="204">
        <v>0</v>
      </c>
      <c r="G963" s="261">
        <f>+VLOOKUP(Tabla16_2[[#This Row],[Semana ]],Tabla18[],2,0)</f>
        <v>44071</v>
      </c>
      <c r="H963" s="37">
        <f>+VLOOKUP(Tabla16_2[[#This Row],[Mercado]],Codigos_mercados_mayoristas[],3,0)</f>
        <v>16</v>
      </c>
    </row>
    <row r="964" spans="1:8">
      <c r="A964" s="37" t="s">
        <v>22</v>
      </c>
      <c r="B964" s="37" t="s">
        <v>33</v>
      </c>
      <c r="C964" s="37" t="s">
        <v>153</v>
      </c>
      <c r="D964" s="37" t="s">
        <v>224</v>
      </c>
      <c r="E964" s="37" t="s">
        <v>201</v>
      </c>
      <c r="F964" s="204">
        <v>0</v>
      </c>
      <c r="G964" s="261">
        <f>+VLOOKUP(Tabla16_2[[#This Row],[Semana ]],Tabla18[],2,0)</f>
        <v>44071</v>
      </c>
      <c r="H964" s="37">
        <f>+VLOOKUP(Tabla16_2[[#This Row],[Mercado]],Codigos_mercados_mayoristas[],3,0)</f>
        <v>16</v>
      </c>
    </row>
    <row r="965" spans="1:8">
      <c r="A965" s="37" t="s">
        <v>22</v>
      </c>
      <c r="B965" s="37" t="s">
        <v>33</v>
      </c>
      <c r="C965" s="37" t="s">
        <v>153</v>
      </c>
      <c r="D965" s="37" t="s">
        <v>224</v>
      </c>
      <c r="E965" s="37" t="s">
        <v>202</v>
      </c>
      <c r="F965" s="204">
        <v>6250</v>
      </c>
      <c r="G965" s="261">
        <f>+VLOOKUP(Tabla16_2[[#This Row],[Semana ]],Tabla18[],2,0)</f>
        <v>44071</v>
      </c>
      <c r="H965" s="37">
        <f>+VLOOKUP(Tabla16_2[[#This Row],[Mercado]],Codigos_mercados_mayoristas[],3,0)</f>
        <v>16</v>
      </c>
    </row>
    <row r="966" spans="1:8">
      <c r="A966" s="37" t="s">
        <v>22</v>
      </c>
      <c r="B966" s="37" t="s">
        <v>33</v>
      </c>
      <c r="C966" s="37" t="s">
        <v>153</v>
      </c>
      <c r="D966" s="37" t="s">
        <v>224</v>
      </c>
      <c r="E966" s="37" t="s">
        <v>203</v>
      </c>
      <c r="F966" s="204">
        <v>0</v>
      </c>
      <c r="G966" s="261">
        <f>+VLOOKUP(Tabla16_2[[#This Row],[Semana ]],Tabla18[],2,0)</f>
        <v>44071</v>
      </c>
      <c r="H966" s="37">
        <f>+VLOOKUP(Tabla16_2[[#This Row],[Mercado]],Codigos_mercados_mayoristas[],3,0)</f>
        <v>16</v>
      </c>
    </row>
    <row r="967" spans="1:8">
      <c r="A967" s="37" t="s">
        <v>23</v>
      </c>
      <c r="B967" s="37" t="s">
        <v>29</v>
      </c>
      <c r="C967" s="37" t="s">
        <v>153</v>
      </c>
      <c r="D967" s="37" t="s">
        <v>224</v>
      </c>
      <c r="E967" s="37" t="s">
        <v>199</v>
      </c>
      <c r="F967" s="204">
        <v>6406</v>
      </c>
      <c r="G967" s="261">
        <f>+VLOOKUP(Tabla16_2[[#This Row],[Semana ]],Tabla18[],2,0)</f>
        <v>44071</v>
      </c>
      <c r="H967" s="37">
        <f>+VLOOKUP(Tabla16_2[[#This Row],[Mercado]],Codigos_mercados_mayoristas[],3,0)</f>
        <v>5</v>
      </c>
    </row>
    <row r="968" spans="1:8">
      <c r="A968" s="37" t="s">
        <v>23</v>
      </c>
      <c r="B968" s="37" t="s">
        <v>29</v>
      </c>
      <c r="C968" s="37" t="s">
        <v>153</v>
      </c>
      <c r="D968" s="37" t="s">
        <v>224</v>
      </c>
      <c r="E968" s="37" t="s">
        <v>200</v>
      </c>
      <c r="F968" s="204">
        <v>0</v>
      </c>
      <c r="G968" s="261">
        <f>+VLOOKUP(Tabla16_2[[#This Row],[Semana ]],Tabla18[],2,0)</f>
        <v>44071</v>
      </c>
      <c r="H968" s="37">
        <f>+VLOOKUP(Tabla16_2[[#This Row],[Mercado]],Codigos_mercados_mayoristas[],3,0)</f>
        <v>5</v>
      </c>
    </row>
    <row r="969" spans="1:8">
      <c r="A969" s="37" t="s">
        <v>23</v>
      </c>
      <c r="B969" s="37" t="s">
        <v>29</v>
      </c>
      <c r="C969" s="37" t="s">
        <v>153</v>
      </c>
      <c r="D969" s="37" t="s">
        <v>224</v>
      </c>
      <c r="E969" s="37" t="s">
        <v>201</v>
      </c>
      <c r="F969" s="204">
        <v>6262</v>
      </c>
      <c r="G969" s="261">
        <f>+VLOOKUP(Tabla16_2[[#This Row],[Semana ]],Tabla18[],2,0)</f>
        <v>44071</v>
      </c>
      <c r="H969" s="37">
        <f>+VLOOKUP(Tabla16_2[[#This Row],[Mercado]],Codigos_mercados_mayoristas[],3,0)</f>
        <v>5</v>
      </c>
    </row>
    <row r="970" spans="1:8">
      <c r="A970" s="37" t="s">
        <v>23</v>
      </c>
      <c r="B970" s="37" t="s">
        <v>29</v>
      </c>
      <c r="C970" s="37" t="s">
        <v>153</v>
      </c>
      <c r="D970" s="37" t="s">
        <v>224</v>
      </c>
      <c r="E970" s="37" t="s">
        <v>202</v>
      </c>
      <c r="F970" s="204">
        <v>0</v>
      </c>
      <c r="G970" s="261">
        <f>+VLOOKUP(Tabla16_2[[#This Row],[Semana ]],Tabla18[],2,0)</f>
        <v>44071</v>
      </c>
      <c r="H970" s="37">
        <f>+VLOOKUP(Tabla16_2[[#This Row],[Mercado]],Codigos_mercados_mayoristas[],3,0)</f>
        <v>5</v>
      </c>
    </row>
    <row r="971" spans="1:8">
      <c r="A971" s="37" t="s">
        <v>23</v>
      </c>
      <c r="B971" s="37" t="s">
        <v>29</v>
      </c>
      <c r="C971" s="37" t="s">
        <v>153</v>
      </c>
      <c r="D971" s="37" t="s">
        <v>224</v>
      </c>
      <c r="E971" s="37" t="s">
        <v>203</v>
      </c>
      <c r="F971" s="204">
        <v>6156</v>
      </c>
      <c r="G971" s="261">
        <f>+VLOOKUP(Tabla16_2[[#This Row],[Semana ]],Tabla18[],2,0)</f>
        <v>44071</v>
      </c>
      <c r="H971" s="37">
        <f>+VLOOKUP(Tabla16_2[[#This Row],[Mercado]],Codigos_mercados_mayoristas[],3,0)</f>
        <v>5</v>
      </c>
    </row>
    <row r="972" spans="1:8">
      <c r="A972" s="37" t="s">
        <v>23</v>
      </c>
      <c r="B972" s="37" t="s">
        <v>35</v>
      </c>
      <c r="C972" s="37" t="s">
        <v>153</v>
      </c>
      <c r="D972" s="37" t="s">
        <v>224</v>
      </c>
      <c r="E972" s="37" t="s">
        <v>199</v>
      </c>
      <c r="F972" s="204">
        <v>0</v>
      </c>
      <c r="G972" s="261">
        <f>+VLOOKUP(Tabla16_2[[#This Row],[Semana ]],Tabla18[],2,0)</f>
        <v>44071</v>
      </c>
      <c r="H972" s="37">
        <f>+VLOOKUP(Tabla16_2[[#This Row],[Mercado]],Codigos_mercados_mayoristas[],3,0)</f>
        <v>9</v>
      </c>
    </row>
    <row r="973" spans="1:8">
      <c r="A973" s="37" t="s">
        <v>23</v>
      </c>
      <c r="B973" s="37" t="s">
        <v>35</v>
      </c>
      <c r="C973" s="37" t="s">
        <v>153</v>
      </c>
      <c r="D973" s="37" t="s">
        <v>224</v>
      </c>
      <c r="E973" s="37" t="s">
        <v>200</v>
      </c>
      <c r="F973" s="204">
        <v>6000</v>
      </c>
      <c r="G973" s="261">
        <f>+VLOOKUP(Tabla16_2[[#This Row],[Semana ]],Tabla18[],2,0)</f>
        <v>44071</v>
      </c>
      <c r="H973" s="37">
        <f>+VLOOKUP(Tabla16_2[[#This Row],[Mercado]],Codigos_mercados_mayoristas[],3,0)</f>
        <v>9</v>
      </c>
    </row>
    <row r="974" spans="1:8">
      <c r="A974" s="37" t="s">
        <v>23</v>
      </c>
      <c r="B974" s="37" t="s">
        <v>35</v>
      </c>
      <c r="C974" s="37" t="s">
        <v>153</v>
      </c>
      <c r="D974" s="37" t="s">
        <v>224</v>
      </c>
      <c r="E974" s="37" t="s">
        <v>201</v>
      </c>
      <c r="F974" s="204">
        <v>0</v>
      </c>
      <c r="G974" s="261">
        <f>+VLOOKUP(Tabla16_2[[#This Row],[Semana ]],Tabla18[],2,0)</f>
        <v>44071</v>
      </c>
      <c r="H974" s="37">
        <f>+VLOOKUP(Tabla16_2[[#This Row],[Mercado]],Codigos_mercados_mayoristas[],3,0)</f>
        <v>9</v>
      </c>
    </row>
    <row r="975" spans="1:8">
      <c r="A975" s="37" t="s">
        <v>23</v>
      </c>
      <c r="B975" s="37" t="s">
        <v>35</v>
      </c>
      <c r="C975" s="37" t="s">
        <v>153</v>
      </c>
      <c r="D975" s="37" t="s">
        <v>224</v>
      </c>
      <c r="E975" s="37" t="s">
        <v>202</v>
      </c>
      <c r="F975" s="204">
        <v>0</v>
      </c>
      <c r="G975" s="261">
        <f>+VLOOKUP(Tabla16_2[[#This Row],[Semana ]],Tabla18[],2,0)</f>
        <v>44071</v>
      </c>
      <c r="H975" s="37">
        <f>+VLOOKUP(Tabla16_2[[#This Row],[Mercado]],Codigos_mercados_mayoristas[],3,0)</f>
        <v>9</v>
      </c>
    </row>
    <row r="976" spans="1:8">
      <c r="A976" s="37" t="s">
        <v>23</v>
      </c>
      <c r="B976" s="37" t="s">
        <v>35</v>
      </c>
      <c r="C976" s="37" t="s">
        <v>153</v>
      </c>
      <c r="D976" s="37" t="s">
        <v>224</v>
      </c>
      <c r="E976" s="37" t="s">
        <v>203</v>
      </c>
      <c r="F976" s="254">
        <v>0</v>
      </c>
      <c r="G976" s="261">
        <f>+VLOOKUP(Tabla16_2[[#This Row],[Semana ]],Tabla18[],2,0)</f>
        <v>44071</v>
      </c>
      <c r="H976" s="37">
        <f>+VLOOKUP(Tabla16_2[[#This Row],[Mercado]],Codigos_mercados_mayoristas[],3,0)</f>
        <v>9</v>
      </c>
    </row>
    <row r="977" spans="1:8">
      <c r="A977" s="37" t="s">
        <v>16</v>
      </c>
      <c r="B977" s="37" t="s">
        <v>35</v>
      </c>
      <c r="C977" s="37" t="s">
        <v>153</v>
      </c>
      <c r="D977" s="37" t="s">
        <v>229</v>
      </c>
      <c r="E977" s="37" t="s">
        <v>199</v>
      </c>
      <c r="F977" s="254">
        <v>0</v>
      </c>
      <c r="G977" s="261">
        <f>+VLOOKUP(Tabla16_2[[#This Row],[Semana ]],Tabla18[],2,0)</f>
        <v>44064</v>
      </c>
      <c r="H977" s="37">
        <f>+VLOOKUP(Tabla16_2[[#This Row],[Mercado]],Codigos_mercados_mayoristas[],3,0)</f>
        <v>9</v>
      </c>
    </row>
    <row r="978" spans="1:8">
      <c r="A978" s="37" t="s">
        <v>16</v>
      </c>
      <c r="B978" s="37" t="s">
        <v>35</v>
      </c>
      <c r="C978" s="37" t="s">
        <v>153</v>
      </c>
      <c r="D978" s="37" t="s">
        <v>229</v>
      </c>
      <c r="E978" s="37" t="s">
        <v>200</v>
      </c>
      <c r="F978" s="254">
        <v>0</v>
      </c>
      <c r="G978" s="261">
        <f>+VLOOKUP(Tabla16_2[[#This Row],[Semana ]],Tabla18[],2,0)</f>
        <v>44064</v>
      </c>
      <c r="H978" s="37">
        <f>+VLOOKUP(Tabla16_2[[#This Row],[Mercado]],Codigos_mercados_mayoristas[],3,0)</f>
        <v>9</v>
      </c>
    </row>
    <row r="979" spans="1:8">
      <c r="A979" s="37" t="s">
        <v>16</v>
      </c>
      <c r="B979" s="37" t="s">
        <v>35</v>
      </c>
      <c r="C979" s="37" t="s">
        <v>153</v>
      </c>
      <c r="D979" s="37" t="s">
        <v>229</v>
      </c>
      <c r="E979" s="37" t="s">
        <v>201</v>
      </c>
      <c r="F979" s="254">
        <v>0</v>
      </c>
      <c r="G979" s="261">
        <f>+VLOOKUP(Tabla16_2[[#This Row],[Semana ]],Tabla18[],2,0)</f>
        <v>44064</v>
      </c>
      <c r="H979" s="37">
        <f>+VLOOKUP(Tabla16_2[[#This Row],[Mercado]],Codigos_mercados_mayoristas[],3,0)</f>
        <v>9</v>
      </c>
    </row>
    <row r="980" spans="1:8">
      <c r="A980" s="37" t="s">
        <v>16</v>
      </c>
      <c r="B980" s="37" t="s">
        <v>35</v>
      </c>
      <c r="C980" s="37" t="s">
        <v>153</v>
      </c>
      <c r="D980" s="37" t="s">
        <v>229</v>
      </c>
      <c r="E980" s="37" t="s">
        <v>202</v>
      </c>
      <c r="F980" s="254">
        <v>6000</v>
      </c>
      <c r="G980" s="261">
        <f>+VLOOKUP(Tabla16_2[[#This Row],[Semana ]],Tabla18[],2,0)</f>
        <v>44064</v>
      </c>
      <c r="H980" s="37">
        <f>+VLOOKUP(Tabla16_2[[#This Row],[Mercado]],Codigos_mercados_mayoristas[],3,0)</f>
        <v>9</v>
      </c>
    </row>
    <row r="981" spans="1:8">
      <c r="A981" s="37" t="s">
        <v>16</v>
      </c>
      <c r="B981" s="37" t="s">
        <v>35</v>
      </c>
      <c r="C981" s="37" t="s">
        <v>153</v>
      </c>
      <c r="D981" s="37" t="s">
        <v>229</v>
      </c>
      <c r="E981" s="37" t="s">
        <v>203</v>
      </c>
      <c r="F981" s="254">
        <v>6000</v>
      </c>
      <c r="G981" s="261">
        <f>+VLOOKUP(Tabla16_2[[#This Row],[Semana ]],Tabla18[],2,0)</f>
        <v>44064</v>
      </c>
      <c r="H981" s="37">
        <f>+VLOOKUP(Tabla16_2[[#This Row],[Mercado]],Codigos_mercados_mayoristas[],3,0)</f>
        <v>9</v>
      </c>
    </row>
    <row r="982" spans="1:8">
      <c r="A982" s="37" t="s">
        <v>16</v>
      </c>
      <c r="B982" s="37" t="s">
        <v>34</v>
      </c>
      <c r="C982" s="37" t="s">
        <v>153</v>
      </c>
      <c r="D982" s="37" t="s">
        <v>229</v>
      </c>
      <c r="E982" s="37" t="s">
        <v>199</v>
      </c>
      <c r="F982" s="254">
        <v>0</v>
      </c>
      <c r="G982" s="261">
        <f>+VLOOKUP(Tabla16_2[[#This Row],[Semana ]],Tabla18[],2,0)</f>
        <v>44064</v>
      </c>
      <c r="H982" s="37">
        <f>+VLOOKUP(Tabla16_2[[#This Row],[Mercado]],Codigos_mercados_mayoristas[],3,0)</f>
        <v>8</v>
      </c>
    </row>
    <row r="983" spans="1:8">
      <c r="A983" s="37" t="s">
        <v>16</v>
      </c>
      <c r="B983" s="37" t="s">
        <v>34</v>
      </c>
      <c r="C983" s="37" t="s">
        <v>153</v>
      </c>
      <c r="D983" s="37" t="s">
        <v>229</v>
      </c>
      <c r="E983" s="37" t="s">
        <v>200</v>
      </c>
      <c r="F983" s="254">
        <v>0</v>
      </c>
      <c r="G983" s="261">
        <f>+VLOOKUP(Tabla16_2[[#This Row],[Semana ]],Tabla18[],2,0)</f>
        <v>44064</v>
      </c>
      <c r="H983" s="37">
        <f>+VLOOKUP(Tabla16_2[[#This Row],[Mercado]],Codigos_mercados_mayoristas[],3,0)</f>
        <v>8</v>
      </c>
    </row>
    <row r="984" spans="1:8">
      <c r="A984" s="37" t="s">
        <v>16</v>
      </c>
      <c r="B984" s="37" t="s">
        <v>34</v>
      </c>
      <c r="C984" s="37" t="s">
        <v>153</v>
      </c>
      <c r="D984" s="37" t="s">
        <v>229</v>
      </c>
      <c r="E984" s="37" t="s">
        <v>201</v>
      </c>
      <c r="F984" s="254">
        <v>6250</v>
      </c>
      <c r="G984" s="261">
        <f>+VLOOKUP(Tabla16_2[[#This Row],[Semana ]],Tabla18[],2,0)</f>
        <v>44064</v>
      </c>
      <c r="H984" s="37">
        <f>+VLOOKUP(Tabla16_2[[#This Row],[Mercado]],Codigos_mercados_mayoristas[],3,0)</f>
        <v>8</v>
      </c>
    </row>
    <row r="985" spans="1:8">
      <c r="A985" s="37" t="s">
        <v>16</v>
      </c>
      <c r="B985" s="37" t="s">
        <v>34</v>
      </c>
      <c r="C985" s="37" t="s">
        <v>153</v>
      </c>
      <c r="D985" s="37" t="s">
        <v>229</v>
      </c>
      <c r="E985" s="37" t="s">
        <v>202</v>
      </c>
      <c r="F985" s="254">
        <v>6250</v>
      </c>
      <c r="G985" s="261">
        <f>+VLOOKUP(Tabla16_2[[#This Row],[Semana ]],Tabla18[],2,0)</f>
        <v>44064</v>
      </c>
      <c r="H985" s="37">
        <f>+VLOOKUP(Tabla16_2[[#This Row],[Mercado]],Codigos_mercados_mayoristas[],3,0)</f>
        <v>8</v>
      </c>
    </row>
    <row r="986" spans="1:8">
      <c r="A986" s="37" t="s">
        <v>16</v>
      </c>
      <c r="B986" s="37" t="s">
        <v>34</v>
      </c>
      <c r="C986" s="37" t="s">
        <v>153</v>
      </c>
      <c r="D986" s="37" t="s">
        <v>229</v>
      </c>
      <c r="E986" s="37" t="s">
        <v>203</v>
      </c>
      <c r="F986" s="254">
        <v>6250</v>
      </c>
      <c r="G986" s="261">
        <f>+VLOOKUP(Tabla16_2[[#This Row],[Semana ]],Tabla18[],2,0)</f>
        <v>44064</v>
      </c>
      <c r="H986" s="37">
        <f>+VLOOKUP(Tabla16_2[[#This Row],[Mercado]],Codigos_mercados_mayoristas[],3,0)</f>
        <v>8</v>
      </c>
    </row>
    <row r="987" spans="1:8">
      <c r="A987" s="37" t="s">
        <v>17</v>
      </c>
      <c r="B987" s="37" t="s">
        <v>29</v>
      </c>
      <c r="C987" s="37" t="s">
        <v>153</v>
      </c>
      <c r="D987" s="37" t="s">
        <v>229</v>
      </c>
      <c r="E987" s="37" t="s">
        <v>199</v>
      </c>
      <c r="F987" s="254">
        <v>0</v>
      </c>
      <c r="G987" s="261">
        <f>+VLOOKUP(Tabla16_2[[#This Row],[Semana ]],Tabla18[],2,0)</f>
        <v>44064</v>
      </c>
      <c r="H987" s="37">
        <f>+VLOOKUP(Tabla16_2[[#This Row],[Mercado]],Codigos_mercados_mayoristas[],3,0)</f>
        <v>5</v>
      </c>
    </row>
    <row r="988" spans="1:8">
      <c r="A988" s="37" t="s">
        <v>17</v>
      </c>
      <c r="B988" s="37" t="s">
        <v>29</v>
      </c>
      <c r="C988" s="37" t="s">
        <v>153</v>
      </c>
      <c r="D988" s="37" t="s">
        <v>229</v>
      </c>
      <c r="E988" s="37" t="s">
        <v>200</v>
      </c>
      <c r="F988" s="254">
        <v>0</v>
      </c>
      <c r="G988" s="261">
        <f>+VLOOKUP(Tabla16_2[[#This Row],[Semana ]],Tabla18[],2,0)</f>
        <v>44064</v>
      </c>
      <c r="H988" s="37">
        <f>+VLOOKUP(Tabla16_2[[#This Row],[Mercado]],Codigos_mercados_mayoristas[],3,0)</f>
        <v>5</v>
      </c>
    </row>
    <row r="989" spans="1:8">
      <c r="A989" s="37" t="s">
        <v>17</v>
      </c>
      <c r="B989" s="37" t="s">
        <v>29</v>
      </c>
      <c r="C989" s="37" t="s">
        <v>153</v>
      </c>
      <c r="D989" s="37" t="s">
        <v>229</v>
      </c>
      <c r="E989" s="37" t="s">
        <v>201</v>
      </c>
      <c r="F989" s="254">
        <v>0</v>
      </c>
      <c r="G989" s="261">
        <f>+VLOOKUP(Tabla16_2[[#This Row],[Semana ]],Tabla18[],2,0)</f>
        <v>44064</v>
      </c>
      <c r="H989" s="37">
        <f>+VLOOKUP(Tabla16_2[[#This Row],[Mercado]],Codigos_mercados_mayoristas[],3,0)</f>
        <v>5</v>
      </c>
    </row>
    <row r="990" spans="1:8">
      <c r="A990" s="37" t="s">
        <v>17</v>
      </c>
      <c r="B990" s="37" t="s">
        <v>29</v>
      </c>
      <c r="C990" s="37" t="s">
        <v>153</v>
      </c>
      <c r="D990" s="37" t="s">
        <v>229</v>
      </c>
      <c r="E990" s="37" t="s">
        <v>202</v>
      </c>
      <c r="F990" s="254">
        <v>6000</v>
      </c>
      <c r="G990" s="261">
        <f>+VLOOKUP(Tabla16_2[[#This Row],[Semana ]],Tabla18[],2,0)</f>
        <v>44064</v>
      </c>
      <c r="H990" s="37">
        <f>+VLOOKUP(Tabla16_2[[#This Row],[Mercado]],Codigos_mercados_mayoristas[],3,0)</f>
        <v>5</v>
      </c>
    </row>
    <row r="991" spans="1:8">
      <c r="A991" s="37" t="s">
        <v>17</v>
      </c>
      <c r="B991" s="37" t="s">
        <v>29</v>
      </c>
      <c r="C991" s="37" t="s">
        <v>153</v>
      </c>
      <c r="D991" s="37" t="s">
        <v>229</v>
      </c>
      <c r="E991" s="37" t="s">
        <v>203</v>
      </c>
      <c r="F991" s="254">
        <v>0</v>
      </c>
      <c r="G991" s="261">
        <f>+VLOOKUP(Tabla16_2[[#This Row],[Semana ]],Tabla18[],2,0)</f>
        <v>44064</v>
      </c>
      <c r="H991" s="37">
        <f>+VLOOKUP(Tabla16_2[[#This Row],[Mercado]],Codigos_mercados_mayoristas[],3,0)</f>
        <v>5</v>
      </c>
    </row>
    <row r="992" spans="1:8">
      <c r="A992" s="37" t="s">
        <v>20</v>
      </c>
      <c r="B992" s="37" t="s">
        <v>163</v>
      </c>
      <c r="C992" s="37" t="s">
        <v>153</v>
      </c>
      <c r="D992" s="37" t="s">
        <v>229</v>
      </c>
      <c r="E992" s="37" t="s">
        <v>199</v>
      </c>
      <c r="F992" s="254">
        <v>6096</v>
      </c>
      <c r="G992" s="261">
        <f>+VLOOKUP(Tabla16_2[[#This Row],[Semana ]],Tabla18[],2,0)</f>
        <v>44064</v>
      </c>
      <c r="H992" s="37">
        <f>+VLOOKUP(Tabla16_2[[#This Row],[Mercado]],Codigos_mercados_mayoristas[],3,0)</f>
        <v>13</v>
      </c>
    </row>
    <row r="993" spans="1:8">
      <c r="A993" s="37" t="s">
        <v>20</v>
      </c>
      <c r="B993" s="37" t="s">
        <v>163</v>
      </c>
      <c r="C993" s="37" t="s">
        <v>153</v>
      </c>
      <c r="D993" s="37" t="s">
        <v>229</v>
      </c>
      <c r="E993" s="37" t="s">
        <v>200</v>
      </c>
      <c r="F993" s="254">
        <v>0</v>
      </c>
      <c r="G993" s="261">
        <f>+VLOOKUP(Tabla16_2[[#This Row],[Semana ]],Tabla18[],2,0)</f>
        <v>44064</v>
      </c>
      <c r="H993" s="37">
        <f>+VLOOKUP(Tabla16_2[[#This Row],[Mercado]],Codigos_mercados_mayoristas[],3,0)</f>
        <v>13</v>
      </c>
    </row>
    <row r="994" spans="1:8">
      <c r="A994" s="37" t="s">
        <v>20</v>
      </c>
      <c r="B994" s="37" t="s">
        <v>163</v>
      </c>
      <c r="C994" s="37" t="s">
        <v>153</v>
      </c>
      <c r="D994" s="37" t="s">
        <v>229</v>
      </c>
      <c r="E994" s="37" t="s">
        <v>201</v>
      </c>
      <c r="F994" s="254">
        <v>5657</v>
      </c>
      <c r="G994" s="261">
        <f>+VLOOKUP(Tabla16_2[[#This Row],[Semana ]],Tabla18[],2,0)</f>
        <v>44064</v>
      </c>
      <c r="H994" s="37">
        <f>+VLOOKUP(Tabla16_2[[#This Row],[Mercado]],Codigos_mercados_mayoristas[],3,0)</f>
        <v>13</v>
      </c>
    </row>
    <row r="995" spans="1:8">
      <c r="A995" s="37" t="s">
        <v>20</v>
      </c>
      <c r="B995" s="37" t="s">
        <v>163</v>
      </c>
      <c r="C995" s="37" t="s">
        <v>153</v>
      </c>
      <c r="D995" s="37" t="s">
        <v>229</v>
      </c>
      <c r="E995" s="37" t="s">
        <v>202</v>
      </c>
      <c r="F995" s="254">
        <v>0</v>
      </c>
      <c r="G995" s="261">
        <f>+VLOOKUP(Tabla16_2[[#This Row],[Semana ]],Tabla18[],2,0)</f>
        <v>44064</v>
      </c>
      <c r="H995" s="37">
        <f>+VLOOKUP(Tabla16_2[[#This Row],[Mercado]],Codigos_mercados_mayoristas[],3,0)</f>
        <v>13</v>
      </c>
    </row>
    <row r="996" spans="1:8">
      <c r="A996" s="37" t="s">
        <v>20</v>
      </c>
      <c r="B996" s="37" t="s">
        <v>163</v>
      </c>
      <c r="C996" s="37" t="s">
        <v>153</v>
      </c>
      <c r="D996" s="37" t="s">
        <v>229</v>
      </c>
      <c r="E996" s="37" t="s">
        <v>203</v>
      </c>
      <c r="F996" s="254">
        <v>0</v>
      </c>
      <c r="G996" s="261">
        <f>+VLOOKUP(Tabla16_2[[#This Row],[Semana ]],Tabla18[],2,0)</f>
        <v>44064</v>
      </c>
      <c r="H996" s="37">
        <f>+VLOOKUP(Tabla16_2[[#This Row],[Mercado]],Codigos_mercados_mayoristas[],3,0)</f>
        <v>13</v>
      </c>
    </row>
    <row r="997" spans="1:8">
      <c r="A997" s="37" t="s">
        <v>20</v>
      </c>
      <c r="B997" s="37" t="s">
        <v>36</v>
      </c>
      <c r="C997" s="37" t="s">
        <v>153</v>
      </c>
      <c r="D997" s="37" t="s">
        <v>229</v>
      </c>
      <c r="E997" s="37" t="s">
        <v>199</v>
      </c>
      <c r="F997" s="254">
        <v>0</v>
      </c>
      <c r="G997" s="261">
        <f>+VLOOKUP(Tabla16_2[[#This Row],[Semana ]],Tabla18[],2,0)</f>
        <v>44064</v>
      </c>
      <c r="H997" s="37">
        <f>+VLOOKUP(Tabla16_2[[#This Row],[Mercado]],Codigos_mercados_mayoristas[],3,0)</f>
        <v>10</v>
      </c>
    </row>
    <row r="998" spans="1:8">
      <c r="A998" s="37" t="s">
        <v>20</v>
      </c>
      <c r="B998" s="37" t="s">
        <v>36</v>
      </c>
      <c r="C998" s="37" t="s">
        <v>153</v>
      </c>
      <c r="D998" s="37" t="s">
        <v>229</v>
      </c>
      <c r="E998" s="37" t="s">
        <v>200</v>
      </c>
      <c r="F998" s="254">
        <v>0</v>
      </c>
      <c r="G998" s="261">
        <f>+VLOOKUP(Tabla16_2[[#This Row],[Semana ]],Tabla18[],2,0)</f>
        <v>44064</v>
      </c>
      <c r="H998" s="37">
        <f>+VLOOKUP(Tabla16_2[[#This Row],[Mercado]],Codigos_mercados_mayoristas[],3,0)</f>
        <v>10</v>
      </c>
    </row>
    <row r="999" spans="1:8">
      <c r="A999" s="37" t="s">
        <v>20</v>
      </c>
      <c r="B999" s="37" t="s">
        <v>36</v>
      </c>
      <c r="C999" s="37" t="s">
        <v>153</v>
      </c>
      <c r="D999" s="37" t="s">
        <v>229</v>
      </c>
      <c r="E999" s="37" t="s">
        <v>201</v>
      </c>
      <c r="F999" s="254">
        <v>6000</v>
      </c>
      <c r="G999" s="261">
        <f>+VLOOKUP(Tabla16_2[[#This Row],[Semana ]],Tabla18[],2,0)</f>
        <v>44064</v>
      </c>
      <c r="H999" s="37">
        <f>+VLOOKUP(Tabla16_2[[#This Row],[Mercado]],Codigos_mercados_mayoristas[],3,0)</f>
        <v>10</v>
      </c>
    </row>
    <row r="1000" spans="1:8">
      <c r="A1000" s="37" t="s">
        <v>20</v>
      </c>
      <c r="B1000" s="37" t="s">
        <v>36</v>
      </c>
      <c r="C1000" s="37" t="s">
        <v>153</v>
      </c>
      <c r="D1000" s="37" t="s">
        <v>229</v>
      </c>
      <c r="E1000" s="37" t="s">
        <v>202</v>
      </c>
      <c r="F1000" s="254">
        <v>6000</v>
      </c>
      <c r="G1000" s="261">
        <f>+VLOOKUP(Tabla16_2[[#This Row],[Semana ]],Tabla18[],2,0)</f>
        <v>44064</v>
      </c>
      <c r="H1000" s="37">
        <f>+VLOOKUP(Tabla16_2[[#This Row],[Mercado]],Codigos_mercados_mayoristas[],3,0)</f>
        <v>10</v>
      </c>
    </row>
    <row r="1001" spans="1:8">
      <c r="A1001" s="37" t="s">
        <v>20</v>
      </c>
      <c r="B1001" s="37" t="s">
        <v>36</v>
      </c>
      <c r="C1001" s="37" t="s">
        <v>153</v>
      </c>
      <c r="D1001" s="37" t="s">
        <v>229</v>
      </c>
      <c r="E1001" s="37" t="s">
        <v>203</v>
      </c>
      <c r="F1001" s="254">
        <v>6000</v>
      </c>
      <c r="G1001" s="261">
        <f>+VLOOKUP(Tabla16_2[[#This Row],[Semana ]],Tabla18[],2,0)</f>
        <v>44064</v>
      </c>
      <c r="H1001" s="37">
        <f>+VLOOKUP(Tabla16_2[[#This Row],[Mercado]],Codigos_mercados_mayoristas[],3,0)</f>
        <v>10</v>
      </c>
    </row>
    <row r="1002" spans="1:8">
      <c r="A1002" s="37" t="s">
        <v>20</v>
      </c>
      <c r="B1002" s="37" t="s">
        <v>33</v>
      </c>
      <c r="C1002" s="37" t="s">
        <v>153</v>
      </c>
      <c r="D1002" s="37" t="s">
        <v>229</v>
      </c>
      <c r="E1002" s="37" t="s">
        <v>199</v>
      </c>
      <c r="F1002" s="254">
        <v>5250</v>
      </c>
      <c r="G1002" s="261">
        <f>+VLOOKUP(Tabla16_2[[#This Row],[Semana ]],Tabla18[],2,0)</f>
        <v>44064</v>
      </c>
      <c r="H1002" s="37">
        <f>+VLOOKUP(Tabla16_2[[#This Row],[Mercado]],Codigos_mercados_mayoristas[],3,0)</f>
        <v>16</v>
      </c>
    </row>
    <row r="1003" spans="1:8">
      <c r="A1003" s="37" t="s">
        <v>20</v>
      </c>
      <c r="B1003" s="37" t="s">
        <v>33</v>
      </c>
      <c r="C1003" s="37" t="s">
        <v>153</v>
      </c>
      <c r="D1003" s="37" t="s">
        <v>229</v>
      </c>
      <c r="E1003" s="37" t="s">
        <v>200</v>
      </c>
      <c r="F1003" s="254">
        <v>0</v>
      </c>
      <c r="G1003" s="261">
        <f>+VLOOKUP(Tabla16_2[[#This Row],[Semana ]],Tabla18[],2,0)</f>
        <v>44064</v>
      </c>
      <c r="H1003" s="37">
        <f>+VLOOKUP(Tabla16_2[[#This Row],[Mercado]],Codigos_mercados_mayoristas[],3,0)</f>
        <v>16</v>
      </c>
    </row>
    <row r="1004" spans="1:8">
      <c r="A1004" s="37" t="s">
        <v>20</v>
      </c>
      <c r="B1004" s="37" t="s">
        <v>33</v>
      </c>
      <c r="C1004" s="37" t="s">
        <v>153</v>
      </c>
      <c r="D1004" s="37" t="s">
        <v>229</v>
      </c>
      <c r="E1004" s="37" t="s">
        <v>201</v>
      </c>
      <c r="F1004" s="254">
        <v>5250</v>
      </c>
      <c r="G1004" s="261">
        <f>+VLOOKUP(Tabla16_2[[#This Row],[Semana ]],Tabla18[],2,0)</f>
        <v>44064</v>
      </c>
      <c r="H1004" s="37">
        <f>+VLOOKUP(Tabla16_2[[#This Row],[Mercado]],Codigos_mercados_mayoristas[],3,0)</f>
        <v>16</v>
      </c>
    </row>
    <row r="1005" spans="1:8">
      <c r="A1005" s="37" t="s">
        <v>20</v>
      </c>
      <c r="B1005" s="37" t="s">
        <v>33</v>
      </c>
      <c r="C1005" s="37" t="s">
        <v>153</v>
      </c>
      <c r="D1005" s="37" t="s">
        <v>229</v>
      </c>
      <c r="E1005" s="37" t="s">
        <v>202</v>
      </c>
      <c r="F1005" s="254">
        <v>0</v>
      </c>
      <c r="G1005" s="261">
        <f>+VLOOKUP(Tabla16_2[[#This Row],[Semana ]],Tabla18[],2,0)</f>
        <v>44064</v>
      </c>
      <c r="H1005" s="37">
        <f>+VLOOKUP(Tabla16_2[[#This Row],[Mercado]],Codigos_mercados_mayoristas[],3,0)</f>
        <v>16</v>
      </c>
    </row>
    <row r="1006" spans="1:8">
      <c r="A1006" s="37" t="s">
        <v>20</v>
      </c>
      <c r="B1006" s="37" t="s">
        <v>33</v>
      </c>
      <c r="C1006" s="37" t="s">
        <v>153</v>
      </c>
      <c r="D1006" s="37" t="s">
        <v>229</v>
      </c>
      <c r="E1006" s="37" t="s">
        <v>203</v>
      </c>
      <c r="F1006" s="254">
        <v>5250</v>
      </c>
      <c r="G1006" s="261">
        <f>+VLOOKUP(Tabla16_2[[#This Row],[Semana ]],Tabla18[],2,0)</f>
        <v>44064</v>
      </c>
      <c r="H1006" s="37">
        <f>+VLOOKUP(Tabla16_2[[#This Row],[Mercado]],Codigos_mercados_mayoristas[],3,0)</f>
        <v>16</v>
      </c>
    </row>
    <row r="1007" spans="1:8">
      <c r="A1007" s="37" t="s">
        <v>20</v>
      </c>
      <c r="B1007" s="37" t="s">
        <v>35</v>
      </c>
      <c r="C1007" s="37" t="s">
        <v>153</v>
      </c>
      <c r="D1007" s="37" t="s">
        <v>229</v>
      </c>
      <c r="E1007" s="37" t="s">
        <v>199</v>
      </c>
      <c r="F1007" s="254">
        <v>6000</v>
      </c>
      <c r="G1007" s="261">
        <f>+VLOOKUP(Tabla16_2[[#This Row],[Semana ]],Tabla18[],2,0)</f>
        <v>44064</v>
      </c>
      <c r="H1007" s="37">
        <f>+VLOOKUP(Tabla16_2[[#This Row],[Mercado]],Codigos_mercados_mayoristas[],3,0)</f>
        <v>9</v>
      </c>
    </row>
    <row r="1008" spans="1:8">
      <c r="A1008" s="37" t="s">
        <v>20</v>
      </c>
      <c r="B1008" s="37" t="s">
        <v>35</v>
      </c>
      <c r="C1008" s="37" t="s">
        <v>153</v>
      </c>
      <c r="D1008" s="37" t="s">
        <v>229</v>
      </c>
      <c r="E1008" s="37" t="s">
        <v>200</v>
      </c>
      <c r="F1008" s="254">
        <v>6000</v>
      </c>
      <c r="G1008" s="261">
        <f>+VLOOKUP(Tabla16_2[[#This Row],[Semana ]],Tabla18[],2,0)</f>
        <v>44064</v>
      </c>
      <c r="H1008" s="37">
        <f>+VLOOKUP(Tabla16_2[[#This Row],[Mercado]],Codigos_mercados_mayoristas[],3,0)</f>
        <v>9</v>
      </c>
    </row>
    <row r="1009" spans="1:8">
      <c r="A1009" s="37" t="s">
        <v>20</v>
      </c>
      <c r="B1009" s="37" t="s">
        <v>35</v>
      </c>
      <c r="C1009" s="37" t="s">
        <v>153</v>
      </c>
      <c r="D1009" s="37" t="s">
        <v>229</v>
      </c>
      <c r="E1009" s="37" t="s">
        <v>201</v>
      </c>
      <c r="F1009" s="254">
        <v>6000</v>
      </c>
      <c r="G1009" s="261">
        <f>+VLOOKUP(Tabla16_2[[#This Row],[Semana ]],Tabla18[],2,0)</f>
        <v>44064</v>
      </c>
      <c r="H1009" s="37">
        <f>+VLOOKUP(Tabla16_2[[#This Row],[Mercado]],Codigos_mercados_mayoristas[],3,0)</f>
        <v>9</v>
      </c>
    </row>
    <row r="1010" spans="1:8">
      <c r="A1010" s="37" t="s">
        <v>20</v>
      </c>
      <c r="B1010" s="37" t="s">
        <v>35</v>
      </c>
      <c r="C1010" s="37" t="s">
        <v>153</v>
      </c>
      <c r="D1010" s="37" t="s">
        <v>229</v>
      </c>
      <c r="E1010" s="37" t="s">
        <v>202</v>
      </c>
      <c r="F1010" s="254">
        <v>6000</v>
      </c>
      <c r="G1010" s="261">
        <f>+VLOOKUP(Tabla16_2[[#This Row],[Semana ]],Tabla18[],2,0)</f>
        <v>44064</v>
      </c>
      <c r="H1010" s="37">
        <f>+VLOOKUP(Tabla16_2[[#This Row],[Mercado]],Codigos_mercados_mayoristas[],3,0)</f>
        <v>9</v>
      </c>
    </row>
    <row r="1011" spans="1:8">
      <c r="A1011" s="37" t="s">
        <v>20</v>
      </c>
      <c r="B1011" s="37" t="s">
        <v>35</v>
      </c>
      <c r="C1011" s="37" t="s">
        <v>153</v>
      </c>
      <c r="D1011" s="37" t="s">
        <v>229</v>
      </c>
      <c r="E1011" s="37" t="s">
        <v>203</v>
      </c>
      <c r="F1011" s="254">
        <v>0</v>
      </c>
      <c r="G1011" s="261">
        <f>+VLOOKUP(Tabla16_2[[#This Row],[Semana ]],Tabla18[],2,0)</f>
        <v>44064</v>
      </c>
      <c r="H1011" s="37">
        <f>+VLOOKUP(Tabla16_2[[#This Row],[Mercado]],Codigos_mercados_mayoristas[],3,0)</f>
        <v>9</v>
      </c>
    </row>
    <row r="1012" spans="1:8">
      <c r="A1012" s="37" t="s">
        <v>20</v>
      </c>
      <c r="B1012" s="37" t="s">
        <v>34</v>
      </c>
      <c r="C1012" s="37" t="s">
        <v>153</v>
      </c>
      <c r="D1012" s="37" t="s">
        <v>229</v>
      </c>
      <c r="E1012" s="37" t="s">
        <v>199</v>
      </c>
      <c r="F1012" s="254">
        <v>0</v>
      </c>
      <c r="G1012" s="261">
        <f>+VLOOKUP(Tabla16_2[[#This Row],[Semana ]],Tabla18[],2,0)</f>
        <v>44064</v>
      </c>
      <c r="H1012" s="37">
        <f>+VLOOKUP(Tabla16_2[[#This Row],[Mercado]],Codigos_mercados_mayoristas[],3,0)</f>
        <v>8</v>
      </c>
    </row>
    <row r="1013" spans="1:8">
      <c r="A1013" s="37" t="s">
        <v>20</v>
      </c>
      <c r="B1013" s="37" t="s">
        <v>34</v>
      </c>
      <c r="C1013" s="37" t="s">
        <v>153</v>
      </c>
      <c r="D1013" s="37" t="s">
        <v>229</v>
      </c>
      <c r="E1013" s="37" t="s">
        <v>200</v>
      </c>
      <c r="F1013" s="254">
        <v>6250</v>
      </c>
      <c r="G1013" s="261">
        <f>+VLOOKUP(Tabla16_2[[#This Row],[Semana ]],Tabla18[],2,0)</f>
        <v>44064</v>
      </c>
      <c r="H1013" s="37">
        <f>+VLOOKUP(Tabla16_2[[#This Row],[Mercado]],Codigos_mercados_mayoristas[],3,0)</f>
        <v>8</v>
      </c>
    </row>
    <row r="1014" spans="1:8">
      <c r="A1014" s="37" t="s">
        <v>20</v>
      </c>
      <c r="B1014" s="37" t="s">
        <v>34</v>
      </c>
      <c r="C1014" s="37" t="s">
        <v>153</v>
      </c>
      <c r="D1014" s="37" t="s">
        <v>229</v>
      </c>
      <c r="E1014" s="37" t="s">
        <v>201</v>
      </c>
      <c r="F1014" s="254">
        <v>0</v>
      </c>
      <c r="G1014" s="261">
        <f>+VLOOKUP(Tabla16_2[[#This Row],[Semana ]],Tabla18[],2,0)</f>
        <v>44064</v>
      </c>
      <c r="H1014" s="37">
        <f>+VLOOKUP(Tabla16_2[[#This Row],[Mercado]],Codigos_mercados_mayoristas[],3,0)</f>
        <v>8</v>
      </c>
    </row>
    <row r="1015" spans="1:8">
      <c r="A1015" s="37" t="s">
        <v>20</v>
      </c>
      <c r="B1015" s="37" t="s">
        <v>34</v>
      </c>
      <c r="C1015" s="37" t="s">
        <v>153</v>
      </c>
      <c r="D1015" s="37" t="s">
        <v>229</v>
      </c>
      <c r="E1015" s="37" t="s">
        <v>202</v>
      </c>
      <c r="F1015" s="254">
        <v>0</v>
      </c>
      <c r="G1015" s="261">
        <f>+VLOOKUP(Tabla16_2[[#This Row],[Semana ]],Tabla18[],2,0)</f>
        <v>44064</v>
      </c>
      <c r="H1015" s="37">
        <f>+VLOOKUP(Tabla16_2[[#This Row],[Mercado]],Codigos_mercados_mayoristas[],3,0)</f>
        <v>8</v>
      </c>
    </row>
    <row r="1016" spans="1:8">
      <c r="A1016" s="37" t="s">
        <v>20</v>
      </c>
      <c r="B1016" s="37" t="s">
        <v>34</v>
      </c>
      <c r="C1016" s="37" t="s">
        <v>153</v>
      </c>
      <c r="D1016" s="37" t="s">
        <v>229</v>
      </c>
      <c r="E1016" s="37" t="s">
        <v>203</v>
      </c>
      <c r="F1016" s="254">
        <v>0</v>
      </c>
      <c r="G1016" s="261">
        <f>+VLOOKUP(Tabla16_2[[#This Row],[Semana ]],Tabla18[],2,0)</f>
        <v>44064</v>
      </c>
      <c r="H1016" s="37">
        <f>+VLOOKUP(Tabla16_2[[#This Row],[Mercado]],Codigos_mercados_mayoristas[],3,0)</f>
        <v>8</v>
      </c>
    </row>
    <row r="1017" spans="1:8">
      <c r="A1017" s="37" t="s">
        <v>22</v>
      </c>
      <c r="B1017" s="37" t="s">
        <v>207</v>
      </c>
      <c r="C1017" s="37" t="s">
        <v>153</v>
      </c>
      <c r="D1017" s="37" t="s">
        <v>229</v>
      </c>
      <c r="E1017" s="37" t="s">
        <v>199</v>
      </c>
      <c r="F1017" s="254">
        <v>0</v>
      </c>
      <c r="G1017" s="261">
        <f>+VLOOKUP(Tabla16_2[[#This Row],[Semana ]],Tabla18[],2,0)</f>
        <v>44064</v>
      </c>
      <c r="H1017" s="37">
        <f>+VLOOKUP(Tabla16_2[[#This Row],[Mercado]],Codigos_mercados_mayoristas[],3,0)</f>
        <v>15</v>
      </c>
    </row>
    <row r="1018" spans="1:8">
      <c r="A1018" s="37" t="s">
        <v>22</v>
      </c>
      <c r="B1018" s="37" t="s">
        <v>207</v>
      </c>
      <c r="C1018" s="37" t="s">
        <v>153</v>
      </c>
      <c r="D1018" s="37" t="s">
        <v>229</v>
      </c>
      <c r="E1018" s="37" t="s">
        <v>200</v>
      </c>
      <c r="F1018" s="254">
        <v>0</v>
      </c>
      <c r="G1018" s="261">
        <f>+VLOOKUP(Tabla16_2[[#This Row],[Semana ]],Tabla18[],2,0)</f>
        <v>44064</v>
      </c>
      <c r="H1018" s="37">
        <f>+VLOOKUP(Tabla16_2[[#This Row],[Mercado]],Codigos_mercados_mayoristas[],3,0)</f>
        <v>15</v>
      </c>
    </row>
    <row r="1019" spans="1:8">
      <c r="A1019" s="37" t="s">
        <v>22</v>
      </c>
      <c r="B1019" s="37" t="s">
        <v>207</v>
      </c>
      <c r="C1019" s="37" t="s">
        <v>153</v>
      </c>
      <c r="D1019" s="37" t="s">
        <v>229</v>
      </c>
      <c r="E1019" s="37" t="s">
        <v>201</v>
      </c>
      <c r="F1019" s="254">
        <v>0</v>
      </c>
      <c r="G1019" s="261">
        <f>+VLOOKUP(Tabla16_2[[#This Row],[Semana ]],Tabla18[],2,0)</f>
        <v>44064</v>
      </c>
      <c r="H1019" s="37">
        <f>+VLOOKUP(Tabla16_2[[#This Row],[Mercado]],Codigos_mercados_mayoristas[],3,0)</f>
        <v>15</v>
      </c>
    </row>
    <row r="1020" spans="1:8">
      <c r="A1020" s="37" t="s">
        <v>22</v>
      </c>
      <c r="B1020" s="37" t="s">
        <v>207</v>
      </c>
      <c r="C1020" s="37" t="s">
        <v>153</v>
      </c>
      <c r="D1020" s="37" t="s">
        <v>229</v>
      </c>
      <c r="E1020" s="37" t="s">
        <v>202</v>
      </c>
      <c r="F1020" s="254">
        <v>8250</v>
      </c>
      <c r="G1020" s="261">
        <f>+VLOOKUP(Tabla16_2[[#This Row],[Semana ]],Tabla18[],2,0)</f>
        <v>44064</v>
      </c>
      <c r="H1020" s="37">
        <f>+VLOOKUP(Tabla16_2[[#This Row],[Mercado]],Codigos_mercados_mayoristas[],3,0)</f>
        <v>15</v>
      </c>
    </row>
    <row r="1021" spans="1:8">
      <c r="A1021" s="37" t="s">
        <v>22</v>
      </c>
      <c r="B1021" s="37" t="s">
        <v>207</v>
      </c>
      <c r="C1021" s="37" t="s">
        <v>153</v>
      </c>
      <c r="D1021" s="37" t="s">
        <v>229</v>
      </c>
      <c r="E1021" s="37" t="s">
        <v>203</v>
      </c>
      <c r="F1021" s="254">
        <v>0</v>
      </c>
      <c r="G1021" s="261">
        <f>+VLOOKUP(Tabla16_2[[#This Row],[Semana ]],Tabla18[],2,0)</f>
        <v>44064</v>
      </c>
      <c r="H1021" s="37">
        <f>+VLOOKUP(Tabla16_2[[#This Row],[Mercado]],Codigos_mercados_mayoristas[],3,0)</f>
        <v>15</v>
      </c>
    </row>
    <row r="1022" spans="1:8">
      <c r="A1022" s="37" t="s">
        <v>22</v>
      </c>
      <c r="B1022" s="37" t="s">
        <v>36</v>
      </c>
      <c r="C1022" s="37" t="s">
        <v>153</v>
      </c>
      <c r="D1022" s="37" t="s">
        <v>229</v>
      </c>
      <c r="E1022" s="37" t="s">
        <v>199</v>
      </c>
      <c r="F1022" s="254">
        <v>6000</v>
      </c>
      <c r="G1022" s="261">
        <f>+VLOOKUP(Tabla16_2[[#This Row],[Semana ]],Tabla18[],2,0)</f>
        <v>44064</v>
      </c>
      <c r="H1022" s="37">
        <f>+VLOOKUP(Tabla16_2[[#This Row],[Mercado]],Codigos_mercados_mayoristas[],3,0)</f>
        <v>10</v>
      </c>
    </row>
    <row r="1023" spans="1:8">
      <c r="A1023" s="37" t="s">
        <v>22</v>
      </c>
      <c r="B1023" s="37" t="s">
        <v>36</v>
      </c>
      <c r="C1023" s="37" t="s">
        <v>153</v>
      </c>
      <c r="D1023" s="37" t="s">
        <v>229</v>
      </c>
      <c r="E1023" s="37" t="s">
        <v>200</v>
      </c>
      <c r="F1023" s="254">
        <v>6000</v>
      </c>
      <c r="G1023" s="261">
        <f>+VLOOKUP(Tabla16_2[[#This Row],[Semana ]],Tabla18[],2,0)</f>
        <v>44064</v>
      </c>
      <c r="H1023" s="37">
        <f>+VLOOKUP(Tabla16_2[[#This Row],[Mercado]],Codigos_mercados_mayoristas[],3,0)</f>
        <v>10</v>
      </c>
    </row>
    <row r="1024" spans="1:8">
      <c r="A1024" s="37" t="s">
        <v>22</v>
      </c>
      <c r="B1024" s="37" t="s">
        <v>36</v>
      </c>
      <c r="C1024" s="37" t="s">
        <v>153</v>
      </c>
      <c r="D1024" s="37" t="s">
        <v>229</v>
      </c>
      <c r="E1024" s="37" t="s">
        <v>201</v>
      </c>
      <c r="F1024" s="254">
        <v>0</v>
      </c>
      <c r="G1024" s="261">
        <f>+VLOOKUP(Tabla16_2[[#This Row],[Semana ]],Tabla18[],2,0)</f>
        <v>44064</v>
      </c>
      <c r="H1024" s="37">
        <f>+VLOOKUP(Tabla16_2[[#This Row],[Mercado]],Codigos_mercados_mayoristas[],3,0)</f>
        <v>10</v>
      </c>
    </row>
    <row r="1025" spans="1:8">
      <c r="A1025" s="37" t="s">
        <v>22</v>
      </c>
      <c r="B1025" s="37" t="s">
        <v>36</v>
      </c>
      <c r="C1025" s="37" t="s">
        <v>153</v>
      </c>
      <c r="D1025" s="37" t="s">
        <v>229</v>
      </c>
      <c r="E1025" s="37" t="s">
        <v>202</v>
      </c>
      <c r="F1025" s="254">
        <v>0</v>
      </c>
      <c r="G1025" s="261">
        <f>+VLOOKUP(Tabla16_2[[#This Row],[Semana ]],Tabla18[],2,0)</f>
        <v>44064</v>
      </c>
      <c r="H1025" s="37">
        <f>+VLOOKUP(Tabla16_2[[#This Row],[Mercado]],Codigos_mercados_mayoristas[],3,0)</f>
        <v>10</v>
      </c>
    </row>
    <row r="1026" spans="1:8">
      <c r="A1026" s="37" t="s">
        <v>22</v>
      </c>
      <c r="B1026" s="37" t="s">
        <v>36</v>
      </c>
      <c r="C1026" s="37" t="s">
        <v>153</v>
      </c>
      <c r="D1026" s="37" t="s">
        <v>229</v>
      </c>
      <c r="E1026" s="37" t="s">
        <v>203</v>
      </c>
      <c r="F1026" s="254">
        <v>0</v>
      </c>
      <c r="G1026" s="261">
        <f>+VLOOKUP(Tabla16_2[[#This Row],[Semana ]],Tabla18[],2,0)</f>
        <v>44064</v>
      </c>
      <c r="H1026" s="37">
        <f>+VLOOKUP(Tabla16_2[[#This Row],[Mercado]],Codigos_mercados_mayoristas[],3,0)</f>
        <v>10</v>
      </c>
    </row>
    <row r="1027" spans="1:8">
      <c r="A1027" s="37" t="s">
        <v>22</v>
      </c>
      <c r="B1027" s="37" t="s">
        <v>33</v>
      </c>
      <c r="C1027" s="37" t="s">
        <v>153</v>
      </c>
      <c r="D1027" s="37" t="s">
        <v>229</v>
      </c>
      <c r="E1027" s="37" t="s">
        <v>199</v>
      </c>
      <c r="F1027" s="254">
        <v>0</v>
      </c>
      <c r="G1027" s="261">
        <f>+VLOOKUP(Tabla16_2[[#This Row],[Semana ]],Tabla18[],2,0)</f>
        <v>44064</v>
      </c>
      <c r="H1027" s="37">
        <f>+VLOOKUP(Tabla16_2[[#This Row],[Mercado]],Codigos_mercados_mayoristas[],3,0)</f>
        <v>16</v>
      </c>
    </row>
    <row r="1028" spans="1:8">
      <c r="A1028" s="37" t="s">
        <v>22</v>
      </c>
      <c r="B1028" s="37" t="s">
        <v>33</v>
      </c>
      <c r="C1028" s="37" t="s">
        <v>153</v>
      </c>
      <c r="D1028" s="37" t="s">
        <v>229</v>
      </c>
      <c r="E1028" s="37" t="s">
        <v>200</v>
      </c>
      <c r="F1028" s="254">
        <v>5250</v>
      </c>
      <c r="G1028" s="261">
        <f>+VLOOKUP(Tabla16_2[[#This Row],[Semana ]],Tabla18[],2,0)</f>
        <v>44064</v>
      </c>
      <c r="H1028" s="37">
        <f>+VLOOKUP(Tabla16_2[[#This Row],[Mercado]],Codigos_mercados_mayoristas[],3,0)</f>
        <v>16</v>
      </c>
    </row>
    <row r="1029" spans="1:8">
      <c r="A1029" s="37" t="s">
        <v>22</v>
      </c>
      <c r="B1029" s="37" t="s">
        <v>33</v>
      </c>
      <c r="C1029" s="37" t="s">
        <v>153</v>
      </c>
      <c r="D1029" s="37" t="s">
        <v>229</v>
      </c>
      <c r="E1029" s="37" t="s">
        <v>201</v>
      </c>
      <c r="F1029" s="254">
        <v>0</v>
      </c>
      <c r="G1029" s="261">
        <f>+VLOOKUP(Tabla16_2[[#This Row],[Semana ]],Tabla18[],2,0)</f>
        <v>44064</v>
      </c>
      <c r="H1029" s="37">
        <f>+VLOOKUP(Tabla16_2[[#This Row],[Mercado]],Codigos_mercados_mayoristas[],3,0)</f>
        <v>16</v>
      </c>
    </row>
    <row r="1030" spans="1:8">
      <c r="A1030" s="37" t="s">
        <v>22</v>
      </c>
      <c r="B1030" s="37" t="s">
        <v>33</v>
      </c>
      <c r="C1030" s="37" t="s">
        <v>153</v>
      </c>
      <c r="D1030" s="37" t="s">
        <v>229</v>
      </c>
      <c r="E1030" s="37" t="s">
        <v>202</v>
      </c>
      <c r="F1030" s="254">
        <v>0</v>
      </c>
      <c r="G1030" s="261">
        <f>+VLOOKUP(Tabla16_2[[#This Row],[Semana ]],Tabla18[],2,0)</f>
        <v>44064</v>
      </c>
      <c r="H1030" s="37">
        <f>+VLOOKUP(Tabla16_2[[#This Row],[Mercado]],Codigos_mercados_mayoristas[],3,0)</f>
        <v>16</v>
      </c>
    </row>
    <row r="1031" spans="1:8">
      <c r="A1031" s="37" t="s">
        <v>22</v>
      </c>
      <c r="B1031" s="37" t="s">
        <v>33</v>
      </c>
      <c r="C1031" s="37" t="s">
        <v>153</v>
      </c>
      <c r="D1031" s="37" t="s">
        <v>229</v>
      </c>
      <c r="E1031" s="37" t="s">
        <v>203</v>
      </c>
      <c r="F1031" s="254">
        <v>0</v>
      </c>
      <c r="G1031" s="261">
        <f>+VLOOKUP(Tabla16_2[[#This Row],[Semana ]],Tabla18[],2,0)</f>
        <v>44064</v>
      </c>
      <c r="H1031" s="37">
        <f>+VLOOKUP(Tabla16_2[[#This Row],[Mercado]],Codigos_mercados_mayoristas[],3,0)</f>
        <v>16</v>
      </c>
    </row>
    <row r="1032" spans="1:8">
      <c r="A1032" s="37" t="s">
        <v>22</v>
      </c>
      <c r="B1032" s="37" t="s">
        <v>35</v>
      </c>
      <c r="C1032" s="37" t="s">
        <v>153</v>
      </c>
      <c r="D1032" s="37" t="s">
        <v>229</v>
      </c>
      <c r="E1032" s="37" t="s">
        <v>199</v>
      </c>
      <c r="F1032" s="254">
        <v>0</v>
      </c>
      <c r="G1032" s="261">
        <f>+VLOOKUP(Tabla16_2[[#This Row],[Semana ]],Tabla18[],2,0)</f>
        <v>44064</v>
      </c>
      <c r="H1032" s="37">
        <f>+VLOOKUP(Tabla16_2[[#This Row],[Mercado]],Codigos_mercados_mayoristas[],3,0)</f>
        <v>9</v>
      </c>
    </row>
    <row r="1033" spans="1:8">
      <c r="A1033" s="37" t="s">
        <v>22</v>
      </c>
      <c r="B1033" s="37" t="s">
        <v>35</v>
      </c>
      <c r="C1033" s="37" t="s">
        <v>153</v>
      </c>
      <c r="D1033" s="37" t="s">
        <v>229</v>
      </c>
      <c r="E1033" s="37" t="s">
        <v>200</v>
      </c>
      <c r="F1033" s="254">
        <v>6000</v>
      </c>
      <c r="G1033" s="261">
        <f>+VLOOKUP(Tabla16_2[[#This Row],[Semana ]],Tabla18[],2,0)</f>
        <v>44064</v>
      </c>
      <c r="H1033" s="37">
        <f>+VLOOKUP(Tabla16_2[[#This Row],[Mercado]],Codigos_mercados_mayoristas[],3,0)</f>
        <v>9</v>
      </c>
    </row>
    <row r="1034" spans="1:8">
      <c r="A1034" s="37" t="s">
        <v>22</v>
      </c>
      <c r="B1034" s="37" t="s">
        <v>35</v>
      </c>
      <c r="C1034" s="37" t="s">
        <v>153</v>
      </c>
      <c r="D1034" s="37" t="s">
        <v>229</v>
      </c>
      <c r="E1034" s="37" t="s">
        <v>201</v>
      </c>
      <c r="F1034" s="254">
        <v>0</v>
      </c>
      <c r="G1034" s="261">
        <f>+VLOOKUP(Tabla16_2[[#This Row],[Semana ]],Tabla18[],2,0)</f>
        <v>44064</v>
      </c>
      <c r="H1034" s="37">
        <f>+VLOOKUP(Tabla16_2[[#This Row],[Mercado]],Codigos_mercados_mayoristas[],3,0)</f>
        <v>9</v>
      </c>
    </row>
    <row r="1035" spans="1:8">
      <c r="A1035" s="37" t="s">
        <v>22</v>
      </c>
      <c r="B1035" s="37" t="s">
        <v>35</v>
      </c>
      <c r="C1035" s="37" t="s">
        <v>153</v>
      </c>
      <c r="D1035" s="37" t="s">
        <v>229</v>
      </c>
      <c r="E1035" s="37" t="s">
        <v>202</v>
      </c>
      <c r="F1035" s="254">
        <v>0</v>
      </c>
      <c r="G1035" s="261">
        <f>+VLOOKUP(Tabla16_2[[#This Row],[Semana ]],Tabla18[],2,0)</f>
        <v>44064</v>
      </c>
      <c r="H1035" s="37">
        <f>+VLOOKUP(Tabla16_2[[#This Row],[Mercado]],Codigos_mercados_mayoristas[],3,0)</f>
        <v>9</v>
      </c>
    </row>
    <row r="1036" spans="1:8">
      <c r="A1036" s="37" t="s">
        <v>22</v>
      </c>
      <c r="B1036" s="37" t="s">
        <v>35</v>
      </c>
      <c r="C1036" s="37" t="s">
        <v>153</v>
      </c>
      <c r="D1036" s="37" t="s">
        <v>229</v>
      </c>
      <c r="E1036" s="37" t="s">
        <v>203</v>
      </c>
      <c r="F1036" s="254">
        <v>0</v>
      </c>
      <c r="G1036" s="261">
        <f>+VLOOKUP(Tabla16_2[[#This Row],[Semana ]],Tabla18[],2,0)</f>
        <v>44064</v>
      </c>
      <c r="H1036" s="37">
        <f>+VLOOKUP(Tabla16_2[[#This Row],[Mercado]],Codigos_mercados_mayoristas[],3,0)</f>
        <v>9</v>
      </c>
    </row>
    <row r="1037" spans="1:8">
      <c r="A1037" s="37" t="s">
        <v>23</v>
      </c>
      <c r="B1037" s="37" t="s">
        <v>29</v>
      </c>
      <c r="C1037" s="37" t="s">
        <v>153</v>
      </c>
      <c r="D1037" s="37" t="s">
        <v>229</v>
      </c>
      <c r="E1037" s="37" t="s">
        <v>199</v>
      </c>
      <c r="F1037" s="254">
        <v>5897</v>
      </c>
      <c r="G1037" s="261">
        <f>+VLOOKUP(Tabla16_2[[#This Row],[Semana ]],Tabla18[],2,0)</f>
        <v>44064</v>
      </c>
      <c r="H1037" s="37">
        <f>+VLOOKUP(Tabla16_2[[#This Row],[Mercado]],Codigos_mercados_mayoristas[],3,0)</f>
        <v>5</v>
      </c>
    </row>
    <row r="1038" spans="1:8">
      <c r="A1038" s="37" t="s">
        <v>23</v>
      </c>
      <c r="B1038" s="37" t="s">
        <v>29</v>
      </c>
      <c r="C1038" s="37" t="s">
        <v>153</v>
      </c>
      <c r="D1038" s="37" t="s">
        <v>229</v>
      </c>
      <c r="E1038" s="37" t="s">
        <v>200</v>
      </c>
      <c r="F1038" s="254">
        <v>5909</v>
      </c>
      <c r="G1038" s="261">
        <f>+VLOOKUP(Tabla16_2[[#This Row],[Semana ]],Tabla18[],2,0)</f>
        <v>44064</v>
      </c>
      <c r="H1038" s="37">
        <f>+VLOOKUP(Tabla16_2[[#This Row],[Mercado]],Codigos_mercados_mayoristas[],3,0)</f>
        <v>5</v>
      </c>
    </row>
    <row r="1039" spans="1:8">
      <c r="A1039" s="37" t="s">
        <v>23</v>
      </c>
      <c r="B1039" s="37" t="s">
        <v>29</v>
      </c>
      <c r="C1039" s="37" t="s">
        <v>153</v>
      </c>
      <c r="D1039" s="37" t="s">
        <v>229</v>
      </c>
      <c r="E1039" s="37" t="s">
        <v>201</v>
      </c>
      <c r="F1039" s="254">
        <v>5894</v>
      </c>
      <c r="G1039" s="261">
        <f>+VLOOKUP(Tabla16_2[[#This Row],[Semana ]],Tabla18[],2,0)</f>
        <v>44064</v>
      </c>
      <c r="H1039" s="37">
        <f>+VLOOKUP(Tabla16_2[[#This Row],[Mercado]],Codigos_mercados_mayoristas[],3,0)</f>
        <v>5</v>
      </c>
    </row>
    <row r="1040" spans="1:8">
      <c r="A1040" s="37" t="s">
        <v>23</v>
      </c>
      <c r="B1040" s="37" t="s">
        <v>29</v>
      </c>
      <c r="C1040" s="37" t="s">
        <v>153</v>
      </c>
      <c r="D1040" s="37" t="s">
        <v>229</v>
      </c>
      <c r="E1040" s="37" t="s">
        <v>202</v>
      </c>
      <c r="F1040" s="254">
        <v>6197</v>
      </c>
      <c r="G1040" s="261">
        <f>+VLOOKUP(Tabla16_2[[#This Row],[Semana ]],Tabla18[],2,0)</f>
        <v>44064</v>
      </c>
      <c r="H1040" s="37">
        <f>+VLOOKUP(Tabla16_2[[#This Row],[Mercado]],Codigos_mercados_mayoristas[],3,0)</f>
        <v>5</v>
      </c>
    </row>
    <row r="1041" spans="1:8">
      <c r="A1041" s="37" t="s">
        <v>23</v>
      </c>
      <c r="B1041" s="37" t="s">
        <v>29</v>
      </c>
      <c r="C1041" s="37" t="s">
        <v>153</v>
      </c>
      <c r="D1041" s="37" t="s">
        <v>229</v>
      </c>
      <c r="E1041" s="37" t="s">
        <v>203</v>
      </c>
      <c r="F1041" s="254">
        <v>6141</v>
      </c>
      <c r="G1041" s="261">
        <f>+VLOOKUP(Tabla16_2[[#This Row],[Semana ]],Tabla18[],2,0)</f>
        <v>44064</v>
      </c>
      <c r="H1041" s="37">
        <f>+VLOOKUP(Tabla16_2[[#This Row],[Mercado]],Codigos_mercados_mayoristas[],3,0)</f>
        <v>5</v>
      </c>
    </row>
    <row r="1042" spans="1:8">
      <c r="A1042" s="37" t="s">
        <v>23</v>
      </c>
      <c r="B1042" s="37" t="s">
        <v>35</v>
      </c>
      <c r="C1042" s="37" t="s">
        <v>153</v>
      </c>
      <c r="D1042" s="37" t="s">
        <v>229</v>
      </c>
      <c r="E1042" s="37" t="s">
        <v>199</v>
      </c>
      <c r="F1042" s="254">
        <v>0</v>
      </c>
      <c r="G1042" s="261">
        <f>+VLOOKUP(Tabla16_2[[#This Row],[Semana ]],Tabla18[],2,0)</f>
        <v>44064</v>
      </c>
      <c r="H1042" s="37">
        <f>+VLOOKUP(Tabla16_2[[#This Row],[Mercado]],Codigos_mercados_mayoristas[],3,0)</f>
        <v>9</v>
      </c>
    </row>
    <row r="1043" spans="1:8">
      <c r="A1043" s="37" t="s">
        <v>23</v>
      </c>
      <c r="B1043" s="37" t="s">
        <v>35</v>
      </c>
      <c r="C1043" s="37" t="s">
        <v>153</v>
      </c>
      <c r="D1043" s="37" t="s">
        <v>229</v>
      </c>
      <c r="E1043" s="37" t="s">
        <v>200</v>
      </c>
      <c r="F1043" s="254">
        <v>0</v>
      </c>
      <c r="G1043" s="261">
        <f>+VLOOKUP(Tabla16_2[[#This Row],[Semana ]],Tabla18[],2,0)</f>
        <v>44064</v>
      </c>
      <c r="H1043" s="37">
        <f>+VLOOKUP(Tabla16_2[[#This Row],[Mercado]],Codigos_mercados_mayoristas[],3,0)</f>
        <v>9</v>
      </c>
    </row>
    <row r="1044" spans="1:8">
      <c r="A1044" s="37" t="s">
        <v>23</v>
      </c>
      <c r="B1044" s="37" t="s">
        <v>35</v>
      </c>
      <c r="C1044" s="37" t="s">
        <v>153</v>
      </c>
      <c r="D1044" s="37" t="s">
        <v>229</v>
      </c>
      <c r="E1044" s="37" t="s">
        <v>201</v>
      </c>
      <c r="F1044" s="254">
        <v>0</v>
      </c>
      <c r="G1044" s="261">
        <f>+VLOOKUP(Tabla16_2[[#This Row],[Semana ]],Tabla18[],2,0)</f>
        <v>44064</v>
      </c>
      <c r="H1044" s="37">
        <f>+VLOOKUP(Tabla16_2[[#This Row],[Mercado]],Codigos_mercados_mayoristas[],3,0)</f>
        <v>9</v>
      </c>
    </row>
    <row r="1045" spans="1:8">
      <c r="A1045" s="37" t="s">
        <v>23</v>
      </c>
      <c r="B1045" s="37" t="s">
        <v>35</v>
      </c>
      <c r="C1045" s="37" t="s">
        <v>153</v>
      </c>
      <c r="D1045" s="37" t="s">
        <v>229</v>
      </c>
      <c r="E1045" s="37" t="s">
        <v>202</v>
      </c>
      <c r="F1045" s="254">
        <v>6000</v>
      </c>
      <c r="G1045" s="261">
        <f>+VLOOKUP(Tabla16_2[[#This Row],[Semana ]],Tabla18[],2,0)</f>
        <v>44064</v>
      </c>
      <c r="H1045" s="37">
        <f>+VLOOKUP(Tabla16_2[[#This Row],[Mercado]],Codigos_mercados_mayoristas[],3,0)</f>
        <v>9</v>
      </c>
    </row>
    <row r="1046" spans="1:8">
      <c r="A1046" s="37" t="s">
        <v>23</v>
      </c>
      <c r="B1046" s="37" t="s">
        <v>35</v>
      </c>
      <c r="C1046" s="37" t="s">
        <v>153</v>
      </c>
      <c r="D1046" s="37" t="s">
        <v>229</v>
      </c>
      <c r="E1046" s="37" t="s">
        <v>203</v>
      </c>
      <c r="F1046" s="254">
        <v>0</v>
      </c>
      <c r="G1046" s="261">
        <f>+VLOOKUP(Tabla16_2[[#This Row],[Semana ]],Tabla18[],2,0)</f>
        <v>44064</v>
      </c>
      <c r="H1046" s="37">
        <f>+VLOOKUP(Tabla16_2[[#This Row],[Mercado]],Codigos_mercados_mayoristas[],3,0)</f>
        <v>9</v>
      </c>
    </row>
    <row r="1047" spans="1:8">
      <c r="A1047" s="37" t="s">
        <v>20</v>
      </c>
      <c r="B1047" s="37" t="s">
        <v>35</v>
      </c>
      <c r="C1047" s="37" t="s">
        <v>156</v>
      </c>
      <c r="D1047" s="37" t="s">
        <v>229</v>
      </c>
      <c r="E1047" s="37" t="s">
        <v>199</v>
      </c>
      <c r="F1047" s="254">
        <v>7000</v>
      </c>
      <c r="G1047" s="261">
        <f>+VLOOKUP(Tabla16_2[[#This Row],[Semana ]],Tabla18[],2,0)</f>
        <v>44064</v>
      </c>
      <c r="H1047" s="37">
        <f>+VLOOKUP(Tabla16_2[[#This Row],[Mercado]],Codigos_mercados_mayoristas[],3,0)</f>
        <v>9</v>
      </c>
    </row>
    <row r="1048" spans="1:8">
      <c r="A1048" s="37" t="s">
        <v>20</v>
      </c>
      <c r="B1048" s="37" t="s">
        <v>35</v>
      </c>
      <c r="C1048" s="37" t="s">
        <v>156</v>
      </c>
      <c r="D1048" s="37" t="s">
        <v>229</v>
      </c>
      <c r="E1048" s="37" t="s">
        <v>200</v>
      </c>
      <c r="F1048" s="254">
        <v>7000</v>
      </c>
      <c r="G1048" s="261">
        <f>+VLOOKUP(Tabla16_2[[#This Row],[Semana ]],Tabla18[],2,0)</f>
        <v>44064</v>
      </c>
      <c r="H1048" s="37">
        <f>+VLOOKUP(Tabla16_2[[#This Row],[Mercado]],Codigos_mercados_mayoristas[],3,0)</f>
        <v>9</v>
      </c>
    </row>
    <row r="1049" spans="1:8">
      <c r="A1049" s="37" t="s">
        <v>20</v>
      </c>
      <c r="B1049" s="37" t="s">
        <v>35</v>
      </c>
      <c r="C1049" s="37" t="s">
        <v>156</v>
      </c>
      <c r="D1049" s="37" t="s">
        <v>229</v>
      </c>
      <c r="E1049" s="37" t="s">
        <v>201</v>
      </c>
      <c r="F1049" s="254">
        <v>7000</v>
      </c>
      <c r="G1049" s="261">
        <f>+VLOOKUP(Tabla16_2[[#This Row],[Semana ]],Tabla18[],2,0)</f>
        <v>44064</v>
      </c>
      <c r="H1049" s="37">
        <f>+VLOOKUP(Tabla16_2[[#This Row],[Mercado]],Codigos_mercados_mayoristas[],3,0)</f>
        <v>9</v>
      </c>
    </row>
    <row r="1050" spans="1:8">
      <c r="A1050" s="37" t="s">
        <v>20</v>
      </c>
      <c r="B1050" s="37" t="s">
        <v>35</v>
      </c>
      <c r="C1050" s="37" t="s">
        <v>156</v>
      </c>
      <c r="D1050" s="37" t="s">
        <v>229</v>
      </c>
      <c r="E1050" s="37" t="s">
        <v>202</v>
      </c>
      <c r="F1050" s="254">
        <v>0</v>
      </c>
      <c r="G1050" s="261">
        <f>+VLOOKUP(Tabla16_2[[#This Row],[Semana ]],Tabla18[],2,0)</f>
        <v>44064</v>
      </c>
      <c r="H1050" s="37">
        <f>+VLOOKUP(Tabla16_2[[#This Row],[Mercado]],Codigos_mercados_mayoristas[],3,0)</f>
        <v>9</v>
      </c>
    </row>
    <row r="1051" spans="1:8">
      <c r="A1051" s="37" t="s">
        <v>20</v>
      </c>
      <c r="B1051" s="37" t="s">
        <v>35</v>
      </c>
      <c r="C1051" s="37" t="s">
        <v>156</v>
      </c>
      <c r="D1051" s="37" t="s">
        <v>229</v>
      </c>
      <c r="E1051" s="37" t="s">
        <v>203</v>
      </c>
      <c r="F1051" s="254">
        <v>7000</v>
      </c>
      <c r="G1051" s="261">
        <f>+VLOOKUP(Tabla16_2[[#This Row],[Semana ]],Tabla18[],2,0)</f>
        <v>44064</v>
      </c>
      <c r="H1051" s="37">
        <f>+VLOOKUP(Tabla16_2[[#This Row],[Mercado]],Codigos_mercados_mayoristas[],3,0)</f>
        <v>9</v>
      </c>
    </row>
    <row r="1052" spans="1:8">
      <c r="A1052" s="37" t="s">
        <v>22</v>
      </c>
      <c r="B1052" s="37" t="s">
        <v>35</v>
      </c>
      <c r="C1052" s="37" t="s">
        <v>156</v>
      </c>
      <c r="D1052" s="37" t="s">
        <v>229</v>
      </c>
      <c r="E1052" s="37" t="s">
        <v>199</v>
      </c>
      <c r="F1052" s="254">
        <v>0</v>
      </c>
      <c r="G1052" s="261">
        <f>+VLOOKUP(Tabla16_2[[#This Row],[Semana ]],Tabla18[],2,0)</f>
        <v>44064</v>
      </c>
      <c r="H1052" s="37">
        <f>+VLOOKUP(Tabla16_2[[#This Row],[Mercado]],Codigos_mercados_mayoristas[],3,0)</f>
        <v>9</v>
      </c>
    </row>
    <row r="1053" spans="1:8">
      <c r="A1053" s="37" t="s">
        <v>22</v>
      </c>
      <c r="B1053" s="37" t="s">
        <v>35</v>
      </c>
      <c r="C1053" s="37" t="s">
        <v>156</v>
      </c>
      <c r="D1053" s="37" t="s">
        <v>229</v>
      </c>
      <c r="E1053" s="37" t="s">
        <v>200</v>
      </c>
      <c r="F1053" s="254">
        <v>7000</v>
      </c>
      <c r="G1053" s="261">
        <f>+VLOOKUP(Tabla16_2[[#This Row],[Semana ]],Tabla18[],2,0)</f>
        <v>44064</v>
      </c>
      <c r="H1053" s="37">
        <f>+VLOOKUP(Tabla16_2[[#This Row],[Mercado]],Codigos_mercados_mayoristas[],3,0)</f>
        <v>9</v>
      </c>
    </row>
    <row r="1054" spans="1:8">
      <c r="A1054" s="37" t="s">
        <v>22</v>
      </c>
      <c r="B1054" s="37" t="s">
        <v>35</v>
      </c>
      <c r="C1054" s="37" t="s">
        <v>156</v>
      </c>
      <c r="D1054" s="37" t="s">
        <v>229</v>
      </c>
      <c r="E1054" s="37" t="s">
        <v>201</v>
      </c>
      <c r="F1054" s="254">
        <v>0</v>
      </c>
      <c r="G1054" s="261">
        <f>+VLOOKUP(Tabla16_2[[#This Row],[Semana ]],Tabla18[],2,0)</f>
        <v>44064</v>
      </c>
      <c r="H1054" s="37">
        <f>+VLOOKUP(Tabla16_2[[#This Row],[Mercado]],Codigos_mercados_mayoristas[],3,0)</f>
        <v>9</v>
      </c>
    </row>
    <row r="1055" spans="1:8">
      <c r="A1055" s="37" t="s">
        <v>22</v>
      </c>
      <c r="B1055" s="37" t="s">
        <v>35</v>
      </c>
      <c r="C1055" s="37" t="s">
        <v>156</v>
      </c>
      <c r="D1055" s="37" t="s">
        <v>229</v>
      </c>
      <c r="E1055" s="37" t="s">
        <v>202</v>
      </c>
      <c r="F1055" s="254">
        <v>0</v>
      </c>
      <c r="G1055" s="261">
        <f>+VLOOKUP(Tabla16_2[[#This Row],[Semana ]],Tabla18[],2,0)</f>
        <v>44064</v>
      </c>
      <c r="H1055" s="37">
        <f>+VLOOKUP(Tabla16_2[[#This Row],[Mercado]],Codigos_mercados_mayoristas[],3,0)</f>
        <v>9</v>
      </c>
    </row>
    <row r="1056" spans="1:8">
      <c r="A1056" s="37" t="s">
        <v>22</v>
      </c>
      <c r="B1056" s="37" t="s">
        <v>35</v>
      </c>
      <c r="C1056" s="37" t="s">
        <v>156</v>
      </c>
      <c r="D1056" s="37" t="s">
        <v>229</v>
      </c>
      <c r="E1056" s="37" t="s">
        <v>203</v>
      </c>
      <c r="F1056" s="254">
        <v>0</v>
      </c>
      <c r="G1056" s="261">
        <f>+VLOOKUP(Tabla16_2[[#This Row],[Semana ]],Tabla18[],2,0)</f>
        <v>44064</v>
      </c>
      <c r="H1056" s="37">
        <f>+VLOOKUP(Tabla16_2[[#This Row],[Mercado]],Codigos_mercados_mayoristas[],3,0)</f>
        <v>9</v>
      </c>
    </row>
    <row r="1057" spans="1:8">
      <c r="A1057" s="37" t="s">
        <v>16</v>
      </c>
      <c r="B1057" s="37" t="s">
        <v>36</v>
      </c>
      <c r="C1057" s="37" t="s">
        <v>153</v>
      </c>
      <c r="D1057" s="37" t="s">
        <v>230</v>
      </c>
      <c r="E1057" s="37" t="s">
        <v>199</v>
      </c>
      <c r="F1057" s="254">
        <v>0</v>
      </c>
      <c r="G1057" s="261">
        <f>+VLOOKUP(Tabla16_2[[#This Row],[Semana ]],Tabla18[],2,0)</f>
        <v>44057</v>
      </c>
      <c r="H1057" s="37">
        <f>+VLOOKUP(Tabla16_2[[#This Row],[Mercado]],Codigos_mercados_mayoristas[],3,0)</f>
        <v>10</v>
      </c>
    </row>
    <row r="1058" spans="1:8">
      <c r="A1058" s="37" t="s">
        <v>16</v>
      </c>
      <c r="B1058" s="37" t="s">
        <v>36</v>
      </c>
      <c r="C1058" s="37" t="s">
        <v>153</v>
      </c>
      <c r="D1058" s="37" t="s">
        <v>230</v>
      </c>
      <c r="E1058" s="37" t="s">
        <v>200</v>
      </c>
      <c r="F1058" s="254">
        <v>0</v>
      </c>
      <c r="G1058" s="261">
        <f>+VLOOKUP(Tabla16_2[[#This Row],[Semana ]],Tabla18[],2,0)</f>
        <v>44057</v>
      </c>
      <c r="H1058" s="37">
        <f>+VLOOKUP(Tabla16_2[[#This Row],[Mercado]],Codigos_mercados_mayoristas[],3,0)</f>
        <v>10</v>
      </c>
    </row>
    <row r="1059" spans="1:8">
      <c r="A1059" s="37" t="s">
        <v>16</v>
      </c>
      <c r="B1059" s="37" t="s">
        <v>36</v>
      </c>
      <c r="C1059" s="37" t="s">
        <v>153</v>
      </c>
      <c r="D1059" s="37" t="s">
        <v>230</v>
      </c>
      <c r="E1059" s="37" t="s">
        <v>201</v>
      </c>
      <c r="F1059" s="254">
        <v>0</v>
      </c>
      <c r="G1059" s="261">
        <f>+VLOOKUP(Tabla16_2[[#This Row],[Semana ]],Tabla18[],2,0)</f>
        <v>44057</v>
      </c>
      <c r="H1059" s="37">
        <f>+VLOOKUP(Tabla16_2[[#This Row],[Mercado]],Codigos_mercados_mayoristas[],3,0)</f>
        <v>10</v>
      </c>
    </row>
    <row r="1060" spans="1:8">
      <c r="A1060" s="37" t="s">
        <v>16</v>
      </c>
      <c r="B1060" s="37" t="s">
        <v>36</v>
      </c>
      <c r="C1060" s="37" t="s">
        <v>153</v>
      </c>
      <c r="D1060" s="37" t="s">
        <v>230</v>
      </c>
      <c r="E1060" s="37" t="s">
        <v>202</v>
      </c>
      <c r="F1060" s="254">
        <v>0</v>
      </c>
      <c r="G1060" s="261">
        <f>+VLOOKUP(Tabla16_2[[#This Row],[Semana ]],Tabla18[],2,0)</f>
        <v>44057</v>
      </c>
      <c r="H1060" s="37">
        <f>+VLOOKUP(Tabla16_2[[#This Row],[Mercado]],Codigos_mercados_mayoristas[],3,0)</f>
        <v>10</v>
      </c>
    </row>
    <row r="1061" spans="1:8">
      <c r="A1061" s="37" t="s">
        <v>16</v>
      </c>
      <c r="B1061" s="37" t="s">
        <v>36</v>
      </c>
      <c r="C1061" s="37" t="s">
        <v>153</v>
      </c>
      <c r="D1061" s="37" t="s">
        <v>230</v>
      </c>
      <c r="E1061" s="37" t="s">
        <v>203</v>
      </c>
      <c r="F1061" s="254">
        <v>6000</v>
      </c>
      <c r="G1061" s="261">
        <f>+VLOOKUP(Tabla16_2[[#This Row],[Semana ]],Tabla18[],2,0)</f>
        <v>44057</v>
      </c>
      <c r="H1061" s="37">
        <f>+VLOOKUP(Tabla16_2[[#This Row],[Mercado]],Codigos_mercados_mayoristas[],3,0)</f>
        <v>10</v>
      </c>
    </row>
    <row r="1062" spans="1:8">
      <c r="A1062" s="37" t="s">
        <v>16</v>
      </c>
      <c r="B1062" s="37" t="s">
        <v>34</v>
      </c>
      <c r="C1062" s="37" t="s">
        <v>153</v>
      </c>
      <c r="D1062" s="37" t="s">
        <v>230</v>
      </c>
      <c r="E1062" s="37" t="s">
        <v>199</v>
      </c>
      <c r="F1062" s="254">
        <v>0</v>
      </c>
      <c r="G1062" s="261">
        <f>+VLOOKUP(Tabla16_2[[#This Row],[Semana ]],Tabla18[],2,0)</f>
        <v>44057</v>
      </c>
      <c r="H1062" s="37">
        <f>+VLOOKUP(Tabla16_2[[#This Row],[Mercado]],Codigos_mercados_mayoristas[],3,0)</f>
        <v>8</v>
      </c>
    </row>
    <row r="1063" spans="1:8">
      <c r="A1063" s="37" t="s">
        <v>16</v>
      </c>
      <c r="B1063" s="37" t="s">
        <v>34</v>
      </c>
      <c r="C1063" s="37" t="s">
        <v>153</v>
      </c>
      <c r="D1063" s="37" t="s">
        <v>230</v>
      </c>
      <c r="E1063" s="37" t="s">
        <v>200</v>
      </c>
      <c r="F1063" s="254">
        <v>6250</v>
      </c>
      <c r="G1063" s="261">
        <f>+VLOOKUP(Tabla16_2[[#This Row],[Semana ]],Tabla18[],2,0)</f>
        <v>44057</v>
      </c>
      <c r="H1063" s="37">
        <f>+VLOOKUP(Tabla16_2[[#This Row],[Mercado]],Codigos_mercados_mayoristas[],3,0)</f>
        <v>8</v>
      </c>
    </row>
    <row r="1064" spans="1:8">
      <c r="A1064" s="37" t="s">
        <v>16</v>
      </c>
      <c r="B1064" s="37" t="s">
        <v>34</v>
      </c>
      <c r="C1064" s="37" t="s">
        <v>153</v>
      </c>
      <c r="D1064" s="37" t="s">
        <v>230</v>
      </c>
      <c r="E1064" s="37" t="s">
        <v>201</v>
      </c>
      <c r="F1064" s="254">
        <v>6250</v>
      </c>
      <c r="G1064" s="261">
        <f>+VLOOKUP(Tabla16_2[[#This Row],[Semana ]],Tabla18[],2,0)</f>
        <v>44057</v>
      </c>
      <c r="H1064" s="37">
        <f>+VLOOKUP(Tabla16_2[[#This Row],[Mercado]],Codigos_mercados_mayoristas[],3,0)</f>
        <v>8</v>
      </c>
    </row>
    <row r="1065" spans="1:8">
      <c r="A1065" s="37" t="s">
        <v>16</v>
      </c>
      <c r="B1065" s="37" t="s">
        <v>34</v>
      </c>
      <c r="C1065" s="37" t="s">
        <v>153</v>
      </c>
      <c r="D1065" s="37" t="s">
        <v>230</v>
      </c>
      <c r="E1065" s="37" t="s">
        <v>202</v>
      </c>
      <c r="F1065" s="254">
        <v>6167</v>
      </c>
      <c r="G1065" s="261">
        <f>+VLOOKUP(Tabla16_2[[#This Row],[Semana ]],Tabla18[],2,0)</f>
        <v>44057</v>
      </c>
      <c r="H1065" s="37">
        <f>+VLOOKUP(Tabla16_2[[#This Row],[Mercado]],Codigos_mercados_mayoristas[],3,0)</f>
        <v>8</v>
      </c>
    </row>
    <row r="1066" spans="1:8">
      <c r="A1066" s="37" t="s">
        <v>16</v>
      </c>
      <c r="B1066" s="37" t="s">
        <v>34</v>
      </c>
      <c r="C1066" s="37" t="s">
        <v>153</v>
      </c>
      <c r="D1066" s="37" t="s">
        <v>230</v>
      </c>
      <c r="E1066" s="37" t="s">
        <v>203</v>
      </c>
      <c r="F1066" s="254">
        <v>6250</v>
      </c>
      <c r="G1066" s="261">
        <f>+VLOOKUP(Tabla16_2[[#This Row],[Semana ]],Tabla18[],2,0)</f>
        <v>44057</v>
      </c>
      <c r="H1066" s="37">
        <f>+VLOOKUP(Tabla16_2[[#This Row],[Mercado]],Codigos_mercados_mayoristas[],3,0)</f>
        <v>8</v>
      </c>
    </row>
    <row r="1067" spans="1:8">
      <c r="A1067" s="37" t="s">
        <v>20</v>
      </c>
      <c r="B1067" s="37" t="s">
        <v>163</v>
      </c>
      <c r="C1067" s="37" t="s">
        <v>153</v>
      </c>
      <c r="D1067" s="37" t="s">
        <v>230</v>
      </c>
      <c r="E1067" s="37" t="s">
        <v>199</v>
      </c>
      <c r="F1067" s="254">
        <v>6109</v>
      </c>
      <c r="G1067" s="261">
        <f>+VLOOKUP(Tabla16_2[[#This Row],[Semana ]],Tabla18[],2,0)</f>
        <v>44057</v>
      </c>
      <c r="H1067" s="37">
        <f>+VLOOKUP(Tabla16_2[[#This Row],[Mercado]],Codigos_mercados_mayoristas[],3,0)</f>
        <v>13</v>
      </c>
    </row>
    <row r="1068" spans="1:8">
      <c r="A1068" s="37" t="s">
        <v>20</v>
      </c>
      <c r="B1068" s="37" t="s">
        <v>163</v>
      </c>
      <c r="C1068" s="37" t="s">
        <v>153</v>
      </c>
      <c r="D1068" s="37" t="s">
        <v>230</v>
      </c>
      <c r="E1068" s="37" t="s">
        <v>200</v>
      </c>
      <c r="F1068" s="254">
        <v>0</v>
      </c>
      <c r="G1068" s="261">
        <f>+VLOOKUP(Tabla16_2[[#This Row],[Semana ]],Tabla18[],2,0)</f>
        <v>44057</v>
      </c>
      <c r="H1068" s="37">
        <f>+VLOOKUP(Tabla16_2[[#This Row],[Mercado]],Codigos_mercados_mayoristas[],3,0)</f>
        <v>13</v>
      </c>
    </row>
    <row r="1069" spans="1:8">
      <c r="A1069" s="37" t="s">
        <v>20</v>
      </c>
      <c r="B1069" s="37" t="s">
        <v>163</v>
      </c>
      <c r="C1069" s="37" t="s">
        <v>153</v>
      </c>
      <c r="D1069" s="37" t="s">
        <v>230</v>
      </c>
      <c r="E1069" s="37" t="s">
        <v>201</v>
      </c>
      <c r="F1069" s="254">
        <v>6000</v>
      </c>
      <c r="G1069" s="261">
        <f>+VLOOKUP(Tabla16_2[[#This Row],[Semana ]],Tabla18[],2,0)</f>
        <v>44057</v>
      </c>
      <c r="H1069" s="37">
        <f>+VLOOKUP(Tabla16_2[[#This Row],[Mercado]],Codigos_mercados_mayoristas[],3,0)</f>
        <v>13</v>
      </c>
    </row>
    <row r="1070" spans="1:8">
      <c r="A1070" s="37" t="s">
        <v>20</v>
      </c>
      <c r="B1070" s="37" t="s">
        <v>163</v>
      </c>
      <c r="C1070" s="37" t="s">
        <v>153</v>
      </c>
      <c r="D1070" s="37" t="s">
        <v>230</v>
      </c>
      <c r="E1070" s="37" t="s">
        <v>202</v>
      </c>
      <c r="F1070" s="254">
        <v>0</v>
      </c>
      <c r="G1070" s="261">
        <f>+VLOOKUP(Tabla16_2[[#This Row],[Semana ]],Tabla18[],2,0)</f>
        <v>44057</v>
      </c>
      <c r="H1070" s="37">
        <f>+VLOOKUP(Tabla16_2[[#This Row],[Mercado]],Codigos_mercados_mayoristas[],3,0)</f>
        <v>13</v>
      </c>
    </row>
    <row r="1071" spans="1:8">
      <c r="A1071" s="37" t="s">
        <v>20</v>
      </c>
      <c r="B1071" s="37" t="s">
        <v>163</v>
      </c>
      <c r="C1071" s="37" t="s">
        <v>153</v>
      </c>
      <c r="D1071" s="37" t="s">
        <v>230</v>
      </c>
      <c r="E1071" s="37" t="s">
        <v>203</v>
      </c>
      <c r="F1071" s="254">
        <v>5891</v>
      </c>
      <c r="G1071" s="261">
        <f>+VLOOKUP(Tabla16_2[[#This Row],[Semana ]],Tabla18[],2,0)</f>
        <v>44057</v>
      </c>
      <c r="H1071" s="37">
        <f>+VLOOKUP(Tabla16_2[[#This Row],[Mercado]],Codigos_mercados_mayoristas[],3,0)</f>
        <v>13</v>
      </c>
    </row>
    <row r="1072" spans="1:8">
      <c r="A1072" s="37" t="s">
        <v>20</v>
      </c>
      <c r="B1072" s="37" t="s">
        <v>36</v>
      </c>
      <c r="C1072" s="37" t="s">
        <v>153</v>
      </c>
      <c r="D1072" s="37" t="s">
        <v>230</v>
      </c>
      <c r="E1072" s="37" t="s">
        <v>199</v>
      </c>
      <c r="F1072" s="254">
        <v>6267</v>
      </c>
      <c r="G1072" s="261">
        <f>+VLOOKUP(Tabla16_2[[#This Row],[Semana ]],Tabla18[],2,0)</f>
        <v>44057</v>
      </c>
      <c r="H1072" s="37">
        <f>+VLOOKUP(Tabla16_2[[#This Row],[Mercado]],Codigos_mercados_mayoristas[],3,0)</f>
        <v>10</v>
      </c>
    </row>
    <row r="1073" spans="1:8">
      <c r="A1073" s="37" t="s">
        <v>20</v>
      </c>
      <c r="B1073" s="37" t="s">
        <v>36</v>
      </c>
      <c r="C1073" s="37" t="s">
        <v>153</v>
      </c>
      <c r="D1073" s="37" t="s">
        <v>230</v>
      </c>
      <c r="E1073" s="37" t="s">
        <v>200</v>
      </c>
      <c r="F1073" s="254">
        <v>6000</v>
      </c>
      <c r="G1073" s="261">
        <f>+VLOOKUP(Tabla16_2[[#This Row],[Semana ]],Tabla18[],2,0)</f>
        <v>44057</v>
      </c>
      <c r="H1073" s="37">
        <f>+VLOOKUP(Tabla16_2[[#This Row],[Mercado]],Codigos_mercados_mayoristas[],3,0)</f>
        <v>10</v>
      </c>
    </row>
    <row r="1074" spans="1:8">
      <c r="A1074" s="37" t="s">
        <v>20</v>
      </c>
      <c r="B1074" s="37" t="s">
        <v>36</v>
      </c>
      <c r="C1074" s="37" t="s">
        <v>153</v>
      </c>
      <c r="D1074" s="37" t="s">
        <v>230</v>
      </c>
      <c r="E1074" s="37" t="s">
        <v>201</v>
      </c>
      <c r="F1074" s="254">
        <v>0</v>
      </c>
      <c r="G1074" s="261">
        <f>+VLOOKUP(Tabla16_2[[#This Row],[Semana ]],Tabla18[],2,0)</f>
        <v>44057</v>
      </c>
      <c r="H1074" s="37">
        <f>+VLOOKUP(Tabla16_2[[#This Row],[Mercado]],Codigos_mercados_mayoristas[],3,0)</f>
        <v>10</v>
      </c>
    </row>
    <row r="1075" spans="1:8">
      <c r="A1075" s="37" t="s">
        <v>20</v>
      </c>
      <c r="B1075" s="37" t="s">
        <v>36</v>
      </c>
      <c r="C1075" s="37" t="s">
        <v>153</v>
      </c>
      <c r="D1075" s="37" t="s">
        <v>230</v>
      </c>
      <c r="E1075" s="37" t="s">
        <v>202</v>
      </c>
      <c r="F1075" s="254">
        <v>0</v>
      </c>
      <c r="G1075" s="261">
        <f>+VLOOKUP(Tabla16_2[[#This Row],[Semana ]],Tabla18[],2,0)</f>
        <v>44057</v>
      </c>
      <c r="H1075" s="37">
        <f>+VLOOKUP(Tabla16_2[[#This Row],[Mercado]],Codigos_mercados_mayoristas[],3,0)</f>
        <v>10</v>
      </c>
    </row>
    <row r="1076" spans="1:8">
      <c r="A1076" s="37" t="s">
        <v>20</v>
      </c>
      <c r="B1076" s="37" t="s">
        <v>36</v>
      </c>
      <c r="C1076" s="37" t="s">
        <v>153</v>
      </c>
      <c r="D1076" s="37" t="s">
        <v>230</v>
      </c>
      <c r="E1076" s="37" t="s">
        <v>203</v>
      </c>
      <c r="F1076" s="254">
        <v>0</v>
      </c>
      <c r="G1076" s="261">
        <f>+VLOOKUP(Tabla16_2[[#This Row],[Semana ]],Tabla18[],2,0)</f>
        <v>44057</v>
      </c>
      <c r="H1076" s="37">
        <f>+VLOOKUP(Tabla16_2[[#This Row],[Mercado]],Codigos_mercados_mayoristas[],3,0)</f>
        <v>10</v>
      </c>
    </row>
    <row r="1077" spans="1:8">
      <c r="A1077" s="37" t="s">
        <v>20</v>
      </c>
      <c r="B1077" s="37" t="s">
        <v>33</v>
      </c>
      <c r="C1077" s="37" t="s">
        <v>153</v>
      </c>
      <c r="D1077" s="37" t="s">
        <v>230</v>
      </c>
      <c r="E1077" s="37" t="s">
        <v>199</v>
      </c>
      <c r="F1077" s="254">
        <v>0</v>
      </c>
      <c r="G1077" s="261">
        <f>+VLOOKUP(Tabla16_2[[#This Row],[Semana ]],Tabla18[],2,0)</f>
        <v>44057</v>
      </c>
      <c r="H1077" s="37">
        <f>+VLOOKUP(Tabla16_2[[#This Row],[Mercado]],Codigos_mercados_mayoristas[],3,0)</f>
        <v>16</v>
      </c>
    </row>
    <row r="1078" spans="1:8">
      <c r="A1078" s="37" t="s">
        <v>20</v>
      </c>
      <c r="B1078" s="37" t="s">
        <v>33</v>
      </c>
      <c r="C1078" s="37" t="s">
        <v>153</v>
      </c>
      <c r="D1078" s="37" t="s">
        <v>230</v>
      </c>
      <c r="E1078" s="37" t="s">
        <v>200</v>
      </c>
      <c r="F1078" s="254">
        <v>5250</v>
      </c>
      <c r="G1078" s="261">
        <f>+VLOOKUP(Tabla16_2[[#This Row],[Semana ]],Tabla18[],2,0)</f>
        <v>44057</v>
      </c>
      <c r="H1078" s="37">
        <f>+VLOOKUP(Tabla16_2[[#This Row],[Mercado]],Codigos_mercados_mayoristas[],3,0)</f>
        <v>16</v>
      </c>
    </row>
    <row r="1079" spans="1:8">
      <c r="A1079" s="37" t="s">
        <v>20</v>
      </c>
      <c r="B1079" s="37" t="s">
        <v>33</v>
      </c>
      <c r="C1079" s="37" t="s">
        <v>153</v>
      </c>
      <c r="D1079" s="37" t="s">
        <v>230</v>
      </c>
      <c r="E1079" s="37" t="s">
        <v>201</v>
      </c>
      <c r="F1079" s="254">
        <v>5250</v>
      </c>
      <c r="G1079" s="261">
        <f>+VLOOKUP(Tabla16_2[[#This Row],[Semana ]],Tabla18[],2,0)</f>
        <v>44057</v>
      </c>
      <c r="H1079" s="37">
        <f>+VLOOKUP(Tabla16_2[[#This Row],[Mercado]],Codigos_mercados_mayoristas[],3,0)</f>
        <v>16</v>
      </c>
    </row>
    <row r="1080" spans="1:8">
      <c r="A1080" s="37" t="s">
        <v>20</v>
      </c>
      <c r="B1080" s="37" t="s">
        <v>33</v>
      </c>
      <c r="C1080" s="37" t="s">
        <v>153</v>
      </c>
      <c r="D1080" s="37" t="s">
        <v>230</v>
      </c>
      <c r="E1080" s="37" t="s">
        <v>202</v>
      </c>
      <c r="F1080" s="254">
        <v>5250</v>
      </c>
      <c r="G1080" s="261">
        <f>+VLOOKUP(Tabla16_2[[#This Row],[Semana ]],Tabla18[],2,0)</f>
        <v>44057</v>
      </c>
      <c r="H1080" s="37">
        <f>+VLOOKUP(Tabla16_2[[#This Row],[Mercado]],Codigos_mercados_mayoristas[],3,0)</f>
        <v>16</v>
      </c>
    </row>
    <row r="1081" spans="1:8">
      <c r="A1081" s="37" t="s">
        <v>20</v>
      </c>
      <c r="B1081" s="37" t="s">
        <v>33</v>
      </c>
      <c r="C1081" s="37" t="s">
        <v>153</v>
      </c>
      <c r="D1081" s="37" t="s">
        <v>230</v>
      </c>
      <c r="E1081" s="37" t="s">
        <v>203</v>
      </c>
      <c r="F1081" s="254">
        <v>5250</v>
      </c>
      <c r="G1081" s="261">
        <f>+VLOOKUP(Tabla16_2[[#This Row],[Semana ]],Tabla18[],2,0)</f>
        <v>44057</v>
      </c>
      <c r="H1081" s="37">
        <f>+VLOOKUP(Tabla16_2[[#This Row],[Mercado]],Codigos_mercados_mayoristas[],3,0)</f>
        <v>16</v>
      </c>
    </row>
    <row r="1082" spans="1:8">
      <c r="A1082" s="37" t="s">
        <v>20</v>
      </c>
      <c r="B1082" s="37" t="s">
        <v>35</v>
      </c>
      <c r="C1082" s="37" t="s">
        <v>153</v>
      </c>
      <c r="D1082" s="37" t="s">
        <v>230</v>
      </c>
      <c r="E1082" s="37" t="s">
        <v>199</v>
      </c>
      <c r="F1082" s="254">
        <v>6000</v>
      </c>
      <c r="G1082" s="261">
        <f>+VLOOKUP(Tabla16_2[[#This Row],[Semana ]],Tabla18[],2,0)</f>
        <v>44057</v>
      </c>
      <c r="H1082" s="37">
        <f>+VLOOKUP(Tabla16_2[[#This Row],[Mercado]],Codigos_mercados_mayoristas[],3,0)</f>
        <v>9</v>
      </c>
    </row>
    <row r="1083" spans="1:8">
      <c r="A1083" s="37" t="s">
        <v>20</v>
      </c>
      <c r="B1083" s="37" t="s">
        <v>35</v>
      </c>
      <c r="C1083" s="37" t="s">
        <v>153</v>
      </c>
      <c r="D1083" s="37" t="s">
        <v>230</v>
      </c>
      <c r="E1083" s="37" t="s">
        <v>200</v>
      </c>
      <c r="F1083" s="254">
        <v>6000</v>
      </c>
      <c r="G1083" s="261">
        <f>+VLOOKUP(Tabla16_2[[#This Row],[Semana ]],Tabla18[],2,0)</f>
        <v>44057</v>
      </c>
      <c r="H1083" s="37">
        <f>+VLOOKUP(Tabla16_2[[#This Row],[Mercado]],Codigos_mercados_mayoristas[],3,0)</f>
        <v>9</v>
      </c>
    </row>
    <row r="1084" spans="1:8">
      <c r="A1084" s="37" t="s">
        <v>20</v>
      </c>
      <c r="B1084" s="37" t="s">
        <v>35</v>
      </c>
      <c r="C1084" s="37" t="s">
        <v>153</v>
      </c>
      <c r="D1084" s="37" t="s">
        <v>230</v>
      </c>
      <c r="E1084" s="37" t="s">
        <v>201</v>
      </c>
      <c r="F1084" s="254">
        <v>6000</v>
      </c>
      <c r="G1084" s="261">
        <f>+VLOOKUP(Tabla16_2[[#This Row],[Semana ]],Tabla18[],2,0)</f>
        <v>44057</v>
      </c>
      <c r="H1084" s="37">
        <f>+VLOOKUP(Tabla16_2[[#This Row],[Mercado]],Codigos_mercados_mayoristas[],3,0)</f>
        <v>9</v>
      </c>
    </row>
    <row r="1085" spans="1:8">
      <c r="A1085" s="37" t="s">
        <v>20</v>
      </c>
      <c r="B1085" s="37" t="s">
        <v>35</v>
      </c>
      <c r="C1085" s="37" t="s">
        <v>153</v>
      </c>
      <c r="D1085" s="37" t="s">
        <v>230</v>
      </c>
      <c r="E1085" s="37" t="s">
        <v>202</v>
      </c>
      <c r="F1085" s="254">
        <v>6000</v>
      </c>
      <c r="G1085" s="261">
        <f>+VLOOKUP(Tabla16_2[[#This Row],[Semana ]],Tabla18[],2,0)</f>
        <v>44057</v>
      </c>
      <c r="H1085" s="37">
        <f>+VLOOKUP(Tabla16_2[[#This Row],[Mercado]],Codigos_mercados_mayoristas[],3,0)</f>
        <v>9</v>
      </c>
    </row>
    <row r="1086" spans="1:8">
      <c r="A1086" s="37" t="s">
        <v>20</v>
      </c>
      <c r="B1086" s="37" t="s">
        <v>35</v>
      </c>
      <c r="C1086" s="37" t="s">
        <v>153</v>
      </c>
      <c r="D1086" s="37" t="s">
        <v>230</v>
      </c>
      <c r="E1086" s="37" t="s">
        <v>203</v>
      </c>
      <c r="F1086" s="254">
        <v>6000</v>
      </c>
      <c r="G1086" s="261">
        <f>+VLOOKUP(Tabla16_2[[#This Row],[Semana ]],Tabla18[],2,0)</f>
        <v>44057</v>
      </c>
      <c r="H1086" s="37">
        <f>+VLOOKUP(Tabla16_2[[#This Row],[Mercado]],Codigos_mercados_mayoristas[],3,0)</f>
        <v>9</v>
      </c>
    </row>
    <row r="1087" spans="1:8">
      <c r="A1087" s="37" t="s">
        <v>22</v>
      </c>
      <c r="B1087" s="37" t="s">
        <v>207</v>
      </c>
      <c r="C1087" s="37" t="s">
        <v>153</v>
      </c>
      <c r="D1087" s="37" t="s">
        <v>230</v>
      </c>
      <c r="E1087" s="37" t="s">
        <v>199</v>
      </c>
      <c r="F1087" s="254">
        <v>0</v>
      </c>
      <c r="G1087" s="261">
        <f>+VLOOKUP(Tabla16_2[[#This Row],[Semana ]],Tabla18[],2,0)</f>
        <v>44057</v>
      </c>
      <c r="H1087" s="37">
        <f>+VLOOKUP(Tabla16_2[[#This Row],[Mercado]],Codigos_mercados_mayoristas[],3,0)</f>
        <v>15</v>
      </c>
    </row>
    <row r="1088" spans="1:8">
      <c r="A1088" s="37" t="s">
        <v>22</v>
      </c>
      <c r="B1088" s="37" t="s">
        <v>207</v>
      </c>
      <c r="C1088" s="37" t="s">
        <v>153</v>
      </c>
      <c r="D1088" s="37" t="s">
        <v>230</v>
      </c>
      <c r="E1088" s="37" t="s">
        <v>200</v>
      </c>
      <c r="F1088" s="254">
        <v>8250</v>
      </c>
      <c r="G1088" s="261">
        <f>+VLOOKUP(Tabla16_2[[#This Row],[Semana ]],Tabla18[],2,0)</f>
        <v>44057</v>
      </c>
      <c r="H1088" s="37">
        <f>+VLOOKUP(Tabla16_2[[#This Row],[Mercado]],Codigos_mercados_mayoristas[],3,0)</f>
        <v>15</v>
      </c>
    </row>
    <row r="1089" spans="1:8">
      <c r="A1089" s="37" t="s">
        <v>22</v>
      </c>
      <c r="B1089" s="37" t="s">
        <v>207</v>
      </c>
      <c r="C1089" s="37" t="s">
        <v>153</v>
      </c>
      <c r="D1089" s="37" t="s">
        <v>230</v>
      </c>
      <c r="E1089" s="37" t="s">
        <v>201</v>
      </c>
      <c r="F1089" s="254">
        <v>0</v>
      </c>
      <c r="G1089" s="261">
        <f>+VLOOKUP(Tabla16_2[[#This Row],[Semana ]],Tabla18[],2,0)</f>
        <v>44057</v>
      </c>
      <c r="H1089" s="37">
        <f>+VLOOKUP(Tabla16_2[[#This Row],[Mercado]],Codigos_mercados_mayoristas[],3,0)</f>
        <v>15</v>
      </c>
    </row>
    <row r="1090" spans="1:8">
      <c r="A1090" s="37" t="s">
        <v>22</v>
      </c>
      <c r="B1090" s="37" t="s">
        <v>207</v>
      </c>
      <c r="C1090" s="37" t="s">
        <v>153</v>
      </c>
      <c r="D1090" s="37" t="s">
        <v>230</v>
      </c>
      <c r="E1090" s="37" t="s">
        <v>202</v>
      </c>
      <c r="F1090" s="254">
        <v>0</v>
      </c>
      <c r="G1090" s="261">
        <f>+VLOOKUP(Tabla16_2[[#This Row],[Semana ]],Tabla18[],2,0)</f>
        <v>44057</v>
      </c>
      <c r="H1090" s="37">
        <f>+VLOOKUP(Tabla16_2[[#This Row],[Mercado]],Codigos_mercados_mayoristas[],3,0)</f>
        <v>15</v>
      </c>
    </row>
    <row r="1091" spans="1:8">
      <c r="A1091" s="37" t="s">
        <v>22</v>
      </c>
      <c r="B1091" s="37" t="s">
        <v>207</v>
      </c>
      <c r="C1091" s="37" t="s">
        <v>153</v>
      </c>
      <c r="D1091" s="37" t="s">
        <v>230</v>
      </c>
      <c r="E1091" s="37" t="s">
        <v>203</v>
      </c>
      <c r="F1091" s="254">
        <v>0</v>
      </c>
      <c r="G1091" s="261">
        <f>+VLOOKUP(Tabla16_2[[#This Row],[Semana ]],Tabla18[],2,0)</f>
        <v>44057</v>
      </c>
      <c r="H1091" s="37">
        <f>+VLOOKUP(Tabla16_2[[#This Row],[Mercado]],Codigos_mercados_mayoristas[],3,0)</f>
        <v>15</v>
      </c>
    </row>
    <row r="1092" spans="1:8">
      <c r="A1092" s="37" t="s">
        <v>22</v>
      </c>
      <c r="B1092" s="37" t="s">
        <v>36</v>
      </c>
      <c r="C1092" s="37" t="s">
        <v>153</v>
      </c>
      <c r="D1092" s="37" t="s">
        <v>230</v>
      </c>
      <c r="E1092" s="37" t="s">
        <v>199</v>
      </c>
      <c r="F1092" s="254">
        <v>0</v>
      </c>
      <c r="G1092" s="261">
        <f>+VLOOKUP(Tabla16_2[[#This Row],[Semana ]],Tabla18[],2,0)</f>
        <v>44057</v>
      </c>
      <c r="H1092" s="37">
        <f>+VLOOKUP(Tabla16_2[[#This Row],[Mercado]],Codigos_mercados_mayoristas[],3,0)</f>
        <v>10</v>
      </c>
    </row>
    <row r="1093" spans="1:8">
      <c r="A1093" s="37" t="s">
        <v>22</v>
      </c>
      <c r="B1093" s="37" t="s">
        <v>36</v>
      </c>
      <c r="C1093" s="37" t="s">
        <v>153</v>
      </c>
      <c r="D1093" s="37" t="s">
        <v>230</v>
      </c>
      <c r="E1093" s="37" t="s">
        <v>200</v>
      </c>
      <c r="F1093" s="254">
        <v>6000</v>
      </c>
      <c r="G1093" s="261">
        <f>+VLOOKUP(Tabla16_2[[#This Row],[Semana ]],Tabla18[],2,0)</f>
        <v>44057</v>
      </c>
      <c r="H1093" s="37">
        <f>+VLOOKUP(Tabla16_2[[#This Row],[Mercado]],Codigos_mercados_mayoristas[],3,0)</f>
        <v>10</v>
      </c>
    </row>
    <row r="1094" spans="1:8">
      <c r="A1094" s="37" t="s">
        <v>22</v>
      </c>
      <c r="B1094" s="37" t="s">
        <v>36</v>
      </c>
      <c r="C1094" s="37" t="s">
        <v>153</v>
      </c>
      <c r="D1094" s="37" t="s">
        <v>230</v>
      </c>
      <c r="E1094" s="37" t="s">
        <v>201</v>
      </c>
      <c r="F1094" s="254">
        <v>6000</v>
      </c>
      <c r="G1094" s="261">
        <f>+VLOOKUP(Tabla16_2[[#This Row],[Semana ]],Tabla18[],2,0)</f>
        <v>44057</v>
      </c>
      <c r="H1094" s="37">
        <f>+VLOOKUP(Tabla16_2[[#This Row],[Mercado]],Codigos_mercados_mayoristas[],3,0)</f>
        <v>10</v>
      </c>
    </row>
    <row r="1095" spans="1:8">
      <c r="A1095" s="37" t="s">
        <v>22</v>
      </c>
      <c r="B1095" s="37" t="s">
        <v>36</v>
      </c>
      <c r="C1095" s="37" t="s">
        <v>153</v>
      </c>
      <c r="D1095" s="37" t="s">
        <v>230</v>
      </c>
      <c r="E1095" s="37" t="s">
        <v>202</v>
      </c>
      <c r="F1095" s="254">
        <v>6250</v>
      </c>
      <c r="G1095" s="261">
        <f>+VLOOKUP(Tabla16_2[[#This Row],[Semana ]],Tabla18[],2,0)</f>
        <v>44057</v>
      </c>
      <c r="H1095" s="37">
        <f>+VLOOKUP(Tabla16_2[[#This Row],[Mercado]],Codigos_mercados_mayoristas[],3,0)</f>
        <v>10</v>
      </c>
    </row>
    <row r="1096" spans="1:8">
      <c r="A1096" s="37" t="s">
        <v>22</v>
      </c>
      <c r="B1096" s="37" t="s">
        <v>36</v>
      </c>
      <c r="C1096" s="37" t="s">
        <v>153</v>
      </c>
      <c r="D1096" s="37" t="s">
        <v>230</v>
      </c>
      <c r="E1096" s="37" t="s">
        <v>203</v>
      </c>
      <c r="F1096" s="254">
        <v>6000</v>
      </c>
      <c r="G1096" s="261">
        <f>+VLOOKUP(Tabla16_2[[#This Row],[Semana ]],Tabla18[],2,0)</f>
        <v>44057</v>
      </c>
      <c r="H1096" s="37">
        <f>+VLOOKUP(Tabla16_2[[#This Row],[Mercado]],Codigos_mercados_mayoristas[],3,0)</f>
        <v>10</v>
      </c>
    </row>
    <row r="1097" spans="1:8">
      <c r="A1097" s="37" t="s">
        <v>22</v>
      </c>
      <c r="B1097" s="37" t="s">
        <v>33</v>
      </c>
      <c r="C1097" s="37" t="s">
        <v>153</v>
      </c>
      <c r="D1097" s="37" t="s">
        <v>230</v>
      </c>
      <c r="E1097" s="37" t="s">
        <v>199</v>
      </c>
      <c r="F1097" s="254">
        <v>5250</v>
      </c>
      <c r="G1097" s="261">
        <f>+VLOOKUP(Tabla16_2[[#This Row],[Semana ]],Tabla18[],2,0)</f>
        <v>44057</v>
      </c>
      <c r="H1097" s="37">
        <f>+VLOOKUP(Tabla16_2[[#This Row],[Mercado]],Codigos_mercados_mayoristas[],3,0)</f>
        <v>16</v>
      </c>
    </row>
    <row r="1098" spans="1:8">
      <c r="A1098" s="37" t="s">
        <v>22</v>
      </c>
      <c r="B1098" s="37" t="s">
        <v>33</v>
      </c>
      <c r="C1098" s="37" t="s">
        <v>153</v>
      </c>
      <c r="D1098" s="37" t="s">
        <v>230</v>
      </c>
      <c r="E1098" s="37" t="s">
        <v>200</v>
      </c>
      <c r="F1098" s="254">
        <v>0</v>
      </c>
      <c r="G1098" s="261">
        <f>+VLOOKUP(Tabla16_2[[#This Row],[Semana ]],Tabla18[],2,0)</f>
        <v>44057</v>
      </c>
      <c r="H1098" s="37">
        <f>+VLOOKUP(Tabla16_2[[#This Row],[Mercado]],Codigos_mercados_mayoristas[],3,0)</f>
        <v>16</v>
      </c>
    </row>
    <row r="1099" spans="1:8">
      <c r="A1099" s="37" t="s">
        <v>22</v>
      </c>
      <c r="B1099" s="37" t="s">
        <v>33</v>
      </c>
      <c r="C1099" s="37" t="s">
        <v>153</v>
      </c>
      <c r="D1099" s="37" t="s">
        <v>230</v>
      </c>
      <c r="E1099" s="37" t="s">
        <v>201</v>
      </c>
      <c r="F1099" s="254">
        <v>0</v>
      </c>
      <c r="G1099" s="261">
        <f>+VLOOKUP(Tabla16_2[[#This Row],[Semana ]],Tabla18[],2,0)</f>
        <v>44057</v>
      </c>
      <c r="H1099" s="37">
        <f>+VLOOKUP(Tabla16_2[[#This Row],[Mercado]],Codigos_mercados_mayoristas[],3,0)</f>
        <v>16</v>
      </c>
    </row>
    <row r="1100" spans="1:8">
      <c r="A1100" s="37" t="s">
        <v>22</v>
      </c>
      <c r="B1100" s="37" t="s">
        <v>33</v>
      </c>
      <c r="C1100" s="37" t="s">
        <v>153</v>
      </c>
      <c r="D1100" s="37" t="s">
        <v>230</v>
      </c>
      <c r="E1100" s="37" t="s">
        <v>202</v>
      </c>
      <c r="F1100" s="254">
        <v>0</v>
      </c>
      <c r="G1100" s="261">
        <f>+VLOOKUP(Tabla16_2[[#This Row],[Semana ]],Tabla18[],2,0)</f>
        <v>44057</v>
      </c>
      <c r="H1100" s="37">
        <f>+VLOOKUP(Tabla16_2[[#This Row],[Mercado]],Codigos_mercados_mayoristas[],3,0)</f>
        <v>16</v>
      </c>
    </row>
    <row r="1101" spans="1:8">
      <c r="A1101" s="37" t="s">
        <v>22</v>
      </c>
      <c r="B1101" s="37" t="s">
        <v>33</v>
      </c>
      <c r="C1101" s="37" t="s">
        <v>153</v>
      </c>
      <c r="D1101" s="37" t="s">
        <v>230</v>
      </c>
      <c r="E1101" s="37" t="s">
        <v>203</v>
      </c>
      <c r="F1101" s="254">
        <v>0</v>
      </c>
      <c r="G1101" s="261">
        <f>+VLOOKUP(Tabla16_2[[#This Row],[Semana ]],Tabla18[],2,0)</f>
        <v>44057</v>
      </c>
      <c r="H1101" s="37">
        <f>+VLOOKUP(Tabla16_2[[#This Row],[Mercado]],Codigos_mercados_mayoristas[],3,0)</f>
        <v>16</v>
      </c>
    </row>
    <row r="1102" spans="1:8">
      <c r="A1102" s="37" t="s">
        <v>22</v>
      </c>
      <c r="B1102" s="37" t="s">
        <v>35</v>
      </c>
      <c r="C1102" s="37" t="s">
        <v>153</v>
      </c>
      <c r="D1102" s="37" t="s">
        <v>230</v>
      </c>
      <c r="E1102" s="37" t="s">
        <v>199</v>
      </c>
      <c r="F1102" s="254">
        <v>0</v>
      </c>
      <c r="G1102" s="261">
        <f>+VLOOKUP(Tabla16_2[[#This Row],[Semana ]],Tabla18[],2,0)</f>
        <v>44057</v>
      </c>
      <c r="H1102" s="37">
        <f>+VLOOKUP(Tabla16_2[[#This Row],[Mercado]],Codigos_mercados_mayoristas[],3,0)</f>
        <v>9</v>
      </c>
    </row>
    <row r="1103" spans="1:8">
      <c r="A1103" s="37" t="s">
        <v>22</v>
      </c>
      <c r="B1103" s="37" t="s">
        <v>35</v>
      </c>
      <c r="C1103" s="37" t="s">
        <v>153</v>
      </c>
      <c r="D1103" s="37" t="s">
        <v>230</v>
      </c>
      <c r="E1103" s="37" t="s">
        <v>200</v>
      </c>
      <c r="F1103" s="254">
        <v>0</v>
      </c>
      <c r="G1103" s="261">
        <f>+VLOOKUP(Tabla16_2[[#This Row],[Semana ]],Tabla18[],2,0)</f>
        <v>44057</v>
      </c>
      <c r="H1103" s="37">
        <f>+VLOOKUP(Tabla16_2[[#This Row],[Mercado]],Codigos_mercados_mayoristas[],3,0)</f>
        <v>9</v>
      </c>
    </row>
    <row r="1104" spans="1:8">
      <c r="A1104" s="37" t="s">
        <v>22</v>
      </c>
      <c r="B1104" s="37" t="s">
        <v>35</v>
      </c>
      <c r="C1104" s="37" t="s">
        <v>153</v>
      </c>
      <c r="D1104" s="37" t="s">
        <v>230</v>
      </c>
      <c r="E1104" s="37" t="s">
        <v>201</v>
      </c>
      <c r="F1104" s="254">
        <v>0</v>
      </c>
      <c r="G1104" s="261">
        <f>+VLOOKUP(Tabla16_2[[#This Row],[Semana ]],Tabla18[],2,0)</f>
        <v>44057</v>
      </c>
      <c r="H1104" s="37">
        <f>+VLOOKUP(Tabla16_2[[#This Row],[Mercado]],Codigos_mercados_mayoristas[],3,0)</f>
        <v>9</v>
      </c>
    </row>
    <row r="1105" spans="1:8">
      <c r="A1105" s="37" t="s">
        <v>22</v>
      </c>
      <c r="B1105" s="37" t="s">
        <v>35</v>
      </c>
      <c r="C1105" s="37" t="s">
        <v>153</v>
      </c>
      <c r="D1105" s="37" t="s">
        <v>230</v>
      </c>
      <c r="E1105" s="37" t="s">
        <v>202</v>
      </c>
      <c r="F1105" s="254">
        <v>6000</v>
      </c>
      <c r="G1105" s="261">
        <f>+VLOOKUP(Tabla16_2[[#This Row],[Semana ]],Tabla18[],2,0)</f>
        <v>44057</v>
      </c>
      <c r="H1105" s="37">
        <f>+VLOOKUP(Tabla16_2[[#This Row],[Mercado]],Codigos_mercados_mayoristas[],3,0)</f>
        <v>9</v>
      </c>
    </row>
    <row r="1106" spans="1:8">
      <c r="A1106" s="37" t="s">
        <v>22</v>
      </c>
      <c r="B1106" s="37" t="s">
        <v>35</v>
      </c>
      <c r="C1106" s="37" t="s">
        <v>153</v>
      </c>
      <c r="D1106" s="37" t="s">
        <v>230</v>
      </c>
      <c r="E1106" s="37" t="s">
        <v>203</v>
      </c>
      <c r="F1106" s="254">
        <v>0</v>
      </c>
      <c r="G1106" s="261">
        <f>+VLOOKUP(Tabla16_2[[#This Row],[Semana ]],Tabla18[],2,0)</f>
        <v>44057</v>
      </c>
      <c r="H1106" s="37">
        <f>+VLOOKUP(Tabla16_2[[#This Row],[Mercado]],Codigos_mercados_mayoristas[],3,0)</f>
        <v>9</v>
      </c>
    </row>
    <row r="1107" spans="1:8">
      <c r="A1107" s="37" t="s">
        <v>23</v>
      </c>
      <c r="B1107" s="37" t="s">
        <v>29</v>
      </c>
      <c r="C1107" s="37" t="s">
        <v>153</v>
      </c>
      <c r="D1107" s="37" t="s">
        <v>231</v>
      </c>
      <c r="E1107" s="37" t="s">
        <v>199</v>
      </c>
      <c r="F1107" s="254">
        <v>5936</v>
      </c>
      <c r="G1107" s="261">
        <f>+VLOOKUP(Tabla16_2[[#This Row],[Semana ]],Tabla18[],2,0)</f>
        <v>44050</v>
      </c>
      <c r="H1107" s="37">
        <f>+VLOOKUP(Tabla16_2[[#This Row],[Mercado]],Codigos_mercados_mayoristas[],3,0)</f>
        <v>5</v>
      </c>
    </row>
    <row r="1108" spans="1:8">
      <c r="A1108" s="37" t="s">
        <v>23</v>
      </c>
      <c r="B1108" s="37" t="s">
        <v>29</v>
      </c>
      <c r="C1108" s="37" t="s">
        <v>153</v>
      </c>
      <c r="D1108" s="37" t="s">
        <v>231</v>
      </c>
      <c r="E1108" s="37" t="s">
        <v>200</v>
      </c>
      <c r="F1108" s="254">
        <v>5911</v>
      </c>
      <c r="G1108" s="261">
        <f>+VLOOKUP(Tabla16_2[[#This Row],[Semana ]],Tabla18[],2,0)</f>
        <v>44050</v>
      </c>
      <c r="H1108" s="37">
        <f>+VLOOKUP(Tabla16_2[[#This Row],[Mercado]],Codigos_mercados_mayoristas[],3,0)</f>
        <v>5</v>
      </c>
    </row>
    <row r="1109" spans="1:8">
      <c r="A1109" s="37" t="s">
        <v>23</v>
      </c>
      <c r="B1109" s="37" t="s">
        <v>29</v>
      </c>
      <c r="C1109" s="37" t="s">
        <v>153</v>
      </c>
      <c r="D1109" s="37" t="s">
        <v>231</v>
      </c>
      <c r="E1109" s="37" t="s">
        <v>201</v>
      </c>
      <c r="F1109" s="254">
        <v>5903</v>
      </c>
      <c r="G1109" s="261">
        <f>+VLOOKUP(Tabla16_2[[#This Row],[Semana ]],Tabla18[],2,0)</f>
        <v>44050</v>
      </c>
      <c r="H1109" s="37">
        <f>+VLOOKUP(Tabla16_2[[#This Row],[Mercado]],Codigos_mercados_mayoristas[],3,0)</f>
        <v>5</v>
      </c>
    </row>
    <row r="1110" spans="1:8">
      <c r="A1110" s="37" t="s">
        <v>23</v>
      </c>
      <c r="B1110" s="37" t="s">
        <v>29</v>
      </c>
      <c r="C1110" s="37" t="s">
        <v>153</v>
      </c>
      <c r="D1110" s="37" t="s">
        <v>231</v>
      </c>
      <c r="E1110" s="37" t="s">
        <v>202</v>
      </c>
      <c r="F1110" s="254">
        <v>5897</v>
      </c>
      <c r="G1110" s="261">
        <f>+VLOOKUP(Tabla16_2[[#This Row],[Semana ]],Tabla18[],2,0)</f>
        <v>44050</v>
      </c>
      <c r="H1110" s="37">
        <f>+VLOOKUP(Tabla16_2[[#This Row],[Mercado]],Codigos_mercados_mayoristas[],3,0)</f>
        <v>5</v>
      </c>
    </row>
    <row r="1111" spans="1:8">
      <c r="A1111" s="37" t="s">
        <v>23</v>
      </c>
      <c r="B1111" s="37" t="s">
        <v>29</v>
      </c>
      <c r="C1111" s="37" t="s">
        <v>153</v>
      </c>
      <c r="D1111" s="37" t="s">
        <v>231</v>
      </c>
      <c r="E1111" s="37" t="s">
        <v>203</v>
      </c>
      <c r="F1111" s="254">
        <v>5700</v>
      </c>
      <c r="G1111" s="261">
        <f>+VLOOKUP(Tabla16_2[[#This Row],[Semana ]],Tabla18[],2,0)</f>
        <v>44050</v>
      </c>
      <c r="H1111" s="37">
        <f>+VLOOKUP(Tabla16_2[[#This Row],[Mercado]],Codigos_mercados_mayoristas[],3,0)</f>
        <v>5</v>
      </c>
    </row>
    <row r="1112" spans="1:8">
      <c r="A1112" s="37" t="s">
        <v>16</v>
      </c>
      <c r="B1112" s="37" t="s">
        <v>207</v>
      </c>
      <c r="C1112" s="37" t="s">
        <v>153</v>
      </c>
      <c r="D1112" s="37" t="s">
        <v>231</v>
      </c>
      <c r="E1112" s="37" t="s">
        <v>199</v>
      </c>
      <c r="F1112" s="254">
        <v>0</v>
      </c>
      <c r="G1112" s="261">
        <f>+VLOOKUP(Tabla16_2[[#This Row],[Semana ]],Tabla18[],2,0)</f>
        <v>44050</v>
      </c>
      <c r="H1112" s="37">
        <f>+VLOOKUP(Tabla16_2[[#This Row],[Mercado]],Codigos_mercados_mayoristas[],3,0)</f>
        <v>15</v>
      </c>
    </row>
    <row r="1113" spans="1:8">
      <c r="A1113" s="37" t="s">
        <v>16</v>
      </c>
      <c r="B1113" s="37" t="s">
        <v>207</v>
      </c>
      <c r="C1113" s="37" t="s">
        <v>153</v>
      </c>
      <c r="D1113" s="37" t="s">
        <v>231</v>
      </c>
      <c r="E1113" s="37" t="s">
        <v>200</v>
      </c>
      <c r="F1113" s="254">
        <v>8250</v>
      </c>
      <c r="G1113" s="261">
        <f>+VLOOKUP(Tabla16_2[[#This Row],[Semana ]],Tabla18[],2,0)</f>
        <v>44050</v>
      </c>
      <c r="H1113" s="37">
        <f>+VLOOKUP(Tabla16_2[[#This Row],[Mercado]],Codigos_mercados_mayoristas[],3,0)</f>
        <v>15</v>
      </c>
    </row>
    <row r="1114" spans="1:8">
      <c r="A1114" s="37" t="s">
        <v>16</v>
      </c>
      <c r="B1114" s="37" t="s">
        <v>207</v>
      </c>
      <c r="C1114" s="37" t="s">
        <v>153</v>
      </c>
      <c r="D1114" s="37" t="s">
        <v>231</v>
      </c>
      <c r="E1114" s="37" t="s">
        <v>201</v>
      </c>
      <c r="F1114" s="254">
        <v>0</v>
      </c>
      <c r="G1114" s="261">
        <f>+VLOOKUP(Tabla16_2[[#This Row],[Semana ]],Tabla18[],2,0)</f>
        <v>44050</v>
      </c>
      <c r="H1114" s="37">
        <f>+VLOOKUP(Tabla16_2[[#This Row],[Mercado]],Codigos_mercados_mayoristas[],3,0)</f>
        <v>15</v>
      </c>
    </row>
    <row r="1115" spans="1:8">
      <c r="A1115" s="37" t="s">
        <v>16</v>
      </c>
      <c r="B1115" s="37" t="s">
        <v>207</v>
      </c>
      <c r="C1115" s="37" t="s">
        <v>153</v>
      </c>
      <c r="D1115" s="37" t="s">
        <v>231</v>
      </c>
      <c r="E1115" s="37" t="s">
        <v>202</v>
      </c>
      <c r="F1115" s="254">
        <v>0</v>
      </c>
      <c r="G1115" s="261">
        <f>+VLOOKUP(Tabla16_2[[#This Row],[Semana ]],Tabla18[],2,0)</f>
        <v>44050</v>
      </c>
      <c r="H1115" s="37">
        <f>+VLOOKUP(Tabla16_2[[#This Row],[Mercado]],Codigos_mercados_mayoristas[],3,0)</f>
        <v>15</v>
      </c>
    </row>
    <row r="1116" spans="1:8">
      <c r="A1116" s="37" t="s">
        <v>16</v>
      </c>
      <c r="B1116" s="37" t="s">
        <v>207</v>
      </c>
      <c r="C1116" s="37" t="s">
        <v>153</v>
      </c>
      <c r="D1116" s="37" t="s">
        <v>231</v>
      </c>
      <c r="E1116" s="37" t="s">
        <v>203</v>
      </c>
      <c r="F1116" s="254">
        <v>0</v>
      </c>
      <c r="G1116" s="261">
        <f>+VLOOKUP(Tabla16_2[[#This Row],[Semana ]],Tabla18[],2,0)</f>
        <v>44050</v>
      </c>
      <c r="H1116" s="37">
        <f>+VLOOKUP(Tabla16_2[[#This Row],[Mercado]],Codigos_mercados_mayoristas[],3,0)</f>
        <v>15</v>
      </c>
    </row>
    <row r="1117" spans="1:8">
      <c r="A1117" s="37" t="s">
        <v>16</v>
      </c>
      <c r="B1117" s="37" t="s">
        <v>163</v>
      </c>
      <c r="C1117" s="37" t="s">
        <v>153</v>
      </c>
      <c r="D1117" s="37" t="s">
        <v>231</v>
      </c>
      <c r="E1117" s="37" t="s">
        <v>199</v>
      </c>
      <c r="F1117" s="254">
        <v>6159</v>
      </c>
      <c r="G1117" s="261">
        <f>+VLOOKUP(Tabla16_2[[#This Row],[Semana ]],Tabla18[],2,0)</f>
        <v>44050</v>
      </c>
      <c r="H1117" s="37">
        <f>+VLOOKUP(Tabla16_2[[#This Row],[Mercado]],Codigos_mercados_mayoristas[],3,0)</f>
        <v>13</v>
      </c>
    </row>
    <row r="1118" spans="1:8">
      <c r="A1118" s="37" t="s">
        <v>16</v>
      </c>
      <c r="B1118" s="37" t="s">
        <v>163</v>
      </c>
      <c r="C1118" s="37" t="s">
        <v>153</v>
      </c>
      <c r="D1118" s="37" t="s">
        <v>231</v>
      </c>
      <c r="E1118" s="37" t="s">
        <v>200</v>
      </c>
      <c r="F1118" s="254">
        <v>0</v>
      </c>
      <c r="G1118" s="261">
        <f>+VLOOKUP(Tabla16_2[[#This Row],[Semana ]],Tabla18[],2,0)</f>
        <v>44050</v>
      </c>
      <c r="H1118" s="37">
        <f>+VLOOKUP(Tabla16_2[[#This Row],[Mercado]],Codigos_mercados_mayoristas[],3,0)</f>
        <v>13</v>
      </c>
    </row>
    <row r="1119" spans="1:8">
      <c r="A1119" s="37" t="s">
        <v>16</v>
      </c>
      <c r="B1119" s="37" t="s">
        <v>163</v>
      </c>
      <c r="C1119" s="37" t="s">
        <v>153</v>
      </c>
      <c r="D1119" s="37" t="s">
        <v>231</v>
      </c>
      <c r="E1119" s="37" t="s">
        <v>201</v>
      </c>
      <c r="F1119" s="254">
        <v>0</v>
      </c>
      <c r="G1119" s="261">
        <f>+VLOOKUP(Tabla16_2[[#This Row],[Semana ]],Tabla18[],2,0)</f>
        <v>44050</v>
      </c>
      <c r="H1119" s="37">
        <f>+VLOOKUP(Tabla16_2[[#This Row],[Mercado]],Codigos_mercados_mayoristas[],3,0)</f>
        <v>13</v>
      </c>
    </row>
    <row r="1120" spans="1:8">
      <c r="A1120" s="37" t="s">
        <v>16</v>
      </c>
      <c r="B1120" s="37" t="s">
        <v>163</v>
      </c>
      <c r="C1120" s="37" t="s">
        <v>153</v>
      </c>
      <c r="D1120" s="37" t="s">
        <v>231</v>
      </c>
      <c r="E1120" s="37" t="s">
        <v>202</v>
      </c>
      <c r="F1120" s="254">
        <v>5877</v>
      </c>
      <c r="G1120" s="261">
        <f>+VLOOKUP(Tabla16_2[[#This Row],[Semana ]],Tabla18[],2,0)</f>
        <v>44050</v>
      </c>
      <c r="H1120" s="37">
        <f>+VLOOKUP(Tabla16_2[[#This Row],[Mercado]],Codigos_mercados_mayoristas[],3,0)</f>
        <v>13</v>
      </c>
    </row>
    <row r="1121" spans="1:8">
      <c r="A1121" s="37" t="s">
        <v>16</v>
      </c>
      <c r="B1121" s="37" t="s">
        <v>163</v>
      </c>
      <c r="C1121" s="37" t="s">
        <v>153</v>
      </c>
      <c r="D1121" s="37" t="s">
        <v>231</v>
      </c>
      <c r="E1121" s="37" t="s">
        <v>203</v>
      </c>
      <c r="F1121" s="254">
        <v>5900</v>
      </c>
      <c r="G1121" s="261">
        <f>+VLOOKUP(Tabla16_2[[#This Row],[Semana ]],Tabla18[],2,0)</f>
        <v>44050</v>
      </c>
      <c r="H1121" s="37">
        <f>+VLOOKUP(Tabla16_2[[#This Row],[Mercado]],Codigos_mercados_mayoristas[],3,0)</f>
        <v>13</v>
      </c>
    </row>
    <row r="1122" spans="1:8">
      <c r="A1122" s="37" t="s">
        <v>16</v>
      </c>
      <c r="B1122" s="37" t="s">
        <v>34</v>
      </c>
      <c r="C1122" s="37" t="s">
        <v>153</v>
      </c>
      <c r="D1122" s="37" t="s">
        <v>231</v>
      </c>
      <c r="E1122" s="37" t="s">
        <v>199</v>
      </c>
      <c r="F1122" s="254">
        <v>0</v>
      </c>
      <c r="G1122" s="261">
        <f>+VLOOKUP(Tabla16_2[[#This Row],[Semana ]],Tabla18[],2,0)</f>
        <v>44050</v>
      </c>
      <c r="H1122" s="37">
        <f>+VLOOKUP(Tabla16_2[[#This Row],[Mercado]],Codigos_mercados_mayoristas[],3,0)</f>
        <v>8</v>
      </c>
    </row>
    <row r="1123" spans="1:8">
      <c r="A1123" s="37" t="s">
        <v>16</v>
      </c>
      <c r="B1123" s="37" t="s">
        <v>34</v>
      </c>
      <c r="C1123" s="37" t="s">
        <v>153</v>
      </c>
      <c r="D1123" s="37" t="s">
        <v>231</v>
      </c>
      <c r="E1123" s="37" t="s">
        <v>200</v>
      </c>
      <c r="F1123" s="254">
        <v>6250</v>
      </c>
      <c r="G1123" s="261">
        <f>+VLOOKUP(Tabla16_2[[#This Row],[Semana ]],Tabla18[],2,0)</f>
        <v>44050</v>
      </c>
      <c r="H1123" s="37">
        <f>+VLOOKUP(Tabla16_2[[#This Row],[Mercado]],Codigos_mercados_mayoristas[],3,0)</f>
        <v>8</v>
      </c>
    </row>
    <row r="1124" spans="1:8">
      <c r="A1124" s="37" t="s">
        <v>16</v>
      </c>
      <c r="B1124" s="37" t="s">
        <v>34</v>
      </c>
      <c r="C1124" s="37" t="s">
        <v>153</v>
      </c>
      <c r="D1124" s="37" t="s">
        <v>231</v>
      </c>
      <c r="E1124" s="37" t="s">
        <v>201</v>
      </c>
      <c r="F1124" s="254">
        <v>0</v>
      </c>
      <c r="G1124" s="261">
        <f>+VLOOKUP(Tabla16_2[[#This Row],[Semana ]],Tabla18[],2,0)</f>
        <v>44050</v>
      </c>
      <c r="H1124" s="37">
        <f>+VLOOKUP(Tabla16_2[[#This Row],[Mercado]],Codigos_mercados_mayoristas[],3,0)</f>
        <v>8</v>
      </c>
    </row>
    <row r="1125" spans="1:8">
      <c r="A1125" s="37" t="s">
        <v>16</v>
      </c>
      <c r="B1125" s="37" t="s">
        <v>34</v>
      </c>
      <c r="C1125" s="37" t="s">
        <v>153</v>
      </c>
      <c r="D1125" s="37" t="s">
        <v>231</v>
      </c>
      <c r="E1125" s="37" t="s">
        <v>202</v>
      </c>
      <c r="F1125" s="254">
        <v>6250</v>
      </c>
      <c r="G1125" s="261">
        <f>+VLOOKUP(Tabla16_2[[#This Row],[Semana ]],Tabla18[],2,0)</f>
        <v>44050</v>
      </c>
      <c r="H1125" s="37">
        <f>+VLOOKUP(Tabla16_2[[#This Row],[Mercado]],Codigos_mercados_mayoristas[],3,0)</f>
        <v>8</v>
      </c>
    </row>
    <row r="1126" spans="1:8">
      <c r="A1126" s="37" t="s">
        <v>16</v>
      </c>
      <c r="B1126" s="37" t="s">
        <v>34</v>
      </c>
      <c r="C1126" s="37" t="s">
        <v>153</v>
      </c>
      <c r="D1126" s="37" t="s">
        <v>231</v>
      </c>
      <c r="E1126" s="37" t="s">
        <v>203</v>
      </c>
      <c r="F1126" s="254">
        <v>6250</v>
      </c>
      <c r="G1126" s="261">
        <f>+VLOOKUP(Tabla16_2[[#This Row],[Semana ]],Tabla18[],2,0)</f>
        <v>44050</v>
      </c>
      <c r="H1126" s="37">
        <f>+VLOOKUP(Tabla16_2[[#This Row],[Mercado]],Codigos_mercados_mayoristas[],3,0)</f>
        <v>8</v>
      </c>
    </row>
    <row r="1127" spans="1:8">
      <c r="A1127" s="37" t="s">
        <v>20</v>
      </c>
      <c r="B1127" s="37" t="s">
        <v>163</v>
      </c>
      <c r="C1127" s="37" t="s">
        <v>153</v>
      </c>
      <c r="D1127" s="37" t="s">
        <v>231</v>
      </c>
      <c r="E1127" s="37" t="s">
        <v>199</v>
      </c>
      <c r="F1127" s="254">
        <v>0</v>
      </c>
      <c r="G1127" s="261">
        <f>+VLOOKUP(Tabla16_2[[#This Row],[Semana ]],Tabla18[],2,0)</f>
        <v>44050</v>
      </c>
      <c r="H1127" s="37">
        <f>+VLOOKUP(Tabla16_2[[#This Row],[Mercado]],Codigos_mercados_mayoristas[],3,0)</f>
        <v>13</v>
      </c>
    </row>
    <row r="1128" spans="1:8">
      <c r="A1128" s="37" t="s">
        <v>20</v>
      </c>
      <c r="B1128" s="37" t="s">
        <v>163</v>
      </c>
      <c r="C1128" s="37" t="s">
        <v>153</v>
      </c>
      <c r="D1128" s="37" t="s">
        <v>231</v>
      </c>
      <c r="E1128" s="37" t="s">
        <v>200</v>
      </c>
      <c r="F1128" s="254">
        <v>0</v>
      </c>
      <c r="G1128" s="261">
        <f>+VLOOKUP(Tabla16_2[[#This Row],[Semana ]],Tabla18[],2,0)</f>
        <v>44050</v>
      </c>
      <c r="H1128" s="37">
        <f>+VLOOKUP(Tabla16_2[[#This Row],[Mercado]],Codigos_mercados_mayoristas[],3,0)</f>
        <v>13</v>
      </c>
    </row>
    <row r="1129" spans="1:8">
      <c r="A1129" s="37" t="s">
        <v>20</v>
      </c>
      <c r="B1129" s="37" t="s">
        <v>163</v>
      </c>
      <c r="C1129" s="37" t="s">
        <v>153</v>
      </c>
      <c r="D1129" s="37" t="s">
        <v>231</v>
      </c>
      <c r="E1129" s="37" t="s">
        <v>201</v>
      </c>
      <c r="F1129" s="254">
        <v>0</v>
      </c>
      <c r="G1129" s="261">
        <f>+VLOOKUP(Tabla16_2[[#This Row],[Semana ]],Tabla18[],2,0)</f>
        <v>44050</v>
      </c>
      <c r="H1129" s="37">
        <f>+VLOOKUP(Tabla16_2[[#This Row],[Mercado]],Codigos_mercados_mayoristas[],3,0)</f>
        <v>13</v>
      </c>
    </row>
    <row r="1130" spans="1:8">
      <c r="A1130" s="37" t="s">
        <v>20</v>
      </c>
      <c r="B1130" s="37" t="s">
        <v>163</v>
      </c>
      <c r="C1130" s="37" t="s">
        <v>153</v>
      </c>
      <c r="D1130" s="37" t="s">
        <v>231</v>
      </c>
      <c r="E1130" s="37" t="s">
        <v>202</v>
      </c>
      <c r="F1130" s="254">
        <v>5891</v>
      </c>
      <c r="G1130" s="261">
        <f>+VLOOKUP(Tabla16_2[[#This Row],[Semana ]],Tabla18[],2,0)</f>
        <v>44050</v>
      </c>
      <c r="H1130" s="37">
        <f>+VLOOKUP(Tabla16_2[[#This Row],[Mercado]],Codigos_mercados_mayoristas[],3,0)</f>
        <v>13</v>
      </c>
    </row>
    <row r="1131" spans="1:8">
      <c r="A1131" s="37" t="s">
        <v>20</v>
      </c>
      <c r="B1131" s="37" t="s">
        <v>163</v>
      </c>
      <c r="C1131" s="37" t="s">
        <v>153</v>
      </c>
      <c r="D1131" s="37" t="s">
        <v>231</v>
      </c>
      <c r="E1131" s="37" t="s">
        <v>203</v>
      </c>
      <c r="F1131" s="254">
        <v>0</v>
      </c>
      <c r="G1131" s="261">
        <f>+VLOOKUP(Tabla16_2[[#This Row],[Semana ]],Tabla18[],2,0)</f>
        <v>44050</v>
      </c>
      <c r="H1131" s="37">
        <f>+VLOOKUP(Tabla16_2[[#This Row],[Mercado]],Codigos_mercados_mayoristas[],3,0)</f>
        <v>13</v>
      </c>
    </row>
    <row r="1132" spans="1:8">
      <c r="A1132" s="37" t="s">
        <v>20</v>
      </c>
      <c r="B1132" s="37" t="s">
        <v>36</v>
      </c>
      <c r="C1132" s="37" t="s">
        <v>153</v>
      </c>
      <c r="D1132" s="37" t="s">
        <v>231</v>
      </c>
      <c r="E1132" s="37" t="s">
        <v>199</v>
      </c>
      <c r="F1132" s="254">
        <v>6000</v>
      </c>
      <c r="G1132" s="261">
        <f>+VLOOKUP(Tabla16_2[[#This Row],[Semana ]],Tabla18[],2,0)</f>
        <v>44050</v>
      </c>
      <c r="H1132" s="37">
        <f>+VLOOKUP(Tabla16_2[[#This Row],[Mercado]],Codigos_mercados_mayoristas[],3,0)</f>
        <v>10</v>
      </c>
    </row>
    <row r="1133" spans="1:8">
      <c r="A1133" s="37" t="s">
        <v>20</v>
      </c>
      <c r="B1133" s="37" t="s">
        <v>36</v>
      </c>
      <c r="C1133" s="37" t="s">
        <v>153</v>
      </c>
      <c r="D1133" s="37" t="s">
        <v>231</v>
      </c>
      <c r="E1133" s="37" t="s">
        <v>200</v>
      </c>
      <c r="F1133" s="254">
        <v>6000</v>
      </c>
      <c r="G1133" s="261">
        <f>+VLOOKUP(Tabla16_2[[#This Row],[Semana ]],Tabla18[],2,0)</f>
        <v>44050</v>
      </c>
      <c r="H1133" s="37">
        <f>+VLOOKUP(Tabla16_2[[#This Row],[Mercado]],Codigos_mercados_mayoristas[],3,0)</f>
        <v>10</v>
      </c>
    </row>
    <row r="1134" spans="1:8">
      <c r="A1134" s="37" t="s">
        <v>20</v>
      </c>
      <c r="B1134" s="37" t="s">
        <v>36</v>
      </c>
      <c r="C1134" s="37" t="s">
        <v>153</v>
      </c>
      <c r="D1134" s="37" t="s">
        <v>231</v>
      </c>
      <c r="E1134" s="37" t="s">
        <v>201</v>
      </c>
      <c r="F1134" s="254">
        <v>6000</v>
      </c>
      <c r="G1134" s="261">
        <f>+VLOOKUP(Tabla16_2[[#This Row],[Semana ]],Tabla18[],2,0)</f>
        <v>44050</v>
      </c>
      <c r="H1134" s="37">
        <f>+VLOOKUP(Tabla16_2[[#This Row],[Mercado]],Codigos_mercados_mayoristas[],3,0)</f>
        <v>10</v>
      </c>
    </row>
    <row r="1135" spans="1:8">
      <c r="A1135" s="37" t="s">
        <v>20</v>
      </c>
      <c r="B1135" s="37" t="s">
        <v>36</v>
      </c>
      <c r="C1135" s="37" t="s">
        <v>153</v>
      </c>
      <c r="D1135" s="37" t="s">
        <v>231</v>
      </c>
      <c r="E1135" s="37" t="s">
        <v>202</v>
      </c>
      <c r="F1135" s="254">
        <v>0</v>
      </c>
      <c r="G1135" s="261">
        <f>+VLOOKUP(Tabla16_2[[#This Row],[Semana ]],Tabla18[],2,0)</f>
        <v>44050</v>
      </c>
      <c r="H1135" s="37">
        <f>+VLOOKUP(Tabla16_2[[#This Row],[Mercado]],Codigos_mercados_mayoristas[],3,0)</f>
        <v>10</v>
      </c>
    </row>
    <row r="1136" spans="1:8">
      <c r="A1136" s="37" t="s">
        <v>20</v>
      </c>
      <c r="B1136" s="37" t="s">
        <v>36</v>
      </c>
      <c r="C1136" s="37" t="s">
        <v>153</v>
      </c>
      <c r="D1136" s="37" t="s">
        <v>231</v>
      </c>
      <c r="E1136" s="37" t="s">
        <v>203</v>
      </c>
      <c r="F1136" s="254">
        <v>6000</v>
      </c>
      <c r="G1136" s="261">
        <f>+VLOOKUP(Tabla16_2[[#This Row],[Semana ]],Tabla18[],2,0)</f>
        <v>44050</v>
      </c>
      <c r="H1136" s="37">
        <f>+VLOOKUP(Tabla16_2[[#This Row],[Mercado]],Codigos_mercados_mayoristas[],3,0)</f>
        <v>10</v>
      </c>
    </row>
    <row r="1137" spans="1:8">
      <c r="A1137" s="37" t="s">
        <v>20</v>
      </c>
      <c r="B1137" s="37" t="s">
        <v>33</v>
      </c>
      <c r="C1137" s="37" t="s">
        <v>153</v>
      </c>
      <c r="D1137" s="37" t="s">
        <v>231</v>
      </c>
      <c r="E1137" s="37" t="s">
        <v>199</v>
      </c>
      <c r="F1137" s="254">
        <v>0</v>
      </c>
      <c r="G1137" s="261">
        <f>+VLOOKUP(Tabla16_2[[#This Row],[Semana ]],Tabla18[],2,0)</f>
        <v>44050</v>
      </c>
      <c r="H1137" s="37">
        <f>+VLOOKUP(Tabla16_2[[#This Row],[Mercado]],Codigos_mercados_mayoristas[],3,0)</f>
        <v>16</v>
      </c>
    </row>
    <row r="1138" spans="1:8">
      <c r="A1138" s="37" t="s">
        <v>20</v>
      </c>
      <c r="B1138" s="37" t="s">
        <v>33</v>
      </c>
      <c r="C1138" s="37" t="s">
        <v>153</v>
      </c>
      <c r="D1138" s="37" t="s">
        <v>231</v>
      </c>
      <c r="E1138" s="37" t="s">
        <v>200</v>
      </c>
      <c r="F1138" s="254">
        <v>0</v>
      </c>
      <c r="G1138" s="261">
        <f>+VLOOKUP(Tabla16_2[[#This Row],[Semana ]],Tabla18[],2,0)</f>
        <v>44050</v>
      </c>
      <c r="H1138" s="37">
        <f>+VLOOKUP(Tabla16_2[[#This Row],[Mercado]],Codigos_mercados_mayoristas[],3,0)</f>
        <v>16</v>
      </c>
    </row>
    <row r="1139" spans="1:8">
      <c r="A1139" s="37" t="s">
        <v>20</v>
      </c>
      <c r="B1139" s="37" t="s">
        <v>33</v>
      </c>
      <c r="C1139" s="37" t="s">
        <v>153</v>
      </c>
      <c r="D1139" s="37" t="s">
        <v>231</v>
      </c>
      <c r="E1139" s="37" t="s">
        <v>201</v>
      </c>
      <c r="F1139" s="254">
        <v>5250</v>
      </c>
      <c r="G1139" s="261">
        <f>+VLOOKUP(Tabla16_2[[#This Row],[Semana ]],Tabla18[],2,0)</f>
        <v>44050</v>
      </c>
      <c r="H1139" s="37">
        <f>+VLOOKUP(Tabla16_2[[#This Row],[Mercado]],Codigos_mercados_mayoristas[],3,0)</f>
        <v>16</v>
      </c>
    </row>
    <row r="1140" spans="1:8">
      <c r="A1140" s="37" t="s">
        <v>20</v>
      </c>
      <c r="B1140" s="37" t="s">
        <v>33</v>
      </c>
      <c r="C1140" s="37" t="s">
        <v>153</v>
      </c>
      <c r="D1140" s="37" t="s">
        <v>231</v>
      </c>
      <c r="E1140" s="37" t="s">
        <v>202</v>
      </c>
      <c r="F1140" s="254">
        <v>5250</v>
      </c>
      <c r="G1140" s="261">
        <f>+VLOOKUP(Tabla16_2[[#This Row],[Semana ]],Tabla18[],2,0)</f>
        <v>44050</v>
      </c>
      <c r="H1140" s="37">
        <f>+VLOOKUP(Tabla16_2[[#This Row],[Mercado]],Codigos_mercados_mayoristas[],3,0)</f>
        <v>16</v>
      </c>
    </row>
    <row r="1141" spans="1:8">
      <c r="A1141" s="37" t="s">
        <v>20</v>
      </c>
      <c r="B1141" s="37" t="s">
        <v>33</v>
      </c>
      <c r="C1141" s="37" t="s">
        <v>153</v>
      </c>
      <c r="D1141" s="37" t="s">
        <v>231</v>
      </c>
      <c r="E1141" s="37" t="s">
        <v>203</v>
      </c>
      <c r="F1141" s="254">
        <v>5000</v>
      </c>
      <c r="G1141" s="261">
        <f>+VLOOKUP(Tabla16_2[[#This Row],[Semana ]],Tabla18[],2,0)</f>
        <v>44050</v>
      </c>
      <c r="H1141" s="37">
        <f>+VLOOKUP(Tabla16_2[[#This Row],[Mercado]],Codigos_mercados_mayoristas[],3,0)</f>
        <v>16</v>
      </c>
    </row>
    <row r="1142" spans="1:8">
      <c r="A1142" s="37" t="s">
        <v>20</v>
      </c>
      <c r="B1142" s="37" t="s">
        <v>31</v>
      </c>
      <c r="C1142" s="37" t="s">
        <v>153</v>
      </c>
      <c r="D1142" s="37" t="s">
        <v>231</v>
      </c>
      <c r="E1142" s="37" t="s">
        <v>199</v>
      </c>
      <c r="F1142" s="254">
        <v>8000</v>
      </c>
      <c r="G1142" s="261">
        <f>+VLOOKUP(Tabla16_2[[#This Row],[Semana ]],Tabla18[],2,0)</f>
        <v>44050</v>
      </c>
      <c r="H1142" s="37">
        <f>+VLOOKUP(Tabla16_2[[#This Row],[Mercado]],Codigos_mercados_mayoristas[],3,0)</f>
        <v>13</v>
      </c>
    </row>
    <row r="1143" spans="1:8">
      <c r="A1143" s="37" t="s">
        <v>20</v>
      </c>
      <c r="B1143" s="37" t="s">
        <v>31</v>
      </c>
      <c r="C1143" s="37" t="s">
        <v>153</v>
      </c>
      <c r="D1143" s="37" t="s">
        <v>231</v>
      </c>
      <c r="E1143" s="37" t="s">
        <v>200</v>
      </c>
      <c r="F1143" s="254">
        <v>0</v>
      </c>
      <c r="G1143" s="261">
        <f>+VLOOKUP(Tabla16_2[[#This Row],[Semana ]],Tabla18[],2,0)</f>
        <v>44050</v>
      </c>
      <c r="H1143" s="37">
        <f>+VLOOKUP(Tabla16_2[[#This Row],[Mercado]],Codigos_mercados_mayoristas[],3,0)</f>
        <v>13</v>
      </c>
    </row>
    <row r="1144" spans="1:8">
      <c r="A1144" s="37" t="s">
        <v>20</v>
      </c>
      <c r="B1144" s="37" t="s">
        <v>31</v>
      </c>
      <c r="C1144" s="37" t="s">
        <v>153</v>
      </c>
      <c r="D1144" s="37" t="s">
        <v>231</v>
      </c>
      <c r="E1144" s="37" t="s">
        <v>201</v>
      </c>
      <c r="F1144" s="254">
        <v>0</v>
      </c>
      <c r="G1144" s="261">
        <f>+VLOOKUP(Tabla16_2[[#This Row],[Semana ]],Tabla18[],2,0)</f>
        <v>44050</v>
      </c>
      <c r="H1144" s="37">
        <f>+VLOOKUP(Tabla16_2[[#This Row],[Mercado]],Codigos_mercados_mayoristas[],3,0)</f>
        <v>13</v>
      </c>
    </row>
    <row r="1145" spans="1:8">
      <c r="A1145" s="37" t="s">
        <v>20</v>
      </c>
      <c r="B1145" s="37" t="s">
        <v>31</v>
      </c>
      <c r="C1145" s="37" t="s">
        <v>153</v>
      </c>
      <c r="D1145" s="37" t="s">
        <v>231</v>
      </c>
      <c r="E1145" s="37" t="s">
        <v>202</v>
      </c>
      <c r="F1145" s="254">
        <v>0</v>
      </c>
      <c r="G1145" s="261">
        <f>+VLOOKUP(Tabla16_2[[#This Row],[Semana ]],Tabla18[],2,0)</f>
        <v>44050</v>
      </c>
      <c r="H1145" s="37">
        <f>+VLOOKUP(Tabla16_2[[#This Row],[Mercado]],Codigos_mercados_mayoristas[],3,0)</f>
        <v>13</v>
      </c>
    </row>
    <row r="1146" spans="1:8">
      <c r="A1146" s="37" t="s">
        <v>20</v>
      </c>
      <c r="B1146" s="37" t="s">
        <v>31</v>
      </c>
      <c r="C1146" s="37" t="s">
        <v>153</v>
      </c>
      <c r="D1146" s="37" t="s">
        <v>231</v>
      </c>
      <c r="E1146" s="37" t="s">
        <v>203</v>
      </c>
      <c r="F1146" s="254">
        <v>0</v>
      </c>
      <c r="G1146" s="261">
        <f>+VLOOKUP(Tabla16_2[[#This Row],[Semana ]],Tabla18[],2,0)</f>
        <v>44050</v>
      </c>
      <c r="H1146" s="37">
        <f>+VLOOKUP(Tabla16_2[[#This Row],[Mercado]],Codigos_mercados_mayoristas[],3,0)</f>
        <v>13</v>
      </c>
    </row>
    <row r="1147" spans="1:8">
      <c r="A1147" s="37" t="s">
        <v>20</v>
      </c>
      <c r="B1147" s="37" t="s">
        <v>35</v>
      </c>
      <c r="C1147" s="37" t="s">
        <v>153</v>
      </c>
      <c r="D1147" s="37" t="s">
        <v>231</v>
      </c>
      <c r="E1147" s="37" t="s">
        <v>199</v>
      </c>
      <c r="F1147" s="254">
        <v>7000</v>
      </c>
      <c r="G1147" s="261">
        <f>+VLOOKUP(Tabla16_2[[#This Row],[Semana ]],Tabla18[],2,0)</f>
        <v>44050</v>
      </c>
      <c r="H1147" s="37">
        <f>+VLOOKUP(Tabla16_2[[#This Row],[Mercado]],Codigos_mercados_mayoristas[],3,0)</f>
        <v>9</v>
      </c>
    </row>
    <row r="1148" spans="1:8">
      <c r="A1148" s="37" t="s">
        <v>20</v>
      </c>
      <c r="B1148" s="37" t="s">
        <v>35</v>
      </c>
      <c r="C1148" s="37" t="s">
        <v>153</v>
      </c>
      <c r="D1148" s="37" t="s">
        <v>231</v>
      </c>
      <c r="E1148" s="37" t="s">
        <v>200</v>
      </c>
      <c r="F1148" s="254">
        <v>6000</v>
      </c>
      <c r="G1148" s="261">
        <f>+VLOOKUP(Tabla16_2[[#This Row],[Semana ]],Tabla18[],2,0)</f>
        <v>44050</v>
      </c>
      <c r="H1148" s="37">
        <f>+VLOOKUP(Tabla16_2[[#This Row],[Mercado]],Codigos_mercados_mayoristas[],3,0)</f>
        <v>9</v>
      </c>
    </row>
    <row r="1149" spans="1:8">
      <c r="A1149" s="37" t="s">
        <v>20</v>
      </c>
      <c r="B1149" s="37" t="s">
        <v>35</v>
      </c>
      <c r="C1149" s="37" t="s">
        <v>153</v>
      </c>
      <c r="D1149" s="37" t="s">
        <v>231</v>
      </c>
      <c r="E1149" s="37" t="s">
        <v>201</v>
      </c>
      <c r="F1149" s="254">
        <v>6000</v>
      </c>
      <c r="G1149" s="261">
        <f>+VLOOKUP(Tabla16_2[[#This Row],[Semana ]],Tabla18[],2,0)</f>
        <v>44050</v>
      </c>
      <c r="H1149" s="37">
        <f>+VLOOKUP(Tabla16_2[[#This Row],[Mercado]],Codigos_mercados_mayoristas[],3,0)</f>
        <v>9</v>
      </c>
    </row>
    <row r="1150" spans="1:8">
      <c r="A1150" s="37" t="s">
        <v>20</v>
      </c>
      <c r="B1150" s="37" t="s">
        <v>35</v>
      </c>
      <c r="C1150" s="37" t="s">
        <v>153</v>
      </c>
      <c r="D1150" s="37" t="s">
        <v>231</v>
      </c>
      <c r="E1150" s="37" t="s">
        <v>202</v>
      </c>
      <c r="F1150" s="254">
        <v>6000</v>
      </c>
      <c r="G1150" s="261">
        <f>+VLOOKUP(Tabla16_2[[#This Row],[Semana ]],Tabla18[],2,0)</f>
        <v>44050</v>
      </c>
      <c r="H1150" s="37">
        <f>+VLOOKUP(Tabla16_2[[#This Row],[Mercado]],Codigos_mercados_mayoristas[],3,0)</f>
        <v>9</v>
      </c>
    </row>
    <row r="1151" spans="1:8">
      <c r="A1151" s="37" t="s">
        <v>20</v>
      </c>
      <c r="B1151" s="37" t="s">
        <v>35</v>
      </c>
      <c r="C1151" s="37" t="s">
        <v>153</v>
      </c>
      <c r="D1151" s="37" t="s">
        <v>231</v>
      </c>
      <c r="E1151" s="37" t="s">
        <v>203</v>
      </c>
      <c r="F1151" s="254">
        <v>6000</v>
      </c>
      <c r="G1151" s="261">
        <f>+VLOOKUP(Tabla16_2[[#This Row],[Semana ]],Tabla18[],2,0)</f>
        <v>44050</v>
      </c>
      <c r="H1151" s="37">
        <f>+VLOOKUP(Tabla16_2[[#This Row],[Mercado]],Codigos_mercados_mayoristas[],3,0)</f>
        <v>9</v>
      </c>
    </row>
    <row r="1152" spans="1:8">
      <c r="A1152" s="37" t="s">
        <v>22</v>
      </c>
      <c r="B1152" s="37" t="s">
        <v>163</v>
      </c>
      <c r="C1152" s="37" t="s">
        <v>153</v>
      </c>
      <c r="D1152" s="37" t="s">
        <v>231</v>
      </c>
      <c r="E1152" s="37" t="s">
        <v>199</v>
      </c>
      <c r="F1152" s="254">
        <v>6286</v>
      </c>
      <c r="G1152" s="261">
        <f>+VLOOKUP(Tabla16_2[[#This Row],[Semana ]],Tabla18[],2,0)</f>
        <v>44050</v>
      </c>
      <c r="H1152" s="37">
        <f>+VLOOKUP(Tabla16_2[[#This Row],[Mercado]],Codigos_mercados_mayoristas[],3,0)</f>
        <v>13</v>
      </c>
    </row>
    <row r="1153" spans="1:8">
      <c r="A1153" s="37" t="s">
        <v>22</v>
      </c>
      <c r="B1153" s="37" t="s">
        <v>163</v>
      </c>
      <c r="C1153" s="37" t="s">
        <v>153</v>
      </c>
      <c r="D1153" s="37" t="s">
        <v>231</v>
      </c>
      <c r="E1153" s="37" t="s">
        <v>200</v>
      </c>
      <c r="F1153" s="254">
        <v>0</v>
      </c>
      <c r="G1153" s="261">
        <f>+VLOOKUP(Tabla16_2[[#This Row],[Semana ]],Tabla18[],2,0)</f>
        <v>44050</v>
      </c>
      <c r="H1153" s="37">
        <f>+VLOOKUP(Tabla16_2[[#This Row],[Mercado]],Codigos_mercados_mayoristas[],3,0)</f>
        <v>13</v>
      </c>
    </row>
    <row r="1154" spans="1:8">
      <c r="A1154" s="37" t="s">
        <v>22</v>
      </c>
      <c r="B1154" s="37" t="s">
        <v>163</v>
      </c>
      <c r="C1154" s="37" t="s">
        <v>153</v>
      </c>
      <c r="D1154" s="37" t="s">
        <v>231</v>
      </c>
      <c r="E1154" s="37" t="s">
        <v>201</v>
      </c>
      <c r="F1154" s="254">
        <v>5891</v>
      </c>
      <c r="G1154" s="261">
        <f>+VLOOKUP(Tabla16_2[[#This Row],[Semana ]],Tabla18[],2,0)</f>
        <v>44050</v>
      </c>
      <c r="H1154" s="37">
        <f>+VLOOKUP(Tabla16_2[[#This Row],[Mercado]],Codigos_mercados_mayoristas[],3,0)</f>
        <v>13</v>
      </c>
    </row>
    <row r="1155" spans="1:8">
      <c r="A1155" s="37" t="s">
        <v>22</v>
      </c>
      <c r="B1155" s="37" t="s">
        <v>163</v>
      </c>
      <c r="C1155" s="37" t="s">
        <v>153</v>
      </c>
      <c r="D1155" s="37" t="s">
        <v>231</v>
      </c>
      <c r="E1155" s="37" t="s">
        <v>202</v>
      </c>
      <c r="F1155" s="254">
        <v>6117</v>
      </c>
      <c r="G1155" s="261">
        <f>+VLOOKUP(Tabla16_2[[#This Row],[Semana ]],Tabla18[],2,0)</f>
        <v>44050</v>
      </c>
      <c r="H1155" s="37">
        <f>+VLOOKUP(Tabla16_2[[#This Row],[Mercado]],Codigos_mercados_mayoristas[],3,0)</f>
        <v>13</v>
      </c>
    </row>
    <row r="1156" spans="1:8">
      <c r="A1156" s="37" t="s">
        <v>22</v>
      </c>
      <c r="B1156" s="37" t="s">
        <v>163</v>
      </c>
      <c r="C1156" s="37" t="s">
        <v>153</v>
      </c>
      <c r="D1156" s="37" t="s">
        <v>231</v>
      </c>
      <c r="E1156" s="37" t="s">
        <v>203</v>
      </c>
      <c r="F1156" s="254">
        <v>5900</v>
      </c>
      <c r="G1156" s="261">
        <f>+VLOOKUP(Tabla16_2[[#This Row],[Semana ]],Tabla18[],2,0)</f>
        <v>44050</v>
      </c>
      <c r="H1156" s="37">
        <f>+VLOOKUP(Tabla16_2[[#This Row],[Mercado]],Codigos_mercados_mayoristas[],3,0)</f>
        <v>13</v>
      </c>
    </row>
    <row r="1157" spans="1:8">
      <c r="A1157" s="37" t="s">
        <v>22</v>
      </c>
      <c r="B1157" s="37" t="s">
        <v>36</v>
      </c>
      <c r="C1157" s="37" t="s">
        <v>153</v>
      </c>
      <c r="D1157" s="37" t="s">
        <v>231</v>
      </c>
      <c r="E1157" s="37" t="s">
        <v>199</v>
      </c>
      <c r="F1157" s="254">
        <v>0</v>
      </c>
      <c r="G1157" s="261">
        <f>+VLOOKUP(Tabla16_2[[#This Row],[Semana ]],Tabla18[],2,0)</f>
        <v>44050</v>
      </c>
      <c r="H1157" s="37">
        <f>+VLOOKUP(Tabla16_2[[#This Row],[Mercado]],Codigos_mercados_mayoristas[],3,0)</f>
        <v>10</v>
      </c>
    </row>
    <row r="1158" spans="1:8">
      <c r="A1158" s="37" t="s">
        <v>22</v>
      </c>
      <c r="B1158" s="37" t="s">
        <v>36</v>
      </c>
      <c r="C1158" s="37" t="s">
        <v>153</v>
      </c>
      <c r="D1158" s="37" t="s">
        <v>231</v>
      </c>
      <c r="E1158" s="37" t="s">
        <v>200</v>
      </c>
      <c r="F1158" s="254">
        <v>6000</v>
      </c>
      <c r="G1158" s="261">
        <f>+VLOOKUP(Tabla16_2[[#This Row],[Semana ]],Tabla18[],2,0)</f>
        <v>44050</v>
      </c>
      <c r="H1158" s="37">
        <f>+VLOOKUP(Tabla16_2[[#This Row],[Mercado]],Codigos_mercados_mayoristas[],3,0)</f>
        <v>10</v>
      </c>
    </row>
    <row r="1159" spans="1:8">
      <c r="A1159" s="37" t="s">
        <v>22</v>
      </c>
      <c r="B1159" s="37" t="s">
        <v>36</v>
      </c>
      <c r="C1159" s="37" t="s">
        <v>153</v>
      </c>
      <c r="D1159" s="37" t="s">
        <v>231</v>
      </c>
      <c r="E1159" s="37" t="s">
        <v>201</v>
      </c>
      <c r="F1159" s="254">
        <v>0</v>
      </c>
      <c r="G1159" s="261">
        <f>+VLOOKUP(Tabla16_2[[#This Row],[Semana ]],Tabla18[],2,0)</f>
        <v>44050</v>
      </c>
      <c r="H1159" s="37">
        <f>+VLOOKUP(Tabla16_2[[#This Row],[Mercado]],Codigos_mercados_mayoristas[],3,0)</f>
        <v>10</v>
      </c>
    </row>
    <row r="1160" spans="1:8">
      <c r="A1160" s="37" t="s">
        <v>22</v>
      </c>
      <c r="B1160" s="37" t="s">
        <v>36</v>
      </c>
      <c r="C1160" s="37" t="s">
        <v>153</v>
      </c>
      <c r="D1160" s="37" t="s">
        <v>231</v>
      </c>
      <c r="E1160" s="37" t="s">
        <v>202</v>
      </c>
      <c r="F1160" s="254">
        <v>6000</v>
      </c>
      <c r="G1160" s="261">
        <f>+VLOOKUP(Tabla16_2[[#This Row],[Semana ]],Tabla18[],2,0)</f>
        <v>44050</v>
      </c>
      <c r="H1160" s="37">
        <f>+VLOOKUP(Tabla16_2[[#This Row],[Mercado]],Codigos_mercados_mayoristas[],3,0)</f>
        <v>10</v>
      </c>
    </row>
    <row r="1161" spans="1:8">
      <c r="A1161" s="37" t="s">
        <v>22</v>
      </c>
      <c r="B1161" s="37" t="s">
        <v>36</v>
      </c>
      <c r="C1161" s="37" t="s">
        <v>153</v>
      </c>
      <c r="D1161" s="37" t="s">
        <v>231</v>
      </c>
      <c r="E1161" s="37" t="s">
        <v>203</v>
      </c>
      <c r="F1161" s="254">
        <v>6000</v>
      </c>
      <c r="G1161" s="261">
        <f>+VLOOKUP(Tabla16_2[[#This Row],[Semana ]],Tabla18[],2,0)</f>
        <v>44050</v>
      </c>
      <c r="H1161" s="37">
        <f>+VLOOKUP(Tabla16_2[[#This Row],[Mercado]],Codigos_mercados_mayoristas[],3,0)</f>
        <v>10</v>
      </c>
    </row>
    <row r="1162" spans="1:8">
      <c r="A1162" s="37" t="s">
        <v>22</v>
      </c>
      <c r="B1162" s="37" t="s">
        <v>32</v>
      </c>
      <c r="C1162" s="37" t="s">
        <v>153</v>
      </c>
      <c r="D1162" s="37" t="s">
        <v>231</v>
      </c>
      <c r="E1162" s="37" t="s">
        <v>199</v>
      </c>
      <c r="F1162" s="254">
        <v>6000</v>
      </c>
      <c r="G1162" s="261">
        <f>+VLOOKUP(Tabla16_2[[#This Row],[Semana ]],Tabla18[],2,0)</f>
        <v>44050</v>
      </c>
      <c r="H1162" s="37">
        <f>+VLOOKUP(Tabla16_2[[#This Row],[Mercado]],Codigos_mercados_mayoristas[],3,0)</f>
        <v>7</v>
      </c>
    </row>
    <row r="1163" spans="1:8">
      <c r="A1163" s="37" t="s">
        <v>22</v>
      </c>
      <c r="B1163" s="37" t="s">
        <v>32</v>
      </c>
      <c r="C1163" s="37" t="s">
        <v>153</v>
      </c>
      <c r="D1163" s="37" t="s">
        <v>231</v>
      </c>
      <c r="E1163" s="37" t="s">
        <v>200</v>
      </c>
      <c r="F1163" s="254">
        <v>0</v>
      </c>
      <c r="G1163" s="261">
        <f>+VLOOKUP(Tabla16_2[[#This Row],[Semana ]],Tabla18[],2,0)</f>
        <v>44050</v>
      </c>
      <c r="H1163" s="37">
        <f>+VLOOKUP(Tabla16_2[[#This Row],[Mercado]],Codigos_mercados_mayoristas[],3,0)</f>
        <v>7</v>
      </c>
    </row>
    <row r="1164" spans="1:8">
      <c r="A1164" s="37" t="s">
        <v>22</v>
      </c>
      <c r="B1164" s="37" t="s">
        <v>32</v>
      </c>
      <c r="C1164" s="37" t="s">
        <v>153</v>
      </c>
      <c r="D1164" s="37" t="s">
        <v>231</v>
      </c>
      <c r="E1164" s="37" t="s">
        <v>201</v>
      </c>
      <c r="F1164" s="254">
        <v>0</v>
      </c>
      <c r="G1164" s="261">
        <f>+VLOOKUP(Tabla16_2[[#This Row],[Semana ]],Tabla18[],2,0)</f>
        <v>44050</v>
      </c>
      <c r="H1164" s="37">
        <f>+VLOOKUP(Tabla16_2[[#This Row],[Mercado]],Codigos_mercados_mayoristas[],3,0)</f>
        <v>7</v>
      </c>
    </row>
    <row r="1165" spans="1:8">
      <c r="A1165" s="37" t="s">
        <v>22</v>
      </c>
      <c r="B1165" s="37" t="s">
        <v>32</v>
      </c>
      <c r="C1165" s="37" t="s">
        <v>153</v>
      </c>
      <c r="D1165" s="37" t="s">
        <v>231</v>
      </c>
      <c r="E1165" s="37" t="s">
        <v>202</v>
      </c>
      <c r="F1165" s="254">
        <v>0</v>
      </c>
      <c r="G1165" s="261">
        <f>+VLOOKUP(Tabla16_2[[#This Row],[Semana ]],Tabla18[],2,0)</f>
        <v>44050</v>
      </c>
      <c r="H1165" s="37">
        <f>+VLOOKUP(Tabla16_2[[#This Row],[Mercado]],Codigos_mercados_mayoristas[],3,0)</f>
        <v>7</v>
      </c>
    </row>
    <row r="1166" spans="1:8">
      <c r="A1166" s="37" t="s">
        <v>22</v>
      </c>
      <c r="B1166" s="37" t="s">
        <v>32</v>
      </c>
      <c r="C1166" s="37" t="s">
        <v>153</v>
      </c>
      <c r="D1166" s="37" t="s">
        <v>231</v>
      </c>
      <c r="E1166" s="37" t="s">
        <v>203</v>
      </c>
      <c r="F1166" s="254">
        <v>0</v>
      </c>
      <c r="G1166" s="261">
        <f>+VLOOKUP(Tabla16_2[[#This Row],[Semana ]],Tabla18[],2,0)</f>
        <v>44050</v>
      </c>
      <c r="H1166" s="37">
        <f>+VLOOKUP(Tabla16_2[[#This Row],[Mercado]],Codigos_mercados_mayoristas[],3,0)</f>
        <v>7</v>
      </c>
    </row>
    <row r="1167" spans="1:8">
      <c r="A1167" s="37" t="s">
        <v>22</v>
      </c>
      <c r="B1167" s="37" t="s">
        <v>33</v>
      </c>
      <c r="C1167" s="37" t="s">
        <v>153</v>
      </c>
      <c r="D1167" s="37" t="s">
        <v>231</v>
      </c>
      <c r="E1167" s="37" t="s">
        <v>199</v>
      </c>
      <c r="F1167" s="254">
        <v>6250</v>
      </c>
      <c r="G1167" s="261">
        <f>+VLOOKUP(Tabla16_2[[#This Row],[Semana ]],Tabla18[],2,0)</f>
        <v>44050</v>
      </c>
      <c r="H1167" s="37">
        <f>+VLOOKUP(Tabla16_2[[#This Row],[Mercado]],Codigos_mercados_mayoristas[],3,0)</f>
        <v>16</v>
      </c>
    </row>
    <row r="1168" spans="1:8">
      <c r="A1168" s="37" t="s">
        <v>22</v>
      </c>
      <c r="B1168" s="37" t="s">
        <v>33</v>
      </c>
      <c r="C1168" s="37" t="s">
        <v>153</v>
      </c>
      <c r="D1168" s="37" t="s">
        <v>231</v>
      </c>
      <c r="E1168" s="37" t="s">
        <v>200</v>
      </c>
      <c r="F1168" s="254">
        <v>5250</v>
      </c>
      <c r="G1168" s="261">
        <f>+VLOOKUP(Tabla16_2[[#This Row],[Semana ]],Tabla18[],2,0)</f>
        <v>44050</v>
      </c>
      <c r="H1168" s="37">
        <f>+VLOOKUP(Tabla16_2[[#This Row],[Mercado]],Codigos_mercados_mayoristas[],3,0)</f>
        <v>16</v>
      </c>
    </row>
    <row r="1169" spans="1:8">
      <c r="A1169" s="37" t="s">
        <v>22</v>
      </c>
      <c r="B1169" s="37" t="s">
        <v>33</v>
      </c>
      <c r="C1169" s="37" t="s">
        <v>153</v>
      </c>
      <c r="D1169" s="37" t="s">
        <v>231</v>
      </c>
      <c r="E1169" s="37" t="s">
        <v>201</v>
      </c>
      <c r="F1169" s="254">
        <v>0</v>
      </c>
      <c r="G1169" s="261">
        <f>+VLOOKUP(Tabla16_2[[#This Row],[Semana ]],Tabla18[],2,0)</f>
        <v>44050</v>
      </c>
      <c r="H1169" s="37">
        <f>+VLOOKUP(Tabla16_2[[#This Row],[Mercado]],Codigos_mercados_mayoristas[],3,0)</f>
        <v>16</v>
      </c>
    </row>
    <row r="1170" spans="1:8">
      <c r="A1170" s="37" t="s">
        <v>22</v>
      </c>
      <c r="B1170" s="37" t="s">
        <v>33</v>
      </c>
      <c r="C1170" s="37" t="s">
        <v>153</v>
      </c>
      <c r="D1170" s="37" t="s">
        <v>231</v>
      </c>
      <c r="E1170" s="37" t="s">
        <v>202</v>
      </c>
      <c r="F1170" s="254">
        <v>0</v>
      </c>
      <c r="G1170" s="261">
        <f>+VLOOKUP(Tabla16_2[[#This Row],[Semana ]],Tabla18[],2,0)</f>
        <v>44050</v>
      </c>
      <c r="H1170" s="37">
        <f>+VLOOKUP(Tabla16_2[[#This Row],[Mercado]],Codigos_mercados_mayoristas[],3,0)</f>
        <v>16</v>
      </c>
    </row>
    <row r="1171" spans="1:8">
      <c r="A1171" s="37" t="s">
        <v>22</v>
      </c>
      <c r="B1171" s="37" t="s">
        <v>33</v>
      </c>
      <c r="C1171" s="37" t="s">
        <v>153</v>
      </c>
      <c r="D1171" s="37" t="s">
        <v>231</v>
      </c>
      <c r="E1171" s="37" t="s">
        <v>203</v>
      </c>
      <c r="F1171" s="254">
        <v>0</v>
      </c>
      <c r="G1171" s="261">
        <f>+VLOOKUP(Tabla16_2[[#This Row],[Semana ]],Tabla18[],2,0)</f>
        <v>44050</v>
      </c>
      <c r="H1171" s="37">
        <f>+VLOOKUP(Tabla16_2[[#This Row],[Mercado]],Codigos_mercados_mayoristas[],3,0)</f>
        <v>16</v>
      </c>
    </row>
    <row r="1172" spans="1:8">
      <c r="A1172" s="37" t="s">
        <v>22</v>
      </c>
      <c r="B1172" s="37" t="s">
        <v>35</v>
      </c>
      <c r="C1172" s="37" t="s">
        <v>153</v>
      </c>
      <c r="D1172" s="37" t="s">
        <v>231</v>
      </c>
      <c r="E1172" s="37" t="s">
        <v>199</v>
      </c>
      <c r="F1172" s="254">
        <v>6000</v>
      </c>
      <c r="G1172" s="261">
        <f>+VLOOKUP(Tabla16_2[[#This Row],[Semana ]],Tabla18[],2,0)</f>
        <v>44050</v>
      </c>
      <c r="H1172" s="37">
        <f>+VLOOKUP(Tabla16_2[[#This Row],[Mercado]],Codigos_mercados_mayoristas[],3,0)</f>
        <v>9</v>
      </c>
    </row>
    <row r="1173" spans="1:8">
      <c r="A1173" s="37" t="s">
        <v>22</v>
      </c>
      <c r="B1173" s="37" t="s">
        <v>35</v>
      </c>
      <c r="C1173" s="37" t="s">
        <v>153</v>
      </c>
      <c r="D1173" s="37" t="s">
        <v>231</v>
      </c>
      <c r="E1173" s="37" t="s">
        <v>200</v>
      </c>
      <c r="F1173" s="254">
        <v>0</v>
      </c>
      <c r="G1173" s="261">
        <f>+VLOOKUP(Tabla16_2[[#This Row],[Semana ]],Tabla18[],2,0)</f>
        <v>44050</v>
      </c>
      <c r="H1173" s="37">
        <f>+VLOOKUP(Tabla16_2[[#This Row],[Mercado]],Codigos_mercados_mayoristas[],3,0)</f>
        <v>9</v>
      </c>
    </row>
    <row r="1174" spans="1:8">
      <c r="A1174" s="37" t="s">
        <v>22</v>
      </c>
      <c r="B1174" s="37" t="s">
        <v>35</v>
      </c>
      <c r="C1174" s="37" t="s">
        <v>153</v>
      </c>
      <c r="D1174" s="37" t="s">
        <v>231</v>
      </c>
      <c r="E1174" s="37" t="s">
        <v>201</v>
      </c>
      <c r="F1174" s="254">
        <v>0</v>
      </c>
      <c r="G1174" s="261">
        <f>+VLOOKUP(Tabla16_2[[#This Row],[Semana ]],Tabla18[],2,0)</f>
        <v>44050</v>
      </c>
      <c r="H1174" s="37">
        <f>+VLOOKUP(Tabla16_2[[#This Row],[Mercado]],Codigos_mercados_mayoristas[],3,0)</f>
        <v>9</v>
      </c>
    </row>
    <row r="1175" spans="1:8">
      <c r="A1175" s="37" t="s">
        <v>22</v>
      </c>
      <c r="B1175" s="37" t="s">
        <v>35</v>
      </c>
      <c r="C1175" s="37" t="s">
        <v>153</v>
      </c>
      <c r="D1175" s="37" t="s">
        <v>231</v>
      </c>
      <c r="E1175" s="37" t="s">
        <v>202</v>
      </c>
      <c r="F1175" s="254">
        <v>0</v>
      </c>
      <c r="G1175" s="261">
        <f>+VLOOKUP(Tabla16_2[[#This Row],[Semana ]],Tabla18[],2,0)</f>
        <v>44050</v>
      </c>
      <c r="H1175" s="37">
        <f>+VLOOKUP(Tabla16_2[[#This Row],[Mercado]],Codigos_mercados_mayoristas[],3,0)</f>
        <v>9</v>
      </c>
    </row>
    <row r="1176" spans="1:8">
      <c r="A1176" s="37" t="s">
        <v>22</v>
      </c>
      <c r="B1176" s="37" t="s">
        <v>35</v>
      </c>
      <c r="C1176" s="37" t="s">
        <v>153</v>
      </c>
      <c r="D1176" s="37" t="s">
        <v>231</v>
      </c>
      <c r="E1176" s="37" t="s">
        <v>203</v>
      </c>
      <c r="F1176" s="254">
        <v>6000</v>
      </c>
      <c r="G1176" s="261">
        <f>+VLOOKUP(Tabla16_2[[#This Row],[Semana ]],Tabla18[],2,0)</f>
        <v>44050</v>
      </c>
      <c r="H1176" s="37">
        <f>+VLOOKUP(Tabla16_2[[#This Row],[Mercado]],Codigos_mercados_mayoristas[],3,0)</f>
        <v>9</v>
      </c>
    </row>
    <row r="1177" spans="1:8">
      <c r="A1177" s="37" t="s">
        <v>23</v>
      </c>
      <c r="B1177" s="37" t="s">
        <v>29</v>
      </c>
      <c r="C1177" s="37" t="s">
        <v>153</v>
      </c>
      <c r="D1177" s="37" t="s">
        <v>231</v>
      </c>
      <c r="E1177" s="37" t="s">
        <v>199</v>
      </c>
      <c r="F1177" s="254">
        <v>5928</v>
      </c>
      <c r="G1177" s="261">
        <f>+VLOOKUP(Tabla16_2[[#This Row],[Semana ]],Tabla18[],2,0)</f>
        <v>44050</v>
      </c>
      <c r="H1177" s="37">
        <f>+VLOOKUP(Tabla16_2[[#This Row],[Mercado]],Codigos_mercados_mayoristas[],3,0)</f>
        <v>5</v>
      </c>
    </row>
    <row r="1178" spans="1:8">
      <c r="A1178" s="37" t="s">
        <v>23</v>
      </c>
      <c r="B1178" s="37" t="s">
        <v>29</v>
      </c>
      <c r="C1178" s="37" t="s">
        <v>153</v>
      </c>
      <c r="D1178" s="37" t="s">
        <v>231</v>
      </c>
      <c r="E1178" s="37" t="s">
        <v>200</v>
      </c>
      <c r="F1178" s="254">
        <v>6096</v>
      </c>
      <c r="G1178" s="261">
        <f>+VLOOKUP(Tabla16_2[[#This Row],[Semana ]],Tabla18[],2,0)</f>
        <v>44050</v>
      </c>
      <c r="H1178" s="37">
        <f>+VLOOKUP(Tabla16_2[[#This Row],[Mercado]],Codigos_mercados_mayoristas[],3,0)</f>
        <v>5</v>
      </c>
    </row>
    <row r="1179" spans="1:8">
      <c r="A1179" s="37" t="s">
        <v>23</v>
      </c>
      <c r="B1179" s="37" t="s">
        <v>29</v>
      </c>
      <c r="C1179" s="37" t="s">
        <v>153</v>
      </c>
      <c r="D1179" s="37" t="s">
        <v>231</v>
      </c>
      <c r="E1179" s="37" t="s">
        <v>201</v>
      </c>
      <c r="F1179" s="254">
        <v>6000</v>
      </c>
      <c r="G1179" s="261">
        <f>+VLOOKUP(Tabla16_2[[#This Row],[Semana ]],Tabla18[],2,0)</f>
        <v>44050</v>
      </c>
      <c r="H1179" s="37">
        <f>+VLOOKUP(Tabla16_2[[#This Row],[Mercado]],Codigos_mercados_mayoristas[],3,0)</f>
        <v>5</v>
      </c>
    </row>
    <row r="1180" spans="1:8">
      <c r="A1180" s="37" t="s">
        <v>23</v>
      </c>
      <c r="B1180" s="37" t="s">
        <v>29</v>
      </c>
      <c r="C1180" s="37" t="s">
        <v>153</v>
      </c>
      <c r="D1180" s="37" t="s">
        <v>231</v>
      </c>
      <c r="E1180" s="37" t="s">
        <v>202</v>
      </c>
      <c r="F1180" s="254">
        <v>5932</v>
      </c>
      <c r="G1180" s="261">
        <f>+VLOOKUP(Tabla16_2[[#This Row],[Semana ]],Tabla18[],2,0)</f>
        <v>44050</v>
      </c>
      <c r="H1180" s="37">
        <f>+VLOOKUP(Tabla16_2[[#This Row],[Mercado]],Codigos_mercados_mayoristas[],3,0)</f>
        <v>5</v>
      </c>
    </row>
    <row r="1181" spans="1:8">
      <c r="A1181" s="37" t="s">
        <v>23</v>
      </c>
      <c r="B1181" s="37" t="s">
        <v>29</v>
      </c>
      <c r="C1181" s="37" t="s">
        <v>153</v>
      </c>
      <c r="D1181" s="37" t="s">
        <v>231</v>
      </c>
      <c r="E1181" s="37" t="s">
        <v>203</v>
      </c>
      <c r="F1181" s="254">
        <v>6144</v>
      </c>
      <c r="G1181" s="261">
        <f>+VLOOKUP(Tabla16_2[[#This Row],[Semana ]],Tabla18[],2,0)</f>
        <v>44050</v>
      </c>
      <c r="H1181" s="37">
        <f>+VLOOKUP(Tabla16_2[[#This Row],[Mercado]],Codigos_mercados_mayoristas[],3,0)</f>
        <v>5</v>
      </c>
    </row>
    <row r="1182" spans="1:8">
      <c r="A1182" s="37" t="s">
        <v>20</v>
      </c>
      <c r="B1182" s="37" t="s">
        <v>35</v>
      </c>
      <c r="C1182" s="37" t="s">
        <v>156</v>
      </c>
      <c r="D1182" s="37" t="s">
        <v>231</v>
      </c>
      <c r="E1182" s="37" t="s">
        <v>199</v>
      </c>
      <c r="F1182" s="254">
        <v>7000</v>
      </c>
      <c r="G1182" s="261">
        <f>+VLOOKUP(Tabla16_2[[#This Row],[Semana ]],Tabla18[],2,0)</f>
        <v>44050</v>
      </c>
      <c r="H1182" s="37">
        <f>+VLOOKUP(Tabla16_2[[#This Row],[Mercado]],Codigos_mercados_mayoristas[],3,0)</f>
        <v>9</v>
      </c>
    </row>
    <row r="1183" spans="1:8">
      <c r="A1183" s="37" t="s">
        <v>20</v>
      </c>
      <c r="B1183" s="37" t="s">
        <v>35</v>
      </c>
      <c r="C1183" s="37" t="s">
        <v>156</v>
      </c>
      <c r="D1183" s="37" t="s">
        <v>231</v>
      </c>
      <c r="E1183" s="37" t="s">
        <v>200</v>
      </c>
      <c r="F1183" s="254">
        <v>7000</v>
      </c>
      <c r="G1183" s="261">
        <f>+VLOOKUP(Tabla16_2[[#This Row],[Semana ]],Tabla18[],2,0)</f>
        <v>44050</v>
      </c>
      <c r="H1183" s="37">
        <f>+VLOOKUP(Tabla16_2[[#This Row],[Mercado]],Codigos_mercados_mayoristas[],3,0)</f>
        <v>9</v>
      </c>
    </row>
    <row r="1184" spans="1:8">
      <c r="A1184" s="37" t="s">
        <v>20</v>
      </c>
      <c r="B1184" s="37" t="s">
        <v>35</v>
      </c>
      <c r="C1184" s="37" t="s">
        <v>156</v>
      </c>
      <c r="D1184" s="37" t="s">
        <v>231</v>
      </c>
      <c r="E1184" s="37" t="s">
        <v>201</v>
      </c>
      <c r="F1184" s="254">
        <v>7000</v>
      </c>
      <c r="G1184" s="261">
        <f>+VLOOKUP(Tabla16_2[[#This Row],[Semana ]],Tabla18[],2,0)</f>
        <v>44050</v>
      </c>
      <c r="H1184" s="37">
        <f>+VLOOKUP(Tabla16_2[[#This Row],[Mercado]],Codigos_mercados_mayoristas[],3,0)</f>
        <v>9</v>
      </c>
    </row>
    <row r="1185" spans="1:8">
      <c r="A1185" s="37" t="s">
        <v>20</v>
      </c>
      <c r="B1185" s="37" t="s">
        <v>35</v>
      </c>
      <c r="C1185" s="37" t="s">
        <v>156</v>
      </c>
      <c r="D1185" s="37" t="s">
        <v>231</v>
      </c>
      <c r="E1185" s="37" t="s">
        <v>202</v>
      </c>
      <c r="F1185" s="254">
        <v>7000</v>
      </c>
      <c r="G1185" s="261">
        <f>+VLOOKUP(Tabla16_2[[#This Row],[Semana ]],Tabla18[],2,0)</f>
        <v>44050</v>
      </c>
      <c r="H1185" s="37">
        <f>+VLOOKUP(Tabla16_2[[#This Row],[Mercado]],Codigos_mercados_mayoristas[],3,0)</f>
        <v>9</v>
      </c>
    </row>
    <row r="1186" spans="1:8">
      <c r="A1186" s="37" t="s">
        <v>20</v>
      </c>
      <c r="B1186" s="37" t="s">
        <v>35</v>
      </c>
      <c r="C1186" s="37" t="s">
        <v>156</v>
      </c>
      <c r="D1186" s="37" t="s">
        <v>231</v>
      </c>
      <c r="E1186" s="37" t="s">
        <v>203</v>
      </c>
      <c r="F1186" s="254">
        <v>7000</v>
      </c>
      <c r="G1186" s="261">
        <f>+VLOOKUP(Tabla16_2[[#This Row],[Semana ]],Tabla18[],2,0)</f>
        <v>44050</v>
      </c>
      <c r="H1186" s="37">
        <f>+VLOOKUP(Tabla16_2[[#This Row],[Mercado]],Codigos_mercados_mayoristas[],3,0)</f>
        <v>9</v>
      </c>
    </row>
    <row r="1187" spans="1:8">
      <c r="A1187" s="37" t="s">
        <v>22</v>
      </c>
      <c r="B1187" s="37" t="s">
        <v>35</v>
      </c>
      <c r="C1187" s="37" t="s">
        <v>156</v>
      </c>
      <c r="D1187" s="37" t="s">
        <v>231</v>
      </c>
      <c r="E1187" s="37" t="s">
        <v>199</v>
      </c>
      <c r="F1187" s="254">
        <v>7000</v>
      </c>
      <c r="G1187" s="261">
        <f>+VLOOKUP(Tabla16_2[[#This Row],[Semana ]],Tabla18[],2,0)</f>
        <v>44050</v>
      </c>
      <c r="H1187" s="37">
        <f>+VLOOKUP(Tabla16_2[[#This Row],[Mercado]],Codigos_mercados_mayoristas[],3,0)</f>
        <v>9</v>
      </c>
    </row>
    <row r="1188" spans="1:8">
      <c r="A1188" s="37" t="s">
        <v>22</v>
      </c>
      <c r="B1188" s="37" t="s">
        <v>35</v>
      </c>
      <c r="C1188" s="37" t="s">
        <v>156</v>
      </c>
      <c r="D1188" s="37" t="s">
        <v>231</v>
      </c>
      <c r="E1188" s="37" t="s">
        <v>200</v>
      </c>
      <c r="F1188" s="254">
        <v>0</v>
      </c>
      <c r="G1188" s="261">
        <f>+VLOOKUP(Tabla16_2[[#This Row],[Semana ]],Tabla18[],2,0)</f>
        <v>44050</v>
      </c>
      <c r="H1188" s="37">
        <f>+VLOOKUP(Tabla16_2[[#This Row],[Mercado]],Codigos_mercados_mayoristas[],3,0)</f>
        <v>9</v>
      </c>
    </row>
    <row r="1189" spans="1:8">
      <c r="A1189" s="37" t="s">
        <v>22</v>
      </c>
      <c r="B1189" s="37" t="s">
        <v>35</v>
      </c>
      <c r="C1189" s="37" t="s">
        <v>156</v>
      </c>
      <c r="D1189" s="37" t="s">
        <v>231</v>
      </c>
      <c r="E1189" s="37" t="s">
        <v>201</v>
      </c>
      <c r="F1189" s="254">
        <v>0</v>
      </c>
      <c r="G1189" s="261">
        <f>+VLOOKUP(Tabla16_2[[#This Row],[Semana ]],Tabla18[],2,0)</f>
        <v>44050</v>
      </c>
      <c r="H1189" s="37">
        <f>+VLOOKUP(Tabla16_2[[#This Row],[Mercado]],Codigos_mercados_mayoristas[],3,0)</f>
        <v>9</v>
      </c>
    </row>
    <row r="1190" spans="1:8">
      <c r="A1190" s="37" t="s">
        <v>22</v>
      </c>
      <c r="B1190" s="37" t="s">
        <v>35</v>
      </c>
      <c r="C1190" s="37" t="s">
        <v>156</v>
      </c>
      <c r="D1190" s="37" t="s">
        <v>231</v>
      </c>
      <c r="E1190" s="37" t="s">
        <v>202</v>
      </c>
      <c r="F1190" s="254">
        <v>7000</v>
      </c>
      <c r="G1190" s="261">
        <f>+VLOOKUP(Tabla16_2[[#This Row],[Semana ]],Tabla18[],2,0)</f>
        <v>44050</v>
      </c>
      <c r="H1190" s="37">
        <f>+VLOOKUP(Tabla16_2[[#This Row],[Mercado]],Codigos_mercados_mayoristas[],3,0)</f>
        <v>9</v>
      </c>
    </row>
    <row r="1191" spans="1:8">
      <c r="A1191" s="37" t="s">
        <v>22</v>
      </c>
      <c r="B1191" s="37" t="s">
        <v>35</v>
      </c>
      <c r="C1191" s="37" t="s">
        <v>156</v>
      </c>
      <c r="D1191" s="37" t="s">
        <v>231</v>
      </c>
      <c r="E1191" s="37" t="s">
        <v>203</v>
      </c>
      <c r="F1191" s="254">
        <v>7000</v>
      </c>
      <c r="G1191" s="261">
        <f>+VLOOKUP(Tabla16_2[[#This Row],[Semana ]],Tabla18[],2,0)</f>
        <v>44050</v>
      </c>
      <c r="H1191" s="37">
        <f>+VLOOKUP(Tabla16_2[[#This Row],[Mercado]],Codigos_mercados_mayoristas[],3,0)</f>
        <v>9</v>
      </c>
    </row>
    <row r="1192" spans="1:8">
      <c r="A1192" s="37" t="s">
        <v>16</v>
      </c>
      <c r="B1192" s="37" t="s">
        <v>207</v>
      </c>
      <c r="C1192" s="37" t="s">
        <v>153</v>
      </c>
      <c r="D1192" s="37" t="s">
        <v>232</v>
      </c>
      <c r="E1192" s="37" t="s">
        <v>199</v>
      </c>
      <c r="F1192" s="254">
        <v>8250</v>
      </c>
      <c r="G1192" s="261">
        <f>+VLOOKUP(Tabla16_2[[#This Row],[Semana ]],Tabla18[],2,0)</f>
        <v>44043</v>
      </c>
      <c r="H1192" s="37">
        <f>+VLOOKUP(Tabla16_2[[#This Row],[Mercado]],Codigos_mercados_mayoristas[],3,0)</f>
        <v>15</v>
      </c>
    </row>
    <row r="1193" spans="1:8">
      <c r="A1193" s="37" t="s">
        <v>16</v>
      </c>
      <c r="B1193" s="37" t="s">
        <v>207</v>
      </c>
      <c r="C1193" s="37" t="s">
        <v>153</v>
      </c>
      <c r="D1193" s="37" t="s">
        <v>232</v>
      </c>
      <c r="E1193" s="37" t="s">
        <v>200</v>
      </c>
      <c r="F1193" s="254">
        <v>0</v>
      </c>
      <c r="G1193" s="261">
        <f>+VLOOKUP(Tabla16_2[[#This Row],[Semana ]],Tabla18[],2,0)</f>
        <v>44043</v>
      </c>
      <c r="H1193" s="37">
        <f>+VLOOKUP(Tabla16_2[[#This Row],[Mercado]],Codigos_mercados_mayoristas[],3,0)</f>
        <v>15</v>
      </c>
    </row>
    <row r="1194" spans="1:8">
      <c r="A1194" s="37" t="s">
        <v>16</v>
      </c>
      <c r="B1194" s="37" t="s">
        <v>207</v>
      </c>
      <c r="C1194" s="37" t="s">
        <v>153</v>
      </c>
      <c r="D1194" s="37" t="s">
        <v>232</v>
      </c>
      <c r="E1194" s="37" t="s">
        <v>201</v>
      </c>
      <c r="F1194" s="254">
        <v>0</v>
      </c>
      <c r="G1194" s="261">
        <f>+VLOOKUP(Tabla16_2[[#This Row],[Semana ]],Tabla18[],2,0)</f>
        <v>44043</v>
      </c>
      <c r="H1194" s="37">
        <f>+VLOOKUP(Tabla16_2[[#This Row],[Mercado]],Codigos_mercados_mayoristas[],3,0)</f>
        <v>15</v>
      </c>
    </row>
    <row r="1195" spans="1:8">
      <c r="A1195" s="37" t="s">
        <v>16</v>
      </c>
      <c r="B1195" s="37" t="s">
        <v>207</v>
      </c>
      <c r="C1195" s="37" t="s">
        <v>153</v>
      </c>
      <c r="D1195" s="37" t="s">
        <v>232</v>
      </c>
      <c r="E1195" s="37" t="s">
        <v>202</v>
      </c>
      <c r="F1195" s="254">
        <v>0</v>
      </c>
      <c r="G1195" s="261">
        <f>+VLOOKUP(Tabla16_2[[#This Row],[Semana ]],Tabla18[],2,0)</f>
        <v>44043</v>
      </c>
      <c r="H1195" s="37">
        <f>+VLOOKUP(Tabla16_2[[#This Row],[Mercado]],Codigos_mercados_mayoristas[],3,0)</f>
        <v>15</v>
      </c>
    </row>
    <row r="1196" spans="1:8">
      <c r="A1196" s="37" t="s">
        <v>16</v>
      </c>
      <c r="B1196" s="37" t="s">
        <v>207</v>
      </c>
      <c r="C1196" s="37" t="s">
        <v>153</v>
      </c>
      <c r="D1196" s="37" t="s">
        <v>232</v>
      </c>
      <c r="E1196" s="37" t="s">
        <v>203</v>
      </c>
      <c r="F1196" s="254">
        <v>0</v>
      </c>
      <c r="G1196" s="261">
        <f>+VLOOKUP(Tabla16_2[[#This Row],[Semana ]],Tabla18[],2,0)</f>
        <v>44043</v>
      </c>
      <c r="H1196" s="37">
        <f>+VLOOKUP(Tabla16_2[[#This Row],[Mercado]],Codigos_mercados_mayoristas[],3,0)</f>
        <v>15</v>
      </c>
    </row>
    <row r="1197" spans="1:8">
      <c r="A1197" s="37" t="s">
        <v>16</v>
      </c>
      <c r="B1197" s="37" t="s">
        <v>163</v>
      </c>
      <c r="C1197" s="37" t="s">
        <v>153</v>
      </c>
      <c r="D1197" s="37" t="s">
        <v>232</v>
      </c>
      <c r="E1197" s="37" t="s">
        <v>199</v>
      </c>
      <c r="F1197" s="254">
        <v>6656</v>
      </c>
      <c r="G1197" s="261">
        <f>+VLOOKUP(Tabla16_2[[#This Row],[Semana ]],Tabla18[],2,0)</f>
        <v>44043</v>
      </c>
      <c r="H1197" s="37">
        <f>+VLOOKUP(Tabla16_2[[#This Row],[Mercado]],Codigos_mercados_mayoristas[],3,0)</f>
        <v>13</v>
      </c>
    </row>
    <row r="1198" spans="1:8">
      <c r="A1198" s="37" t="s">
        <v>16</v>
      </c>
      <c r="B1198" s="37" t="s">
        <v>163</v>
      </c>
      <c r="C1198" s="37" t="s">
        <v>153</v>
      </c>
      <c r="D1198" s="37" t="s">
        <v>232</v>
      </c>
      <c r="E1198" s="37" t="s">
        <v>200</v>
      </c>
      <c r="F1198" s="254">
        <v>0</v>
      </c>
      <c r="G1198" s="261">
        <f>+VLOOKUP(Tabla16_2[[#This Row],[Semana ]],Tabla18[],2,0)</f>
        <v>44043</v>
      </c>
      <c r="H1198" s="37">
        <f>+VLOOKUP(Tabla16_2[[#This Row],[Mercado]],Codigos_mercados_mayoristas[],3,0)</f>
        <v>13</v>
      </c>
    </row>
    <row r="1199" spans="1:8">
      <c r="A1199" s="37" t="s">
        <v>16</v>
      </c>
      <c r="B1199" s="37" t="s">
        <v>163</v>
      </c>
      <c r="C1199" s="37" t="s">
        <v>153</v>
      </c>
      <c r="D1199" s="37" t="s">
        <v>232</v>
      </c>
      <c r="E1199" s="37" t="s">
        <v>201</v>
      </c>
      <c r="F1199" s="254">
        <v>6138</v>
      </c>
      <c r="G1199" s="261">
        <f>+VLOOKUP(Tabla16_2[[#This Row],[Semana ]],Tabla18[],2,0)</f>
        <v>44043</v>
      </c>
      <c r="H1199" s="37">
        <f>+VLOOKUP(Tabla16_2[[#This Row],[Mercado]],Codigos_mercados_mayoristas[],3,0)</f>
        <v>13</v>
      </c>
    </row>
    <row r="1200" spans="1:8">
      <c r="A1200" s="37" t="s">
        <v>16</v>
      </c>
      <c r="B1200" s="37" t="s">
        <v>163</v>
      </c>
      <c r="C1200" s="37" t="s">
        <v>153</v>
      </c>
      <c r="D1200" s="37" t="s">
        <v>232</v>
      </c>
      <c r="E1200" s="37" t="s">
        <v>202</v>
      </c>
      <c r="F1200" s="254">
        <v>0</v>
      </c>
      <c r="G1200" s="261">
        <f>+VLOOKUP(Tabla16_2[[#This Row],[Semana ]],Tabla18[],2,0)</f>
        <v>44043</v>
      </c>
      <c r="H1200" s="37">
        <f>+VLOOKUP(Tabla16_2[[#This Row],[Mercado]],Codigos_mercados_mayoristas[],3,0)</f>
        <v>13</v>
      </c>
    </row>
    <row r="1201" spans="1:8">
      <c r="A1201" s="37" t="s">
        <v>16</v>
      </c>
      <c r="B1201" s="37" t="s">
        <v>163</v>
      </c>
      <c r="C1201" s="37" t="s">
        <v>153</v>
      </c>
      <c r="D1201" s="37" t="s">
        <v>232</v>
      </c>
      <c r="E1201" s="37" t="s">
        <v>203</v>
      </c>
      <c r="F1201" s="254">
        <v>0</v>
      </c>
      <c r="G1201" s="261">
        <f>+VLOOKUP(Tabla16_2[[#This Row],[Semana ]],Tabla18[],2,0)</f>
        <v>44043</v>
      </c>
      <c r="H1201" s="37">
        <f>+VLOOKUP(Tabla16_2[[#This Row],[Mercado]],Codigos_mercados_mayoristas[],3,0)</f>
        <v>13</v>
      </c>
    </row>
    <row r="1202" spans="1:8">
      <c r="A1202" s="37" t="s">
        <v>16</v>
      </c>
      <c r="B1202" s="37" t="s">
        <v>29</v>
      </c>
      <c r="C1202" s="37" t="s">
        <v>153</v>
      </c>
      <c r="D1202" s="37" t="s">
        <v>232</v>
      </c>
      <c r="E1202" s="37" t="s">
        <v>199</v>
      </c>
      <c r="F1202" s="254">
        <v>6500</v>
      </c>
      <c r="G1202" s="261">
        <f>+VLOOKUP(Tabla16_2[[#This Row],[Semana ]],Tabla18[],2,0)</f>
        <v>44043</v>
      </c>
      <c r="H1202" s="37">
        <f>+VLOOKUP(Tabla16_2[[#This Row],[Mercado]],Codigos_mercados_mayoristas[],3,0)</f>
        <v>5</v>
      </c>
    </row>
    <row r="1203" spans="1:8">
      <c r="A1203" s="37" t="s">
        <v>16</v>
      </c>
      <c r="B1203" s="37" t="s">
        <v>29</v>
      </c>
      <c r="C1203" s="37" t="s">
        <v>153</v>
      </c>
      <c r="D1203" s="37" t="s">
        <v>232</v>
      </c>
      <c r="E1203" s="37" t="s">
        <v>200</v>
      </c>
      <c r="F1203" s="254">
        <v>0</v>
      </c>
      <c r="G1203" s="261">
        <f>+VLOOKUP(Tabla16_2[[#This Row],[Semana ]],Tabla18[],2,0)</f>
        <v>44043</v>
      </c>
      <c r="H1203" s="37">
        <f>+VLOOKUP(Tabla16_2[[#This Row],[Mercado]],Codigos_mercados_mayoristas[],3,0)</f>
        <v>5</v>
      </c>
    </row>
    <row r="1204" spans="1:8">
      <c r="A1204" s="37" t="s">
        <v>16</v>
      </c>
      <c r="B1204" s="37" t="s">
        <v>29</v>
      </c>
      <c r="C1204" s="37" t="s">
        <v>153</v>
      </c>
      <c r="D1204" s="37" t="s">
        <v>232</v>
      </c>
      <c r="E1204" s="37" t="s">
        <v>201</v>
      </c>
      <c r="F1204" s="254">
        <v>0</v>
      </c>
      <c r="G1204" s="261">
        <f>+VLOOKUP(Tabla16_2[[#This Row],[Semana ]],Tabla18[],2,0)</f>
        <v>44043</v>
      </c>
      <c r="H1204" s="37">
        <f>+VLOOKUP(Tabla16_2[[#This Row],[Mercado]],Codigos_mercados_mayoristas[],3,0)</f>
        <v>5</v>
      </c>
    </row>
    <row r="1205" spans="1:8">
      <c r="A1205" s="37" t="s">
        <v>16</v>
      </c>
      <c r="B1205" s="37" t="s">
        <v>29</v>
      </c>
      <c r="C1205" s="37" t="s">
        <v>153</v>
      </c>
      <c r="D1205" s="37" t="s">
        <v>232</v>
      </c>
      <c r="E1205" s="37" t="s">
        <v>202</v>
      </c>
      <c r="F1205" s="254">
        <v>0</v>
      </c>
      <c r="G1205" s="261">
        <f>+VLOOKUP(Tabla16_2[[#This Row],[Semana ]],Tabla18[],2,0)</f>
        <v>44043</v>
      </c>
      <c r="H1205" s="37">
        <f>+VLOOKUP(Tabla16_2[[#This Row],[Mercado]],Codigos_mercados_mayoristas[],3,0)</f>
        <v>5</v>
      </c>
    </row>
    <row r="1206" spans="1:8">
      <c r="A1206" s="37" t="s">
        <v>16</v>
      </c>
      <c r="B1206" s="37" t="s">
        <v>29</v>
      </c>
      <c r="C1206" s="37" t="s">
        <v>153</v>
      </c>
      <c r="D1206" s="37" t="s">
        <v>232</v>
      </c>
      <c r="E1206" s="37" t="s">
        <v>203</v>
      </c>
      <c r="F1206" s="254">
        <v>0</v>
      </c>
      <c r="G1206" s="261">
        <f>+VLOOKUP(Tabla16_2[[#This Row],[Semana ]],Tabla18[],2,0)</f>
        <v>44043</v>
      </c>
      <c r="H1206" s="37">
        <f>+VLOOKUP(Tabla16_2[[#This Row],[Mercado]],Codigos_mercados_mayoristas[],3,0)</f>
        <v>5</v>
      </c>
    </row>
    <row r="1207" spans="1:8">
      <c r="A1207" s="37" t="s">
        <v>16</v>
      </c>
      <c r="B1207" s="37" t="s">
        <v>35</v>
      </c>
      <c r="C1207" s="37" t="s">
        <v>153</v>
      </c>
      <c r="D1207" s="37" t="s">
        <v>232</v>
      </c>
      <c r="E1207" s="37" t="s">
        <v>199</v>
      </c>
      <c r="F1207" s="254">
        <v>0</v>
      </c>
      <c r="G1207" s="261">
        <f>+VLOOKUP(Tabla16_2[[#This Row],[Semana ]],Tabla18[],2,0)</f>
        <v>44043</v>
      </c>
      <c r="H1207" s="37">
        <f>+VLOOKUP(Tabla16_2[[#This Row],[Mercado]],Codigos_mercados_mayoristas[],3,0)</f>
        <v>9</v>
      </c>
    </row>
    <row r="1208" spans="1:8">
      <c r="A1208" s="37" t="s">
        <v>16</v>
      </c>
      <c r="B1208" s="37" t="s">
        <v>35</v>
      </c>
      <c r="C1208" s="37" t="s">
        <v>153</v>
      </c>
      <c r="D1208" s="37" t="s">
        <v>232</v>
      </c>
      <c r="E1208" s="37" t="s">
        <v>200</v>
      </c>
      <c r="F1208" s="254">
        <v>0</v>
      </c>
      <c r="G1208" s="261">
        <f>+VLOOKUP(Tabla16_2[[#This Row],[Semana ]],Tabla18[],2,0)</f>
        <v>44043</v>
      </c>
      <c r="H1208" s="37">
        <f>+VLOOKUP(Tabla16_2[[#This Row],[Mercado]],Codigos_mercados_mayoristas[],3,0)</f>
        <v>9</v>
      </c>
    </row>
    <row r="1209" spans="1:8">
      <c r="A1209" s="37" t="s">
        <v>16</v>
      </c>
      <c r="B1209" s="37" t="s">
        <v>35</v>
      </c>
      <c r="C1209" s="37" t="s">
        <v>153</v>
      </c>
      <c r="D1209" s="37" t="s">
        <v>232</v>
      </c>
      <c r="E1209" s="37" t="s">
        <v>201</v>
      </c>
      <c r="F1209" s="254">
        <v>0</v>
      </c>
      <c r="G1209" s="261">
        <f>+VLOOKUP(Tabla16_2[[#This Row],[Semana ]],Tabla18[],2,0)</f>
        <v>44043</v>
      </c>
      <c r="H1209" s="37">
        <f>+VLOOKUP(Tabla16_2[[#This Row],[Mercado]],Codigos_mercados_mayoristas[],3,0)</f>
        <v>9</v>
      </c>
    </row>
    <row r="1210" spans="1:8">
      <c r="A1210" s="37" t="s">
        <v>16</v>
      </c>
      <c r="B1210" s="37" t="s">
        <v>35</v>
      </c>
      <c r="C1210" s="37" t="s">
        <v>153</v>
      </c>
      <c r="D1210" s="37" t="s">
        <v>232</v>
      </c>
      <c r="E1210" s="37" t="s">
        <v>202</v>
      </c>
      <c r="F1210" s="254">
        <v>6000</v>
      </c>
      <c r="G1210" s="261">
        <f>+VLOOKUP(Tabla16_2[[#This Row],[Semana ]],Tabla18[],2,0)</f>
        <v>44043</v>
      </c>
      <c r="H1210" s="37">
        <f>+VLOOKUP(Tabla16_2[[#This Row],[Mercado]],Codigos_mercados_mayoristas[],3,0)</f>
        <v>9</v>
      </c>
    </row>
    <row r="1211" spans="1:8">
      <c r="A1211" s="37" t="s">
        <v>16</v>
      </c>
      <c r="B1211" s="37" t="s">
        <v>35</v>
      </c>
      <c r="C1211" s="37" t="s">
        <v>153</v>
      </c>
      <c r="D1211" s="37" t="s">
        <v>232</v>
      </c>
      <c r="E1211" s="37" t="s">
        <v>203</v>
      </c>
      <c r="F1211" s="254">
        <v>0</v>
      </c>
      <c r="G1211" s="261">
        <f>+VLOOKUP(Tabla16_2[[#This Row],[Semana ]],Tabla18[],2,0)</f>
        <v>44043</v>
      </c>
      <c r="H1211" s="37">
        <f>+VLOOKUP(Tabla16_2[[#This Row],[Mercado]],Codigos_mercados_mayoristas[],3,0)</f>
        <v>9</v>
      </c>
    </row>
    <row r="1212" spans="1:8">
      <c r="A1212" s="37" t="s">
        <v>16</v>
      </c>
      <c r="B1212" s="37" t="s">
        <v>34</v>
      </c>
      <c r="C1212" s="37" t="s">
        <v>153</v>
      </c>
      <c r="D1212" s="37" t="s">
        <v>232</v>
      </c>
      <c r="E1212" s="37" t="s">
        <v>199</v>
      </c>
      <c r="F1212" s="254">
        <v>0</v>
      </c>
      <c r="G1212" s="261">
        <f>+VLOOKUP(Tabla16_2[[#This Row],[Semana ]],Tabla18[],2,0)</f>
        <v>44043</v>
      </c>
      <c r="H1212" s="37">
        <f>+VLOOKUP(Tabla16_2[[#This Row],[Mercado]],Codigos_mercados_mayoristas[],3,0)</f>
        <v>8</v>
      </c>
    </row>
    <row r="1213" spans="1:8">
      <c r="A1213" s="37" t="s">
        <v>16</v>
      </c>
      <c r="B1213" s="37" t="s">
        <v>34</v>
      </c>
      <c r="C1213" s="37" t="s">
        <v>153</v>
      </c>
      <c r="D1213" s="37" t="s">
        <v>232</v>
      </c>
      <c r="E1213" s="37" t="s">
        <v>200</v>
      </c>
      <c r="F1213" s="254">
        <v>6750</v>
      </c>
      <c r="G1213" s="261">
        <f>+VLOOKUP(Tabla16_2[[#This Row],[Semana ]],Tabla18[],2,0)</f>
        <v>44043</v>
      </c>
      <c r="H1213" s="37">
        <f>+VLOOKUP(Tabla16_2[[#This Row],[Mercado]],Codigos_mercados_mayoristas[],3,0)</f>
        <v>8</v>
      </c>
    </row>
    <row r="1214" spans="1:8">
      <c r="A1214" s="37" t="s">
        <v>16</v>
      </c>
      <c r="B1214" s="37" t="s">
        <v>34</v>
      </c>
      <c r="C1214" s="37" t="s">
        <v>153</v>
      </c>
      <c r="D1214" s="37" t="s">
        <v>232</v>
      </c>
      <c r="E1214" s="37" t="s">
        <v>201</v>
      </c>
      <c r="F1214" s="254">
        <v>6750</v>
      </c>
      <c r="G1214" s="261">
        <f>+VLOOKUP(Tabla16_2[[#This Row],[Semana ]],Tabla18[],2,0)</f>
        <v>44043</v>
      </c>
      <c r="H1214" s="37">
        <f>+VLOOKUP(Tabla16_2[[#This Row],[Mercado]],Codigos_mercados_mayoristas[],3,0)</f>
        <v>8</v>
      </c>
    </row>
    <row r="1215" spans="1:8">
      <c r="A1215" s="37" t="s">
        <v>16</v>
      </c>
      <c r="B1215" s="37" t="s">
        <v>34</v>
      </c>
      <c r="C1215" s="37" t="s">
        <v>153</v>
      </c>
      <c r="D1215" s="37" t="s">
        <v>232</v>
      </c>
      <c r="E1215" s="37" t="s">
        <v>202</v>
      </c>
      <c r="F1215" s="254">
        <v>6750</v>
      </c>
      <c r="G1215" s="261">
        <f>+VLOOKUP(Tabla16_2[[#This Row],[Semana ]],Tabla18[],2,0)</f>
        <v>44043</v>
      </c>
      <c r="H1215" s="37">
        <f>+VLOOKUP(Tabla16_2[[#This Row],[Mercado]],Codigos_mercados_mayoristas[],3,0)</f>
        <v>8</v>
      </c>
    </row>
    <row r="1216" spans="1:8">
      <c r="A1216" s="37" t="s">
        <v>16</v>
      </c>
      <c r="B1216" s="37" t="s">
        <v>34</v>
      </c>
      <c r="C1216" s="37" t="s">
        <v>153</v>
      </c>
      <c r="D1216" s="37" t="s">
        <v>232</v>
      </c>
      <c r="E1216" s="37" t="s">
        <v>203</v>
      </c>
      <c r="F1216" s="254">
        <v>0</v>
      </c>
      <c r="G1216" s="261">
        <f>+VLOOKUP(Tabla16_2[[#This Row],[Semana ]],Tabla18[],2,0)</f>
        <v>44043</v>
      </c>
      <c r="H1216" s="37">
        <f>+VLOOKUP(Tabla16_2[[#This Row],[Mercado]],Codigos_mercados_mayoristas[],3,0)</f>
        <v>8</v>
      </c>
    </row>
    <row r="1217" spans="1:8">
      <c r="A1217" s="37" t="s">
        <v>223</v>
      </c>
      <c r="B1217" s="37" t="s">
        <v>36</v>
      </c>
      <c r="C1217" s="37" t="s">
        <v>153</v>
      </c>
      <c r="D1217" s="37" t="s">
        <v>232</v>
      </c>
      <c r="E1217" s="37" t="s">
        <v>199</v>
      </c>
      <c r="F1217" s="254">
        <v>0</v>
      </c>
      <c r="G1217" s="261">
        <f>+VLOOKUP(Tabla16_2[[#This Row],[Semana ]],Tabla18[],2,0)</f>
        <v>44043</v>
      </c>
      <c r="H1217" s="37">
        <f>+VLOOKUP(Tabla16_2[[#This Row],[Mercado]],Codigos_mercados_mayoristas[],3,0)</f>
        <v>10</v>
      </c>
    </row>
    <row r="1218" spans="1:8">
      <c r="A1218" s="37" t="s">
        <v>223</v>
      </c>
      <c r="B1218" s="37" t="s">
        <v>36</v>
      </c>
      <c r="C1218" s="37" t="s">
        <v>153</v>
      </c>
      <c r="D1218" s="37" t="s">
        <v>232</v>
      </c>
      <c r="E1218" s="37" t="s">
        <v>200</v>
      </c>
      <c r="F1218" s="254">
        <v>6000</v>
      </c>
      <c r="G1218" s="261">
        <f>+VLOOKUP(Tabla16_2[[#This Row],[Semana ]],Tabla18[],2,0)</f>
        <v>44043</v>
      </c>
      <c r="H1218" s="37">
        <f>+VLOOKUP(Tabla16_2[[#This Row],[Mercado]],Codigos_mercados_mayoristas[],3,0)</f>
        <v>10</v>
      </c>
    </row>
    <row r="1219" spans="1:8">
      <c r="A1219" s="37" t="s">
        <v>223</v>
      </c>
      <c r="B1219" s="37" t="s">
        <v>36</v>
      </c>
      <c r="C1219" s="37" t="s">
        <v>153</v>
      </c>
      <c r="D1219" s="37" t="s">
        <v>232</v>
      </c>
      <c r="E1219" s="37" t="s">
        <v>201</v>
      </c>
      <c r="F1219" s="254">
        <v>0</v>
      </c>
      <c r="G1219" s="261">
        <f>+VLOOKUP(Tabla16_2[[#This Row],[Semana ]],Tabla18[],2,0)</f>
        <v>44043</v>
      </c>
      <c r="H1219" s="37">
        <f>+VLOOKUP(Tabla16_2[[#This Row],[Mercado]],Codigos_mercados_mayoristas[],3,0)</f>
        <v>10</v>
      </c>
    </row>
    <row r="1220" spans="1:8">
      <c r="A1220" s="37" t="s">
        <v>223</v>
      </c>
      <c r="B1220" s="37" t="s">
        <v>36</v>
      </c>
      <c r="C1220" s="37" t="s">
        <v>153</v>
      </c>
      <c r="D1220" s="37" t="s">
        <v>232</v>
      </c>
      <c r="E1220" s="37" t="s">
        <v>202</v>
      </c>
      <c r="F1220" s="254">
        <v>0</v>
      </c>
      <c r="G1220" s="261">
        <f>+VLOOKUP(Tabla16_2[[#This Row],[Semana ]],Tabla18[],2,0)</f>
        <v>44043</v>
      </c>
      <c r="H1220" s="37">
        <f>+VLOOKUP(Tabla16_2[[#This Row],[Mercado]],Codigos_mercados_mayoristas[],3,0)</f>
        <v>10</v>
      </c>
    </row>
    <row r="1221" spans="1:8">
      <c r="A1221" s="37" t="s">
        <v>223</v>
      </c>
      <c r="B1221" s="37" t="s">
        <v>36</v>
      </c>
      <c r="C1221" s="37" t="s">
        <v>153</v>
      </c>
      <c r="D1221" s="37" t="s">
        <v>232</v>
      </c>
      <c r="E1221" s="37" t="s">
        <v>203</v>
      </c>
      <c r="F1221" s="254">
        <v>0</v>
      </c>
      <c r="G1221" s="261">
        <f>+VLOOKUP(Tabla16_2[[#This Row],[Semana ]],Tabla18[],2,0)</f>
        <v>44043</v>
      </c>
      <c r="H1221" s="37">
        <f>+VLOOKUP(Tabla16_2[[#This Row],[Mercado]],Codigos_mercados_mayoristas[],3,0)</f>
        <v>10</v>
      </c>
    </row>
    <row r="1222" spans="1:8">
      <c r="A1222" s="37" t="s">
        <v>20</v>
      </c>
      <c r="B1222" s="37" t="s">
        <v>163</v>
      </c>
      <c r="C1222" s="37" t="s">
        <v>153</v>
      </c>
      <c r="D1222" s="37" t="s">
        <v>232</v>
      </c>
      <c r="E1222" s="37" t="s">
        <v>199</v>
      </c>
      <c r="F1222" s="254">
        <v>6657</v>
      </c>
      <c r="G1222" s="261">
        <f>+VLOOKUP(Tabla16_2[[#This Row],[Semana ]],Tabla18[],2,0)</f>
        <v>44043</v>
      </c>
      <c r="H1222" s="37">
        <f>+VLOOKUP(Tabla16_2[[#This Row],[Mercado]],Codigos_mercados_mayoristas[],3,0)</f>
        <v>13</v>
      </c>
    </row>
    <row r="1223" spans="1:8">
      <c r="A1223" s="37" t="s">
        <v>20</v>
      </c>
      <c r="B1223" s="37" t="s">
        <v>163</v>
      </c>
      <c r="C1223" s="37" t="s">
        <v>153</v>
      </c>
      <c r="D1223" s="37" t="s">
        <v>232</v>
      </c>
      <c r="E1223" s="37" t="s">
        <v>200</v>
      </c>
      <c r="F1223" s="254">
        <v>5900</v>
      </c>
      <c r="G1223" s="261">
        <f>+VLOOKUP(Tabla16_2[[#This Row],[Semana ]],Tabla18[],2,0)</f>
        <v>44043</v>
      </c>
      <c r="H1223" s="37">
        <f>+VLOOKUP(Tabla16_2[[#This Row],[Mercado]],Codigos_mercados_mayoristas[],3,0)</f>
        <v>13</v>
      </c>
    </row>
    <row r="1224" spans="1:8">
      <c r="A1224" s="37" t="s">
        <v>20</v>
      </c>
      <c r="B1224" s="37" t="s">
        <v>163</v>
      </c>
      <c r="C1224" s="37" t="s">
        <v>153</v>
      </c>
      <c r="D1224" s="37" t="s">
        <v>232</v>
      </c>
      <c r="E1224" s="37" t="s">
        <v>201</v>
      </c>
      <c r="F1224" s="254">
        <v>0</v>
      </c>
      <c r="G1224" s="261">
        <f>+VLOOKUP(Tabla16_2[[#This Row],[Semana ]],Tabla18[],2,0)</f>
        <v>44043</v>
      </c>
      <c r="H1224" s="37">
        <f>+VLOOKUP(Tabla16_2[[#This Row],[Mercado]],Codigos_mercados_mayoristas[],3,0)</f>
        <v>13</v>
      </c>
    </row>
    <row r="1225" spans="1:8">
      <c r="A1225" s="37" t="s">
        <v>20</v>
      </c>
      <c r="B1225" s="37" t="s">
        <v>163</v>
      </c>
      <c r="C1225" s="37" t="s">
        <v>153</v>
      </c>
      <c r="D1225" s="37" t="s">
        <v>232</v>
      </c>
      <c r="E1225" s="37" t="s">
        <v>202</v>
      </c>
      <c r="F1225" s="254">
        <v>6269</v>
      </c>
      <c r="G1225" s="261">
        <f>+VLOOKUP(Tabla16_2[[#This Row],[Semana ]],Tabla18[],2,0)</f>
        <v>44043</v>
      </c>
      <c r="H1225" s="37">
        <f>+VLOOKUP(Tabla16_2[[#This Row],[Mercado]],Codigos_mercados_mayoristas[],3,0)</f>
        <v>13</v>
      </c>
    </row>
    <row r="1226" spans="1:8">
      <c r="A1226" s="37" t="s">
        <v>20</v>
      </c>
      <c r="B1226" s="37" t="s">
        <v>163</v>
      </c>
      <c r="C1226" s="37" t="s">
        <v>153</v>
      </c>
      <c r="D1226" s="37" t="s">
        <v>232</v>
      </c>
      <c r="E1226" s="37" t="s">
        <v>203</v>
      </c>
      <c r="F1226" s="254">
        <v>6231</v>
      </c>
      <c r="G1226" s="261">
        <f>+VLOOKUP(Tabla16_2[[#This Row],[Semana ]],Tabla18[],2,0)</f>
        <v>44043</v>
      </c>
      <c r="H1226" s="37">
        <f>+VLOOKUP(Tabla16_2[[#This Row],[Mercado]],Codigos_mercados_mayoristas[],3,0)</f>
        <v>13</v>
      </c>
    </row>
    <row r="1227" spans="1:8">
      <c r="A1227" s="37" t="s">
        <v>20</v>
      </c>
      <c r="B1227" s="37" t="s">
        <v>36</v>
      </c>
      <c r="C1227" s="37" t="s">
        <v>153</v>
      </c>
      <c r="D1227" s="37" t="s">
        <v>232</v>
      </c>
      <c r="E1227" s="37" t="s">
        <v>199</v>
      </c>
      <c r="F1227" s="254">
        <v>6000</v>
      </c>
      <c r="G1227" s="261">
        <f>+VLOOKUP(Tabla16_2[[#This Row],[Semana ]],Tabla18[],2,0)</f>
        <v>44043</v>
      </c>
      <c r="H1227" s="37">
        <f>+VLOOKUP(Tabla16_2[[#This Row],[Mercado]],Codigos_mercados_mayoristas[],3,0)</f>
        <v>10</v>
      </c>
    </row>
    <row r="1228" spans="1:8">
      <c r="A1228" s="37" t="s">
        <v>20</v>
      </c>
      <c r="B1228" s="37" t="s">
        <v>36</v>
      </c>
      <c r="C1228" s="37" t="s">
        <v>153</v>
      </c>
      <c r="D1228" s="37" t="s">
        <v>232</v>
      </c>
      <c r="E1228" s="37" t="s">
        <v>200</v>
      </c>
      <c r="F1228" s="254">
        <v>6000</v>
      </c>
      <c r="G1228" s="261">
        <f>+VLOOKUP(Tabla16_2[[#This Row],[Semana ]],Tabla18[],2,0)</f>
        <v>44043</v>
      </c>
      <c r="H1228" s="37">
        <f>+VLOOKUP(Tabla16_2[[#This Row],[Mercado]],Codigos_mercados_mayoristas[],3,0)</f>
        <v>10</v>
      </c>
    </row>
    <row r="1229" spans="1:8">
      <c r="A1229" s="37" t="s">
        <v>20</v>
      </c>
      <c r="B1229" s="37" t="s">
        <v>36</v>
      </c>
      <c r="C1229" s="37" t="s">
        <v>153</v>
      </c>
      <c r="D1229" s="37" t="s">
        <v>232</v>
      </c>
      <c r="E1229" s="37" t="s">
        <v>201</v>
      </c>
      <c r="F1229" s="254">
        <v>0</v>
      </c>
      <c r="G1229" s="261">
        <f>+VLOOKUP(Tabla16_2[[#This Row],[Semana ]],Tabla18[],2,0)</f>
        <v>44043</v>
      </c>
      <c r="H1229" s="37">
        <f>+VLOOKUP(Tabla16_2[[#This Row],[Mercado]],Codigos_mercados_mayoristas[],3,0)</f>
        <v>10</v>
      </c>
    </row>
    <row r="1230" spans="1:8">
      <c r="A1230" s="37" t="s">
        <v>20</v>
      </c>
      <c r="B1230" s="37" t="s">
        <v>36</v>
      </c>
      <c r="C1230" s="37" t="s">
        <v>153</v>
      </c>
      <c r="D1230" s="37" t="s">
        <v>232</v>
      </c>
      <c r="E1230" s="37" t="s">
        <v>202</v>
      </c>
      <c r="F1230" s="254">
        <v>0</v>
      </c>
      <c r="G1230" s="261">
        <f>+VLOOKUP(Tabla16_2[[#This Row],[Semana ]],Tabla18[],2,0)</f>
        <v>44043</v>
      </c>
      <c r="H1230" s="37">
        <f>+VLOOKUP(Tabla16_2[[#This Row],[Mercado]],Codigos_mercados_mayoristas[],3,0)</f>
        <v>10</v>
      </c>
    </row>
    <row r="1231" spans="1:8">
      <c r="A1231" s="37" t="s">
        <v>20</v>
      </c>
      <c r="B1231" s="37" t="s">
        <v>36</v>
      </c>
      <c r="C1231" s="37" t="s">
        <v>153</v>
      </c>
      <c r="D1231" s="37" t="s">
        <v>232</v>
      </c>
      <c r="E1231" s="37" t="s">
        <v>203</v>
      </c>
      <c r="F1231" s="254">
        <v>6000</v>
      </c>
      <c r="G1231" s="261">
        <f>+VLOOKUP(Tabla16_2[[#This Row],[Semana ]],Tabla18[],2,0)</f>
        <v>44043</v>
      </c>
      <c r="H1231" s="37">
        <f>+VLOOKUP(Tabla16_2[[#This Row],[Mercado]],Codigos_mercados_mayoristas[],3,0)</f>
        <v>10</v>
      </c>
    </row>
    <row r="1232" spans="1:8">
      <c r="A1232" s="37" t="s">
        <v>20</v>
      </c>
      <c r="B1232" s="37" t="s">
        <v>35</v>
      </c>
      <c r="C1232" s="37" t="s">
        <v>153</v>
      </c>
      <c r="D1232" s="37" t="s">
        <v>232</v>
      </c>
      <c r="E1232" s="37" t="s">
        <v>199</v>
      </c>
      <c r="F1232" s="254">
        <v>6000</v>
      </c>
      <c r="G1232" s="261">
        <f>+VLOOKUP(Tabla16_2[[#This Row],[Semana ]],Tabla18[],2,0)</f>
        <v>44043</v>
      </c>
      <c r="H1232" s="37">
        <f>+VLOOKUP(Tabla16_2[[#This Row],[Mercado]],Codigos_mercados_mayoristas[],3,0)</f>
        <v>9</v>
      </c>
    </row>
    <row r="1233" spans="1:8">
      <c r="A1233" s="37" t="s">
        <v>20</v>
      </c>
      <c r="B1233" s="37" t="s">
        <v>35</v>
      </c>
      <c r="C1233" s="37" t="s">
        <v>153</v>
      </c>
      <c r="D1233" s="37" t="s">
        <v>232</v>
      </c>
      <c r="E1233" s="37" t="s">
        <v>200</v>
      </c>
      <c r="F1233" s="254">
        <v>6000</v>
      </c>
      <c r="G1233" s="261">
        <f>+VLOOKUP(Tabla16_2[[#This Row],[Semana ]],Tabla18[],2,0)</f>
        <v>44043</v>
      </c>
      <c r="H1233" s="37">
        <f>+VLOOKUP(Tabla16_2[[#This Row],[Mercado]],Codigos_mercados_mayoristas[],3,0)</f>
        <v>9</v>
      </c>
    </row>
    <row r="1234" spans="1:8">
      <c r="A1234" s="37" t="s">
        <v>20</v>
      </c>
      <c r="B1234" s="37" t="s">
        <v>35</v>
      </c>
      <c r="C1234" s="37" t="s">
        <v>153</v>
      </c>
      <c r="D1234" s="37" t="s">
        <v>232</v>
      </c>
      <c r="E1234" s="37" t="s">
        <v>201</v>
      </c>
      <c r="F1234" s="254">
        <v>6000</v>
      </c>
      <c r="G1234" s="261">
        <f>+VLOOKUP(Tabla16_2[[#This Row],[Semana ]],Tabla18[],2,0)</f>
        <v>44043</v>
      </c>
      <c r="H1234" s="37">
        <f>+VLOOKUP(Tabla16_2[[#This Row],[Mercado]],Codigos_mercados_mayoristas[],3,0)</f>
        <v>9</v>
      </c>
    </row>
    <row r="1235" spans="1:8">
      <c r="A1235" s="37" t="s">
        <v>20</v>
      </c>
      <c r="B1235" s="37" t="s">
        <v>35</v>
      </c>
      <c r="C1235" s="37" t="s">
        <v>153</v>
      </c>
      <c r="D1235" s="37" t="s">
        <v>232</v>
      </c>
      <c r="E1235" s="37" t="s">
        <v>202</v>
      </c>
      <c r="F1235" s="254">
        <v>6000</v>
      </c>
      <c r="G1235" s="261">
        <f>+VLOOKUP(Tabla16_2[[#This Row],[Semana ]],Tabla18[],2,0)</f>
        <v>44043</v>
      </c>
      <c r="H1235" s="37">
        <f>+VLOOKUP(Tabla16_2[[#This Row],[Mercado]],Codigos_mercados_mayoristas[],3,0)</f>
        <v>9</v>
      </c>
    </row>
    <row r="1236" spans="1:8">
      <c r="A1236" s="37" t="s">
        <v>20</v>
      </c>
      <c r="B1236" s="37" t="s">
        <v>35</v>
      </c>
      <c r="C1236" s="37" t="s">
        <v>153</v>
      </c>
      <c r="D1236" s="37" t="s">
        <v>232</v>
      </c>
      <c r="E1236" s="37" t="s">
        <v>203</v>
      </c>
      <c r="F1236" s="254">
        <v>6000</v>
      </c>
      <c r="G1236" s="261">
        <f>+VLOOKUP(Tabla16_2[[#This Row],[Semana ]],Tabla18[],2,0)</f>
        <v>44043</v>
      </c>
      <c r="H1236" s="37">
        <f>+VLOOKUP(Tabla16_2[[#This Row],[Mercado]],Codigos_mercados_mayoristas[],3,0)</f>
        <v>9</v>
      </c>
    </row>
    <row r="1237" spans="1:8">
      <c r="A1237" s="37" t="s">
        <v>22</v>
      </c>
      <c r="B1237" s="37" t="s">
        <v>163</v>
      </c>
      <c r="C1237" s="37" t="s">
        <v>153</v>
      </c>
      <c r="D1237" s="37" t="s">
        <v>232</v>
      </c>
      <c r="E1237" s="37" t="s">
        <v>199</v>
      </c>
      <c r="F1237" s="254">
        <v>0</v>
      </c>
      <c r="G1237" s="261">
        <f>+VLOOKUP(Tabla16_2[[#This Row],[Semana ]],Tabla18[],2,0)</f>
        <v>44043</v>
      </c>
      <c r="H1237" s="37">
        <f>+VLOOKUP(Tabla16_2[[#This Row],[Mercado]],Codigos_mercados_mayoristas[],3,0)</f>
        <v>13</v>
      </c>
    </row>
    <row r="1238" spans="1:8">
      <c r="A1238" s="37" t="s">
        <v>22</v>
      </c>
      <c r="B1238" s="37" t="s">
        <v>163</v>
      </c>
      <c r="C1238" s="37" t="s">
        <v>153</v>
      </c>
      <c r="D1238" s="37" t="s">
        <v>232</v>
      </c>
      <c r="E1238" s="37" t="s">
        <v>200</v>
      </c>
      <c r="F1238" s="254">
        <v>0</v>
      </c>
      <c r="G1238" s="261">
        <f>+VLOOKUP(Tabla16_2[[#This Row],[Semana ]],Tabla18[],2,0)</f>
        <v>44043</v>
      </c>
      <c r="H1238" s="37">
        <f>+VLOOKUP(Tabla16_2[[#This Row],[Mercado]],Codigos_mercados_mayoristas[],3,0)</f>
        <v>13</v>
      </c>
    </row>
    <row r="1239" spans="1:8">
      <c r="A1239" s="37" t="s">
        <v>22</v>
      </c>
      <c r="B1239" s="37" t="s">
        <v>163</v>
      </c>
      <c r="C1239" s="37" t="s">
        <v>153</v>
      </c>
      <c r="D1239" s="37" t="s">
        <v>232</v>
      </c>
      <c r="E1239" s="37" t="s">
        <v>201</v>
      </c>
      <c r="F1239" s="254">
        <v>6241</v>
      </c>
      <c r="G1239" s="261">
        <f>+VLOOKUP(Tabla16_2[[#This Row],[Semana ]],Tabla18[],2,0)</f>
        <v>44043</v>
      </c>
      <c r="H1239" s="37">
        <f>+VLOOKUP(Tabla16_2[[#This Row],[Mercado]],Codigos_mercados_mayoristas[],3,0)</f>
        <v>13</v>
      </c>
    </row>
    <row r="1240" spans="1:8">
      <c r="A1240" s="37" t="s">
        <v>22</v>
      </c>
      <c r="B1240" s="37" t="s">
        <v>163</v>
      </c>
      <c r="C1240" s="37" t="s">
        <v>153</v>
      </c>
      <c r="D1240" s="37" t="s">
        <v>232</v>
      </c>
      <c r="E1240" s="37" t="s">
        <v>202</v>
      </c>
      <c r="F1240" s="254">
        <v>0</v>
      </c>
      <c r="G1240" s="261">
        <f>+VLOOKUP(Tabla16_2[[#This Row],[Semana ]],Tabla18[],2,0)</f>
        <v>44043</v>
      </c>
      <c r="H1240" s="37">
        <f>+VLOOKUP(Tabla16_2[[#This Row],[Mercado]],Codigos_mercados_mayoristas[],3,0)</f>
        <v>13</v>
      </c>
    </row>
    <row r="1241" spans="1:8">
      <c r="A1241" s="37" t="s">
        <v>22</v>
      </c>
      <c r="B1241" s="37" t="s">
        <v>163</v>
      </c>
      <c r="C1241" s="37" t="s">
        <v>153</v>
      </c>
      <c r="D1241" s="37" t="s">
        <v>232</v>
      </c>
      <c r="E1241" s="37" t="s">
        <v>203</v>
      </c>
      <c r="F1241" s="254">
        <v>6164</v>
      </c>
      <c r="G1241" s="261">
        <f>+VLOOKUP(Tabla16_2[[#This Row],[Semana ]],Tabla18[],2,0)</f>
        <v>44043</v>
      </c>
      <c r="H1241" s="37">
        <f>+VLOOKUP(Tabla16_2[[#This Row],[Mercado]],Codigos_mercados_mayoristas[],3,0)</f>
        <v>13</v>
      </c>
    </row>
    <row r="1242" spans="1:8">
      <c r="A1242" s="37" t="s">
        <v>22</v>
      </c>
      <c r="B1242" s="37" t="s">
        <v>36</v>
      </c>
      <c r="C1242" s="37" t="s">
        <v>153</v>
      </c>
      <c r="D1242" s="37" t="s">
        <v>232</v>
      </c>
      <c r="E1242" s="37" t="s">
        <v>199</v>
      </c>
      <c r="F1242" s="254">
        <v>0</v>
      </c>
      <c r="G1242" s="261">
        <f>+VLOOKUP(Tabla16_2[[#This Row],[Semana ]],Tabla18[],2,0)</f>
        <v>44043</v>
      </c>
      <c r="H1242" s="37">
        <f>+VLOOKUP(Tabla16_2[[#This Row],[Mercado]],Codigos_mercados_mayoristas[],3,0)</f>
        <v>10</v>
      </c>
    </row>
    <row r="1243" spans="1:8">
      <c r="A1243" s="37" t="s">
        <v>22</v>
      </c>
      <c r="B1243" s="37" t="s">
        <v>36</v>
      </c>
      <c r="C1243" s="37" t="s">
        <v>153</v>
      </c>
      <c r="D1243" s="37" t="s">
        <v>232</v>
      </c>
      <c r="E1243" s="37" t="s">
        <v>200</v>
      </c>
      <c r="F1243" s="254">
        <v>6000</v>
      </c>
      <c r="G1243" s="261">
        <f>+VLOOKUP(Tabla16_2[[#This Row],[Semana ]],Tabla18[],2,0)</f>
        <v>44043</v>
      </c>
      <c r="H1243" s="37">
        <f>+VLOOKUP(Tabla16_2[[#This Row],[Mercado]],Codigos_mercados_mayoristas[],3,0)</f>
        <v>10</v>
      </c>
    </row>
    <row r="1244" spans="1:8">
      <c r="A1244" s="37" t="s">
        <v>22</v>
      </c>
      <c r="B1244" s="37" t="s">
        <v>36</v>
      </c>
      <c r="C1244" s="37" t="s">
        <v>153</v>
      </c>
      <c r="D1244" s="37" t="s">
        <v>232</v>
      </c>
      <c r="E1244" s="37" t="s">
        <v>201</v>
      </c>
      <c r="F1244" s="254">
        <v>6000</v>
      </c>
      <c r="G1244" s="261">
        <f>+VLOOKUP(Tabla16_2[[#This Row],[Semana ]],Tabla18[],2,0)</f>
        <v>44043</v>
      </c>
      <c r="H1244" s="37">
        <f>+VLOOKUP(Tabla16_2[[#This Row],[Mercado]],Codigos_mercados_mayoristas[],3,0)</f>
        <v>10</v>
      </c>
    </row>
    <row r="1245" spans="1:8">
      <c r="A1245" s="37" t="s">
        <v>22</v>
      </c>
      <c r="B1245" s="37" t="s">
        <v>36</v>
      </c>
      <c r="C1245" s="37" t="s">
        <v>153</v>
      </c>
      <c r="D1245" s="37" t="s">
        <v>232</v>
      </c>
      <c r="E1245" s="37" t="s">
        <v>202</v>
      </c>
      <c r="F1245" s="254">
        <v>6000</v>
      </c>
      <c r="G1245" s="261">
        <f>+VLOOKUP(Tabla16_2[[#This Row],[Semana ]],Tabla18[],2,0)</f>
        <v>44043</v>
      </c>
      <c r="H1245" s="37">
        <f>+VLOOKUP(Tabla16_2[[#This Row],[Mercado]],Codigos_mercados_mayoristas[],3,0)</f>
        <v>10</v>
      </c>
    </row>
    <row r="1246" spans="1:8">
      <c r="A1246" s="37" t="s">
        <v>22</v>
      </c>
      <c r="B1246" s="37" t="s">
        <v>36</v>
      </c>
      <c r="C1246" s="37" t="s">
        <v>153</v>
      </c>
      <c r="D1246" s="37" t="s">
        <v>232</v>
      </c>
      <c r="E1246" s="37" t="s">
        <v>203</v>
      </c>
      <c r="F1246" s="254">
        <v>0</v>
      </c>
      <c r="G1246" s="261">
        <f>+VLOOKUP(Tabla16_2[[#This Row],[Semana ]],Tabla18[],2,0)</f>
        <v>44043</v>
      </c>
      <c r="H1246" s="37">
        <f>+VLOOKUP(Tabla16_2[[#This Row],[Mercado]],Codigos_mercados_mayoristas[],3,0)</f>
        <v>10</v>
      </c>
    </row>
    <row r="1247" spans="1:8">
      <c r="A1247" s="37" t="s">
        <v>22</v>
      </c>
      <c r="B1247" s="37" t="s">
        <v>32</v>
      </c>
      <c r="C1247" s="37" t="s">
        <v>153</v>
      </c>
      <c r="D1247" s="37" t="s">
        <v>232</v>
      </c>
      <c r="E1247" s="37" t="s">
        <v>199</v>
      </c>
      <c r="F1247" s="254">
        <v>6500</v>
      </c>
      <c r="G1247" s="261">
        <f>+VLOOKUP(Tabla16_2[[#This Row],[Semana ]],Tabla18[],2,0)</f>
        <v>44043</v>
      </c>
      <c r="H1247" s="37">
        <f>+VLOOKUP(Tabla16_2[[#This Row],[Mercado]],Codigos_mercados_mayoristas[],3,0)</f>
        <v>7</v>
      </c>
    </row>
    <row r="1248" spans="1:8">
      <c r="A1248" s="37" t="s">
        <v>22</v>
      </c>
      <c r="B1248" s="37" t="s">
        <v>32</v>
      </c>
      <c r="C1248" s="37" t="s">
        <v>153</v>
      </c>
      <c r="D1248" s="37" t="s">
        <v>232</v>
      </c>
      <c r="E1248" s="37" t="s">
        <v>200</v>
      </c>
      <c r="F1248" s="254">
        <v>6000</v>
      </c>
      <c r="G1248" s="261">
        <f>+VLOOKUP(Tabla16_2[[#This Row],[Semana ]],Tabla18[],2,0)</f>
        <v>44043</v>
      </c>
      <c r="H1248" s="37">
        <f>+VLOOKUP(Tabla16_2[[#This Row],[Mercado]],Codigos_mercados_mayoristas[],3,0)</f>
        <v>7</v>
      </c>
    </row>
    <row r="1249" spans="1:8">
      <c r="A1249" s="37" t="s">
        <v>22</v>
      </c>
      <c r="B1249" s="37" t="s">
        <v>32</v>
      </c>
      <c r="C1249" s="37" t="s">
        <v>153</v>
      </c>
      <c r="D1249" s="37" t="s">
        <v>232</v>
      </c>
      <c r="E1249" s="37" t="s">
        <v>201</v>
      </c>
      <c r="F1249" s="254">
        <v>0</v>
      </c>
      <c r="G1249" s="261">
        <f>+VLOOKUP(Tabla16_2[[#This Row],[Semana ]],Tabla18[],2,0)</f>
        <v>44043</v>
      </c>
      <c r="H1249" s="37">
        <f>+VLOOKUP(Tabla16_2[[#This Row],[Mercado]],Codigos_mercados_mayoristas[],3,0)</f>
        <v>7</v>
      </c>
    </row>
    <row r="1250" spans="1:8">
      <c r="A1250" s="37" t="s">
        <v>22</v>
      </c>
      <c r="B1250" s="37" t="s">
        <v>32</v>
      </c>
      <c r="C1250" s="37" t="s">
        <v>153</v>
      </c>
      <c r="D1250" s="37" t="s">
        <v>232</v>
      </c>
      <c r="E1250" s="37" t="s">
        <v>202</v>
      </c>
      <c r="F1250" s="254">
        <v>0</v>
      </c>
      <c r="G1250" s="261">
        <f>+VLOOKUP(Tabla16_2[[#This Row],[Semana ]],Tabla18[],2,0)</f>
        <v>44043</v>
      </c>
      <c r="H1250" s="37">
        <f>+VLOOKUP(Tabla16_2[[#This Row],[Mercado]],Codigos_mercados_mayoristas[],3,0)</f>
        <v>7</v>
      </c>
    </row>
    <row r="1251" spans="1:8">
      <c r="A1251" s="37" t="s">
        <v>22</v>
      </c>
      <c r="B1251" s="37" t="s">
        <v>32</v>
      </c>
      <c r="C1251" s="37" t="s">
        <v>153</v>
      </c>
      <c r="D1251" s="37" t="s">
        <v>232</v>
      </c>
      <c r="E1251" s="37" t="s">
        <v>203</v>
      </c>
      <c r="F1251" s="254">
        <v>0</v>
      </c>
      <c r="G1251" s="261">
        <f>+VLOOKUP(Tabla16_2[[#This Row],[Semana ]],Tabla18[],2,0)</f>
        <v>44043</v>
      </c>
      <c r="H1251" s="37">
        <f>+VLOOKUP(Tabla16_2[[#This Row],[Mercado]],Codigos_mercados_mayoristas[],3,0)</f>
        <v>7</v>
      </c>
    </row>
    <row r="1252" spans="1:8">
      <c r="A1252" s="37" t="s">
        <v>22</v>
      </c>
      <c r="B1252" s="37" t="s">
        <v>33</v>
      </c>
      <c r="C1252" s="37" t="s">
        <v>153</v>
      </c>
      <c r="D1252" s="37" t="s">
        <v>232</v>
      </c>
      <c r="E1252" s="37" t="s">
        <v>199</v>
      </c>
      <c r="F1252" s="254">
        <v>11441</v>
      </c>
      <c r="G1252" s="261">
        <f>+VLOOKUP(Tabla16_2[[#This Row],[Semana ]],Tabla18[],2,0)</f>
        <v>44043</v>
      </c>
      <c r="H1252" s="37">
        <f>+VLOOKUP(Tabla16_2[[#This Row],[Mercado]],Codigos_mercados_mayoristas[],3,0)</f>
        <v>16</v>
      </c>
    </row>
    <row r="1253" spans="1:8">
      <c r="A1253" s="37" t="s">
        <v>22</v>
      </c>
      <c r="B1253" s="37" t="s">
        <v>33</v>
      </c>
      <c r="C1253" s="37" t="s">
        <v>153</v>
      </c>
      <c r="D1253" s="37" t="s">
        <v>232</v>
      </c>
      <c r="E1253" s="37" t="s">
        <v>200</v>
      </c>
      <c r="F1253" s="254">
        <v>0</v>
      </c>
      <c r="G1253" s="261">
        <f>+VLOOKUP(Tabla16_2[[#This Row],[Semana ]],Tabla18[],2,0)</f>
        <v>44043</v>
      </c>
      <c r="H1253" s="37">
        <f>+VLOOKUP(Tabla16_2[[#This Row],[Mercado]],Codigos_mercados_mayoristas[],3,0)</f>
        <v>16</v>
      </c>
    </row>
    <row r="1254" spans="1:8">
      <c r="A1254" s="37" t="s">
        <v>22</v>
      </c>
      <c r="B1254" s="37" t="s">
        <v>33</v>
      </c>
      <c r="C1254" s="37" t="s">
        <v>153</v>
      </c>
      <c r="D1254" s="37" t="s">
        <v>232</v>
      </c>
      <c r="E1254" s="37" t="s">
        <v>201</v>
      </c>
      <c r="F1254" s="254">
        <v>11475</v>
      </c>
      <c r="G1254" s="261">
        <f>+VLOOKUP(Tabla16_2[[#This Row],[Semana ]],Tabla18[],2,0)</f>
        <v>44043</v>
      </c>
      <c r="H1254" s="37">
        <f>+VLOOKUP(Tabla16_2[[#This Row],[Mercado]],Codigos_mercados_mayoristas[],3,0)</f>
        <v>16</v>
      </c>
    </row>
    <row r="1255" spans="1:8">
      <c r="A1255" s="37" t="s">
        <v>22</v>
      </c>
      <c r="B1255" s="37" t="s">
        <v>33</v>
      </c>
      <c r="C1255" s="37" t="s">
        <v>153</v>
      </c>
      <c r="D1255" s="37" t="s">
        <v>232</v>
      </c>
      <c r="E1255" s="37" t="s">
        <v>202</v>
      </c>
      <c r="F1255" s="254">
        <v>0</v>
      </c>
      <c r="G1255" s="261">
        <f>+VLOOKUP(Tabla16_2[[#This Row],[Semana ]],Tabla18[],2,0)</f>
        <v>44043</v>
      </c>
      <c r="H1255" s="37">
        <f>+VLOOKUP(Tabla16_2[[#This Row],[Mercado]],Codigos_mercados_mayoristas[],3,0)</f>
        <v>16</v>
      </c>
    </row>
    <row r="1256" spans="1:8">
      <c r="A1256" s="37" t="s">
        <v>22</v>
      </c>
      <c r="B1256" s="37" t="s">
        <v>33</v>
      </c>
      <c r="C1256" s="37" t="s">
        <v>153</v>
      </c>
      <c r="D1256" s="37" t="s">
        <v>232</v>
      </c>
      <c r="E1256" s="37" t="s">
        <v>203</v>
      </c>
      <c r="F1256" s="254">
        <v>0</v>
      </c>
      <c r="G1256" s="261">
        <f>+VLOOKUP(Tabla16_2[[#This Row],[Semana ]],Tabla18[],2,0)</f>
        <v>44043</v>
      </c>
      <c r="H1256" s="37">
        <f>+VLOOKUP(Tabla16_2[[#This Row],[Mercado]],Codigos_mercados_mayoristas[],3,0)</f>
        <v>16</v>
      </c>
    </row>
    <row r="1257" spans="1:8">
      <c r="A1257" s="37" t="s">
        <v>22</v>
      </c>
      <c r="B1257" s="37" t="s">
        <v>35</v>
      </c>
      <c r="C1257" s="37" t="s">
        <v>153</v>
      </c>
      <c r="D1257" s="37" t="s">
        <v>232</v>
      </c>
      <c r="E1257" s="37" t="s">
        <v>199</v>
      </c>
      <c r="F1257" s="254">
        <v>6000</v>
      </c>
      <c r="G1257" s="261">
        <f>+VLOOKUP(Tabla16_2[[#This Row],[Semana ]],Tabla18[],2,0)</f>
        <v>44043</v>
      </c>
      <c r="H1257" s="37">
        <f>+VLOOKUP(Tabla16_2[[#This Row],[Mercado]],Codigos_mercados_mayoristas[],3,0)</f>
        <v>9</v>
      </c>
    </row>
    <row r="1258" spans="1:8">
      <c r="A1258" s="37" t="s">
        <v>22</v>
      </c>
      <c r="B1258" s="37" t="s">
        <v>35</v>
      </c>
      <c r="C1258" s="37" t="s">
        <v>153</v>
      </c>
      <c r="D1258" s="37" t="s">
        <v>232</v>
      </c>
      <c r="E1258" s="37" t="s">
        <v>200</v>
      </c>
      <c r="F1258" s="254">
        <v>0</v>
      </c>
      <c r="G1258" s="261">
        <f>+VLOOKUP(Tabla16_2[[#This Row],[Semana ]],Tabla18[],2,0)</f>
        <v>44043</v>
      </c>
      <c r="H1258" s="37">
        <f>+VLOOKUP(Tabla16_2[[#This Row],[Mercado]],Codigos_mercados_mayoristas[],3,0)</f>
        <v>9</v>
      </c>
    </row>
    <row r="1259" spans="1:8">
      <c r="A1259" s="37" t="s">
        <v>22</v>
      </c>
      <c r="B1259" s="37" t="s">
        <v>35</v>
      </c>
      <c r="C1259" s="37" t="s">
        <v>153</v>
      </c>
      <c r="D1259" s="37" t="s">
        <v>232</v>
      </c>
      <c r="E1259" s="37" t="s">
        <v>201</v>
      </c>
      <c r="F1259" s="254">
        <v>0</v>
      </c>
      <c r="G1259" s="261">
        <f>+VLOOKUP(Tabla16_2[[#This Row],[Semana ]],Tabla18[],2,0)</f>
        <v>44043</v>
      </c>
      <c r="H1259" s="37">
        <f>+VLOOKUP(Tabla16_2[[#This Row],[Mercado]],Codigos_mercados_mayoristas[],3,0)</f>
        <v>9</v>
      </c>
    </row>
    <row r="1260" spans="1:8">
      <c r="A1260" s="37" t="s">
        <v>22</v>
      </c>
      <c r="B1260" s="37" t="s">
        <v>35</v>
      </c>
      <c r="C1260" s="37" t="s">
        <v>153</v>
      </c>
      <c r="D1260" s="37" t="s">
        <v>232</v>
      </c>
      <c r="E1260" s="37" t="s">
        <v>202</v>
      </c>
      <c r="F1260" s="254">
        <v>0</v>
      </c>
      <c r="G1260" s="261">
        <f>+VLOOKUP(Tabla16_2[[#This Row],[Semana ]],Tabla18[],2,0)</f>
        <v>44043</v>
      </c>
      <c r="H1260" s="37">
        <f>+VLOOKUP(Tabla16_2[[#This Row],[Mercado]],Codigos_mercados_mayoristas[],3,0)</f>
        <v>9</v>
      </c>
    </row>
    <row r="1261" spans="1:8">
      <c r="A1261" s="37" t="s">
        <v>22</v>
      </c>
      <c r="B1261" s="37" t="s">
        <v>35</v>
      </c>
      <c r="C1261" s="37" t="s">
        <v>153</v>
      </c>
      <c r="D1261" s="37" t="s">
        <v>232</v>
      </c>
      <c r="E1261" s="37" t="s">
        <v>203</v>
      </c>
      <c r="F1261" s="254">
        <v>0</v>
      </c>
      <c r="G1261" s="261">
        <f>+VLOOKUP(Tabla16_2[[#This Row],[Semana ]],Tabla18[],2,0)</f>
        <v>44043</v>
      </c>
      <c r="H1261" s="37">
        <f>+VLOOKUP(Tabla16_2[[#This Row],[Mercado]],Codigos_mercados_mayoristas[],3,0)</f>
        <v>9</v>
      </c>
    </row>
    <row r="1262" spans="1:8">
      <c r="A1262" s="37" t="s">
        <v>23</v>
      </c>
      <c r="B1262" s="37" t="s">
        <v>163</v>
      </c>
      <c r="C1262" s="37" t="s">
        <v>153</v>
      </c>
      <c r="D1262" s="37" t="s">
        <v>232</v>
      </c>
      <c r="E1262" s="37" t="s">
        <v>199</v>
      </c>
      <c r="F1262" s="254">
        <v>0</v>
      </c>
      <c r="G1262" s="261">
        <f>+VLOOKUP(Tabla16_2[[#This Row],[Semana ]],Tabla18[],2,0)</f>
        <v>44043</v>
      </c>
      <c r="H1262" s="37">
        <f>+VLOOKUP(Tabla16_2[[#This Row],[Mercado]],Codigos_mercados_mayoristas[],3,0)</f>
        <v>13</v>
      </c>
    </row>
    <row r="1263" spans="1:8">
      <c r="A1263" s="37" t="s">
        <v>23</v>
      </c>
      <c r="B1263" s="37" t="s">
        <v>163</v>
      </c>
      <c r="C1263" s="37" t="s">
        <v>153</v>
      </c>
      <c r="D1263" s="37" t="s">
        <v>232</v>
      </c>
      <c r="E1263" s="37" t="s">
        <v>200</v>
      </c>
      <c r="F1263" s="254">
        <v>0</v>
      </c>
      <c r="G1263" s="261">
        <f>+VLOOKUP(Tabla16_2[[#This Row],[Semana ]],Tabla18[],2,0)</f>
        <v>44043</v>
      </c>
      <c r="H1263" s="37">
        <f>+VLOOKUP(Tabla16_2[[#This Row],[Mercado]],Codigos_mercados_mayoristas[],3,0)</f>
        <v>13</v>
      </c>
    </row>
    <row r="1264" spans="1:8">
      <c r="A1264" s="37" t="s">
        <v>23</v>
      </c>
      <c r="B1264" s="37" t="s">
        <v>163</v>
      </c>
      <c r="C1264" s="37" t="s">
        <v>153</v>
      </c>
      <c r="D1264" s="37" t="s">
        <v>232</v>
      </c>
      <c r="E1264" s="37" t="s">
        <v>201</v>
      </c>
      <c r="F1264" s="254">
        <v>5664</v>
      </c>
      <c r="G1264" s="261">
        <f>+VLOOKUP(Tabla16_2[[#This Row],[Semana ]],Tabla18[],2,0)</f>
        <v>44043</v>
      </c>
      <c r="H1264" s="37">
        <f>+VLOOKUP(Tabla16_2[[#This Row],[Mercado]],Codigos_mercados_mayoristas[],3,0)</f>
        <v>13</v>
      </c>
    </row>
    <row r="1265" spans="1:8">
      <c r="A1265" s="37" t="s">
        <v>23</v>
      </c>
      <c r="B1265" s="37" t="s">
        <v>163</v>
      </c>
      <c r="C1265" s="37" t="s">
        <v>153</v>
      </c>
      <c r="D1265" s="37" t="s">
        <v>232</v>
      </c>
      <c r="E1265" s="37" t="s">
        <v>202</v>
      </c>
      <c r="F1265" s="254">
        <v>0</v>
      </c>
      <c r="G1265" s="261">
        <f>+VLOOKUP(Tabla16_2[[#This Row],[Semana ]],Tabla18[],2,0)</f>
        <v>44043</v>
      </c>
      <c r="H1265" s="37">
        <f>+VLOOKUP(Tabla16_2[[#This Row],[Mercado]],Codigos_mercados_mayoristas[],3,0)</f>
        <v>13</v>
      </c>
    </row>
    <row r="1266" spans="1:8">
      <c r="A1266" s="37" t="s">
        <v>23</v>
      </c>
      <c r="B1266" s="37" t="s">
        <v>163</v>
      </c>
      <c r="C1266" s="37" t="s">
        <v>153</v>
      </c>
      <c r="D1266" s="37" t="s">
        <v>232</v>
      </c>
      <c r="E1266" s="37" t="s">
        <v>203</v>
      </c>
      <c r="F1266" s="254">
        <v>0</v>
      </c>
      <c r="G1266" s="261">
        <f>+VLOOKUP(Tabla16_2[[#This Row],[Semana ]],Tabla18[],2,0)</f>
        <v>44043</v>
      </c>
      <c r="H1266" s="37">
        <f>+VLOOKUP(Tabla16_2[[#This Row],[Mercado]],Codigos_mercados_mayoristas[],3,0)</f>
        <v>13</v>
      </c>
    </row>
    <row r="1267" spans="1:8">
      <c r="A1267" s="37" t="s">
        <v>23</v>
      </c>
      <c r="B1267" s="37" t="s">
        <v>29</v>
      </c>
      <c r="C1267" s="37" t="s">
        <v>153</v>
      </c>
      <c r="D1267" s="37" t="s">
        <v>232</v>
      </c>
      <c r="E1267" s="37" t="s">
        <v>199</v>
      </c>
      <c r="F1267" s="254">
        <v>6265</v>
      </c>
      <c r="G1267" s="261">
        <f>+VLOOKUP(Tabla16_2[[#This Row],[Semana ]],Tabla18[],2,0)</f>
        <v>44043</v>
      </c>
      <c r="H1267" s="37">
        <f>+VLOOKUP(Tabla16_2[[#This Row],[Mercado]],Codigos_mercados_mayoristas[],3,0)</f>
        <v>5</v>
      </c>
    </row>
    <row r="1268" spans="1:8">
      <c r="A1268" s="37" t="s">
        <v>23</v>
      </c>
      <c r="B1268" s="37" t="s">
        <v>29</v>
      </c>
      <c r="C1268" s="37" t="s">
        <v>153</v>
      </c>
      <c r="D1268" s="37" t="s">
        <v>232</v>
      </c>
      <c r="E1268" s="37" t="s">
        <v>200</v>
      </c>
      <c r="F1268" s="254">
        <v>12646</v>
      </c>
      <c r="G1268" s="261">
        <f>+VLOOKUP(Tabla16_2[[#This Row],[Semana ]],Tabla18[],2,0)</f>
        <v>44043</v>
      </c>
      <c r="H1268" s="37">
        <f>+VLOOKUP(Tabla16_2[[#This Row],[Mercado]],Codigos_mercados_mayoristas[],3,0)</f>
        <v>5</v>
      </c>
    </row>
    <row r="1269" spans="1:8">
      <c r="A1269" s="37" t="s">
        <v>23</v>
      </c>
      <c r="B1269" s="37" t="s">
        <v>29</v>
      </c>
      <c r="C1269" s="37" t="s">
        <v>153</v>
      </c>
      <c r="D1269" s="37" t="s">
        <v>232</v>
      </c>
      <c r="E1269" s="37" t="s">
        <v>201</v>
      </c>
      <c r="F1269" s="254">
        <v>12258</v>
      </c>
      <c r="G1269" s="261">
        <f>+VLOOKUP(Tabla16_2[[#This Row],[Semana ]],Tabla18[],2,0)</f>
        <v>44043</v>
      </c>
      <c r="H1269" s="37">
        <f>+VLOOKUP(Tabla16_2[[#This Row],[Mercado]],Codigos_mercados_mayoristas[],3,0)</f>
        <v>5</v>
      </c>
    </row>
    <row r="1270" spans="1:8">
      <c r="A1270" s="37" t="s">
        <v>23</v>
      </c>
      <c r="B1270" s="37" t="s">
        <v>29</v>
      </c>
      <c r="C1270" s="37" t="s">
        <v>153</v>
      </c>
      <c r="D1270" s="37" t="s">
        <v>232</v>
      </c>
      <c r="E1270" s="37" t="s">
        <v>202</v>
      </c>
      <c r="F1270" s="254">
        <v>11529</v>
      </c>
      <c r="G1270" s="261">
        <f>+VLOOKUP(Tabla16_2[[#This Row],[Semana ]],Tabla18[],2,0)</f>
        <v>44043</v>
      </c>
      <c r="H1270" s="37">
        <f>+VLOOKUP(Tabla16_2[[#This Row],[Mercado]],Codigos_mercados_mayoristas[],3,0)</f>
        <v>5</v>
      </c>
    </row>
    <row r="1271" spans="1:8">
      <c r="A1271" s="37" t="s">
        <v>23</v>
      </c>
      <c r="B1271" s="37" t="s">
        <v>29</v>
      </c>
      <c r="C1271" s="37" t="s">
        <v>153</v>
      </c>
      <c r="D1271" s="37" t="s">
        <v>232</v>
      </c>
      <c r="E1271" s="37" t="s">
        <v>203</v>
      </c>
      <c r="F1271" s="254">
        <v>11835</v>
      </c>
      <c r="G1271" s="261">
        <f>+VLOOKUP(Tabla16_2[[#This Row],[Semana ]],Tabla18[],2,0)</f>
        <v>44043</v>
      </c>
      <c r="H1271" s="37">
        <f>+VLOOKUP(Tabla16_2[[#This Row],[Mercado]],Codigos_mercados_mayoristas[],3,0)</f>
        <v>5</v>
      </c>
    </row>
    <row r="1272" spans="1:8">
      <c r="A1272" s="37" t="s">
        <v>16</v>
      </c>
      <c r="B1272" s="37" t="s">
        <v>207</v>
      </c>
      <c r="C1272" s="37" t="s">
        <v>153</v>
      </c>
      <c r="D1272" s="37" t="s">
        <v>233</v>
      </c>
      <c r="E1272" s="37" t="s">
        <v>199</v>
      </c>
      <c r="F1272" s="254">
        <v>8750</v>
      </c>
      <c r="G1272" s="261">
        <f>+VLOOKUP(Tabla16_2[[#This Row],[Semana ]],Tabla18[],2,0)</f>
        <v>44036</v>
      </c>
      <c r="H1272" s="37">
        <f>+VLOOKUP(Tabla16_2[[#This Row],[Mercado]],Codigos_mercados_mayoristas[],3,0)</f>
        <v>15</v>
      </c>
    </row>
    <row r="1273" spans="1:8">
      <c r="A1273" s="37" t="s">
        <v>16</v>
      </c>
      <c r="B1273" s="37" t="s">
        <v>207</v>
      </c>
      <c r="C1273" s="37" t="s">
        <v>153</v>
      </c>
      <c r="D1273" s="37" t="s">
        <v>233</v>
      </c>
      <c r="E1273" s="37" t="s">
        <v>200</v>
      </c>
      <c r="F1273" s="254">
        <v>0</v>
      </c>
      <c r="G1273" s="261">
        <f>+VLOOKUP(Tabla16_2[[#This Row],[Semana ]],Tabla18[],2,0)</f>
        <v>44036</v>
      </c>
      <c r="H1273" s="37">
        <f>+VLOOKUP(Tabla16_2[[#This Row],[Mercado]],Codigos_mercados_mayoristas[],3,0)</f>
        <v>15</v>
      </c>
    </row>
    <row r="1274" spans="1:8">
      <c r="A1274" s="37" t="s">
        <v>16</v>
      </c>
      <c r="B1274" s="37" t="s">
        <v>207</v>
      </c>
      <c r="C1274" s="37" t="s">
        <v>153</v>
      </c>
      <c r="D1274" s="37" t="s">
        <v>233</v>
      </c>
      <c r="E1274" s="37" t="s">
        <v>201</v>
      </c>
      <c r="F1274" s="254">
        <v>0</v>
      </c>
      <c r="G1274" s="261">
        <f>+VLOOKUP(Tabla16_2[[#This Row],[Semana ]],Tabla18[],2,0)</f>
        <v>44036</v>
      </c>
      <c r="H1274" s="37">
        <f>+VLOOKUP(Tabla16_2[[#This Row],[Mercado]],Codigos_mercados_mayoristas[],3,0)</f>
        <v>15</v>
      </c>
    </row>
    <row r="1275" spans="1:8">
      <c r="A1275" s="37" t="s">
        <v>16</v>
      </c>
      <c r="B1275" s="37" t="s">
        <v>207</v>
      </c>
      <c r="C1275" s="37" t="s">
        <v>153</v>
      </c>
      <c r="D1275" s="37" t="s">
        <v>233</v>
      </c>
      <c r="E1275" s="37" t="s">
        <v>202</v>
      </c>
      <c r="F1275" s="254">
        <v>0</v>
      </c>
      <c r="G1275" s="261">
        <f>+VLOOKUP(Tabla16_2[[#This Row],[Semana ]],Tabla18[],2,0)</f>
        <v>44036</v>
      </c>
      <c r="H1275" s="37">
        <f>+VLOOKUP(Tabla16_2[[#This Row],[Mercado]],Codigos_mercados_mayoristas[],3,0)</f>
        <v>15</v>
      </c>
    </row>
    <row r="1276" spans="1:8">
      <c r="A1276" s="37" t="s">
        <v>16</v>
      </c>
      <c r="B1276" s="37" t="s">
        <v>207</v>
      </c>
      <c r="C1276" s="37" t="s">
        <v>153</v>
      </c>
      <c r="D1276" s="37" t="s">
        <v>233</v>
      </c>
      <c r="E1276" s="37" t="s">
        <v>203</v>
      </c>
      <c r="F1276" s="254">
        <v>0</v>
      </c>
      <c r="G1276" s="261">
        <f>+VLOOKUP(Tabla16_2[[#This Row],[Semana ]],Tabla18[],2,0)</f>
        <v>44036</v>
      </c>
      <c r="H1276" s="37">
        <f>+VLOOKUP(Tabla16_2[[#This Row],[Mercado]],Codigos_mercados_mayoristas[],3,0)</f>
        <v>15</v>
      </c>
    </row>
    <row r="1277" spans="1:8">
      <c r="A1277" s="37" t="s">
        <v>16</v>
      </c>
      <c r="B1277" s="37" t="s">
        <v>163</v>
      </c>
      <c r="C1277" s="37" t="s">
        <v>153</v>
      </c>
      <c r="D1277" s="37" t="s">
        <v>233</v>
      </c>
      <c r="E1277" s="37" t="s">
        <v>199</v>
      </c>
      <c r="F1277" s="254">
        <v>0</v>
      </c>
      <c r="G1277" s="261">
        <f>+VLOOKUP(Tabla16_2[[#This Row],[Semana ]],Tabla18[],2,0)</f>
        <v>44036</v>
      </c>
      <c r="H1277" s="37">
        <f>+VLOOKUP(Tabla16_2[[#This Row],[Mercado]],Codigos_mercados_mayoristas[],3,0)</f>
        <v>13</v>
      </c>
    </row>
    <row r="1278" spans="1:8">
      <c r="A1278" s="37" t="s">
        <v>16</v>
      </c>
      <c r="B1278" s="37" t="s">
        <v>163</v>
      </c>
      <c r="C1278" s="37" t="s">
        <v>153</v>
      </c>
      <c r="D1278" s="37" t="s">
        <v>233</v>
      </c>
      <c r="E1278" s="37" t="s">
        <v>200</v>
      </c>
      <c r="F1278" s="254">
        <v>0</v>
      </c>
      <c r="G1278" s="261">
        <f>+VLOOKUP(Tabla16_2[[#This Row],[Semana ]],Tabla18[],2,0)</f>
        <v>44036</v>
      </c>
      <c r="H1278" s="37">
        <f>+VLOOKUP(Tabla16_2[[#This Row],[Mercado]],Codigos_mercados_mayoristas[],3,0)</f>
        <v>13</v>
      </c>
    </row>
    <row r="1279" spans="1:8">
      <c r="A1279" s="37" t="s">
        <v>16</v>
      </c>
      <c r="B1279" s="37" t="s">
        <v>163</v>
      </c>
      <c r="C1279" s="37" t="s">
        <v>153</v>
      </c>
      <c r="D1279" s="37" t="s">
        <v>233</v>
      </c>
      <c r="E1279" s="37" t="s">
        <v>201</v>
      </c>
      <c r="F1279" s="254">
        <v>6162</v>
      </c>
      <c r="G1279" s="261">
        <f>+VLOOKUP(Tabla16_2[[#This Row],[Semana ]],Tabla18[],2,0)</f>
        <v>44036</v>
      </c>
      <c r="H1279" s="37">
        <f>+VLOOKUP(Tabla16_2[[#This Row],[Mercado]],Codigos_mercados_mayoristas[],3,0)</f>
        <v>13</v>
      </c>
    </row>
    <row r="1280" spans="1:8">
      <c r="A1280" s="37" t="s">
        <v>16</v>
      </c>
      <c r="B1280" s="37" t="s">
        <v>163</v>
      </c>
      <c r="C1280" s="37" t="s">
        <v>153</v>
      </c>
      <c r="D1280" s="37" t="s">
        <v>233</v>
      </c>
      <c r="E1280" s="37" t="s">
        <v>202</v>
      </c>
      <c r="F1280" s="254">
        <v>0</v>
      </c>
      <c r="G1280" s="261">
        <f>+VLOOKUP(Tabla16_2[[#This Row],[Semana ]],Tabla18[],2,0)</f>
        <v>44036</v>
      </c>
      <c r="H1280" s="37">
        <f>+VLOOKUP(Tabla16_2[[#This Row],[Mercado]],Codigos_mercados_mayoristas[],3,0)</f>
        <v>13</v>
      </c>
    </row>
    <row r="1281" spans="1:8">
      <c r="A1281" s="37" t="s">
        <v>16</v>
      </c>
      <c r="B1281" s="37" t="s">
        <v>163</v>
      </c>
      <c r="C1281" s="37" t="s">
        <v>153</v>
      </c>
      <c r="D1281" s="37" t="s">
        <v>233</v>
      </c>
      <c r="E1281" s="37" t="s">
        <v>203</v>
      </c>
      <c r="F1281" s="254">
        <v>6740</v>
      </c>
      <c r="G1281" s="261">
        <f>+VLOOKUP(Tabla16_2[[#This Row],[Semana ]],Tabla18[],2,0)</f>
        <v>44036</v>
      </c>
      <c r="H1281" s="37">
        <f>+VLOOKUP(Tabla16_2[[#This Row],[Mercado]],Codigos_mercados_mayoristas[],3,0)</f>
        <v>13</v>
      </c>
    </row>
    <row r="1282" spans="1:8">
      <c r="A1282" s="37" t="s">
        <v>16</v>
      </c>
      <c r="B1282" s="37" t="s">
        <v>29</v>
      </c>
      <c r="C1282" s="37" t="s">
        <v>153</v>
      </c>
      <c r="D1282" s="37" t="s">
        <v>233</v>
      </c>
      <c r="E1282" s="37" t="s">
        <v>199</v>
      </c>
      <c r="F1282" s="254">
        <v>0</v>
      </c>
      <c r="G1282" s="261">
        <f>+VLOOKUP(Tabla16_2[[#This Row],[Semana ]],Tabla18[],2,0)</f>
        <v>44036</v>
      </c>
      <c r="H1282" s="37">
        <f>+VLOOKUP(Tabla16_2[[#This Row],[Mercado]],Codigos_mercados_mayoristas[],3,0)</f>
        <v>5</v>
      </c>
    </row>
    <row r="1283" spans="1:8">
      <c r="A1283" s="37" t="s">
        <v>16</v>
      </c>
      <c r="B1283" s="37" t="s">
        <v>29</v>
      </c>
      <c r="C1283" s="37" t="s">
        <v>153</v>
      </c>
      <c r="D1283" s="37" t="s">
        <v>233</v>
      </c>
      <c r="E1283" s="37" t="s">
        <v>200</v>
      </c>
      <c r="F1283" s="254">
        <v>0</v>
      </c>
      <c r="G1283" s="261">
        <f>+VLOOKUP(Tabla16_2[[#This Row],[Semana ]],Tabla18[],2,0)</f>
        <v>44036</v>
      </c>
      <c r="H1283" s="37">
        <f>+VLOOKUP(Tabla16_2[[#This Row],[Mercado]],Codigos_mercados_mayoristas[],3,0)</f>
        <v>5</v>
      </c>
    </row>
    <row r="1284" spans="1:8">
      <c r="A1284" s="37" t="s">
        <v>16</v>
      </c>
      <c r="B1284" s="37" t="s">
        <v>29</v>
      </c>
      <c r="C1284" s="37" t="s">
        <v>153</v>
      </c>
      <c r="D1284" s="37" t="s">
        <v>233</v>
      </c>
      <c r="E1284" s="37" t="s">
        <v>201</v>
      </c>
      <c r="F1284" s="254">
        <v>0</v>
      </c>
      <c r="G1284" s="261">
        <f>+VLOOKUP(Tabla16_2[[#This Row],[Semana ]],Tabla18[],2,0)</f>
        <v>44036</v>
      </c>
      <c r="H1284" s="37">
        <f>+VLOOKUP(Tabla16_2[[#This Row],[Mercado]],Codigos_mercados_mayoristas[],3,0)</f>
        <v>5</v>
      </c>
    </row>
    <row r="1285" spans="1:8">
      <c r="A1285" s="37" t="s">
        <v>16</v>
      </c>
      <c r="B1285" s="37" t="s">
        <v>29</v>
      </c>
      <c r="C1285" s="37" t="s">
        <v>153</v>
      </c>
      <c r="D1285" s="37" t="s">
        <v>233</v>
      </c>
      <c r="E1285" s="37" t="s">
        <v>202</v>
      </c>
      <c r="F1285" s="254">
        <v>6000</v>
      </c>
      <c r="G1285" s="261">
        <f>+VLOOKUP(Tabla16_2[[#This Row],[Semana ]],Tabla18[],2,0)</f>
        <v>44036</v>
      </c>
      <c r="H1285" s="37">
        <f>+VLOOKUP(Tabla16_2[[#This Row],[Mercado]],Codigos_mercados_mayoristas[],3,0)</f>
        <v>5</v>
      </c>
    </row>
    <row r="1286" spans="1:8">
      <c r="A1286" s="37" t="s">
        <v>16</v>
      </c>
      <c r="B1286" s="37" t="s">
        <v>29</v>
      </c>
      <c r="C1286" s="37" t="s">
        <v>153</v>
      </c>
      <c r="D1286" s="37" t="s">
        <v>233</v>
      </c>
      <c r="E1286" s="37" t="s">
        <v>203</v>
      </c>
      <c r="F1286" s="254">
        <v>0</v>
      </c>
      <c r="G1286" s="261">
        <f>+VLOOKUP(Tabla16_2[[#This Row],[Semana ]],Tabla18[],2,0)</f>
        <v>44036</v>
      </c>
      <c r="H1286" s="37">
        <f>+VLOOKUP(Tabla16_2[[#This Row],[Mercado]],Codigos_mercados_mayoristas[],3,0)</f>
        <v>5</v>
      </c>
    </row>
    <row r="1287" spans="1:8">
      <c r="A1287" s="37" t="s">
        <v>16</v>
      </c>
      <c r="B1287" s="37" t="s">
        <v>36</v>
      </c>
      <c r="C1287" s="37" t="s">
        <v>153</v>
      </c>
      <c r="D1287" s="37" t="s">
        <v>233</v>
      </c>
      <c r="E1287" s="37" t="s">
        <v>199</v>
      </c>
      <c r="F1287" s="254">
        <v>0</v>
      </c>
      <c r="G1287" s="261">
        <f>+VLOOKUP(Tabla16_2[[#This Row],[Semana ]],Tabla18[],2,0)</f>
        <v>44036</v>
      </c>
      <c r="H1287" s="37">
        <f>+VLOOKUP(Tabla16_2[[#This Row],[Mercado]],Codigos_mercados_mayoristas[],3,0)</f>
        <v>10</v>
      </c>
    </row>
    <row r="1288" spans="1:8">
      <c r="A1288" s="37" t="s">
        <v>16</v>
      </c>
      <c r="B1288" s="37" t="s">
        <v>36</v>
      </c>
      <c r="C1288" s="37" t="s">
        <v>153</v>
      </c>
      <c r="D1288" s="37" t="s">
        <v>233</v>
      </c>
      <c r="E1288" s="37" t="s">
        <v>200</v>
      </c>
      <c r="F1288" s="254">
        <v>0</v>
      </c>
      <c r="G1288" s="261">
        <f>+VLOOKUP(Tabla16_2[[#This Row],[Semana ]],Tabla18[],2,0)</f>
        <v>44036</v>
      </c>
      <c r="H1288" s="37">
        <f>+VLOOKUP(Tabla16_2[[#This Row],[Mercado]],Codigos_mercados_mayoristas[],3,0)</f>
        <v>10</v>
      </c>
    </row>
    <row r="1289" spans="1:8">
      <c r="A1289" s="37" t="s">
        <v>16</v>
      </c>
      <c r="B1289" s="37" t="s">
        <v>36</v>
      </c>
      <c r="C1289" s="37" t="s">
        <v>153</v>
      </c>
      <c r="D1289" s="37" t="s">
        <v>233</v>
      </c>
      <c r="E1289" s="37" t="s">
        <v>201</v>
      </c>
      <c r="F1289" s="254">
        <v>0</v>
      </c>
      <c r="G1289" s="261">
        <f>+VLOOKUP(Tabla16_2[[#This Row],[Semana ]],Tabla18[],2,0)</f>
        <v>44036</v>
      </c>
      <c r="H1289" s="37">
        <f>+VLOOKUP(Tabla16_2[[#This Row],[Mercado]],Codigos_mercados_mayoristas[],3,0)</f>
        <v>10</v>
      </c>
    </row>
    <row r="1290" spans="1:8">
      <c r="A1290" s="37" t="s">
        <v>16</v>
      </c>
      <c r="B1290" s="37" t="s">
        <v>36</v>
      </c>
      <c r="C1290" s="37" t="s">
        <v>153</v>
      </c>
      <c r="D1290" s="37" t="s">
        <v>233</v>
      </c>
      <c r="E1290" s="37" t="s">
        <v>202</v>
      </c>
      <c r="F1290" s="254">
        <v>6000</v>
      </c>
      <c r="G1290" s="261">
        <f>+VLOOKUP(Tabla16_2[[#This Row],[Semana ]],Tabla18[],2,0)</f>
        <v>44036</v>
      </c>
      <c r="H1290" s="37">
        <f>+VLOOKUP(Tabla16_2[[#This Row],[Mercado]],Codigos_mercados_mayoristas[],3,0)</f>
        <v>10</v>
      </c>
    </row>
    <row r="1291" spans="1:8">
      <c r="A1291" s="37" t="s">
        <v>16</v>
      </c>
      <c r="B1291" s="37" t="s">
        <v>36</v>
      </c>
      <c r="C1291" s="37" t="s">
        <v>153</v>
      </c>
      <c r="D1291" s="37" t="s">
        <v>233</v>
      </c>
      <c r="E1291" s="37" t="s">
        <v>203</v>
      </c>
      <c r="F1291" s="254">
        <v>0</v>
      </c>
      <c r="G1291" s="261">
        <f>+VLOOKUP(Tabla16_2[[#This Row],[Semana ]],Tabla18[],2,0)</f>
        <v>44036</v>
      </c>
      <c r="H1291" s="37">
        <f>+VLOOKUP(Tabla16_2[[#This Row],[Mercado]],Codigos_mercados_mayoristas[],3,0)</f>
        <v>10</v>
      </c>
    </row>
    <row r="1292" spans="1:8">
      <c r="A1292" s="37" t="s">
        <v>16</v>
      </c>
      <c r="B1292" s="37" t="s">
        <v>34</v>
      </c>
      <c r="C1292" s="37" t="s">
        <v>153</v>
      </c>
      <c r="D1292" s="37" t="s">
        <v>233</v>
      </c>
      <c r="E1292" s="37" t="s">
        <v>199</v>
      </c>
      <c r="F1292" s="254">
        <v>0</v>
      </c>
      <c r="G1292" s="261">
        <f>+VLOOKUP(Tabla16_2[[#This Row],[Semana ]],Tabla18[],2,0)</f>
        <v>44036</v>
      </c>
      <c r="H1292" s="37">
        <f>+VLOOKUP(Tabla16_2[[#This Row],[Mercado]],Codigos_mercados_mayoristas[],3,0)</f>
        <v>8</v>
      </c>
    </row>
    <row r="1293" spans="1:8">
      <c r="A1293" s="37" t="s">
        <v>16</v>
      </c>
      <c r="B1293" s="37" t="s">
        <v>34</v>
      </c>
      <c r="C1293" s="37" t="s">
        <v>153</v>
      </c>
      <c r="D1293" s="37" t="s">
        <v>233</v>
      </c>
      <c r="E1293" s="37" t="s">
        <v>200</v>
      </c>
      <c r="F1293" s="254">
        <v>6250</v>
      </c>
      <c r="G1293" s="261">
        <f>+VLOOKUP(Tabla16_2[[#This Row],[Semana ]],Tabla18[],2,0)</f>
        <v>44036</v>
      </c>
      <c r="H1293" s="37">
        <f>+VLOOKUP(Tabla16_2[[#This Row],[Mercado]],Codigos_mercados_mayoristas[],3,0)</f>
        <v>8</v>
      </c>
    </row>
    <row r="1294" spans="1:8">
      <c r="A1294" s="37" t="s">
        <v>16</v>
      </c>
      <c r="B1294" s="37" t="s">
        <v>34</v>
      </c>
      <c r="C1294" s="37" t="s">
        <v>153</v>
      </c>
      <c r="D1294" s="37" t="s">
        <v>233</v>
      </c>
      <c r="E1294" s="37" t="s">
        <v>201</v>
      </c>
      <c r="F1294" s="254">
        <v>0</v>
      </c>
      <c r="G1294" s="261">
        <f>+VLOOKUP(Tabla16_2[[#This Row],[Semana ]],Tabla18[],2,0)</f>
        <v>44036</v>
      </c>
      <c r="H1294" s="37">
        <f>+VLOOKUP(Tabla16_2[[#This Row],[Mercado]],Codigos_mercados_mayoristas[],3,0)</f>
        <v>8</v>
      </c>
    </row>
    <row r="1295" spans="1:8">
      <c r="A1295" s="37" t="s">
        <v>16</v>
      </c>
      <c r="B1295" s="37" t="s">
        <v>34</v>
      </c>
      <c r="C1295" s="37" t="s">
        <v>153</v>
      </c>
      <c r="D1295" s="37" t="s">
        <v>233</v>
      </c>
      <c r="E1295" s="37" t="s">
        <v>202</v>
      </c>
      <c r="F1295" s="254">
        <v>0</v>
      </c>
      <c r="G1295" s="261">
        <f>+VLOOKUP(Tabla16_2[[#This Row],[Semana ]],Tabla18[],2,0)</f>
        <v>44036</v>
      </c>
      <c r="H1295" s="37">
        <f>+VLOOKUP(Tabla16_2[[#This Row],[Mercado]],Codigos_mercados_mayoristas[],3,0)</f>
        <v>8</v>
      </c>
    </row>
    <row r="1296" spans="1:8">
      <c r="A1296" s="37" t="s">
        <v>16</v>
      </c>
      <c r="B1296" s="37" t="s">
        <v>34</v>
      </c>
      <c r="C1296" s="37" t="s">
        <v>153</v>
      </c>
      <c r="D1296" s="37" t="s">
        <v>233</v>
      </c>
      <c r="E1296" s="37" t="s">
        <v>203</v>
      </c>
      <c r="F1296" s="254">
        <v>6250</v>
      </c>
      <c r="G1296" s="261">
        <f>+VLOOKUP(Tabla16_2[[#This Row],[Semana ]],Tabla18[],2,0)</f>
        <v>44036</v>
      </c>
      <c r="H1296" s="37">
        <f>+VLOOKUP(Tabla16_2[[#This Row],[Mercado]],Codigos_mercados_mayoristas[],3,0)</f>
        <v>8</v>
      </c>
    </row>
    <row r="1297" spans="1:8">
      <c r="A1297" s="37" t="s">
        <v>223</v>
      </c>
      <c r="B1297" s="37" t="s">
        <v>36</v>
      </c>
      <c r="C1297" s="37" t="s">
        <v>153</v>
      </c>
      <c r="D1297" s="37" t="s">
        <v>233</v>
      </c>
      <c r="E1297" s="37" t="s">
        <v>199</v>
      </c>
      <c r="F1297" s="254">
        <v>6000</v>
      </c>
      <c r="G1297" s="261">
        <f>+VLOOKUP(Tabla16_2[[#This Row],[Semana ]],Tabla18[],2,0)</f>
        <v>44036</v>
      </c>
      <c r="H1297" s="37">
        <f>+VLOOKUP(Tabla16_2[[#This Row],[Mercado]],Codigos_mercados_mayoristas[],3,0)</f>
        <v>10</v>
      </c>
    </row>
    <row r="1298" spans="1:8">
      <c r="A1298" s="37" t="s">
        <v>223</v>
      </c>
      <c r="B1298" s="37" t="s">
        <v>36</v>
      </c>
      <c r="C1298" s="37" t="s">
        <v>153</v>
      </c>
      <c r="D1298" s="37" t="s">
        <v>233</v>
      </c>
      <c r="E1298" s="37" t="s">
        <v>200</v>
      </c>
      <c r="F1298" s="254">
        <v>6000</v>
      </c>
      <c r="G1298" s="261">
        <f>+VLOOKUP(Tabla16_2[[#This Row],[Semana ]],Tabla18[],2,0)</f>
        <v>44036</v>
      </c>
      <c r="H1298" s="37">
        <f>+VLOOKUP(Tabla16_2[[#This Row],[Mercado]],Codigos_mercados_mayoristas[],3,0)</f>
        <v>10</v>
      </c>
    </row>
    <row r="1299" spans="1:8">
      <c r="A1299" s="37" t="s">
        <v>223</v>
      </c>
      <c r="B1299" s="37" t="s">
        <v>36</v>
      </c>
      <c r="C1299" s="37" t="s">
        <v>153</v>
      </c>
      <c r="D1299" s="37" t="s">
        <v>233</v>
      </c>
      <c r="E1299" s="37" t="s">
        <v>201</v>
      </c>
      <c r="F1299" s="254">
        <v>0</v>
      </c>
      <c r="G1299" s="261">
        <f>+VLOOKUP(Tabla16_2[[#This Row],[Semana ]],Tabla18[],2,0)</f>
        <v>44036</v>
      </c>
      <c r="H1299" s="37">
        <f>+VLOOKUP(Tabla16_2[[#This Row],[Mercado]],Codigos_mercados_mayoristas[],3,0)</f>
        <v>10</v>
      </c>
    </row>
    <row r="1300" spans="1:8">
      <c r="A1300" s="37" t="s">
        <v>223</v>
      </c>
      <c r="B1300" s="37" t="s">
        <v>36</v>
      </c>
      <c r="C1300" s="37" t="s">
        <v>153</v>
      </c>
      <c r="D1300" s="37" t="s">
        <v>233</v>
      </c>
      <c r="E1300" s="37" t="s">
        <v>202</v>
      </c>
      <c r="F1300" s="254">
        <v>0</v>
      </c>
      <c r="G1300" s="261">
        <f>+VLOOKUP(Tabla16_2[[#This Row],[Semana ]],Tabla18[],2,0)</f>
        <v>44036</v>
      </c>
      <c r="H1300" s="37">
        <f>+VLOOKUP(Tabla16_2[[#This Row],[Mercado]],Codigos_mercados_mayoristas[],3,0)</f>
        <v>10</v>
      </c>
    </row>
    <row r="1301" spans="1:8">
      <c r="A1301" s="37" t="s">
        <v>223</v>
      </c>
      <c r="B1301" s="37" t="s">
        <v>36</v>
      </c>
      <c r="C1301" s="37" t="s">
        <v>153</v>
      </c>
      <c r="D1301" s="37" t="s">
        <v>233</v>
      </c>
      <c r="E1301" s="37" t="s">
        <v>203</v>
      </c>
      <c r="F1301" s="254">
        <v>0</v>
      </c>
      <c r="G1301" s="261">
        <f>+VLOOKUP(Tabla16_2[[#This Row],[Semana ]],Tabla18[],2,0)</f>
        <v>44036</v>
      </c>
      <c r="H1301" s="37">
        <f>+VLOOKUP(Tabla16_2[[#This Row],[Mercado]],Codigos_mercados_mayoristas[],3,0)</f>
        <v>10</v>
      </c>
    </row>
    <row r="1302" spans="1:8">
      <c r="A1302" s="37" t="s">
        <v>20</v>
      </c>
      <c r="B1302" s="37" t="s">
        <v>163</v>
      </c>
      <c r="C1302" s="37" t="s">
        <v>153</v>
      </c>
      <c r="D1302" s="37" t="s">
        <v>233</v>
      </c>
      <c r="E1302" s="37" t="s">
        <v>199</v>
      </c>
      <c r="F1302" s="254">
        <v>5840</v>
      </c>
      <c r="G1302" s="261">
        <f>+VLOOKUP(Tabla16_2[[#This Row],[Semana ]],Tabla18[],2,0)</f>
        <v>44036</v>
      </c>
      <c r="H1302" s="37">
        <f>+VLOOKUP(Tabla16_2[[#This Row],[Mercado]],Codigos_mercados_mayoristas[],3,0)</f>
        <v>13</v>
      </c>
    </row>
    <row r="1303" spans="1:8">
      <c r="A1303" s="37" t="s">
        <v>20</v>
      </c>
      <c r="B1303" s="37" t="s">
        <v>163</v>
      </c>
      <c r="C1303" s="37" t="s">
        <v>153</v>
      </c>
      <c r="D1303" s="37" t="s">
        <v>233</v>
      </c>
      <c r="E1303" s="37" t="s">
        <v>200</v>
      </c>
      <c r="F1303" s="254">
        <v>5838</v>
      </c>
      <c r="G1303" s="261">
        <f>+VLOOKUP(Tabla16_2[[#This Row],[Semana ]],Tabla18[],2,0)</f>
        <v>44036</v>
      </c>
      <c r="H1303" s="37">
        <f>+VLOOKUP(Tabla16_2[[#This Row],[Mercado]],Codigos_mercados_mayoristas[],3,0)</f>
        <v>13</v>
      </c>
    </row>
    <row r="1304" spans="1:8">
      <c r="A1304" s="37" t="s">
        <v>20</v>
      </c>
      <c r="B1304" s="37" t="s">
        <v>163</v>
      </c>
      <c r="C1304" s="37" t="s">
        <v>153</v>
      </c>
      <c r="D1304" s="37" t="s">
        <v>233</v>
      </c>
      <c r="E1304" s="37" t="s">
        <v>201</v>
      </c>
      <c r="F1304" s="254">
        <v>6109</v>
      </c>
      <c r="G1304" s="261">
        <f>+VLOOKUP(Tabla16_2[[#This Row],[Semana ]],Tabla18[],2,0)</f>
        <v>44036</v>
      </c>
      <c r="H1304" s="37">
        <f>+VLOOKUP(Tabla16_2[[#This Row],[Mercado]],Codigos_mercados_mayoristas[],3,0)</f>
        <v>13</v>
      </c>
    </row>
    <row r="1305" spans="1:8">
      <c r="A1305" s="37" t="s">
        <v>20</v>
      </c>
      <c r="B1305" s="37" t="s">
        <v>163</v>
      </c>
      <c r="C1305" s="37" t="s">
        <v>153</v>
      </c>
      <c r="D1305" s="37" t="s">
        <v>233</v>
      </c>
      <c r="E1305" s="37" t="s">
        <v>202</v>
      </c>
      <c r="F1305" s="254">
        <v>6591</v>
      </c>
      <c r="G1305" s="261">
        <f>+VLOOKUP(Tabla16_2[[#This Row],[Semana ]],Tabla18[],2,0)</f>
        <v>44036</v>
      </c>
      <c r="H1305" s="37">
        <f>+VLOOKUP(Tabla16_2[[#This Row],[Mercado]],Codigos_mercados_mayoristas[],3,0)</f>
        <v>13</v>
      </c>
    </row>
    <row r="1306" spans="1:8">
      <c r="A1306" s="37" t="s">
        <v>20</v>
      </c>
      <c r="B1306" s="37" t="s">
        <v>163</v>
      </c>
      <c r="C1306" s="37" t="s">
        <v>153</v>
      </c>
      <c r="D1306" s="37" t="s">
        <v>233</v>
      </c>
      <c r="E1306" s="37" t="s">
        <v>203</v>
      </c>
      <c r="F1306" s="254">
        <v>0</v>
      </c>
      <c r="G1306" s="261">
        <f>+VLOOKUP(Tabla16_2[[#This Row],[Semana ]],Tabla18[],2,0)</f>
        <v>44036</v>
      </c>
      <c r="H1306" s="37">
        <f>+VLOOKUP(Tabla16_2[[#This Row],[Mercado]],Codigos_mercados_mayoristas[],3,0)</f>
        <v>13</v>
      </c>
    </row>
    <row r="1307" spans="1:8">
      <c r="A1307" s="37" t="s">
        <v>20</v>
      </c>
      <c r="B1307" s="37" t="s">
        <v>29</v>
      </c>
      <c r="C1307" s="37" t="s">
        <v>153</v>
      </c>
      <c r="D1307" s="37" t="s">
        <v>233</v>
      </c>
      <c r="E1307" s="37" t="s">
        <v>199</v>
      </c>
      <c r="F1307" s="254">
        <v>0</v>
      </c>
      <c r="G1307" s="261">
        <f>+VLOOKUP(Tabla16_2[[#This Row],[Semana ]],Tabla18[],2,0)</f>
        <v>44036</v>
      </c>
      <c r="H1307" s="37">
        <f>+VLOOKUP(Tabla16_2[[#This Row],[Mercado]],Codigos_mercados_mayoristas[],3,0)</f>
        <v>5</v>
      </c>
    </row>
    <row r="1308" spans="1:8">
      <c r="A1308" s="37" t="s">
        <v>20</v>
      </c>
      <c r="B1308" s="37" t="s">
        <v>29</v>
      </c>
      <c r="C1308" s="37" t="s">
        <v>153</v>
      </c>
      <c r="D1308" s="37" t="s">
        <v>233</v>
      </c>
      <c r="E1308" s="37" t="s">
        <v>200</v>
      </c>
      <c r="F1308" s="254">
        <v>0</v>
      </c>
      <c r="G1308" s="261">
        <f>+VLOOKUP(Tabla16_2[[#This Row],[Semana ]],Tabla18[],2,0)</f>
        <v>44036</v>
      </c>
      <c r="H1308" s="37">
        <f>+VLOOKUP(Tabla16_2[[#This Row],[Mercado]],Codigos_mercados_mayoristas[],3,0)</f>
        <v>5</v>
      </c>
    </row>
    <row r="1309" spans="1:8">
      <c r="A1309" s="37" t="s">
        <v>20</v>
      </c>
      <c r="B1309" s="37" t="s">
        <v>29</v>
      </c>
      <c r="C1309" s="37" t="s">
        <v>153</v>
      </c>
      <c r="D1309" s="37" t="s">
        <v>233</v>
      </c>
      <c r="E1309" s="37" t="s">
        <v>201</v>
      </c>
      <c r="F1309" s="254">
        <v>6245</v>
      </c>
      <c r="G1309" s="261">
        <f>+VLOOKUP(Tabla16_2[[#This Row],[Semana ]],Tabla18[],2,0)</f>
        <v>44036</v>
      </c>
      <c r="H1309" s="37">
        <f>+VLOOKUP(Tabla16_2[[#This Row],[Mercado]],Codigos_mercados_mayoristas[],3,0)</f>
        <v>5</v>
      </c>
    </row>
    <row r="1310" spans="1:8">
      <c r="A1310" s="37" t="s">
        <v>20</v>
      </c>
      <c r="B1310" s="37" t="s">
        <v>29</v>
      </c>
      <c r="C1310" s="37" t="s">
        <v>153</v>
      </c>
      <c r="D1310" s="37" t="s">
        <v>233</v>
      </c>
      <c r="E1310" s="37" t="s">
        <v>202</v>
      </c>
      <c r="F1310" s="254">
        <v>0</v>
      </c>
      <c r="G1310" s="261">
        <f>+VLOOKUP(Tabla16_2[[#This Row],[Semana ]],Tabla18[],2,0)</f>
        <v>44036</v>
      </c>
      <c r="H1310" s="37">
        <f>+VLOOKUP(Tabla16_2[[#This Row],[Mercado]],Codigos_mercados_mayoristas[],3,0)</f>
        <v>5</v>
      </c>
    </row>
    <row r="1311" spans="1:8">
      <c r="A1311" s="37" t="s">
        <v>20</v>
      </c>
      <c r="B1311" s="37" t="s">
        <v>29</v>
      </c>
      <c r="C1311" s="37" t="s">
        <v>153</v>
      </c>
      <c r="D1311" s="37" t="s">
        <v>233</v>
      </c>
      <c r="E1311" s="37" t="s">
        <v>203</v>
      </c>
      <c r="F1311" s="254">
        <v>0</v>
      </c>
      <c r="G1311" s="261">
        <f>+VLOOKUP(Tabla16_2[[#This Row],[Semana ]],Tabla18[],2,0)</f>
        <v>44036</v>
      </c>
      <c r="H1311" s="37">
        <f>+VLOOKUP(Tabla16_2[[#This Row],[Mercado]],Codigos_mercados_mayoristas[],3,0)</f>
        <v>5</v>
      </c>
    </row>
    <row r="1312" spans="1:8">
      <c r="A1312" s="37" t="s">
        <v>20</v>
      </c>
      <c r="B1312" s="37" t="s">
        <v>36</v>
      </c>
      <c r="C1312" s="37" t="s">
        <v>153</v>
      </c>
      <c r="D1312" s="37" t="s">
        <v>233</v>
      </c>
      <c r="E1312" s="37" t="s">
        <v>199</v>
      </c>
      <c r="F1312" s="254">
        <v>6000</v>
      </c>
      <c r="G1312" s="261">
        <f>+VLOOKUP(Tabla16_2[[#This Row],[Semana ]],Tabla18[],2,0)</f>
        <v>44036</v>
      </c>
      <c r="H1312" s="37">
        <f>+VLOOKUP(Tabla16_2[[#This Row],[Mercado]],Codigos_mercados_mayoristas[],3,0)</f>
        <v>10</v>
      </c>
    </row>
    <row r="1313" spans="1:8">
      <c r="A1313" s="37" t="s">
        <v>20</v>
      </c>
      <c r="B1313" s="37" t="s">
        <v>36</v>
      </c>
      <c r="C1313" s="37" t="s">
        <v>153</v>
      </c>
      <c r="D1313" s="37" t="s">
        <v>233</v>
      </c>
      <c r="E1313" s="37" t="s">
        <v>200</v>
      </c>
      <c r="F1313" s="254">
        <v>6000</v>
      </c>
      <c r="G1313" s="261">
        <f>+VLOOKUP(Tabla16_2[[#This Row],[Semana ]],Tabla18[],2,0)</f>
        <v>44036</v>
      </c>
      <c r="H1313" s="37">
        <f>+VLOOKUP(Tabla16_2[[#This Row],[Mercado]],Codigos_mercados_mayoristas[],3,0)</f>
        <v>10</v>
      </c>
    </row>
    <row r="1314" spans="1:8">
      <c r="A1314" s="37" t="s">
        <v>20</v>
      </c>
      <c r="B1314" s="37" t="s">
        <v>36</v>
      </c>
      <c r="C1314" s="37" t="s">
        <v>153</v>
      </c>
      <c r="D1314" s="37" t="s">
        <v>233</v>
      </c>
      <c r="E1314" s="37" t="s">
        <v>201</v>
      </c>
      <c r="F1314" s="254">
        <v>6000</v>
      </c>
      <c r="G1314" s="261">
        <f>+VLOOKUP(Tabla16_2[[#This Row],[Semana ]],Tabla18[],2,0)</f>
        <v>44036</v>
      </c>
      <c r="H1314" s="37">
        <f>+VLOOKUP(Tabla16_2[[#This Row],[Mercado]],Codigos_mercados_mayoristas[],3,0)</f>
        <v>10</v>
      </c>
    </row>
    <row r="1315" spans="1:8">
      <c r="A1315" s="37" t="s">
        <v>20</v>
      </c>
      <c r="B1315" s="37" t="s">
        <v>36</v>
      </c>
      <c r="C1315" s="37" t="s">
        <v>153</v>
      </c>
      <c r="D1315" s="37" t="s">
        <v>233</v>
      </c>
      <c r="E1315" s="37" t="s">
        <v>202</v>
      </c>
      <c r="F1315" s="254">
        <v>0</v>
      </c>
      <c r="G1315" s="261">
        <f>+VLOOKUP(Tabla16_2[[#This Row],[Semana ]],Tabla18[],2,0)</f>
        <v>44036</v>
      </c>
      <c r="H1315" s="37">
        <f>+VLOOKUP(Tabla16_2[[#This Row],[Mercado]],Codigos_mercados_mayoristas[],3,0)</f>
        <v>10</v>
      </c>
    </row>
    <row r="1316" spans="1:8">
      <c r="A1316" s="37" t="s">
        <v>20</v>
      </c>
      <c r="B1316" s="37" t="s">
        <v>36</v>
      </c>
      <c r="C1316" s="37" t="s">
        <v>153</v>
      </c>
      <c r="D1316" s="37" t="s">
        <v>233</v>
      </c>
      <c r="E1316" s="37" t="s">
        <v>203</v>
      </c>
      <c r="F1316" s="254">
        <v>6000</v>
      </c>
      <c r="G1316" s="261">
        <f>+VLOOKUP(Tabla16_2[[#This Row],[Semana ]],Tabla18[],2,0)</f>
        <v>44036</v>
      </c>
      <c r="H1316" s="37">
        <f>+VLOOKUP(Tabla16_2[[#This Row],[Mercado]],Codigos_mercados_mayoristas[],3,0)</f>
        <v>10</v>
      </c>
    </row>
    <row r="1317" spans="1:8">
      <c r="A1317" s="37" t="s">
        <v>20</v>
      </c>
      <c r="B1317" s="37" t="s">
        <v>33</v>
      </c>
      <c r="C1317" s="37" t="s">
        <v>153</v>
      </c>
      <c r="D1317" s="37" t="s">
        <v>233</v>
      </c>
      <c r="E1317" s="37" t="s">
        <v>199</v>
      </c>
      <c r="F1317" s="254">
        <v>0</v>
      </c>
      <c r="G1317" s="261">
        <f>+VLOOKUP(Tabla16_2[[#This Row],[Semana ]],Tabla18[],2,0)</f>
        <v>44036</v>
      </c>
      <c r="H1317" s="37">
        <f>+VLOOKUP(Tabla16_2[[#This Row],[Mercado]],Codigos_mercados_mayoristas[],3,0)</f>
        <v>16</v>
      </c>
    </row>
    <row r="1318" spans="1:8">
      <c r="A1318" s="37" t="s">
        <v>20</v>
      </c>
      <c r="B1318" s="37" t="s">
        <v>33</v>
      </c>
      <c r="C1318" s="37" t="s">
        <v>153</v>
      </c>
      <c r="D1318" s="37" t="s">
        <v>233</v>
      </c>
      <c r="E1318" s="37" t="s">
        <v>200</v>
      </c>
      <c r="F1318" s="254">
        <v>5250</v>
      </c>
      <c r="G1318" s="261">
        <f>+VLOOKUP(Tabla16_2[[#This Row],[Semana ]],Tabla18[],2,0)</f>
        <v>44036</v>
      </c>
      <c r="H1318" s="37">
        <f>+VLOOKUP(Tabla16_2[[#This Row],[Mercado]],Codigos_mercados_mayoristas[],3,0)</f>
        <v>16</v>
      </c>
    </row>
    <row r="1319" spans="1:8">
      <c r="A1319" s="37" t="s">
        <v>20</v>
      </c>
      <c r="B1319" s="37" t="s">
        <v>33</v>
      </c>
      <c r="C1319" s="37" t="s">
        <v>153</v>
      </c>
      <c r="D1319" s="37" t="s">
        <v>233</v>
      </c>
      <c r="E1319" s="37" t="s">
        <v>201</v>
      </c>
      <c r="F1319" s="254">
        <v>0</v>
      </c>
      <c r="G1319" s="261">
        <f>+VLOOKUP(Tabla16_2[[#This Row],[Semana ]],Tabla18[],2,0)</f>
        <v>44036</v>
      </c>
      <c r="H1319" s="37">
        <f>+VLOOKUP(Tabla16_2[[#This Row],[Mercado]],Codigos_mercados_mayoristas[],3,0)</f>
        <v>16</v>
      </c>
    </row>
    <row r="1320" spans="1:8">
      <c r="A1320" s="37" t="s">
        <v>20</v>
      </c>
      <c r="B1320" s="37" t="s">
        <v>33</v>
      </c>
      <c r="C1320" s="37" t="s">
        <v>153</v>
      </c>
      <c r="D1320" s="37" t="s">
        <v>233</v>
      </c>
      <c r="E1320" s="37" t="s">
        <v>202</v>
      </c>
      <c r="F1320" s="254">
        <v>0</v>
      </c>
      <c r="G1320" s="261">
        <f>+VLOOKUP(Tabla16_2[[#This Row],[Semana ]],Tabla18[],2,0)</f>
        <v>44036</v>
      </c>
      <c r="H1320" s="37">
        <f>+VLOOKUP(Tabla16_2[[#This Row],[Mercado]],Codigos_mercados_mayoristas[],3,0)</f>
        <v>16</v>
      </c>
    </row>
    <row r="1321" spans="1:8">
      <c r="A1321" s="37" t="s">
        <v>20</v>
      </c>
      <c r="B1321" s="37" t="s">
        <v>33</v>
      </c>
      <c r="C1321" s="37" t="s">
        <v>153</v>
      </c>
      <c r="D1321" s="37" t="s">
        <v>233</v>
      </c>
      <c r="E1321" s="37" t="s">
        <v>203</v>
      </c>
      <c r="F1321" s="254">
        <v>0</v>
      </c>
      <c r="G1321" s="261">
        <f>+VLOOKUP(Tabla16_2[[#This Row],[Semana ]],Tabla18[],2,0)</f>
        <v>44036</v>
      </c>
      <c r="H1321" s="37">
        <f>+VLOOKUP(Tabla16_2[[#This Row],[Mercado]],Codigos_mercados_mayoristas[],3,0)</f>
        <v>16</v>
      </c>
    </row>
    <row r="1322" spans="1:8">
      <c r="A1322" s="37" t="s">
        <v>20</v>
      </c>
      <c r="B1322" s="37" t="s">
        <v>35</v>
      </c>
      <c r="C1322" s="37" t="s">
        <v>153</v>
      </c>
      <c r="D1322" s="37" t="s">
        <v>233</v>
      </c>
      <c r="E1322" s="37" t="s">
        <v>199</v>
      </c>
      <c r="F1322" s="254">
        <v>6000</v>
      </c>
      <c r="G1322" s="261">
        <f>+VLOOKUP(Tabla16_2[[#This Row],[Semana ]],Tabla18[],2,0)</f>
        <v>44036</v>
      </c>
      <c r="H1322" s="37">
        <f>+VLOOKUP(Tabla16_2[[#This Row],[Mercado]],Codigos_mercados_mayoristas[],3,0)</f>
        <v>9</v>
      </c>
    </row>
    <row r="1323" spans="1:8">
      <c r="A1323" s="37" t="s">
        <v>20</v>
      </c>
      <c r="B1323" s="37" t="s">
        <v>35</v>
      </c>
      <c r="C1323" s="37" t="s">
        <v>153</v>
      </c>
      <c r="D1323" s="37" t="s">
        <v>233</v>
      </c>
      <c r="E1323" s="37" t="s">
        <v>200</v>
      </c>
      <c r="F1323" s="254">
        <v>0</v>
      </c>
      <c r="G1323" s="261">
        <f>+VLOOKUP(Tabla16_2[[#This Row],[Semana ]],Tabla18[],2,0)</f>
        <v>44036</v>
      </c>
      <c r="H1323" s="37">
        <f>+VLOOKUP(Tabla16_2[[#This Row],[Mercado]],Codigos_mercados_mayoristas[],3,0)</f>
        <v>9</v>
      </c>
    </row>
    <row r="1324" spans="1:8">
      <c r="A1324" s="37" t="s">
        <v>20</v>
      </c>
      <c r="B1324" s="37" t="s">
        <v>35</v>
      </c>
      <c r="C1324" s="37" t="s">
        <v>153</v>
      </c>
      <c r="D1324" s="37" t="s">
        <v>233</v>
      </c>
      <c r="E1324" s="37" t="s">
        <v>201</v>
      </c>
      <c r="F1324" s="254">
        <v>6000</v>
      </c>
      <c r="G1324" s="261">
        <f>+VLOOKUP(Tabla16_2[[#This Row],[Semana ]],Tabla18[],2,0)</f>
        <v>44036</v>
      </c>
      <c r="H1324" s="37">
        <f>+VLOOKUP(Tabla16_2[[#This Row],[Mercado]],Codigos_mercados_mayoristas[],3,0)</f>
        <v>9</v>
      </c>
    </row>
    <row r="1325" spans="1:8">
      <c r="A1325" s="37" t="s">
        <v>20</v>
      </c>
      <c r="B1325" s="37" t="s">
        <v>35</v>
      </c>
      <c r="C1325" s="37" t="s">
        <v>153</v>
      </c>
      <c r="D1325" s="37" t="s">
        <v>233</v>
      </c>
      <c r="E1325" s="37" t="s">
        <v>202</v>
      </c>
      <c r="F1325" s="254">
        <v>6000</v>
      </c>
      <c r="G1325" s="261">
        <f>+VLOOKUP(Tabla16_2[[#This Row],[Semana ]],Tabla18[],2,0)</f>
        <v>44036</v>
      </c>
      <c r="H1325" s="37">
        <f>+VLOOKUP(Tabla16_2[[#This Row],[Mercado]],Codigos_mercados_mayoristas[],3,0)</f>
        <v>9</v>
      </c>
    </row>
    <row r="1326" spans="1:8">
      <c r="A1326" s="37" t="s">
        <v>20</v>
      </c>
      <c r="B1326" s="37" t="s">
        <v>35</v>
      </c>
      <c r="C1326" s="37" t="s">
        <v>153</v>
      </c>
      <c r="D1326" s="37" t="s">
        <v>233</v>
      </c>
      <c r="E1326" s="37" t="s">
        <v>203</v>
      </c>
      <c r="F1326" s="254">
        <v>6000</v>
      </c>
      <c r="G1326" s="261">
        <f>+VLOOKUP(Tabla16_2[[#This Row],[Semana ]],Tabla18[],2,0)</f>
        <v>44036</v>
      </c>
      <c r="H1326" s="37">
        <f>+VLOOKUP(Tabla16_2[[#This Row],[Mercado]],Codigos_mercados_mayoristas[],3,0)</f>
        <v>9</v>
      </c>
    </row>
    <row r="1327" spans="1:8">
      <c r="A1327" s="37" t="s">
        <v>20</v>
      </c>
      <c r="B1327" s="37" t="s">
        <v>34</v>
      </c>
      <c r="C1327" s="37" t="s">
        <v>153</v>
      </c>
      <c r="D1327" s="37" t="s">
        <v>233</v>
      </c>
      <c r="E1327" s="37" t="s">
        <v>199</v>
      </c>
      <c r="F1327" s="254">
        <v>0</v>
      </c>
      <c r="G1327" s="261">
        <f>+VLOOKUP(Tabla16_2[[#This Row],[Semana ]],Tabla18[],2,0)</f>
        <v>44036</v>
      </c>
      <c r="H1327" s="37">
        <f>+VLOOKUP(Tabla16_2[[#This Row],[Mercado]],Codigos_mercados_mayoristas[],3,0)</f>
        <v>8</v>
      </c>
    </row>
    <row r="1328" spans="1:8">
      <c r="A1328" s="37" t="s">
        <v>20</v>
      </c>
      <c r="B1328" s="37" t="s">
        <v>34</v>
      </c>
      <c r="C1328" s="37" t="s">
        <v>153</v>
      </c>
      <c r="D1328" s="37" t="s">
        <v>233</v>
      </c>
      <c r="E1328" s="37" t="s">
        <v>200</v>
      </c>
      <c r="F1328" s="254">
        <v>0</v>
      </c>
      <c r="G1328" s="261">
        <f>+VLOOKUP(Tabla16_2[[#This Row],[Semana ]],Tabla18[],2,0)</f>
        <v>44036</v>
      </c>
      <c r="H1328" s="37">
        <f>+VLOOKUP(Tabla16_2[[#This Row],[Mercado]],Codigos_mercados_mayoristas[],3,0)</f>
        <v>8</v>
      </c>
    </row>
    <row r="1329" spans="1:8">
      <c r="A1329" s="37" t="s">
        <v>20</v>
      </c>
      <c r="B1329" s="37" t="s">
        <v>34</v>
      </c>
      <c r="C1329" s="37" t="s">
        <v>153</v>
      </c>
      <c r="D1329" s="37" t="s">
        <v>233</v>
      </c>
      <c r="E1329" s="37" t="s">
        <v>201</v>
      </c>
      <c r="F1329" s="254">
        <v>0</v>
      </c>
      <c r="G1329" s="261">
        <f>+VLOOKUP(Tabla16_2[[#This Row],[Semana ]],Tabla18[],2,0)</f>
        <v>44036</v>
      </c>
      <c r="H1329" s="37">
        <f>+VLOOKUP(Tabla16_2[[#This Row],[Mercado]],Codigos_mercados_mayoristas[],3,0)</f>
        <v>8</v>
      </c>
    </row>
    <row r="1330" spans="1:8">
      <c r="A1330" s="37" t="s">
        <v>20</v>
      </c>
      <c r="B1330" s="37" t="s">
        <v>34</v>
      </c>
      <c r="C1330" s="37" t="s">
        <v>153</v>
      </c>
      <c r="D1330" s="37" t="s">
        <v>233</v>
      </c>
      <c r="E1330" s="37" t="s">
        <v>202</v>
      </c>
      <c r="F1330" s="254">
        <v>6750</v>
      </c>
      <c r="G1330" s="261">
        <f>+VLOOKUP(Tabla16_2[[#This Row],[Semana ]],Tabla18[],2,0)</f>
        <v>44036</v>
      </c>
      <c r="H1330" s="37">
        <f>+VLOOKUP(Tabla16_2[[#This Row],[Mercado]],Codigos_mercados_mayoristas[],3,0)</f>
        <v>8</v>
      </c>
    </row>
    <row r="1331" spans="1:8">
      <c r="A1331" s="37" t="s">
        <v>20</v>
      </c>
      <c r="B1331" s="37" t="s">
        <v>34</v>
      </c>
      <c r="C1331" s="37" t="s">
        <v>153</v>
      </c>
      <c r="D1331" s="37" t="s">
        <v>233</v>
      </c>
      <c r="E1331" s="37" t="s">
        <v>203</v>
      </c>
      <c r="F1331" s="254">
        <v>0</v>
      </c>
      <c r="G1331" s="261">
        <f>+VLOOKUP(Tabla16_2[[#This Row],[Semana ]],Tabla18[],2,0)</f>
        <v>44036</v>
      </c>
      <c r="H1331" s="37">
        <f>+VLOOKUP(Tabla16_2[[#This Row],[Mercado]],Codigos_mercados_mayoristas[],3,0)</f>
        <v>8</v>
      </c>
    </row>
    <row r="1332" spans="1:8">
      <c r="A1332" s="37" t="s">
        <v>22</v>
      </c>
      <c r="B1332" s="37" t="s">
        <v>163</v>
      </c>
      <c r="C1332" s="37" t="s">
        <v>153</v>
      </c>
      <c r="D1332" s="37" t="s">
        <v>233</v>
      </c>
      <c r="E1332" s="37" t="s">
        <v>199</v>
      </c>
      <c r="F1332" s="254">
        <v>0</v>
      </c>
      <c r="G1332" s="261">
        <f>+VLOOKUP(Tabla16_2[[#This Row],[Semana ]],Tabla18[],2,0)</f>
        <v>44036</v>
      </c>
      <c r="H1332" s="37">
        <f>+VLOOKUP(Tabla16_2[[#This Row],[Mercado]],Codigos_mercados_mayoristas[],3,0)</f>
        <v>13</v>
      </c>
    </row>
    <row r="1333" spans="1:8">
      <c r="A1333" s="37" t="s">
        <v>22</v>
      </c>
      <c r="B1333" s="37" t="s">
        <v>163</v>
      </c>
      <c r="C1333" s="37" t="s">
        <v>153</v>
      </c>
      <c r="D1333" s="37" t="s">
        <v>233</v>
      </c>
      <c r="E1333" s="37" t="s">
        <v>200</v>
      </c>
      <c r="F1333" s="254">
        <v>5935</v>
      </c>
      <c r="G1333" s="261">
        <f>+VLOOKUP(Tabla16_2[[#This Row],[Semana ]],Tabla18[],2,0)</f>
        <v>44036</v>
      </c>
      <c r="H1333" s="37">
        <f>+VLOOKUP(Tabla16_2[[#This Row],[Mercado]],Codigos_mercados_mayoristas[],3,0)</f>
        <v>13</v>
      </c>
    </row>
    <row r="1334" spans="1:8">
      <c r="A1334" s="37" t="s">
        <v>22</v>
      </c>
      <c r="B1334" s="37" t="s">
        <v>163</v>
      </c>
      <c r="C1334" s="37" t="s">
        <v>153</v>
      </c>
      <c r="D1334" s="37" t="s">
        <v>233</v>
      </c>
      <c r="E1334" s="37" t="s">
        <v>201</v>
      </c>
      <c r="F1334" s="254">
        <v>6392</v>
      </c>
      <c r="G1334" s="261">
        <f>+VLOOKUP(Tabla16_2[[#This Row],[Semana ]],Tabla18[],2,0)</f>
        <v>44036</v>
      </c>
      <c r="H1334" s="37">
        <f>+VLOOKUP(Tabla16_2[[#This Row],[Mercado]],Codigos_mercados_mayoristas[],3,0)</f>
        <v>13</v>
      </c>
    </row>
    <row r="1335" spans="1:8">
      <c r="A1335" s="37" t="s">
        <v>22</v>
      </c>
      <c r="B1335" s="37" t="s">
        <v>163</v>
      </c>
      <c r="C1335" s="37" t="s">
        <v>153</v>
      </c>
      <c r="D1335" s="37" t="s">
        <v>233</v>
      </c>
      <c r="E1335" s="37" t="s">
        <v>202</v>
      </c>
      <c r="F1335" s="254">
        <v>6650</v>
      </c>
      <c r="G1335" s="261">
        <f>+VLOOKUP(Tabla16_2[[#This Row],[Semana ]],Tabla18[],2,0)</f>
        <v>44036</v>
      </c>
      <c r="H1335" s="37">
        <f>+VLOOKUP(Tabla16_2[[#This Row],[Mercado]],Codigos_mercados_mayoristas[],3,0)</f>
        <v>13</v>
      </c>
    </row>
    <row r="1336" spans="1:8">
      <c r="A1336" s="37" t="s">
        <v>22</v>
      </c>
      <c r="B1336" s="37" t="s">
        <v>163</v>
      </c>
      <c r="C1336" s="37" t="s">
        <v>153</v>
      </c>
      <c r="D1336" s="37" t="s">
        <v>233</v>
      </c>
      <c r="E1336" s="37" t="s">
        <v>203</v>
      </c>
      <c r="F1336" s="254">
        <v>6255</v>
      </c>
      <c r="G1336" s="261">
        <f>+VLOOKUP(Tabla16_2[[#This Row],[Semana ]],Tabla18[],2,0)</f>
        <v>44036</v>
      </c>
      <c r="H1336" s="37">
        <f>+VLOOKUP(Tabla16_2[[#This Row],[Mercado]],Codigos_mercados_mayoristas[],3,0)</f>
        <v>13</v>
      </c>
    </row>
    <row r="1337" spans="1:8">
      <c r="A1337" s="37" t="s">
        <v>22</v>
      </c>
      <c r="B1337" s="37" t="s">
        <v>29</v>
      </c>
      <c r="C1337" s="37" t="s">
        <v>153</v>
      </c>
      <c r="D1337" s="37" t="s">
        <v>233</v>
      </c>
      <c r="E1337" s="37" t="s">
        <v>199</v>
      </c>
      <c r="F1337" s="254">
        <v>6257</v>
      </c>
      <c r="G1337" s="261">
        <f>+VLOOKUP(Tabla16_2[[#This Row],[Semana ]],Tabla18[],2,0)</f>
        <v>44036</v>
      </c>
      <c r="H1337" s="37">
        <f>+VLOOKUP(Tabla16_2[[#This Row],[Mercado]],Codigos_mercados_mayoristas[],3,0)</f>
        <v>5</v>
      </c>
    </row>
    <row r="1338" spans="1:8">
      <c r="A1338" s="37" t="s">
        <v>22</v>
      </c>
      <c r="B1338" s="37" t="s">
        <v>29</v>
      </c>
      <c r="C1338" s="37" t="s">
        <v>153</v>
      </c>
      <c r="D1338" s="37" t="s">
        <v>233</v>
      </c>
      <c r="E1338" s="37" t="s">
        <v>200</v>
      </c>
      <c r="F1338" s="254">
        <v>0</v>
      </c>
      <c r="G1338" s="261">
        <f>+VLOOKUP(Tabla16_2[[#This Row],[Semana ]],Tabla18[],2,0)</f>
        <v>44036</v>
      </c>
      <c r="H1338" s="37">
        <f>+VLOOKUP(Tabla16_2[[#This Row],[Mercado]],Codigos_mercados_mayoristas[],3,0)</f>
        <v>5</v>
      </c>
    </row>
    <row r="1339" spans="1:8">
      <c r="A1339" s="37" t="s">
        <v>22</v>
      </c>
      <c r="B1339" s="37" t="s">
        <v>29</v>
      </c>
      <c r="C1339" s="37" t="s">
        <v>153</v>
      </c>
      <c r="D1339" s="37" t="s">
        <v>233</v>
      </c>
      <c r="E1339" s="37" t="s">
        <v>201</v>
      </c>
      <c r="F1339" s="254">
        <v>6247</v>
      </c>
      <c r="G1339" s="261">
        <f>+VLOOKUP(Tabla16_2[[#This Row],[Semana ]],Tabla18[],2,0)</f>
        <v>44036</v>
      </c>
      <c r="H1339" s="37">
        <f>+VLOOKUP(Tabla16_2[[#This Row],[Mercado]],Codigos_mercados_mayoristas[],3,0)</f>
        <v>5</v>
      </c>
    </row>
    <row r="1340" spans="1:8">
      <c r="A1340" s="37" t="s">
        <v>22</v>
      </c>
      <c r="B1340" s="37" t="s">
        <v>29</v>
      </c>
      <c r="C1340" s="37" t="s">
        <v>153</v>
      </c>
      <c r="D1340" s="37" t="s">
        <v>233</v>
      </c>
      <c r="E1340" s="37" t="s">
        <v>202</v>
      </c>
      <c r="F1340" s="254">
        <v>6000</v>
      </c>
      <c r="G1340" s="261">
        <f>+VLOOKUP(Tabla16_2[[#This Row],[Semana ]],Tabla18[],2,0)</f>
        <v>44036</v>
      </c>
      <c r="H1340" s="37">
        <f>+VLOOKUP(Tabla16_2[[#This Row],[Mercado]],Codigos_mercados_mayoristas[],3,0)</f>
        <v>5</v>
      </c>
    </row>
    <row r="1341" spans="1:8">
      <c r="A1341" s="37" t="s">
        <v>22</v>
      </c>
      <c r="B1341" s="37" t="s">
        <v>29</v>
      </c>
      <c r="C1341" s="37" t="s">
        <v>153</v>
      </c>
      <c r="D1341" s="37" t="s">
        <v>233</v>
      </c>
      <c r="E1341" s="37" t="s">
        <v>203</v>
      </c>
      <c r="F1341" s="254">
        <v>6000</v>
      </c>
      <c r="G1341" s="261">
        <f>+VLOOKUP(Tabla16_2[[#This Row],[Semana ]],Tabla18[],2,0)</f>
        <v>44036</v>
      </c>
      <c r="H1341" s="37">
        <f>+VLOOKUP(Tabla16_2[[#This Row],[Mercado]],Codigos_mercados_mayoristas[],3,0)</f>
        <v>5</v>
      </c>
    </row>
    <row r="1342" spans="1:8">
      <c r="A1342" s="37" t="s">
        <v>22</v>
      </c>
      <c r="B1342" s="37" t="s">
        <v>36</v>
      </c>
      <c r="C1342" s="37" t="s">
        <v>153</v>
      </c>
      <c r="D1342" s="37" t="s">
        <v>233</v>
      </c>
      <c r="E1342" s="37" t="s">
        <v>199</v>
      </c>
      <c r="F1342" s="254">
        <v>0</v>
      </c>
      <c r="G1342" s="261">
        <f>+VLOOKUP(Tabla16_2[[#This Row],[Semana ]],Tabla18[],2,0)</f>
        <v>44036</v>
      </c>
      <c r="H1342" s="37">
        <f>+VLOOKUP(Tabla16_2[[#This Row],[Mercado]],Codigos_mercados_mayoristas[],3,0)</f>
        <v>10</v>
      </c>
    </row>
    <row r="1343" spans="1:8">
      <c r="A1343" s="37" t="s">
        <v>22</v>
      </c>
      <c r="B1343" s="37" t="s">
        <v>36</v>
      </c>
      <c r="C1343" s="37" t="s">
        <v>153</v>
      </c>
      <c r="D1343" s="37" t="s">
        <v>233</v>
      </c>
      <c r="E1343" s="37" t="s">
        <v>200</v>
      </c>
      <c r="F1343" s="254">
        <v>0</v>
      </c>
      <c r="G1343" s="261">
        <f>+VLOOKUP(Tabla16_2[[#This Row],[Semana ]],Tabla18[],2,0)</f>
        <v>44036</v>
      </c>
      <c r="H1343" s="37">
        <f>+VLOOKUP(Tabla16_2[[#This Row],[Mercado]],Codigos_mercados_mayoristas[],3,0)</f>
        <v>10</v>
      </c>
    </row>
    <row r="1344" spans="1:8">
      <c r="A1344" s="37" t="s">
        <v>22</v>
      </c>
      <c r="B1344" s="37" t="s">
        <v>36</v>
      </c>
      <c r="C1344" s="37" t="s">
        <v>153</v>
      </c>
      <c r="D1344" s="37" t="s">
        <v>233</v>
      </c>
      <c r="E1344" s="37" t="s">
        <v>201</v>
      </c>
      <c r="F1344" s="254">
        <v>0</v>
      </c>
      <c r="G1344" s="261">
        <f>+VLOOKUP(Tabla16_2[[#This Row],[Semana ]],Tabla18[],2,0)</f>
        <v>44036</v>
      </c>
      <c r="H1344" s="37">
        <f>+VLOOKUP(Tabla16_2[[#This Row],[Mercado]],Codigos_mercados_mayoristas[],3,0)</f>
        <v>10</v>
      </c>
    </row>
    <row r="1345" spans="1:8">
      <c r="A1345" s="37" t="s">
        <v>22</v>
      </c>
      <c r="B1345" s="37" t="s">
        <v>36</v>
      </c>
      <c r="C1345" s="37" t="s">
        <v>153</v>
      </c>
      <c r="D1345" s="37" t="s">
        <v>233</v>
      </c>
      <c r="E1345" s="37" t="s">
        <v>202</v>
      </c>
      <c r="F1345" s="254">
        <v>0</v>
      </c>
      <c r="G1345" s="261">
        <f>+VLOOKUP(Tabla16_2[[#This Row],[Semana ]],Tabla18[],2,0)</f>
        <v>44036</v>
      </c>
      <c r="H1345" s="37">
        <f>+VLOOKUP(Tabla16_2[[#This Row],[Mercado]],Codigos_mercados_mayoristas[],3,0)</f>
        <v>10</v>
      </c>
    </row>
    <row r="1346" spans="1:8">
      <c r="A1346" s="37" t="s">
        <v>22</v>
      </c>
      <c r="B1346" s="37" t="s">
        <v>36</v>
      </c>
      <c r="C1346" s="37" t="s">
        <v>153</v>
      </c>
      <c r="D1346" s="37" t="s">
        <v>233</v>
      </c>
      <c r="E1346" s="37" t="s">
        <v>203</v>
      </c>
      <c r="F1346" s="254">
        <v>6000</v>
      </c>
      <c r="G1346" s="261">
        <f>+VLOOKUP(Tabla16_2[[#This Row],[Semana ]],Tabla18[],2,0)</f>
        <v>44036</v>
      </c>
      <c r="H1346" s="37">
        <f>+VLOOKUP(Tabla16_2[[#This Row],[Mercado]],Codigos_mercados_mayoristas[],3,0)</f>
        <v>10</v>
      </c>
    </row>
    <row r="1347" spans="1:8">
      <c r="A1347" s="37" t="s">
        <v>22</v>
      </c>
      <c r="B1347" s="37" t="s">
        <v>32</v>
      </c>
      <c r="C1347" s="37" t="s">
        <v>153</v>
      </c>
      <c r="D1347" s="37" t="s">
        <v>233</v>
      </c>
      <c r="E1347" s="37" t="s">
        <v>199</v>
      </c>
      <c r="F1347" s="254">
        <v>6000</v>
      </c>
      <c r="G1347" s="261">
        <f>+VLOOKUP(Tabla16_2[[#This Row],[Semana ]],Tabla18[],2,0)</f>
        <v>44036</v>
      </c>
      <c r="H1347" s="37">
        <f>+VLOOKUP(Tabla16_2[[#This Row],[Mercado]],Codigos_mercados_mayoristas[],3,0)</f>
        <v>7</v>
      </c>
    </row>
    <row r="1348" spans="1:8">
      <c r="A1348" s="37" t="s">
        <v>22</v>
      </c>
      <c r="B1348" s="37" t="s">
        <v>32</v>
      </c>
      <c r="C1348" s="37" t="s">
        <v>153</v>
      </c>
      <c r="D1348" s="37" t="s">
        <v>233</v>
      </c>
      <c r="E1348" s="37" t="s">
        <v>200</v>
      </c>
      <c r="F1348" s="254">
        <v>6000</v>
      </c>
      <c r="G1348" s="261">
        <f>+VLOOKUP(Tabla16_2[[#This Row],[Semana ]],Tabla18[],2,0)</f>
        <v>44036</v>
      </c>
      <c r="H1348" s="37">
        <f>+VLOOKUP(Tabla16_2[[#This Row],[Mercado]],Codigos_mercados_mayoristas[],3,0)</f>
        <v>7</v>
      </c>
    </row>
    <row r="1349" spans="1:8">
      <c r="A1349" s="37" t="s">
        <v>22</v>
      </c>
      <c r="B1349" s="37" t="s">
        <v>32</v>
      </c>
      <c r="C1349" s="37" t="s">
        <v>153</v>
      </c>
      <c r="D1349" s="37" t="s">
        <v>233</v>
      </c>
      <c r="E1349" s="37" t="s">
        <v>201</v>
      </c>
      <c r="F1349" s="254">
        <v>6000</v>
      </c>
      <c r="G1349" s="261">
        <f>+VLOOKUP(Tabla16_2[[#This Row],[Semana ]],Tabla18[],2,0)</f>
        <v>44036</v>
      </c>
      <c r="H1349" s="37">
        <f>+VLOOKUP(Tabla16_2[[#This Row],[Mercado]],Codigos_mercados_mayoristas[],3,0)</f>
        <v>7</v>
      </c>
    </row>
    <row r="1350" spans="1:8">
      <c r="A1350" s="37" t="s">
        <v>22</v>
      </c>
      <c r="B1350" s="37" t="s">
        <v>32</v>
      </c>
      <c r="C1350" s="37" t="s">
        <v>153</v>
      </c>
      <c r="D1350" s="37" t="s">
        <v>233</v>
      </c>
      <c r="E1350" s="37" t="s">
        <v>202</v>
      </c>
      <c r="F1350" s="254">
        <v>0</v>
      </c>
      <c r="G1350" s="261">
        <f>+VLOOKUP(Tabla16_2[[#This Row],[Semana ]],Tabla18[],2,0)</f>
        <v>44036</v>
      </c>
      <c r="H1350" s="37">
        <f>+VLOOKUP(Tabla16_2[[#This Row],[Mercado]],Codigos_mercados_mayoristas[],3,0)</f>
        <v>7</v>
      </c>
    </row>
    <row r="1351" spans="1:8">
      <c r="A1351" s="37" t="s">
        <v>22</v>
      </c>
      <c r="B1351" s="37" t="s">
        <v>32</v>
      </c>
      <c r="C1351" s="37" t="s">
        <v>153</v>
      </c>
      <c r="D1351" s="37" t="s">
        <v>233</v>
      </c>
      <c r="E1351" s="37" t="s">
        <v>203</v>
      </c>
      <c r="F1351" s="254">
        <v>0</v>
      </c>
      <c r="G1351" s="261">
        <f>+VLOOKUP(Tabla16_2[[#This Row],[Semana ]],Tabla18[],2,0)</f>
        <v>44036</v>
      </c>
      <c r="H1351" s="37">
        <f>+VLOOKUP(Tabla16_2[[#This Row],[Mercado]],Codigos_mercados_mayoristas[],3,0)</f>
        <v>7</v>
      </c>
    </row>
    <row r="1352" spans="1:8">
      <c r="A1352" s="37" t="s">
        <v>22</v>
      </c>
      <c r="B1352" s="37" t="s">
        <v>33</v>
      </c>
      <c r="C1352" s="37" t="s">
        <v>153</v>
      </c>
      <c r="D1352" s="37" t="s">
        <v>233</v>
      </c>
      <c r="E1352" s="37" t="s">
        <v>199</v>
      </c>
      <c r="F1352" s="254">
        <v>5250</v>
      </c>
      <c r="G1352" s="261">
        <f>+VLOOKUP(Tabla16_2[[#This Row],[Semana ]],Tabla18[],2,0)</f>
        <v>44036</v>
      </c>
      <c r="H1352" s="37">
        <f>+VLOOKUP(Tabla16_2[[#This Row],[Mercado]],Codigos_mercados_mayoristas[],3,0)</f>
        <v>16</v>
      </c>
    </row>
    <row r="1353" spans="1:8">
      <c r="A1353" s="37" t="s">
        <v>22</v>
      </c>
      <c r="B1353" s="37" t="s">
        <v>33</v>
      </c>
      <c r="C1353" s="37" t="s">
        <v>153</v>
      </c>
      <c r="D1353" s="37" t="s">
        <v>233</v>
      </c>
      <c r="E1353" s="37" t="s">
        <v>200</v>
      </c>
      <c r="F1353" s="254">
        <v>0</v>
      </c>
      <c r="G1353" s="261">
        <f>+VLOOKUP(Tabla16_2[[#This Row],[Semana ]],Tabla18[],2,0)</f>
        <v>44036</v>
      </c>
      <c r="H1353" s="37">
        <f>+VLOOKUP(Tabla16_2[[#This Row],[Mercado]],Codigos_mercados_mayoristas[],3,0)</f>
        <v>16</v>
      </c>
    </row>
    <row r="1354" spans="1:8">
      <c r="A1354" s="37" t="s">
        <v>22</v>
      </c>
      <c r="B1354" s="37" t="s">
        <v>33</v>
      </c>
      <c r="C1354" s="37" t="s">
        <v>153</v>
      </c>
      <c r="D1354" s="37" t="s">
        <v>233</v>
      </c>
      <c r="E1354" s="37" t="s">
        <v>201</v>
      </c>
      <c r="F1354" s="254">
        <v>6200</v>
      </c>
      <c r="G1354" s="261">
        <f>+VLOOKUP(Tabla16_2[[#This Row],[Semana ]],Tabla18[],2,0)</f>
        <v>44036</v>
      </c>
      <c r="H1354" s="37">
        <f>+VLOOKUP(Tabla16_2[[#This Row],[Mercado]],Codigos_mercados_mayoristas[],3,0)</f>
        <v>16</v>
      </c>
    </row>
    <row r="1355" spans="1:8">
      <c r="A1355" s="37" t="s">
        <v>22</v>
      </c>
      <c r="B1355" s="37" t="s">
        <v>33</v>
      </c>
      <c r="C1355" s="37" t="s">
        <v>153</v>
      </c>
      <c r="D1355" s="37" t="s">
        <v>233</v>
      </c>
      <c r="E1355" s="37" t="s">
        <v>202</v>
      </c>
      <c r="F1355" s="254">
        <v>0</v>
      </c>
      <c r="G1355" s="261">
        <f>+VLOOKUP(Tabla16_2[[#This Row],[Semana ]],Tabla18[],2,0)</f>
        <v>44036</v>
      </c>
      <c r="H1355" s="37">
        <f>+VLOOKUP(Tabla16_2[[#This Row],[Mercado]],Codigos_mercados_mayoristas[],3,0)</f>
        <v>16</v>
      </c>
    </row>
    <row r="1356" spans="1:8">
      <c r="A1356" s="37" t="s">
        <v>22</v>
      </c>
      <c r="B1356" s="37" t="s">
        <v>33</v>
      </c>
      <c r="C1356" s="37" t="s">
        <v>153</v>
      </c>
      <c r="D1356" s="37" t="s">
        <v>233</v>
      </c>
      <c r="E1356" s="37" t="s">
        <v>203</v>
      </c>
      <c r="F1356" s="254">
        <v>6182</v>
      </c>
      <c r="G1356" s="261">
        <f>+VLOOKUP(Tabla16_2[[#This Row],[Semana ]],Tabla18[],2,0)</f>
        <v>44036</v>
      </c>
      <c r="H1356" s="37">
        <f>+VLOOKUP(Tabla16_2[[#This Row],[Mercado]],Codigos_mercados_mayoristas[],3,0)</f>
        <v>16</v>
      </c>
    </row>
    <row r="1357" spans="1:8">
      <c r="A1357" s="37" t="s">
        <v>23</v>
      </c>
      <c r="B1357" s="37" t="s">
        <v>29</v>
      </c>
      <c r="C1357" s="37" t="s">
        <v>153</v>
      </c>
      <c r="D1357" s="37" t="s">
        <v>233</v>
      </c>
      <c r="E1357" s="37" t="s">
        <v>199</v>
      </c>
      <c r="F1357" s="254">
        <v>6143</v>
      </c>
      <c r="G1357" s="261">
        <f>+VLOOKUP(Tabla16_2[[#This Row],[Semana ]],Tabla18[],2,0)</f>
        <v>44036</v>
      </c>
      <c r="H1357" s="37">
        <f>+VLOOKUP(Tabla16_2[[#This Row],[Mercado]],Codigos_mercados_mayoristas[],3,0)</f>
        <v>5</v>
      </c>
    </row>
    <row r="1358" spans="1:8">
      <c r="A1358" s="37" t="s">
        <v>23</v>
      </c>
      <c r="B1358" s="37" t="s">
        <v>29</v>
      </c>
      <c r="C1358" s="37" t="s">
        <v>153</v>
      </c>
      <c r="D1358" s="37" t="s">
        <v>233</v>
      </c>
      <c r="E1358" s="37" t="s">
        <v>200</v>
      </c>
      <c r="F1358" s="254">
        <v>0</v>
      </c>
      <c r="G1358" s="261">
        <f>+VLOOKUP(Tabla16_2[[#This Row],[Semana ]],Tabla18[],2,0)</f>
        <v>44036</v>
      </c>
      <c r="H1358" s="37">
        <f>+VLOOKUP(Tabla16_2[[#This Row],[Mercado]],Codigos_mercados_mayoristas[],3,0)</f>
        <v>5</v>
      </c>
    </row>
    <row r="1359" spans="1:8">
      <c r="A1359" s="37" t="s">
        <v>23</v>
      </c>
      <c r="B1359" s="37" t="s">
        <v>29</v>
      </c>
      <c r="C1359" s="37" t="s">
        <v>153</v>
      </c>
      <c r="D1359" s="37" t="s">
        <v>233</v>
      </c>
      <c r="E1359" s="37" t="s">
        <v>201</v>
      </c>
      <c r="F1359" s="254">
        <v>6222</v>
      </c>
      <c r="G1359" s="261">
        <f>+VLOOKUP(Tabla16_2[[#This Row],[Semana ]],Tabla18[],2,0)</f>
        <v>44036</v>
      </c>
      <c r="H1359" s="37">
        <f>+VLOOKUP(Tabla16_2[[#This Row],[Mercado]],Codigos_mercados_mayoristas[],3,0)</f>
        <v>5</v>
      </c>
    </row>
    <row r="1360" spans="1:8">
      <c r="A1360" s="37" t="s">
        <v>23</v>
      </c>
      <c r="B1360" s="37" t="s">
        <v>29</v>
      </c>
      <c r="C1360" s="37" t="s">
        <v>153</v>
      </c>
      <c r="D1360" s="37" t="s">
        <v>233</v>
      </c>
      <c r="E1360" s="37" t="s">
        <v>202</v>
      </c>
      <c r="F1360" s="254">
        <v>6000</v>
      </c>
      <c r="G1360" s="261">
        <f>+VLOOKUP(Tabla16_2[[#This Row],[Semana ]],Tabla18[],2,0)</f>
        <v>44036</v>
      </c>
      <c r="H1360" s="37">
        <f>+VLOOKUP(Tabla16_2[[#This Row],[Mercado]],Codigos_mercados_mayoristas[],3,0)</f>
        <v>5</v>
      </c>
    </row>
    <row r="1361" spans="1:8">
      <c r="A1361" s="37" t="s">
        <v>23</v>
      </c>
      <c r="B1361" s="37" t="s">
        <v>29</v>
      </c>
      <c r="C1361" s="37" t="s">
        <v>153</v>
      </c>
      <c r="D1361" s="37" t="s">
        <v>233</v>
      </c>
      <c r="E1361" s="37" t="s">
        <v>203</v>
      </c>
      <c r="F1361" s="254">
        <v>6000</v>
      </c>
      <c r="G1361" s="261">
        <f>+VLOOKUP(Tabla16_2[[#This Row],[Semana ]],Tabla18[],2,0)</f>
        <v>44036</v>
      </c>
      <c r="H1361" s="37">
        <f>+VLOOKUP(Tabla16_2[[#This Row],[Mercado]],Codigos_mercados_mayoristas[],3,0)</f>
        <v>5</v>
      </c>
    </row>
    <row r="1362" spans="1:8">
      <c r="A1362" s="37" t="s">
        <v>16</v>
      </c>
      <c r="B1362" s="37" t="s">
        <v>207</v>
      </c>
      <c r="C1362" s="37" t="s">
        <v>153</v>
      </c>
      <c r="D1362" s="37" t="s">
        <v>234</v>
      </c>
      <c r="E1362" s="37" t="s">
        <v>199</v>
      </c>
      <c r="F1362" s="254">
        <v>0</v>
      </c>
      <c r="G1362" s="261">
        <f>+VLOOKUP(Tabla16_2[[#This Row],[Semana ]],Tabla18[],2,0)</f>
        <v>44029</v>
      </c>
      <c r="H1362" s="37">
        <f>+VLOOKUP(Tabla16_2[[#This Row],[Mercado]],Codigos_mercados_mayoristas[],3,0)</f>
        <v>15</v>
      </c>
    </row>
    <row r="1363" spans="1:8">
      <c r="A1363" s="37" t="s">
        <v>16</v>
      </c>
      <c r="B1363" s="37" t="s">
        <v>207</v>
      </c>
      <c r="C1363" s="37" t="s">
        <v>153</v>
      </c>
      <c r="D1363" s="37" t="s">
        <v>234</v>
      </c>
      <c r="E1363" s="37" t="s">
        <v>200</v>
      </c>
      <c r="F1363" s="254">
        <v>0</v>
      </c>
      <c r="G1363" s="261">
        <f>+VLOOKUP(Tabla16_2[[#This Row],[Semana ]],Tabla18[],2,0)</f>
        <v>44029</v>
      </c>
      <c r="H1363" s="37">
        <f>+VLOOKUP(Tabla16_2[[#This Row],[Mercado]],Codigos_mercados_mayoristas[],3,0)</f>
        <v>15</v>
      </c>
    </row>
    <row r="1364" spans="1:8">
      <c r="A1364" s="37" t="s">
        <v>16</v>
      </c>
      <c r="B1364" s="37" t="s">
        <v>207</v>
      </c>
      <c r="C1364" s="37" t="s">
        <v>153</v>
      </c>
      <c r="D1364" s="37" t="s">
        <v>234</v>
      </c>
      <c r="E1364" s="37" t="s">
        <v>201</v>
      </c>
      <c r="F1364" s="254">
        <v>8750</v>
      </c>
      <c r="G1364" s="261">
        <f>+VLOOKUP(Tabla16_2[[#This Row],[Semana ]],Tabla18[],2,0)</f>
        <v>44029</v>
      </c>
      <c r="H1364" s="37">
        <f>+VLOOKUP(Tabla16_2[[#This Row],[Mercado]],Codigos_mercados_mayoristas[],3,0)</f>
        <v>15</v>
      </c>
    </row>
    <row r="1365" spans="1:8">
      <c r="A1365" s="37" t="s">
        <v>16</v>
      </c>
      <c r="B1365" s="37" t="s">
        <v>207</v>
      </c>
      <c r="C1365" s="37" t="s">
        <v>153</v>
      </c>
      <c r="D1365" s="37" t="s">
        <v>234</v>
      </c>
      <c r="E1365" s="37" t="s">
        <v>202</v>
      </c>
      <c r="F1365" s="254">
        <v>0</v>
      </c>
      <c r="G1365" s="261">
        <f>+VLOOKUP(Tabla16_2[[#This Row],[Semana ]],Tabla18[],2,0)</f>
        <v>44029</v>
      </c>
      <c r="H1365" s="37">
        <f>+VLOOKUP(Tabla16_2[[#This Row],[Mercado]],Codigos_mercados_mayoristas[],3,0)</f>
        <v>15</v>
      </c>
    </row>
    <row r="1366" spans="1:8">
      <c r="A1366" s="37" t="s">
        <v>16</v>
      </c>
      <c r="B1366" s="37" t="s">
        <v>207</v>
      </c>
      <c r="C1366" s="37" t="s">
        <v>153</v>
      </c>
      <c r="D1366" s="37" t="s">
        <v>234</v>
      </c>
      <c r="E1366" s="37" t="s">
        <v>203</v>
      </c>
      <c r="F1366" s="254">
        <v>0</v>
      </c>
      <c r="G1366" s="261">
        <f>+VLOOKUP(Tabla16_2[[#This Row],[Semana ]],Tabla18[],2,0)</f>
        <v>44029</v>
      </c>
      <c r="H1366" s="37">
        <f>+VLOOKUP(Tabla16_2[[#This Row],[Mercado]],Codigos_mercados_mayoristas[],3,0)</f>
        <v>15</v>
      </c>
    </row>
    <row r="1367" spans="1:8">
      <c r="A1367" s="37" t="s">
        <v>16</v>
      </c>
      <c r="B1367" s="37" t="s">
        <v>163</v>
      </c>
      <c r="C1367" s="37" t="s">
        <v>153</v>
      </c>
      <c r="D1367" s="37" t="s">
        <v>234</v>
      </c>
      <c r="E1367" s="37" t="s">
        <v>199</v>
      </c>
      <c r="F1367" s="254">
        <v>0</v>
      </c>
      <c r="G1367" s="261">
        <f>+VLOOKUP(Tabla16_2[[#This Row],[Semana ]],Tabla18[],2,0)</f>
        <v>44029</v>
      </c>
      <c r="H1367" s="37">
        <f>+VLOOKUP(Tabla16_2[[#This Row],[Mercado]],Codigos_mercados_mayoristas[],3,0)</f>
        <v>13</v>
      </c>
    </row>
    <row r="1368" spans="1:8">
      <c r="A1368" s="37" t="s">
        <v>16</v>
      </c>
      <c r="B1368" s="37" t="s">
        <v>163</v>
      </c>
      <c r="C1368" s="37" t="s">
        <v>153</v>
      </c>
      <c r="D1368" s="37" t="s">
        <v>234</v>
      </c>
      <c r="E1368" s="37" t="s">
        <v>200</v>
      </c>
      <c r="F1368" s="254">
        <v>0</v>
      </c>
      <c r="G1368" s="261">
        <f>+VLOOKUP(Tabla16_2[[#This Row],[Semana ]],Tabla18[],2,0)</f>
        <v>44029</v>
      </c>
      <c r="H1368" s="37">
        <f>+VLOOKUP(Tabla16_2[[#This Row],[Mercado]],Codigos_mercados_mayoristas[],3,0)</f>
        <v>13</v>
      </c>
    </row>
    <row r="1369" spans="1:8">
      <c r="A1369" s="37" t="s">
        <v>16</v>
      </c>
      <c r="B1369" s="37" t="s">
        <v>163</v>
      </c>
      <c r="C1369" s="37" t="s">
        <v>153</v>
      </c>
      <c r="D1369" s="37" t="s">
        <v>234</v>
      </c>
      <c r="E1369" s="37" t="s">
        <v>201</v>
      </c>
      <c r="F1369" s="254">
        <v>5836</v>
      </c>
      <c r="G1369" s="261">
        <f>+VLOOKUP(Tabla16_2[[#This Row],[Semana ]],Tabla18[],2,0)</f>
        <v>44029</v>
      </c>
      <c r="H1369" s="37">
        <f>+VLOOKUP(Tabla16_2[[#This Row],[Mercado]],Codigos_mercados_mayoristas[],3,0)</f>
        <v>13</v>
      </c>
    </row>
    <row r="1370" spans="1:8">
      <c r="A1370" s="37" t="s">
        <v>16</v>
      </c>
      <c r="B1370" s="37" t="s">
        <v>163</v>
      </c>
      <c r="C1370" s="37" t="s">
        <v>153</v>
      </c>
      <c r="D1370" s="37" t="s">
        <v>234</v>
      </c>
      <c r="E1370" s="37" t="s">
        <v>202</v>
      </c>
      <c r="F1370" s="254">
        <v>0</v>
      </c>
      <c r="G1370" s="261">
        <f>+VLOOKUP(Tabla16_2[[#This Row],[Semana ]],Tabla18[],2,0)</f>
        <v>44029</v>
      </c>
      <c r="H1370" s="37">
        <f>+VLOOKUP(Tabla16_2[[#This Row],[Mercado]],Codigos_mercados_mayoristas[],3,0)</f>
        <v>13</v>
      </c>
    </row>
    <row r="1371" spans="1:8">
      <c r="A1371" s="37" t="s">
        <v>16</v>
      </c>
      <c r="B1371" s="37" t="s">
        <v>163</v>
      </c>
      <c r="C1371" s="37" t="s">
        <v>153</v>
      </c>
      <c r="D1371" s="37" t="s">
        <v>234</v>
      </c>
      <c r="E1371" s="37" t="s">
        <v>203</v>
      </c>
      <c r="F1371" s="254">
        <v>0</v>
      </c>
      <c r="G1371" s="261">
        <f>+VLOOKUP(Tabla16_2[[#This Row],[Semana ]],Tabla18[],2,0)</f>
        <v>44029</v>
      </c>
      <c r="H1371" s="37">
        <f>+VLOOKUP(Tabla16_2[[#This Row],[Mercado]],Codigos_mercados_mayoristas[],3,0)</f>
        <v>13</v>
      </c>
    </row>
    <row r="1372" spans="1:8">
      <c r="A1372" s="37" t="s">
        <v>16</v>
      </c>
      <c r="B1372" s="37" t="s">
        <v>29</v>
      </c>
      <c r="C1372" s="37" t="s">
        <v>153</v>
      </c>
      <c r="D1372" s="37" t="s">
        <v>234</v>
      </c>
      <c r="E1372" s="37" t="s">
        <v>199</v>
      </c>
      <c r="F1372" s="254">
        <v>6403</v>
      </c>
      <c r="G1372" s="261">
        <f>+VLOOKUP(Tabla16_2[[#This Row],[Semana ]],Tabla18[],2,0)</f>
        <v>44029</v>
      </c>
      <c r="H1372" s="37">
        <f>+VLOOKUP(Tabla16_2[[#This Row],[Mercado]],Codigos_mercados_mayoristas[],3,0)</f>
        <v>5</v>
      </c>
    </row>
    <row r="1373" spans="1:8">
      <c r="A1373" s="37" t="s">
        <v>16</v>
      </c>
      <c r="B1373" s="37" t="s">
        <v>29</v>
      </c>
      <c r="C1373" s="37" t="s">
        <v>153</v>
      </c>
      <c r="D1373" s="37" t="s">
        <v>234</v>
      </c>
      <c r="E1373" s="37" t="s">
        <v>200</v>
      </c>
      <c r="F1373" s="254">
        <v>0</v>
      </c>
      <c r="G1373" s="261">
        <f>+VLOOKUP(Tabla16_2[[#This Row],[Semana ]],Tabla18[],2,0)</f>
        <v>44029</v>
      </c>
      <c r="H1373" s="37">
        <f>+VLOOKUP(Tabla16_2[[#This Row],[Mercado]],Codigos_mercados_mayoristas[],3,0)</f>
        <v>5</v>
      </c>
    </row>
    <row r="1374" spans="1:8">
      <c r="A1374" s="37" t="s">
        <v>16</v>
      </c>
      <c r="B1374" s="37" t="s">
        <v>29</v>
      </c>
      <c r="C1374" s="37" t="s">
        <v>153</v>
      </c>
      <c r="D1374" s="37" t="s">
        <v>234</v>
      </c>
      <c r="E1374" s="37" t="s">
        <v>201</v>
      </c>
      <c r="F1374" s="254">
        <v>6257</v>
      </c>
      <c r="G1374" s="261">
        <f>+VLOOKUP(Tabla16_2[[#This Row],[Semana ]],Tabla18[],2,0)</f>
        <v>44029</v>
      </c>
      <c r="H1374" s="37">
        <f>+VLOOKUP(Tabla16_2[[#This Row],[Mercado]],Codigos_mercados_mayoristas[],3,0)</f>
        <v>5</v>
      </c>
    </row>
    <row r="1375" spans="1:8">
      <c r="A1375" s="37" t="s">
        <v>16</v>
      </c>
      <c r="B1375" s="37" t="s">
        <v>29</v>
      </c>
      <c r="C1375" s="37" t="s">
        <v>153</v>
      </c>
      <c r="D1375" s="37" t="s">
        <v>234</v>
      </c>
      <c r="E1375" s="37" t="s">
        <v>202</v>
      </c>
      <c r="F1375" s="254">
        <v>0</v>
      </c>
      <c r="G1375" s="261">
        <f>+VLOOKUP(Tabla16_2[[#This Row],[Semana ]],Tabla18[],2,0)</f>
        <v>44029</v>
      </c>
      <c r="H1375" s="37">
        <f>+VLOOKUP(Tabla16_2[[#This Row],[Mercado]],Codigos_mercados_mayoristas[],3,0)</f>
        <v>5</v>
      </c>
    </row>
    <row r="1376" spans="1:8">
      <c r="A1376" s="37" t="s">
        <v>16</v>
      </c>
      <c r="B1376" s="37" t="s">
        <v>29</v>
      </c>
      <c r="C1376" s="37" t="s">
        <v>153</v>
      </c>
      <c r="D1376" s="37" t="s">
        <v>234</v>
      </c>
      <c r="E1376" s="37" t="s">
        <v>203</v>
      </c>
      <c r="F1376" s="254">
        <v>0</v>
      </c>
      <c r="G1376" s="261">
        <f>+VLOOKUP(Tabla16_2[[#This Row],[Semana ]],Tabla18[],2,0)</f>
        <v>44029</v>
      </c>
      <c r="H1376" s="37">
        <f>+VLOOKUP(Tabla16_2[[#This Row],[Mercado]],Codigos_mercados_mayoristas[],3,0)</f>
        <v>5</v>
      </c>
    </row>
    <row r="1377" spans="1:8">
      <c r="A1377" s="37" t="s">
        <v>16</v>
      </c>
      <c r="B1377" s="37" t="s">
        <v>31</v>
      </c>
      <c r="C1377" s="37" t="s">
        <v>153</v>
      </c>
      <c r="D1377" s="37" t="s">
        <v>234</v>
      </c>
      <c r="E1377" s="37" t="s">
        <v>199</v>
      </c>
      <c r="F1377" s="254">
        <v>0</v>
      </c>
      <c r="G1377" s="261">
        <f>+VLOOKUP(Tabla16_2[[#This Row],[Semana ]],Tabla18[],2,0)</f>
        <v>44029</v>
      </c>
      <c r="H1377" s="37">
        <f>+VLOOKUP(Tabla16_2[[#This Row],[Mercado]],Codigos_mercados_mayoristas[],3,0)</f>
        <v>13</v>
      </c>
    </row>
    <row r="1378" spans="1:8">
      <c r="A1378" s="37" t="s">
        <v>16</v>
      </c>
      <c r="B1378" s="37" t="s">
        <v>31</v>
      </c>
      <c r="C1378" s="37" t="s">
        <v>153</v>
      </c>
      <c r="D1378" s="37" t="s">
        <v>234</v>
      </c>
      <c r="E1378" s="37" t="s">
        <v>200</v>
      </c>
      <c r="F1378" s="254">
        <v>0</v>
      </c>
      <c r="G1378" s="261">
        <f>+VLOOKUP(Tabla16_2[[#This Row],[Semana ]],Tabla18[],2,0)</f>
        <v>44029</v>
      </c>
      <c r="H1378" s="37">
        <f>+VLOOKUP(Tabla16_2[[#This Row],[Mercado]],Codigos_mercados_mayoristas[],3,0)</f>
        <v>13</v>
      </c>
    </row>
    <row r="1379" spans="1:8">
      <c r="A1379" s="37" t="s">
        <v>16</v>
      </c>
      <c r="B1379" s="37" t="s">
        <v>31</v>
      </c>
      <c r="C1379" s="37" t="s">
        <v>153</v>
      </c>
      <c r="D1379" s="37" t="s">
        <v>234</v>
      </c>
      <c r="E1379" s="37" t="s">
        <v>201</v>
      </c>
      <c r="F1379" s="254">
        <v>0</v>
      </c>
      <c r="G1379" s="261">
        <f>+VLOOKUP(Tabla16_2[[#This Row],[Semana ]],Tabla18[],2,0)</f>
        <v>44029</v>
      </c>
      <c r="H1379" s="37">
        <f>+VLOOKUP(Tabla16_2[[#This Row],[Mercado]],Codigos_mercados_mayoristas[],3,0)</f>
        <v>13</v>
      </c>
    </row>
    <row r="1380" spans="1:8">
      <c r="A1380" s="37" t="s">
        <v>16</v>
      </c>
      <c r="B1380" s="37" t="s">
        <v>31</v>
      </c>
      <c r="C1380" s="37" t="s">
        <v>153</v>
      </c>
      <c r="D1380" s="37" t="s">
        <v>234</v>
      </c>
      <c r="E1380" s="37" t="s">
        <v>202</v>
      </c>
      <c r="F1380" s="254">
        <v>0</v>
      </c>
      <c r="G1380" s="261">
        <f>+VLOOKUP(Tabla16_2[[#This Row],[Semana ]],Tabla18[],2,0)</f>
        <v>44029</v>
      </c>
      <c r="H1380" s="37">
        <f>+VLOOKUP(Tabla16_2[[#This Row],[Mercado]],Codigos_mercados_mayoristas[],3,0)</f>
        <v>13</v>
      </c>
    </row>
    <row r="1381" spans="1:8">
      <c r="A1381" s="37" t="s">
        <v>16</v>
      </c>
      <c r="B1381" s="37" t="s">
        <v>31</v>
      </c>
      <c r="C1381" s="37" t="s">
        <v>153</v>
      </c>
      <c r="D1381" s="37" t="s">
        <v>234</v>
      </c>
      <c r="E1381" s="37" t="s">
        <v>203</v>
      </c>
      <c r="F1381" s="254">
        <v>7000</v>
      </c>
      <c r="G1381" s="261">
        <f>+VLOOKUP(Tabla16_2[[#This Row],[Semana ]],Tabla18[],2,0)</f>
        <v>44029</v>
      </c>
      <c r="H1381" s="37">
        <f>+VLOOKUP(Tabla16_2[[#This Row],[Mercado]],Codigos_mercados_mayoristas[],3,0)</f>
        <v>13</v>
      </c>
    </row>
    <row r="1382" spans="1:8">
      <c r="A1382" s="37" t="s">
        <v>223</v>
      </c>
      <c r="B1382" s="37" t="s">
        <v>36</v>
      </c>
      <c r="C1382" s="37" t="s">
        <v>153</v>
      </c>
      <c r="D1382" s="37" t="s">
        <v>234</v>
      </c>
      <c r="E1382" s="37" t="s">
        <v>199</v>
      </c>
      <c r="F1382" s="254">
        <v>0</v>
      </c>
      <c r="G1382" s="261">
        <f>+VLOOKUP(Tabla16_2[[#This Row],[Semana ]],Tabla18[],2,0)</f>
        <v>44029</v>
      </c>
      <c r="H1382" s="37">
        <f>+VLOOKUP(Tabla16_2[[#This Row],[Mercado]],Codigos_mercados_mayoristas[],3,0)</f>
        <v>10</v>
      </c>
    </row>
    <row r="1383" spans="1:8">
      <c r="A1383" s="37" t="s">
        <v>223</v>
      </c>
      <c r="B1383" s="37" t="s">
        <v>36</v>
      </c>
      <c r="C1383" s="37" t="s">
        <v>153</v>
      </c>
      <c r="D1383" s="37" t="s">
        <v>234</v>
      </c>
      <c r="E1383" s="37" t="s">
        <v>200</v>
      </c>
      <c r="F1383" s="254">
        <v>6000</v>
      </c>
      <c r="G1383" s="261">
        <f>+VLOOKUP(Tabla16_2[[#This Row],[Semana ]],Tabla18[],2,0)</f>
        <v>44029</v>
      </c>
      <c r="H1383" s="37">
        <f>+VLOOKUP(Tabla16_2[[#This Row],[Mercado]],Codigos_mercados_mayoristas[],3,0)</f>
        <v>10</v>
      </c>
    </row>
    <row r="1384" spans="1:8">
      <c r="A1384" s="37" t="s">
        <v>223</v>
      </c>
      <c r="B1384" s="37" t="s">
        <v>36</v>
      </c>
      <c r="C1384" s="37" t="s">
        <v>153</v>
      </c>
      <c r="D1384" s="37" t="s">
        <v>234</v>
      </c>
      <c r="E1384" s="37" t="s">
        <v>201</v>
      </c>
      <c r="F1384" s="254">
        <v>0</v>
      </c>
      <c r="G1384" s="261">
        <f>+VLOOKUP(Tabla16_2[[#This Row],[Semana ]],Tabla18[],2,0)</f>
        <v>44029</v>
      </c>
      <c r="H1384" s="37">
        <f>+VLOOKUP(Tabla16_2[[#This Row],[Mercado]],Codigos_mercados_mayoristas[],3,0)</f>
        <v>10</v>
      </c>
    </row>
    <row r="1385" spans="1:8">
      <c r="A1385" s="37" t="s">
        <v>223</v>
      </c>
      <c r="B1385" s="37" t="s">
        <v>36</v>
      </c>
      <c r="C1385" s="37" t="s">
        <v>153</v>
      </c>
      <c r="D1385" s="37" t="s">
        <v>234</v>
      </c>
      <c r="E1385" s="37" t="s">
        <v>202</v>
      </c>
      <c r="F1385" s="254">
        <v>0</v>
      </c>
      <c r="G1385" s="261">
        <f>+VLOOKUP(Tabla16_2[[#This Row],[Semana ]],Tabla18[],2,0)</f>
        <v>44029</v>
      </c>
      <c r="H1385" s="37">
        <f>+VLOOKUP(Tabla16_2[[#This Row],[Mercado]],Codigos_mercados_mayoristas[],3,0)</f>
        <v>10</v>
      </c>
    </row>
    <row r="1386" spans="1:8">
      <c r="A1386" s="37" t="s">
        <v>223</v>
      </c>
      <c r="B1386" s="37" t="s">
        <v>36</v>
      </c>
      <c r="C1386" s="37" t="s">
        <v>153</v>
      </c>
      <c r="D1386" s="37" t="s">
        <v>234</v>
      </c>
      <c r="E1386" s="37" t="s">
        <v>203</v>
      </c>
      <c r="F1386" s="254">
        <v>6000</v>
      </c>
      <c r="G1386" s="261">
        <f>+VLOOKUP(Tabla16_2[[#This Row],[Semana ]],Tabla18[],2,0)</f>
        <v>44029</v>
      </c>
      <c r="H1386" s="37">
        <f>+VLOOKUP(Tabla16_2[[#This Row],[Mercado]],Codigos_mercados_mayoristas[],3,0)</f>
        <v>10</v>
      </c>
    </row>
    <row r="1387" spans="1:8">
      <c r="A1387" s="37" t="s">
        <v>20</v>
      </c>
      <c r="B1387" s="37" t="s">
        <v>207</v>
      </c>
      <c r="C1387" s="37" t="s">
        <v>153</v>
      </c>
      <c r="D1387" s="37" t="s">
        <v>234</v>
      </c>
      <c r="E1387" s="37" t="s">
        <v>199</v>
      </c>
      <c r="F1387" s="254">
        <v>0</v>
      </c>
      <c r="G1387" s="261">
        <f>+VLOOKUP(Tabla16_2[[#This Row],[Semana ]],Tabla18[],2,0)</f>
        <v>44029</v>
      </c>
      <c r="H1387" s="37">
        <f>+VLOOKUP(Tabla16_2[[#This Row],[Mercado]],Codigos_mercados_mayoristas[],3,0)</f>
        <v>15</v>
      </c>
    </row>
    <row r="1388" spans="1:8">
      <c r="A1388" s="37" t="s">
        <v>20</v>
      </c>
      <c r="B1388" s="37" t="s">
        <v>207</v>
      </c>
      <c r="C1388" s="37" t="s">
        <v>153</v>
      </c>
      <c r="D1388" s="37" t="s">
        <v>234</v>
      </c>
      <c r="E1388" s="37" t="s">
        <v>200</v>
      </c>
      <c r="F1388" s="254">
        <v>8250</v>
      </c>
      <c r="G1388" s="261">
        <f>+VLOOKUP(Tabla16_2[[#This Row],[Semana ]],Tabla18[],2,0)</f>
        <v>44029</v>
      </c>
      <c r="H1388" s="37">
        <f>+VLOOKUP(Tabla16_2[[#This Row],[Mercado]],Codigos_mercados_mayoristas[],3,0)</f>
        <v>15</v>
      </c>
    </row>
    <row r="1389" spans="1:8">
      <c r="A1389" s="37" t="s">
        <v>20</v>
      </c>
      <c r="B1389" s="37" t="s">
        <v>207</v>
      </c>
      <c r="C1389" s="37" t="s">
        <v>153</v>
      </c>
      <c r="D1389" s="37" t="s">
        <v>234</v>
      </c>
      <c r="E1389" s="37" t="s">
        <v>201</v>
      </c>
      <c r="F1389" s="254">
        <v>0</v>
      </c>
      <c r="G1389" s="261">
        <f>+VLOOKUP(Tabla16_2[[#This Row],[Semana ]],Tabla18[],2,0)</f>
        <v>44029</v>
      </c>
      <c r="H1389" s="37">
        <f>+VLOOKUP(Tabla16_2[[#This Row],[Mercado]],Codigos_mercados_mayoristas[],3,0)</f>
        <v>15</v>
      </c>
    </row>
    <row r="1390" spans="1:8">
      <c r="A1390" s="37" t="s">
        <v>20</v>
      </c>
      <c r="B1390" s="37" t="s">
        <v>207</v>
      </c>
      <c r="C1390" s="37" t="s">
        <v>153</v>
      </c>
      <c r="D1390" s="37" t="s">
        <v>234</v>
      </c>
      <c r="E1390" s="37" t="s">
        <v>202</v>
      </c>
      <c r="F1390" s="254">
        <v>0</v>
      </c>
      <c r="G1390" s="261">
        <f>+VLOOKUP(Tabla16_2[[#This Row],[Semana ]],Tabla18[],2,0)</f>
        <v>44029</v>
      </c>
      <c r="H1390" s="37">
        <f>+VLOOKUP(Tabla16_2[[#This Row],[Mercado]],Codigos_mercados_mayoristas[],3,0)</f>
        <v>15</v>
      </c>
    </row>
    <row r="1391" spans="1:8">
      <c r="A1391" s="37" t="s">
        <v>20</v>
      </c>
      <c r="B1391" s="37" t="s">
        <v>207</v>
      </c>
      <c r="C1391" s="37" t="s">
        <v>153</v>
      </c>
      <c r="D1391" s="37" t="s">
        <v>234</v>
      </c>
      <c r="E1391" s="37" t="s">
        <v>203</v>
      </c>
      <c r="F1391" s="254">
        <v>0</v>
      </c>
      <c r="G1391" s="261">
        <f>+VLOOKUP(Tabla16_2[[#This Row],[Semana ]],Tabla18[],2,0)</f>
        <v>44029</v>
      </c>
      <c r="H1391" s="37">
        <f>+VLOOKUP(Tabla16_2[[#This Row],[Mercado]],Codigos_mercados_mayoristas[],3,0)</f>
        <v>15</v>
      </c>
    </row>
    <row r="1392" spans="1:8">
      <c r="A1392" s="37" t="s">
        <v>20</v>
      </c>
      <c r="B1392" s="37" t="s">
        <v>163</v>
      </c>
      <c r="C1392" s="37" t="s">
        <v>153</v>
      </c>
      <c r="D1392" s="37" t="s">
        <v>234</v>
      </c>
      <c r="E1392" s="37" t="s">
        <v>199</v>
      </c>
      <c r="F1392" s="254">
        <v>5829</v>
      </c>
      <c r="G1392" s="261">
        <f>+VLOOKUP(Tabla16_2[[#This Row],[Semana ]],Tabla18[],2,0)</f>
        <v>44029</v>
      </c>
      <c r="H1392" s="37">
        <f>+VLOOKUP(Tabla16_2[[#This Row],[Mercado]],Codigos_mercados_mayoristas[],3,0)</f>
        <v>13</v>
      </c>
    </row>
    <row r="1393" spans="1:8">
      <c r="A1393" s="37" t="s">
        <v>20</v>
      </c>
      <c r="B1393" s="37" t="s">
        <v>163</v>
      </c>
      <c r="C1393" s="37" t="s">
        <v>153</v>
      </c>
      <c r="D1393" s="37" t="s">
        <v>234</v>
      </c>
      <c r="E1393" s="37" t="s">
        <v>200</v>
      </c>
      <c r="F1393" s="254">
        <v>5892</v>
      </c>
      <c r="G1393" s="261">
        <f>+VLOOKUP(Tabla16_2[[#This Row],[Semana ]],Tabla18[],2,0)</f>
        <v>44029</v>
      </c>
      <c r="H1393" s="37">
        <f>+VLOOKUP(Tabla16_2[[#This Row],[Mercado]],Codigos_mercados_mayoristas[],3,0)</f>
        <v>13</v>
      </c>
    </row>
    <row r="1394" spans="1:8">
      <c r="A1394" s="37" t="s">
        <v>20</v>
      </c>
      <c r="B1394" s="37" t="s">
        <v>163</v>
      </c>
      <c r="C1394" s="37" t="s">
        <v>153</v>
      </c>
      <c r="D1394" s="37" t="s">
        <v>234</v>
      </c>
      <c r="E1394" s="37" t="s">
        <v>201</v>
      </c>
      <c r="F1394" s="254">
        <v>5883</v>
      </c>
      <c r="G1394" s="261">
        <f>+VLOOKUP(Tabla16_2[[#This Row],[Semana ]],Tabla18[],2,0)</f>
        <v>44029</v>
      </c>
      <c r="H1394" s="37">
        <f>+VLOOKUP(Tabla16_2[[#This Row],[Mercado]],Codigos_mercados_mayoristas[],3,0)</f>
        <v>13</v>
      </c>
    </row>
    <row r="1395" spans="1:8">
      <c r="A1395" s="37" t="s">
        <v>20</v>
      </c>
      <c r="B1395" s="37" t="s">
        <v>163</v>
      </c>
      <c r="C1395" s="37" t="s">
        <v>153</v>
      </c>
      <c r="D1395" s="37" t="s">
        <v>234</v>
      </c>
      <c r="E1395" s="37" t="s">
        <v>202</v>
      </c>
      <c r="F1395" s="254">
        <v>0</v>
      </c>
      <c r="G1395" s="261">
        <f>+VLOOKUP(Tabla16_2[[#This Row],[Semana ]],Tabla18[],2,0)</f>
        <v>44029</v>
      </c>
      <c r="H1395" s="37">
        <f>+VLOOKUP(Tabla16_2[[#This Row],[Mercado]],Codigos_mercados_mayoristas[],3,0)</f>
        <v>13</v>
      </c>
    </row>
    <row r="1396" spans="1:8">
      <c r="A1396" s="37" t="s">
        <v>20</v>
      </c>
      <c r="B1396" s="37" t="s">
        <v>163</v>
      </c>
      <c r="C1396" s="37" t="s">
        <v>153</v>
      </c>
      <c r="D1396" s="37" t="s">
        <v>234</v>
      </c>
      <c r="E1396" s="37" t="s">
        <v>203</v>
      </c>
      <c r="F1396" s="254">
        <v>5904</v>
      </c>
      <c r="G1396" s="261">
        <f>+VLOOKUP(Tabla16_2[[#This Row],[Semana ]],Tabla18[],2,0)</f>
        <v>44029</v>
      </c>
      <c r="H1396" s="37">
        <f>+VLOOKUP(Tabla16_2[[#This Row],[Mercado]],Codigos_mercados_mayoristas[],3,0)</f>
        <v>13</v>
      </c>
    </row>
    <row r="1397" spans="1:8">
      <c r="A1397" s="37" t="s">
        <v>20</v>
      </c>
      <c r="B1397" s="37" t="s">
        <v>36</v>
      </c>
      <c r="C1397" s="37" t="s">
        <v>153</v>
      </c>
      <c r="D1397" s="37" t="s">
        <v>234</v>
      </c>
      <c r="E1397" s="37" t="s">
        <v>199</v>
      </c>
      <c r="F1397" s="254">
        <v>0</v>
      </c>
      <c r="G1397" s="261">
        <f>+VLOOKUP(Tabla16_2[[#This Row],[Semana ]],Tabla18[],2,0)</f>
        <v>44029</v>
      </c>
      <c r="H1397" s="37">
        <f>+VLOOKUP(Tabla16_2[[#This Row],[Mercado]],Codigos_mercados_mayoristas[],3,0)</f>
        <v>10</v>
      </c>
    </row>
    <row r="1398" spans="1:8">
      <c r="A1398" s="37" t="s">
        <v>20</v>
      </c>
      <c r="B1398" s="37" t="s">
        <v>36</v>
      </c>
      <c r="C1398" s="37" t="s">
        <v>153</v>
      </c>
      <c r="D1398" s="37" t="s">
        <v>234</v>
      </c>
      <c r="E1398" s="37" t="s">
        <v>200</v>
      </c>
      <c r="F1398" s="254">
        <v>6000</v>
      </c>
      <c r="G1398" s="261">
        <f>+VLOOKUP(Tabla16_2[[#This Row],[Semana ]],Tabla18[],2,0)</f>
        <v>44029</v>
      </c>
      <c r="H1398" s="37">
        <f>+VLOOKUP(Tabla16_2[[#This Row],[Mercado]],Codigos_mercados_mayoristas[],3,0)</f>
        <v>10</v>
      </c>
    </row>
    <row r="1399" spans="1:8">
      <c r="A1399" s="37" t="s">
        <v>20</v>
      </c>
      <c r="B1399" s="37" t="s">
        <v>36</v>
      </c>
      <c r="C1399" s="37" t="s">
        <v>153</v>
      </c>
      <c r="D1399" s="37" t="s">
        <v>234</v>
      </c>
      <c r="E1399" s="37" t="s">
        <v>201</v>
      </c>
      <c r="F1399" s="254">
        <v>6000</v>
      </c>
      <c r="G1399" s="261">
        <f>+VLOOKUP(Tabla16_2[[#This Row],[Semana ]],Tabla18[],2,0)</f>
        <v>44029</v>
      </c>
      <c r="H1399" s="37">
        <f>+VLOOKUP(Tabla16_2[[#This Row],[Mercado]],Codigos_mercados_mayoristas[],3,0)</f>
        <v>10</v>
      </c>
    </row>
    <row r="1400" spans="1:8">
      <c r="A1400" s="37" t="s">
        <v>20</v>
      </c>
      <c r="B1400" s="37" t="s">
        <v>36</v>
      </c>
      <c r="C1400" s="37" t="s">
        <v>153</v>
      </c>
      <c r="D1400" s="37" t="s">
        <v>234</v>
      </c>
      <c r="E1400" s="37" t="s">
        <v>202</v>
      </c>
      <c r="F1400" s="254">
        <v>0</v>
      </c>
      <c r="G1400" s="261">
        <f>+VLOOKUP(Tabla16_2[[#This Row],[Semana ]],Tabla18[],2,0)</f>
        <v>44029</v>
      </c>
      <c r="H1400" s="37">
        <f>+VLOOKUP(Tabla16_2[[#This Row],[Mercado]],Codigos_mercados_mayoristas[],3,0)</f>
        <v>10</v>
      </c>
    </row>
    <row r="1401" spans="1:8">
      <c r="A1401" s="37" t="s">
        <v>20</v>
      </c>
      <c r="B1401" s="37" t="s">
        <v>36</v>
      </c>
      <c r="C1401" s="37" t="s">
        <v>153</v>
      </c>
      <c r="D1401" s="37" t="s">
        <v>234</v>
      </c>
      <c r="E1401" s="37" t="s">
        <v>203</v>
      </c>
      <c r="F1401" s="254">
        <v>6000</v>
      </c>
      <c r="G1401" s="261">
        <f>+VLOOKUP(Tabla16_2[[#This Row],[Semana ]],Tabla18[],2,0)</f>
        <v>44029</v>
      </c>
      <c r="H1401" s="37">
        <f>+VLOOKUP(Tabla16_2[[#This Row],[Mercado]],Codigos_mercados_mayoristas[],3,0)</f>
        <v>10</v>
      </c>
    </row>
    <row r="1402" spans="1:8">
      <c r="A1402" s="37" t="s">
        <v>20</v>
      </c>
      <c r="B1402" s="37" t="s">
        <v>34</v>
      </c>
      <c r="C1402" s="37" t="s">
        <v>153</v>
      </c>
      <c r="D1402" s="37" t="s">
        <v>234</v>
      </c>
      <c r="E1402" s="37" t="s">
        <v>199</v>
      </c>
      <c r="F1402" s="254">
        <v>0</v>
      </c>
      <c r="G1402" s="261">
        <f>+VLOOKUP(Tabla16_2[[#This Row],[Semana ]],Tabla18[],2,0)</f>
        <v>44029</v>
      </c>
      <c r="H1402" s="37">
        <f>+VLOOKUP(Tabla16_2[[#This Row],[Mercado]],Codigos_mercados_mayoristas[],3,0)</f>
        <v>8</v>
      </c>
    </row>
    <row r="1403" spans="1:8">
      <c r="A1403" s="37" t="s">
        <v>20</v>
      </c>
      <c r="B1403" s="37" t="s">
        <v>34</v>
      </c>
      <c r="C1403" s="37" t="s">
        <v>153</v>
      </c>
      <c r="D1403" s="37" t="s">
        <v>234</v>
      </c>
      <c r="E1403" s="37" t="s">
        <v>200</v>
      </c>
      <c r="F1403" s="254">
        <v>0</v>
      </c>
      <c r="G1403" s="261">
        <f>+VLOOKUP(Tabla16_2[[#This Row],[Semana ]],Tabla18[],2,0)</f>
        <v>44029</v>
      </c>
      <c r="H1403" s="37">
        <f>+VLOOKUP(Tabla16_2[[#This Row],[Mercado]],Codigos_mercados_mayoristas[],3,0)</f>
        <v>8</v>
      </c>
    </row>
    <row r="1404" spans="1:8">
      <c r="A1404" s="37" t="s">
        <v>20</v>
      </c>
      <c r="B1404" s="37" t="s">
        <v>34</v>
      </c>
      <c r="C1404" s="37" t="s">
        <v>153</v>
      </c>
      <c r="D1404" s="37" t="s">
        <v>234</v>
      </c>
      <c r="E1404" s="37" t="s">
        <v>201</v>
      </c>
      <c r="F1404" s="254">
        <v>0</v>
      </c>
      <c r="G1404" s="261">
        <f>+VLOOKUP(Tabla16_2[[#This Row],[Semana ]],Tabla18[],2,0)</f>
        <v>44029</v>
      </c>
      <c r="H1404" s="37">
        <f>+VLOOKUP(Tabla16_2[[#This Row],[Mercado]],Codigos_mercados_mayoristas[],3,0)</f>
        <v>8</v>
      </c>
    </row>
    <row r="1405" spans="1:8">
      <c r="A1405" s="37" t="s">
        <v>20</v>
      </c>
      <c r="B1405" s="37" t="s">
        <v>34</v>
      </c>
      <c r="C1405" s="37" t="s">
        <v>153</v>
      </c>
      <c r="D1405" s="37" t="s">
        <v>234</v>
      </c>
      <c r="E1405" s="37" t="s">
        <v>202</v>
      </c>
      <c r="F1405" s="254">
        <v>0</v>
      </c>
      <c r="G1405" s="261">
        <f>+VLOOKUP(Tabla16_2[[#This Row],[Semana ]],Tabla18[],2,0)</f>
        <v>44029</v>
      </c>
      <c r="H1405" s="37">
        <f>+VLOOKUP(Tabla16_2[[#This Row],[Mercado]],Codigos_mercados_mayoristas[],3,0)</f>
        <v>8</v>
      </c>
    </row>
    <row r="1406" spans="1:8">
      <c r="A1406" s="37" t="s">
        <v>20</v>
      </c>
      <c r="B1406" s="37" t="s">
        <v>34</v>
      </c>
      <c r="C1406" s="37" t="s">
        <v>153</v>
      </c>
      <c r="D1406" s="37" t="s">
        <v>234</v>
      </c>
      <c r="E1406" s="37" t="s">
        <v>203</v>
      </c>
      <c r="F1406" s="254">
        <v>6750</v>
      </c>
      <c r="G1406" s="261">
        <f>+VLOOKUP(Tabla16_2[[#This Row],[Semana ]],Tabla18[],2,0)</f>
        <v>44029</v>
      </c>
      <c r="H1406" s="37">
        <f>+VLOOKUP(Tabla16_2[[#This Row],[Mercado]],Codigos_mercados_mayoristas[],3,0)</f>
        <v>8</v>
      </c>
    </row>
    <row r="1407" spans="1:8">
      <c r="A1407" s="37" t="s">
        <v>22</v>
      </c>
      <c r="B1407" s="37" t="s">
        <v>207</v>
      </c>
      <c r="C1407" s="37" t="s">
        <v>153</v>
      </c>
      <c r="D1407" s="37" t="s">
        <v>234</v>
      </c>
      <c r="E1407" s="37" t="s">
        <v>199</v>
      </c>
      <c r="F1407" s="254">
        <v>8250</v>
      </c>
      <c r="G1407" s="261">
        <f>+VLOOKUP(Tabla16_2[[#This Row],[Semana ]],Tabla18[],2,0)</f>
        <v>44029</v>
      </c>
      <c r="H1407" s="37">
        <f>+VLOOKUP(Tabla16_2[[#This Row],[Mercado]],Codigos_mercados_mayoristas[],3,0)</f>
        <v>15</v>
      </c>
    </row>
    <row r="1408" spans="1:8">
      <c r="A1408" s="37" t="s">
        <v>22</v>
      </c>
      <c r="B1408" s="37" t="s">
        <v>207</v>
      </c>
      <c r="C1408" s="37" t="s">
        <v>153</v>
      </c>
      <c r="D1408" s="37" t="s">
        <v>234</v>
      </c>
      <c r="E1408" s="37" t="s">
        <v>200</v>
      </c>
      <c r="F1408" s="254">
        <v>0</v>
      </c>
      <c r="G1408" s="261">
        <f>+VLOOKUP(Tabla16_2[[#This Row],[Semana ]],Tabla18[],2,0)</f>
        <v>44029</v>
      </c>
      <c r="H1408" s="37">
        <f>+VLOOKUP(Tabla16_2[[#This Row],[Mercado]],Codigos_mercados_mayoristas[],3,0)</f>
        <v>15</v>
      </c>
    </row>
    <row r="1409" spans="1:8">
      <c r="A1409" s="37" t="s">
        <v>22</v>
      </c>
      <c r="B1409" s="37" t="s">
        <v>207</v>
      </c>
      <c r="C1409" s="37" t="s">
        <v>153</v>
      </c>
      <c r="D1409" s="37" t="s">
        <v>234</v>
      </c>
      <c r="E1409" s="37" t="s">
        <v>201</v>
      </c>
      <c r="F1409" s="254">
        <v>0</v>
      </c>
      <c r="G1409" s="261">
        <f>+VLOOKUP(Tabla16_2[[#This Row],[Semana ]],Tabla18[],2,0)</f>
        <v>44029</v>
      </c>
      <c r="H1409" s="37">
        <f>+VLOOKUP(Tabla16_2[[#This Row],[Mercado]],Codigos_mercados_mayoristas[],3,0)</f>
        <v>15</v>
      </c>
    </row>
    <row r="1410" spans="1:8">
      <c r="A1410" s="37" t="s">
        <v>22</v>
      </c>
      <c r="B1410" s="37" t="s">
        <v>207</v>
      </c>
      <c r="C1410" s="37" t="s">
        <v>153</v>
      </c>
      <c r="D1410" s="37" t="s">
        <v>234</v>
      </c>
      <c r="E1410" s="37" t="s">
        <v>202</v>
      </c>
      <c r="F1410" s="254">
        <v>0</v>
      </c>
      <c r="G1410" s="261">
        <f>+VLOOKUP(Tabla16_2[[#This Row],[Semana ]],Tabla18[],2,0)</f>
        <v>44029</v>
      </c>
      <c r="H1410" s="37">
        <f>+VLOOKUP(Tabla16_2[[#This Row],[Mercado]],Codigos_mercados_mayoristas[],3,0)</f>
        <v>15</v>
      </c>
    </row>
    <row r="1411" spans="1:8">
      <c r="A1411" s="37" t="s">
        <v>22</v>
      </c>
      <c r="B1411" s="37" t="s">
        <v>207</v>
      </c>
      <c r="C1411" s="37" t="s">
        <v>153</v>
      </c>
      <c r="D1411" s="37" t="s">
        <v>234</v>
      </c>
      <c r="E1411" s="37" t="s">
        <v>203</v>
      </c>
      <c r="F1411" s="254">
        <v>0</v>
      </c>
      <c r="G1411" s="261">
        <f>+VLOOKUP(Tabla16_2[[#This Row],[Semana ]],Tabla18[],2,0)</f>
        <v>44029</v>
      </c>
      <c r="H1411" s="37">
        <f>+VLOOKUP(Tabla16_2[[#This Row],[Mercado]],Codigos_mercados_mayoristas[],3,0)</f>
        <v>15</v>
      </c>
    </row>
    <row r="1412" spans="1:8">
      <c r="A1412" s="37" t="s">
        <v>22</v>
      </c>
      <c r="B1412" s="37" t="s">
        <v>163</v>
      </c>
      <c r="C1412" s="37" t="s">
        <v>153</v>
      </c>
      <c r="D1412" s="37" t="s">
        <v>234</v>
      </c>
      <c r="E1412" s="37" t="s">
        <v>199</v>
      </c>
      <c r="F1412" s="254">
        <v>0</v>
      </c>
      <c r="G1412" s="261">
        <f>+VLOOKUP(Tabla16_2[[#This Row],[Semana ]],Tabla18[],2,0)</f>
        <v>44029</v>
      </c>
      <c r="H1412" s="37">
        <f>+VLOOKUP(Tabla16_2[[#This Row],[Mercado]],Codigos_mercados_mayoristas[],3,0)</f>
        <v>13</v>
      </c>
    </row>
    <row r="1413" spans="1:8">
      <c r="A1413" s="37" t="s">
        <v>22</v>
      </c>
      <c r="B1413" s="37" t="s">
        <v>163</v>
      </c>
      <c r="C1413" s="37" t="s">
        <v>153</v>
      </c>
      <c r="D1413" s="37" t="s">
        <v>234</v>
      </c>
      <c r="E1413" s="37" t="s">
        <v>200</v>
      </c>
      <c r="F1413" s="254">
        <v>0</v>
      </c>
      <c r="G1413" s="261">
        <f>+VLOOKUP(Tabla16_2[[#This Row],[Semana ]],Tabla18[],2,0)</f>
        <v>44029</v>
      </c>
      <c r="H1413" s="37">
        <f>+VLOOKUP(Tabla16_2[[#This Row],[Mercado]],Codigos_mercados_mayoristas[],3,0)</f>
        <v>13</v>
      </c>
    </row>
    <row r="1414" spans="1:8">
      <c r="A1414" s="37" t="s">
        <v>22</v>
      </c>
      <c r="B1414" s="37" t="s">
        <v>163</v>
      </c>
      <c r="C1414" s="37" t="s">
        <v>153</v>
      </c>
      <c r="D1414" s="37" t="s">
        <v>234</v>
      </c>
      <c r="E1414" s="37" t="s">
        <v>201</v>
      </c>
      <c r="F1414" s="254">
        <v>6217</v>
      </c>
      <c r="G1414" s="261">
        <f>+VLOOKUP(Tabla16_2[[#This Row],[Semana ]],Tabla18[],2,0)</f>
        <v>44029</v>
      </c>
      <c r="H1414" s="37">
        <f>+VLOOKUP(Tabla16_2[[#This Row],[Mercado]],Codigos_mercados_mayoristas[],3,0)</f>
        <v>13</v>
      </c>
    </row>
    <row r="1415" spans="1:8">
      <c r="A1415" s="37" t="s">
        <v>22</v>
      </c>
      <c r="B1415" s="37" t="s">
        <v>163</v>
      </c>
      <c r="C1415" s="37" t="s">
        <v>153</v>
      </c>
      <c r="D1415" s="37" t="s">
        <v>234</v>
      </c>
      <c r="E1415" s="37" t="s">
        <v>202</v>
      </c>
      <c r="F1415" s="254">
        <v>0</v>
      </c>
      <c r="G1415" s="261">
        <f>+VLOOKUP(Tabla16_2[[#This Row],[Semana ]],Tabla18[],2,0)</f>
        <v>44029</v>
      </c>
      <c r="H1415" s="37">
        <f>+VLOOKUP(Tabla16_2[[#This Row],[Mercado]],Codigos_mercados_mayoristas[],3,0)</f>
        <v>13</v>
      </c>
    </row>
    <row r="1416" spans="1:8">
      <c r="A1416" s="37" t="s">
        <v>22</v>
      </c>
      <c r="B1416" s="37" t="s">
        <v>163</v>
      </c>
      <c r="C1416" s="37" t="s">
        <v>153</v>
      </c>
      <c r="D1416" s="37" t="s">
        <v>234</v>
      </c>
      <c r="E1416" s="37" t="s">
        <v>203</v>
      </c>
      <c r="F1416" s="254">
        <v>0</v>
      </c>
      <c r="G1416" s="261">
        <f>+VLOOKUP(Tabla16_2[[#This Row],[Semana ]],Tabla18[],2,0)</f>
        <v>44029</v>
      </c>
      <c r="H1416" s="37">
        <f>+VLOOKUP(Tabla16_2[[#This Row],[Mercado]],Codigos_mercados_mayoristas[],3,0)</f>
        <v>13</v>
      </c>
    </row>
    <row r="1417" spans="1:8">
      <c r="A1417" s="37" t="s">
        <v>22</v>
      </c>
      <c r="B1417" s="37" t="s">
        <v>36</v>
      </c>
      <c r="C1417" s="37" t="s">
        <v>153</v>
      </c>
      <c r="D1417" s="37" t="s">
        <v>234</v>
      </c>
      <c r="E1417" s="37" t="s">
        <v>199</v>
      </c>
      <c r="F1417" s="254">
        <v>6000</v>
      </c>
      <c r="G1417" s="261">
        <f>+VLOOKUP(Tabla16_2[[#This Row],[Semana ]],Tabla18[],2,0)</f>
        <v>44029</v>
      </c>
      <c r="H1417" s="37">
        <f>+VLOOKUP(Tabla16_2[[#This Row],[Mercado]],Codigos_mercados_mayoristas[],3,0)</f>
        <v>10</v>
      </c>
    </row>
    <row r="1418" spans="1:8">
      <c r="A1418" s="37" t="s">
        <v>22</v>
      </c>
      <c r="B1418" s="37" t="s">
        <v>36</v>
      </c>
      <c r="C1418" s="37" t="s">
        <v>153</v>
      </c>
      <c r="D1418" s="37" t="s">
        <v>234</v>
      </c>
      <c r="E1418" s="37" t="s">
        <v>200</v>
      </c>
      <c r="F1418" s="254">
        <v>0</v>
      </c>
      <c r="G1418" s="261">
        <f>+VLOOKUP(Tabla16_2[[#This Row],[Semana ]],Tabla18[],2,0)</f>
        <v>44029</v>
      </c>
      <c r="H1418" s="37">
        <f>+VLOOKUP(Tabla16_2[[#This Row],[Mercado]],Codigos_mercados_mayoristas[],3,0)</f>
        <v>10</v>
      </c>
    </row>
    <row r="1419" spans="1:8">
      <c r="A1419" s="37" t="s">
        <v>22</v>
      </c>
      <c r="B1419" s="37" t="s">
        <v>36</v>
      </c>
      <c r="C1419" s="37" t="s">
        <v>153</v>
      </c>
      <c r="D1419" s="37" t="s">
        <v>234</v>
      </c>
      <c r="E1419" s="37" t="s">
        <v>201</v>
      </c>
      <c r="F1419" s="254">
        <v>0</v>
      </c>
      <c r="G1419" s="261">
        <f>+VLOOKUP(Tabla16_2[[#This Row],[Semana ]],Tabla18[],2,0)</f>
        <v>44029</v>
      </c>
      <c r="H1419" s="37">
        <f>+VLOOKUP(Tabla16_2[[#This Row],[Mercado]],Codigos_mercados_mayoristas[],3,0)</f>
        <v>10</v>
      </c>
    </row>
    <row r="1420" spans="1:8">
      <c r="A1420" s="37" t="s">
        <v>22</v>
      </c>
      <c r="B1420" s="37" t="s">
        <v>36</v>
      </c>
      <c r="C1420" s="37" t="s">
        <v>153</v>
      </c>
      <c r="D1420" s="37" t="s">
        <v>234</v>
      </c>
      <c r="E1420" s="37" t="s">
        <v>202</v>
      </c>
      <c r="F1420" s="254">
        <v>0</v>
      </c>
      <c r="G1420" s="261">
        <f>+VLOOKUP(Tabla16_2[[#This Row],[Semana ]],Tabla18[],2,0)</f>
        <v>44029</v>
      </c>
      <c r="H1420" s="37">
        <f>+VLOOKUP(Tabla16_2[[#This Row],[Mercado]],Codigos_mercados_mayoristas[],3,0)</f>
        <v>10</v>
      </c>
    </row>
    <row r="1421" spans="1:8">
      <c r="A1421" s="37" t="s">
        <v>22</v>
      </c>
      <c r="B1421" s="37" t="s">
        <v>36</v>
      </c>
      <c r="C1421" s="37" t="s">
        <v>153</v>
      </c>
      <c r="D1421" s="37" t="s">
        <v>234</v>
      </c>
      <c r="E1421" s="37" t="s">
        <v>203</v>
      </c>
      <c r="F1421" s="254">
        <v>0</v>
      </c>
      <c r="G1421" s="261">
        <f>+VLOOKUP(Tabla16_2[[#This Row],[Semana ]],Tabla18[],2,0)</f>
        <v>44029</v>
      </c>
      <c r="H1421" s="37">
        <f>+VLOOKUP(Tabla16_2[[#This Row],[Mercado]],Codigos_mercados_mayoristas[],3,0)</f>
        <v>10</v>
      </c>
    </row>
    <row r="1422" spans="1:8">
      <c r="A1422" s="37" t="s">
        <v>22</v>
      </c>
      <c r="B1422" s="37" t="s">
        <v>32</v>
      </c>
      <c r="C1422" s="37" t="s">
        <v>153</v>
      </c>
      <c r="D1422" s="37" t="s">
        <v>234</v>
      </c>
      <c r="E1422" s="37" t="s">
        <v>199</v>
      </c>
      <c r="F1422" s="254">
        <v>6500</v>
      </c>
      <c r="G1422" s="261">
        <f>+VLOOKUP(Tabla16_2[[#This Row],[Semana ]],Tabla18[],2,0)</f>
        <v>44029</v>
      </c>
      <c r="H1422" s="37">
        <f>+VLOOKUP(Tabla16_2[[#This Row],[Mercado]],Codigos_mercados_mayoristas[],3,0)</f>
        <v>7</v>
      </c>
    </row>
    <row r="1423" spans="1:8">
      <c r="A1423" s="37" t="s">
        <v>22</v>
      </c>
      <c r="B1423" s="37" t="s">
        <v>32</v>
      </c>
      <c r="C1423" s="37" t="s">
        <v>153</v>
      </c>
      <c r="D1423" s="37" t="s">
        <v>234</v>
      </c>
      <c r="E1423" s="37" t="s">
        <v>200</v>
      </c>
      <c r="F1423" s="254">
        <v>6500</v>
      </c>
      <c r="G1423" s="261">
        <f>+VLOOKUP(Tabla16_2[[#This Row],[Semana ]],Tabla18[],2,0)</f>
        <v>44029</v>
      </c>
      <c r="H1423" s="37">
        <f>+VLOOKUP(Tabla16_2[[#This Row],[Mercado]],Codigos_mercados_mayoristas[],3,0)</f>
        <v>7</v>
      </c>
    </row>
    <row r="1424" spans="1:8">
      <c r="A1424" s="37" t="s">
        <v>22</v>
      </c>
      <c r="B1424" s="37" t="s">
        <v>32</v>
      </c>
      <c r="C1424" s="37" t="s">
        <v>153</v>
      </c>
      <c r="D1424" s="37" t="s">
        <v>234</v>
      </c>
      <c r="E1424" s="37" t="s">
        <v>201</v>
      </c>
      <c r="F1424" s="254">
        <v>6500</v>
      </c>
      <c r="G1424" s="261">
        <f>+VLOOKUP(Tabla16_2[[#This Row],[Semana ]],Tabla18[],2,0)</f>
        <v>44029</v>
      </c>
      <c r="H1424" s="37">
        <f>+VLOOKUP(Tabla16_2[[#This Row],[Mercado]],Codigos_mercados_mayoristas[],3,0)</f>
        <v>7</v>
      </c>
    </row>
    <row r="1425" spans="1:8">
      <c r="A1425" s="37" t="s">
        <v>22</v>
      </c>
      <c r="B1425" s="37" t="s">
        <v>32</v>
      </c>
      <c r="C1425" s="37" t="s">
        <v>153</v>
      </c>
      <c r="D1425" s="37" t="s">
        <v>234</v>
      </c>
      <c r="E1425" s="37" t="s">
        <v>202</v>
      </c>
      <c r="F1425" s="254">
        <v>0</v>
      </c>
      <c r="G1425" s="261">
        <f>+VLOOKUP(Tabla16_2[[#This Row],[Semana ]],Tabla18[],2,0)</f>
        <v>44029</v>
      </c>
      <c r="H1425" s="37">
        <f>+VLOOKUP(Tabla16_2[[#This Row],[Mercado]],Codigos_mercados_mayoristas[],3,0)</f>
        <v>7</v>
      </c>
    </row>
    <row r="1426" spans="1:8">
      <c r="A1426" s="37" t="s">
        <v>22</v>
      </c>
      <c r="B1426" s="37" t="s">
        <v>32</v>
      </c>
      <c r="C1426" s="37" t="s">
        <v>153</v>
      </c>
      <c r="D1426" s="37" t="s">
        <v>234</v>
      </c>
      <c r="E1426" s="37" t="s">
        <v>203</v>
      </c>
      <c r="F1426" s="254">
        <v>0</v>
      </c>
      <c r="G1426" s="261">
        <f>+VLOOKUP(Tabla16_2[[#This Row],[Semana ]],Tabla18[],2,0)</f>
        <v>44029</v>
      </c>
      <c r="H1426" s="37">
        <f>+VLOOKUP(Tabla16_2[[#This Row],[Mercado]],Codigos_mercados_mayoristas[],3,0)</f>
        <v>7</v>
      </c>
    </row>
    <row r="1427" spans="1:8">
      <c r="A1427" s="37" t="s">
        <v>22</v>
      </c>
      <c r="B1427" s="37" t="s">
        <v>33</v>
      </c>
      <c r="C1427" s="37" t="s">
        <v>153</v>
      </c>
      <c r="D1427" s="37" t="s">
        <v>234</v>
      </c>
      <c r="E1427" s="37" t="s">
        <v>199</v>
      </c>
      <c r="F1427" s="254">
        <v>6231</v>
      </c>
      <c r="G1427" s="261">
        <f>+VLOOKUP(Tabla16_2[[#This Row],[Semana ]],Tabla18[],2,0)</f>
        <v>44029</v>
      </c>
      <c r="H1427" s="37">
        <f>+VLOOKUP(Tabla16_2[[#This Row],[Mercado]],Codigos_mercados_mayoristas[],3,0)</f>
        <v>16</v>
      </c>
    </row>
    <row r="1428" spans="1:8">
      <c r="A1428" s="37" t="s">
        <v>22</v>
      </c>
      <c r="B1428" s="37" t="s">
        <v>33</v>
      </c>
      <c r="C1428" s="37" t="s">
        <v>153</v>
      </c>
      <c r="D1428" s="37" t="s">
        <v>234</v>
      </c>
      <c r="E1428" s="37" t="s">
        <v>200</v>
      </c>
      <c r="F1428" s="254">
        <v>6227</v>
      </c>
      <c r="G1428" s="261">
        <f>+VLOOKUP(Tabla16_2[[#This Row],[Semana ]],Tabla18[],2,0)</f>
        <v>44029</v>
      </c>
      <c r="H1428" s="37">
        <f>+VLOOKUP(Tabla16_2[[#This Row],[Mercado]],Codigos_mercados_mayoristas[],3,0)</f>
        <v>16</v>
      </c>
    </row>
    <row r="1429" spans="1:8">
      <c r="A1429" s="37" t="s">
        <v>22</v>
      </c>
      <c r="B1429" s="37" t="s">
        <v>33</v>
      </c>
      <c r="C1429" s="37" t="s">
        <v>153</v>
      </c>
      <c r="D1429" s="37" t="s">
        <v>234</v>
      </c>
      <c r="E1429" s="37" t="s">
        <v>201</v>
      </c>
      <c r="F1429" s="254">
        <v>6250</v>
      </c>
      <c r="G1429" s="261">
        <f>+VLOOKUP(Tabla16_2[[#This Row],[Semana ]],Tabla18[],2,0)</f>
        <v>44029</v>
      </c>
      <c r="H1429" s="37">
        <f>+VLOOKUP(Tabla16_2[[#This Row],[Mercado]],Codigos_mercados_mayoristas[],3,0)</f>
        <v>16</v>
      </c>
    </row>
    <row r="1430" spans="1:8">
      <c r="A1430" s="37" t="s">
        <v>22</v>
      </c>
      <c r="B1430" s="37" t="s">
        <v>33</v>
      </c>
      <c r="C1430" s="37" t="s">
        <v>153</v>
      </c>
      <c r="D1430" s="37" t="s">
        <v>234</v>
      </c>
      <c r="E1430" s="37" t="s">
        <v>202</v>
      </c>
      <c r="F1430" s="254">
        <v>0</v>
      </c>
      <c r="G1430" s="261">
        <f>+VLOOKUP(Tabla16_2[[#This Row],[Semana ]],Tabla18[],2,0)</f>
        <v>44029</v>
      </c>
      <c r="H1430" s="37">
        <f>+VLOOKUP(Tabla16_2[[#This Row],[Mercado]],Codigos_mercados_mayoristas[],3,0)</f>
        <v>16</v>
      </c>
    </row>
    <row r="1431" spans="1:8">
      <c r="A1431" s="37" t="s">
        <v>22</v>
      </c>
      <c r="B1431" s="37" t="s">
        <v>33</v>
      </c>
      <c r="C1431" s="37" t="s">
        <v>153</v>
      </c>
      <c r="D1431" s="37" t="s">
        <v>234</v>
      </c>
      <c r="E1431" s="37" t="s">
        <v>203</v>
      </c>
      <c r="F1431" s="254">
        <v>5250</v>
      </c>
      <c r="G1431" s="261">
        <f>+VLOOKUP(Tabla16_2[[#This Row],[Semana ]],Tabla18[],2,0)</f>
        <v>44029</v>
      </c>
      <c r="H1431" s="37">
        <f>+VLOOKUP(Tabla16_2[[#This Row],[Mercado]],Codigos_mercados_mayoristas[],3,0)</f>
        <v>16</v>
      </c>
    </row>
    <row r="1432" spans="1:8">
      <c r="A1432" s="37" t="s">
        <v>23</v>
      </c>
      <c r="B1432" s="37" t="s">
        <v>29</v>
      </c>
      <c r="C1432" s="37" t="s">
        <v>153</v>
      </c>
      <c r="D1432" s="37" t="s">
        <v>234</v>
      </c>
      <c r="E1432" s="37" t="s">
        <v>199</v>
      </c>
      <c r="F1432" s="254">
        <v>6000</v>
      </c>
      <c r="G1432" s="261">
        <f>+VLOOKUP(Tabla16_2[[#This Row],[Semana ]],Tabla18[],2,0)</f>
        <v>44029</v>
      </c>
      <c r="H1432" s="37">
        <f>+VLOOKUP(Tabla16_2[[#This Row],[Mercado]],Codigos_mercados_mayoristas[],3,0)</f>
        <v>5</v>
      </c>
    </row>
    <row r="1433" spans="1:8">
      <c r="A1433" s="37" t="s">
        <v>23</v>
      </c>
      <c r="B1433" s="37" t="s">
        <v>29</v>
      </c>
      <c r="C1433" s="37" t="s">
        <v>153</v>
      </c>
      <c r="D1433" s="37" t="s">
        <v>234</v>
      </c>
      <c r="E1433" s="37" t="s">
        <v>200</v>
      </c>
      <c r="F1433" s="254">
        <v>6641</v>
      </c>
      <c r="G1433" s="261">
        <f>+VLOOKUP(Tabla16_2[[#This Row],[Semana ]],Tabla18[],2,0)</f>
        <v>44029</v>
      </c>
      <c r="H1433" s="37">
        <f>+VLOOKUP(Tabla16_2[[#This Row],[Mercado]],Codigos_mercados_mayoristas[],3,0)</f>
        <v>5</v>
      </c>
    </row>
    <row r="1434" spans="1:8">
      <c r="A1434" s="37" t="s">
        <v>23</v>
      </c>
      <c r="B1434" s="37" t="s">
        <v>29</v>
      </c>
      <c r="C1434" s="37" t="s">
        <v>153</v>
      </c>
      <c r="D1434" s="37" t="s">
        <v>234</v>
      </c>
      <c r="E1434" s="37" t="s">
        <v>201</v>
      </c>
      <c r="F1434" s="254">
        <v>6000</v>
      </c>
      <c r="G1434" s="261">
        <f>+VLOOKUP(Tabla16_2[[#This Row],[Semana ]],Tabla18[],2,0)</f>
        <v>44029</v>
      </c>
      <c r="H1434" s="37">
        <f>+VLOOKUP(Tabla16_2[[#This Row],[Mercado]],Codigos_mercados_mayoristas[],3,0)</f>
        <v>5</v>
      </c>
    </row>
    <row r="1435" spans="1:8">
      <c r="A1435" s="37" t="s">
        <v>23</v>
      </c>
      <c r="B1435" s="37" t="s">
        <v>29</v>
      </c>
      <c r="C1435" s="37" t="s">
        <v>153</v>
      </c>
      <c r="D1435" s="37" t="s">
        <v>234</v>
      </c>
      <c r="E1435" s="37" t="s">
        <v>202</v>
      </c>
      <c r="F1435" s="254">
        <v>0</v>
      </c>
      <c r="G1435" s="261">
        <f>+VLOOKUP(Tabla16_2[[#This Row],[Semana ]],Tabla18[],2,0)</f>
        <v>44029</v>
      </c>
      <c r="H1435" s="37">
        <f>+VLOOKUP(Tabla16_2[[#This Row],[Mercado]],Codigos_mercados_mayoristas[],3,0)</f>
        <v>5</v>
      </c>
    </row>
    <row r="1436" spans="1:8">
      <c r="A1436" s="37" t="s">
        <v>23</v>
      </c>
      <c r="B1436" s="37" t="s">
        <v>29</v>
      </c>
      <c r="C1436" s="37" t="s">
        <v>153</v>
      </c>
      <c r="D1436" s="37" t="s">
        <v>234</v>
      </c>
      <c r="E1436" s="37" t="s">
        <v>203</v>
      </c>
      <c r="F1436" s="254">
        <v>6076</v>
      </c>
      <c r="G1436" s="261">
        <f>+VLOOKUP(Tabla16_2[[#This Row],[Semana ]],Tabla18[],2,0)</f>
        <v>44029</v>
      </c>
      <c r="H1436" s="37">
        <f>+VLOOKUP(Tabla16_2[[#This Row],[Mercado]],Codigos_mercados_mayoristas[],3,0)</f>
        <v>5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AAE2-8F18-41BC-8F17-53CA729FC7B3}">
  <dimension ref="A1:I288"/>
  <sheetViews>
    <sheetView topLeftCell="B1" workbookViewId="0">
      <selection activeCell="H1" sqref="H1"/>
    </sheetView>
  </sheetViews>
  <sheetFormatPr baseColWidth="10" defaultRowHeight="14.5"/>
  <cols>
    <col min="2" max="2" width="31" customWidth="1"/>
    <col min="5" max="5" width="15.81640625" customWidth="1"/>
    <col min="6" max="6" width="17.54296875" customWidth="1"/>
    <col min="7" max="7" width="15.6328125" customWidth="1"/>
    <col min="8" max="8" width="30.36328125" customWidth="1"/>
    <col min="9" max="9" width="22.08984375" customWidth="1"/>
  </cols>
  <sheetData>
    <row r="1" spans="1:9" ht="26">
      <c r="A1" s="168" t="s">
        <v>140</v>
      </c>
      <c r="B1" s="169" t="s">
        <v>137</v>
      </c>
      <c r="C1" s="169" t="s">
        <v>199</v>
      </c>
      <c r="D1" s="169" t="s">
        <v>200</v>
      </c>
      <c r="E1" s="169" t="s">
        <v>201</v>
      </c>
      <c r="F1" s="169" t="s">
        <v>202</v>
      </c>
      <c r="G1" s="169" t="s">
        <v>203</v>
      </c>
      <c r="H1" s="169" t="s">
        <v>204</v>
      </c>
      <c r="I1" s="170" t="s">
        <v>205</v>
      </c>
    </row>
    <row r="2" spans="1:9">
      <c r="A2" s="171" t="s">
        <v>16</v>
      </c>
      <c r="B2" s="172" t="s">
        <v>163</v>
      </c>
      <c r="C2" s="173">
        <v>11421</v>
      </c>
      <c r="D2" s="173">
        <v>0</v>
      </c>
      <c r="E2" s="173">
        <v>10444</v>
      </c>
      <c r="F2" s="173">
        <v>10485</v>
      </c>
      <c r="G2" s="173">
        <v>10126</v>
      </c>
      <c r="H2" s="174" t="s">
        <v>153</v>
      </c>
      <c r="I2" s="175" t="s">
        <v>206</v>
      </c>
    </row>
    <row r="3" spans="1:9">
      <c r="A3" s="171" t="s">
        <v>16</v>
      </c>
      <c r="B3" s="172" t="s">
        <v>32</v>
      </c>
      <c r="C3" s="173">
        <v>0</v>
      </c>
      <c r="D3" s="173">
        <v>0</v>
      </c>
      <c r="E3" s="173">
        <v>9000</v>
      </c>
      <c r="F3" s="173">
        <v>9000</v>
      </c>
      <c r="G3" s="173">
        <v>0</v>
      </c>
      <c r="H3" s="174" t="s">
        <v>153</v>
      </c>
      <c r="I3" s="175" t="s">
        <v>206</v>
      </c>
    </row>
    <row r="4" spans="1:9">
      <c r="A4" s="171" t="s">
        <v>16</v>
      </c>
      <c r="B4" s="172" t="s">
        <v>33</v>
      </c>
      <c r="C4" s="173">
        <v>9462</v>
      </c>
      <c r="D4" s="173">
        <v>10500</v>
      </c>
      <c r="E4" s="173">
        <v>10500</v>
      </c>
      <c r="F4" s="173">
        <v>9500</v>
      </c>
      <c r="G4" s="173">
        <v>10500</v>
      </c>
      <c r="H4" s="174" t="s">
        <v>153</v>
      </c>
      <c r="I4" s="175" t="s">
        <v>206</v>
      </c>
    </row>
    <row r="5" spans="1:9">
      <c r="A5" s="171" t="s">
        <v>16</v>
      </c>
      <c r="B5" s="172" t="s">
        <v>28</v>
      </c>
      <c r="C5" s="173">
        <v>0</v>
      </c>
      <c r="D5" s="173">
        <v>0</v>
      </c>
      <c r="E5" s="173">
        <v>11750</v>
      </c>
      <c r="F5" s="173">
        <v>11750</v>
      </c>
      <c r="G5" s="173">
        <v>0</v>
      </c>
      <c r="H5" s="174" t="s">
        <v>153</v>
      </c>
      <c r="I5" s="175" t="s">
        <v>206</v>
      </c>
    </row>
    <row r="6" spans="1:9">
      <c r="A6" s="171" t="s">
        <v>16</v>
      </c>
      <c r="B6" s="172" t="s">
        <v>31</v>
      </c>
      <c r="C6" s="173">
        <v>0</v>
      </c>
      <c r="D6" s="173">
        <v>11250</v>
      </c>
      <c r="E6" s="173">
        <v>11375</v>
      </c>
      <c r="F6" s="173">
        <v>0</v>
      </c>
      <c r="G6" s="173">
        <v>11474</v>
      </c>
      <c r="H6" s="174" t="s">
        <v>153</v>
      </c>
      <c r="I6" s="175" t="s">
        <v>206</v>
      </c>
    </row>
    <row r="7" spans="1:9">
      <c r="A7" s="171" t="s">
        <v>16</v>
      </c>
      <c r="B7" s="172" t="s">
        <v>34</v>
      </c>
      <c r="C7" s="173">
        <v>0</v>
      </c>
      <c r="D7" s="173">
        <v>10500</v>
      </c>
      <c r="E7" s="173">
        <v>0</v>
      </c>
      <c r="F7" s="173">
        <v>10250</v>
      </c>
      <c r="G7" s="173">
        <v>0</v>
      </c>
      <c r="H7" s="174" t="s">
        <v>153</v>
      </c>
      <c r="I7" s="175" t="s">
        <v>206</v>
      </c>
    </row>
    <row r="8" spans="1:9">
      <c r="A8" s="171" t="s">
        <v>17</v>
      </c>
      <c r="B8" s="172" t="s">
        <v>207</v>
      </c>
      <c r="C8" s="173">
        <v>0</v>
      </c>
      <c r="D8" s="173">
        <v>13500</v>
      </c>
      <c r="E8" s="173">
        <v>0</v>
      </c>
      <c r="F8" s="173">
        <v>0</v>
      </c>
      <c r="G8" s="173">
        <v>0</v>
      </c>
      <c r="H8" s="174" t="s">
        <v>153</v>
      </c>
      <c r="I8" s="175" t="s">
        <v>206</v>
      </c>
    </row>
    <row r="9" spans="1:9">
      <c r="A9" s="171" t="s">
        <v>17</v>
      </c>
      <c r="B9" s="172" t="s">
        <v>163</v>
      </c>
      <c r="C9" s="173">
        <v>10708</v>
      </c>
      <c r="D9" s="173">
        <v>0</v>
      </c>
      <c r="E9" s="173">
        <v>0</v>
      </c>
      <c r="F9" s="173">
        <v>11529</v>
      </c>
      <c r="G9" s="173">
        <v>0</v>
      </c>
      <c r="H9" s="174" t="s">
        <v>153</v>
      </c>
      <c r="I9" s="175" t="s">
        <v>206</v>
      </c>
    </row>
    <row r="10" spans="1:9">
      <c r="A10" s="171" t="s">
        <v>17</v>
      </c>
      <c r="B10" s="172" t="s">
        <v>28</v>
      </c>
      <c r="C10" s="173">
        <v>12750</v>
      </c>
      <c r="D10" s="173">
        <v>12250</v>
      </c>
      <c r="E10" s="173">
        <v>11750</v>
      </c>
      <c r="F10" s="173">
        <v>11750</v>
      </c>
      <c r="G10" s="173">
        <v>11750</v>
      </c>
      <c r="H10" s="174" t="s">
        <v>153</v>
      </c>
      <c r="I10" s="175" t="s">
        <v>206</v>
      </c>
    </row>
    <row r="11" spans="1:9">
      <c r="A11" s="171" t="s">
        <v>17</v>
      </c>
      <c r="B11" s="172" t="s">
        <v>31</v>
      </c>
      <c r="C11" s="173">
        <v>0</v>
      </c>
      <c r="D11" s="173">
        <v>0</v>
      </c>
      <c r="E11" s="173">
        <v>11000</v>
      </c>
      <c r="F11" s="173">
        <v>0</v>
      </c>
      <c r="G11" s="173">
        <v>0</v>
      </c>
      <c r="H11" s="174" t="s">
        <v>153</v>
      </c>
      <c r="I11" s="175" t="s">
        <v>206</v>
      </c>
    </row>
    <row r="12" spans="1:9">
      <c r="A12" s="171" t="s">
        <v>19</v>
      </c>
      <c r="B12" s="172" t="s">
        <v>163</v>
      </c>
      <c r="C12" s="173">
        <v>0</v>
      </c>
      <c r="D12" s="173">
        <v>0</v>
      </c>
      <c r="E12" s="173">
        <v>9769</v>
      </c>
      <c r="F12" s="173">
        <v>0</v>
      </c>
      <c r="G12" s="173">
        <v>0</v>
      </c>
      <c r="H12" s="174" t="s">
        <v>153</v>
      </c>
      <c r="I12" s="175" t="s">
        <v>206</v>
      </c>
    </row>
    <row r="13" spans="1:9">
      <c r="A13" s="171" t="s">
        <v>20</v>
      </c>
      <c r="B13" s="172" t="s">
        <v>35</v>
      </c>
      <c r="C13" s="173">
        <v>10000</v>
      </c>
      <c r="D13" s="173">
        <v>0</v>
      </c>
      <c r="E13" s="173">
        <v>0</v>
      </c>
      <c r="F13" s="173">
        <v>0</v>
      </c>
      <c r="G13" s="173">
        <v>0</v>
      </c>
      <c r="H13" s="174" t="s">
        <v>153</v>
      </c>
      <c r="I13" s="175" t="s">
        <v>206</v>
      </c>
    </row>
    <row r="14" spans="1:9">
      <c r="A14" s="171" t="s">
        <v>21</v>
      </c>
      <c r="B14" s="172" t="s">
        <v>163</v>
      </c>
      <c r="C14" s="173">
        <v>10423</v>
      </c>
      <c r="D14" s="173">
        <v>0</v>
      </c>
      <c r="E14" s="173">
        <v>0</v>
      </c>
      <c r="F14" s="173">
        <v>10000</v>
      </c>
      <c r="G14" s="173">
        <v>9940</v>
      </c>
      <c r="H14" s="174" t="s">
        <v>153</v>
      </c>
      <c r="I14" s="175" t="s">
        <v>206</v>
      </c>
    </row>
    <row r="15" spans="1:9">
      <c r="A15" s="171" t="s">
        <v>21</v>
      </c>
      <c r="B15" s="172" t="s">
        <v>36</v>
      </c>
      <c r="C15" s="173">
        <v>0</v>
      </c>
      <c r="D15" s="173">
        <v>14000</v>
      </c>
      <c r="E15" s="173">
        <v>13933</v>
      </c>
      <c r="F15" s="173">
        <v>15000</v>
      </c>
      <c r="G15" s="173">
        <v>14000</v>
      </c>
      <c r="H15" s="174" t="s">
        <v>153</v>
      </c>
      <c r="I15" s="175" t="s">
        <v>206</v>
      </c>
    </row>
    <row r="16" spans="1:9">
      <c r="A16" s="171" t="s">
        <v>23</v>
      </c>
      <c r="B16" s="172" t="s">
        <v>163</v>
      </c>
      <c r="C16" s="173">
        <v>10522</v>
      </c>
      <c r="D16" s="173">
        <v>0</v>
      </c>
      <c r="E16" s="173">
        <v>9755</v>
      </c>
      <c r="F16" s="173">
        <v>10474</v>
      </c>
      <c r="G16" s="173">
        <v>10239</v>
      </c>
      <c r="H16" s="174" t="s">
        <v>153</v>
      </c>
      <c r="I16" s="175" t="s">
        <v>206</v>
      </c>
    </row>
    <row r="17" spans="1:9">
      <c r="A17" s="171" t="s">
        <v>23</v>
      </c>
      <c r="B17" s="172" t="s">
        <v>29</v>
      </c>
      <c r="C17" s="173">
        <v>9775</v>
      </c>
      <c r="D17" s="173">
        <v>9761</v>
      </c>
      <c r="E17" s="173">
        <v>9243</v>
      </c>
      <c r="F17" s="173">
        <v>9258</v>
      </c>
      <c r="G17" s="173">
        <v>8757</v>
      </c>
      <c r="H17" s="174" t="s">
        <v>153</v>
      </c>
      <c r="I17" s="175" t="s">
        <v>206</v>
      </c>
    </row>
    <row r="18" spans="1:9">
      <c r="A18" s="171" t="s">
        <v>23</v>
      </c>
      <c r="B18" s="172" t="s">
        <v>32</v>
      </c>
      <c r="C18" s="173">
        <v>9000</v>
      </c>
      <c r="D18" s="173">
        <v>8400</v>
      </c>
      <c r="E18" s="173">
        <v>8500</v>
      </c>
      <c r="F18" s="173">
        <v>8500</v>
      </c>
      <c r="G18" s="173">
        <v>8500</v>
      </c>
      <c r="H18" s="174" t="s">
        <v>153</v>
      </c>
      <c r="I18" s="175" t="s">
        <v>206</v>
      </c>
    </row>
    <row r="19" spans="1:9">
      <c r="A19" s="176" t="s">
        <v>23</v>
      </c>
      <c r="B19" s="177" t="s">
        <v>33</v>
      </c>
      <c r="C19" s="178">
        <v>0</v>
      </c>
      <c r="D19" s="178">
        <v>10205</v>
      </c>
      <c r="E19" s="178">
        <v>0</v>
      </c>
      <c r="F19" s="178">
        <v>0</v>
      </c>
      <c r="G19" s="178">
        <v>0</v>
      </c>
      <c r="H19" s="179" t="s">
        <v>153</v>
      </c>
      <c r="I19" s="175" t="s">
        <v>206</v>
      </c>
    </row>
    <row r="20" spans="1:9">
      <c r="A20" s="171" t="s">
        <v>16</v>
      </c>
      <c r="B20" s="172" t="s">
        <v>163</v>
      </c>
      <c r="C20" s="173">
        <v>11286</v>
      </c>
      <c r="D20" s="173">
        <v>11519</v>
      </c>
      <c r="E20" s="173">
        <v>11407</v>
      </c>
      <c r="F20" s="173">
        <v>12292</v>
      </c>
      <c r="G20" s="173">
        <v>11579</v>
      </c>
      <c r="H20" s="174" t="s">
        <v>153</v>
      </c>
      <c r="I20" s="180" t="s">
        <v>208</v>
      </c>
    </row>
    <row r="21" spans="1:9">
      <c r="A21" s="171" t="s">
        <v>16</v>
      </c>
      <c r="B21" s="172" t="s">
        <v>32</v>
      </c>
      <c r="C21" s="173">
        <v>9000</v>
      </c>
      <c r="D21" s="173">
        <v>0</v>
      </c>
      <c r="E21" s="173">
        <v>0</v>
      </c>
      <c r="F21" s="173">
        <v>0</v>
      </c>
      <c r="G21" s="173">
        <v>0</v>
      </c>
      <c r="H21" s="174" t="s">
        <v>153</v>
      </c>
      <c r="I21" s="180" t="s">
        <v>208</v>
      </c>
    </row>
    <row r="22" spans="1:9">
      <c r="A22" s="171" t="s">
        <v>16</v>
      </c>
      <c r="B22" s="172" t="s">
        <v>33</v>
      </c>
      <c r="C22" s="173">
        <v>8708</v>
      </c>
      <c r="D22" s="173">
        <v>8750</v>
      </c>
      <c r="E22" s="173">
        <v>9536</v>
      </c>
      <c r="F22" s="173">
        <v>0</v>
      </c>
      <c r="G22" s="173">
        <v>9765</v>
      </c>
      <c r="H22" s="174" t="s">
        <v>153</v>
      </c>
      <c r="I22" s="180" t="s">
        <v>208</v>
      </c>
    </row>
    <row r="23" spans="1:9">
      <c r="A23" s="171" t="s">
        <v>16</v>
      </c>
      <c r="B23" s="172" t="s">
        <v>31</v>
      </c>
      <c r="C23" s="173">
        <v>0</v>
      </c>
      <c r="D23" s="173">
        <v>12000</v>
      </c>
      <c r="E23" s="173">
        <v>12000</v>
      </c>
      <c r="F23" s="173">
        <v>11556</v>
      </c>
      <c r="G23" s="173">
        <v>11444</v>
      </c>
      <c r="H23" s="174" t="s">
        <v>153</v>
      </c>
      <c r="I23" s="180" t="s">
        <v>208</v>
      </c>
    </row>
    <row r="24" spans="1:9">
      <c r="A24" s="171" t="s">
        <v>16</v>
      </c>
      <c r="B24" s="172" t="s">
        <v>34</v>
      </c>
      <c r="C24" s="173">
        <v>0</v>
      </c>
      <c r="D24" s="173">
        <v>10500</v>
      </c>
      <c r="E24" s="173">
        <v>0</v>
      </c>
      <c r="F24" s="173">
        <v>9750</v>
      </c>
      <c r="G24" s="173">
        <v>9250</v>
      </c>
      <c r="H24" s="174" t="s">
        <v>153</v>
      </c>
      <c r="I24" s="180" t="s">
        <v>208</v>
      </c>
    </row>
    <row r="25" spans="1:9">
      <c r="A25" s="171" t="s">
        <v>17</v>
      </c>
      <c r="B25" s="172" t="s">
        <v>163</v>
      </c>
      <c r="C25" s="173">
        <v>10731</v>
      </c>
      <c r="D25" s="173">
        <v>11000</v>
      </c>
      <c r="E25" s="173">
        <v>10577</v>
      </c>
      <c r="F25" s="173">
        <v>11487</v>
      </c>
      <c r="G25" s="173">
        <v>11231</v>
      </c>
      <c r="H25" s="174" t="s">
        <v>153</v>
      </c>
      <c r="I25" s="180" t="s">
        <v>208</v>
      </c>
    </row>
    <row r="26" spans="1:9">
      <c r="A26" s="171" t="s">
        <v>17</v>
      </c>
      <c r="B26" s="172" t="s">
        <v>31</v>
      </c>
      <c r="C26" s="173">
        <v>11000</v>
      </c>
      <c r="D26" s="173">
        <v>0</v>
      </c>
      <c r="E26" s="173">
        <v>0</v>
      </c>
      <c r="F26" s="173">
        <v>0</v>
      </c>
      <c r="G26" s="173">
        <v>0</v>
      </c>
      <c r="H26" s="174" t="s">
        <v>153</v>
      </c>
      <c r="I26" s="180" t="s">
        <v>208</v>
      </c>
    </row>
    <row r="27" spans="1:9">
      <c r="A27" s="171" t="s">
        <v>20</v>
      </c>
      <c r="B27" s="172" t="s">
        <v>35</v>
      </c>
      <c r="C27" s="173">
        <v>14667</v>
      </c>
      <c r="D27" s="173">
        <v>0</v>
      </c>
      <c r="E27" s="173">
        <v>12545</v>
      </c>
      <c r="F27" s="173">
        <v>11111</v>
      </c>
      <c r="G27" s="173">
        <v>11545</v>
      </c>
      <c r="H27" s="174" t="s">
        <v>153</v>
      </c>
      <c r="I27" s="180" t="s">
        <v>208</v>
      </c>
    </row>
    <row r="28" spans="1:9">
      <c r="A28" s="171" t="s">
        <v>21</v>
      </c>
      <c r="B28" s="172" t="s">
        <v>163</v>
      </c>
      <c r="C28" s="173">
        <v>9760</v>
      </c>
      <c r="D28" s="173">
        <v>9192</v>
      </c>
      <c r="E28" s="173">
        <v>9577</v>
      </c>
      <c r="F28" s="173">
        <v>10342</v>
      </c>
      <c r="G28" s="173">
        <v>10292</v>
      </c>
      <c r="H28" s="174" t="s">
        <v>153</v>
      </c>
      <c r="I28" s="180" t="s">
        <v>208</v>
      </c>
    </row>
    <row r="29" spans="1:9">
      <c r="A29" s="171" t="s">
        <v>21</v>
      </c>
      <c r="B29" s="172" t="s">
        <v>33</v>
      </c>
      <c r="C29" s="173">
        <v>0</v>
      </c>
      <c r="D29" s="173">
        <v>0</v>
      </c>
      <c r="E29" s="173">
        <v>0</v>
      </c>
      <c r="F29" s="173">
        <v>0</v>
      </c>
      <c r="G29" s="173">
        <v>9455</v>
      </c>
      <c r="H29" s="174" t="s">
        <v>153</v>
      </c>
      <c r="I29" s="180" t="s">
        <v>208</v>
      </c>
    </row>
    <row r="30" spans="1:9">
      <c r="A30" s="171" t="s">
        <v>21</v>
      </c>
      <c r="B30" s="172" t="s">
        <v>28</v>
      </c>
      <c r="C30" s="173">
        <v>0</v>
      </c>
      <c r="D30" s="173">
        <v>0</v>
      </c>
      <c r="E30" s="173">
        <v>0</v>
      </c>
      <c r="F30" s="173">
        <v>10750</v>
      </c>
      <c r="G30" s="173">
        <v>10750</v>
      </c>
      <c r="H30" s="174" t="s">
        <v>153</v>
      </c>
      <c r="I30" s="180" t="s">
        <v>208</v>
      </c>
    </row>
    <row r="31" spans="1:9">
      <c r="A31" s="171" t="s">
        <v>23</v>
      </c>
      <c r="B31" s="172" t="s">
        <v>163</v>
      </c>
      <c r="C31" s="173">
        <v>9714</v>
      </c>
      <c r="D31" s="173">
        <v>10135</v>
      </c>
      <c r="E31" s="173">
        <v>9560</v>
      </c>
      <c r="F31" s="173">
        <v>10720</v>
      </c>
      <c r="G31" s="173">
        <v>10417</v>
      </c>
      <c r="H31" s="174" t="s">
        <v>153</v>
      </c>
      <c r="I31" s="180" t="s">
        <v>208</v>
      </c>
    </row>
    <row r="32" spans="1:9">
      <c r="A32" s="171" t="s">
        <v>23</v>
      </c>
      <c r="B32" s="172" t="s">
        <v>29</v>
      </c>
      <c r="C32" s="173">
        <v>9257</v>
      </c>
      <c r="D32" s="173">
        <v>9235</v>
      </c>
      <c r="E32" s="173">
        <v>9243</v>
      </c>
      <c r="F32" s="173">
        <v>9227</v>
      </c>
      <c r="G32" s="173">
        <v>9260</v>
      </c>
      <c r="H32" s="174" t="s">
        <v>153</v>
      </c>
      <c r="I32" s="180" t="s">
        <v>208</v>
      </c>
    </row>
    <row r="33" spans="1:9">
      <c r="A33" s="176" t="s">
        <v>23</v>
      </c>
      <c r="B33" s="177" t="s">
        <v>32</v>
      </c>
      <c r="C33" s="178">
        <v>0</v>
      </c>
      <c r="D33" s="178">
        <v>9455</v>
      </c>
      <c r="E33" s="178">
        <v>9000</v>
      </c>
      <c r="F33" s="178">
        <v>10000</v>
      </c>
      <c r="G33" s="178">
        <v>8500</v>
      </c>
      <c r="H33" s="179" t="s">
        <v>153</v>
      </c>
      <c r="I33" s="180" t="s">
        <v>208</v>
      </c>
    </row>
    <row r="34" spans="1:9">
      <c r="A34" s="171" t="s">
        <v>16</v>
      </c>
      <c r="B34" s="172" t="s">
        <v>163</v>
      </c>
      <c r="C34" s="173">
        <v>9731</v>
      </c>
      <c r="D34" s="173">
        <v>8593</v>
      </c>
      <c r="E34" s="173">
        <v>10462</v>
      </c>
      <c r="F34" s="173">
        <v>9296</v>
      </c>
      <c r="G34" s="173">
        <v>10123</v>
      </c>
      <c r="H34" s="174" t="s">
        <v>153</v>
      </c>
      <c r="I34" s="180" t="s">
        <v>209</v>
      </c>
    </row>
    <row r="35" spans="1:9">
      <c r="A35" s="171" t="s">
        <v>16</v>
      </c>
      <c r="B35" s="172" t="s">
        <v>32</v>
      </c>
      <c r="C35" s="173">
        <v>8000</v>
      </c>
      <c r="D35" s="173">
        <v>0</v>
      </c>
      <c r="E35" s="173">
        <v>0</v>
      </c>
      <c r="F35" s="173">
        <v>0</v>
      </c>
      <c r="G35" s="173">
        <v>9000</v>
      </c>
      <c r="H35" s="174" t="s">
        <v>153</v>
      </c>
      <c r="I35" s="180" t="s">
        <v>209</v>
      </c>
    </row>
    <row r="36" spans="1:9">
      <c r="A36" s="171" t="s">
        <v>16</v>
      </c>
      <c r="B36" s="172" t="s">
        <v>33</v>
      </c>
      <c r="C36" s="173">
        <v>9792</v>
      </c>
      <c r="D36" s="173">
        <v>8538</v>
      </c>
      <c r="E36" s="173">
        <v>0</v>
      </c>
      <c r="F36" s="173">
        <v>0</v>
      </c>
      <c r="G36" s="173">
        <v>8615</v>
      </c>
      <c r="H36" s="174" t="s">
        <v>153</v>
      </c>
      <c r="I36" s="180" t="s">
        <v>209</v>
      </c>
    </row>
    <row r="37" spans="1:9">
      <c r="A37" s="171" t="s">
        <v>16</v>
      </c>
      <c r="B37" s="172" t="s">
        <v>31</v>
      </c>
      <c r="C37" s="173">
        <v>0</v>
      </c>
      <c r="D37" s="173">
        <v>0</v>
      </c>
      <c r="E37" s="173">
        <v>0</v>
      </c>
      <c r="F37" s="173">
        <v>0</v>
      </c>
      <c r="G37" s="173">
        <v>11516</v>
      </c>
      <c r="H37" s="174" t="s">
        <v>153</v>
      </c>
      <c r="I37" s="180" t="s">
        <v>209</v>
      </c>
    </row>
    <row r="38" spans="1:9">
      <c r="A38" s="171" t="s">
        <v>16</v>
      </c>
      <c r="B38" s="172" t="s">
        <v>34</v>
      </c>
      <c r="C38" s="173">
        <v>0</v>
      </c>
      <c r="D38" s="173">
        <v>10500</v>
      </c>
      <c r="E38" s="173">
        <v>9500</v>
      </c>
      <c r="F38" s="173">
        <v>9750</v>
      </c>
      <c r="G38" s="173">
        <v>9750</v>
      </c>
      <c r="H38" s="174" t="s">
        <v>153</v>
      </c>
      <c r="I38" s="180" t="s">
        <v>209</v>
      </c>
    </row>
    <row r="39" spans="1:9">
      <c r="A39" s="171" t="s">
        <v>17</v>
      </c>
      <c r="B39" s="172" t="s">
        <v>163</v>
      </c>
      <c r="C39" s="173">
        <v>0</v>
      </c>
      <c r="D39" s="173">
        <v>0</v>
      </c>
      <c r="E39" s="173">
        <v>0</v>
      </c>
      <c r="F39" s="173">
        <v>9000</v>
      </c>
      <c r="G39" s="173">
        <v>10480</v>
      </c>
      <c r="H39" s="174" t="s">
        <v>153</v>
      </c>
      <c r="I39" s="180" t="s">
        <v>209</v>
      </c>
    </row>
    <row r="40" spans="1:9">
      <c r="A40" s="171" t="s">
        <v>17</v>
      </c>
      <c r="B40" s="172" t="s">
        <v>31</v>
      </c>
      <c r="C40" s="173">
        <v>11000</v>
      </c>
      <c r="D40" s="173">
        <v>11556</v>
      </c>
      <c r="E40" s="173">
        <v>12000</v>
      </c>
      <c r="F40" s="173">
        <v>11625</v>
      </c>
      <c r="G40" s="173">
        <v>11545</v>
      </c>
      <c r="H40" s="174" t="s">
        <v>153</v>
      </c>
      <c r="I40" s="180" t="s">
        <v>209</v>
      </c>
    </row>
    <row r="41" spans="1:9">
      <c r="A41" s="171" t="s">
        <v>19</v>
      </c>
      <c r="B41" s="172" t="s">
        <v>163</v>
      </c>
      <c r="C41" s="173">
        <v>0</v>
      </c>
      <c r="D41" s="173">
        <v>0</v>
      </c>
      <c r="E41" s="173">
        <v>0</v>
      </c>
      <c r="F41" s="173">
        <v>0</v>
      </c>
      <c r="G41" s="173">
        <v>9190</v>
      </c>
      <c r="H41" s="174" t="s">
        <v>153</v>
      </c>
      <c r="I41" s="180" t="s">
        <v>209</v>
      </c>
    </row>
    <row r="42" spans="1:9">
      <c r="A42" s="171" t="s">
        <v>20</v>
      </c>
      <c r="B42" s="172" t="s">
        <v>35</v>
      </c>
      <c r="C42" s="173">
        <v>0</v>
      </c>
      <c r="D42" s="173">
        <v>0</v>
      </c>
      <c r="E42" s="173">
        <v>15000</v>
      </c>
      <c r="F42" s="173">
        <v>0</v>
      </c>
      <c r="G42" s="173">
        <v>0</v>
      </c>
      <c r="H42" s="174" t="s">
        <v>153</v>
      </c>
      <c r="I42" s="180" t="s">
        <v>209</v>
      </c>
    </row>
    <row r="43" spans="1:9">
      <c r="A43" s="171" t="s">
        <v>21</v>
      </c>
      <c r="B43" s="172" t="s">
        <v>163</v>
      </c>
      <c r="C43" s="173">
        <v>8231</v>
      </c>
      <c r="D43" s="173">
        <v>9684</v>
      </c>
      <c r="E43" s="173">
        <v>8712</v>
      </c>
      <c r="F43" s="173">
        <v>8778</v>
      </c>
      <c r="G43" s="173">
        <v>8725</v>
      </c>
      <c r="H43" s="174" t="s">
        <v>153</v>
      </c>
      <c r="I43" s="180" t="s">
        <v>209</v>
      </c>
    </row>
    <row r="44" spans="1:9">
      <c r="A44" s="171" t="s">
        <v>21</v>
      </c>
      <c r="B44" s="172" t="s">
        <v>32</v>
      </c>
      <c r="C44" s="173">
        <v>8500</v>
      </c>
      <c r="D44" s="173">
        <v>0</v>
      </c>
      <c r="E44" s="173">
        <v>0</v>
      </c>
      <c r="F44" s="173">
        <v>9000</v>
      </c>
      <c r="G44" s="173">
        <v>0</v>
      </c>
      <c r="H44" s="174" t="s">
        <v>153</v>
      </c>
      <c r="I44" s="180" t="s">
        <v>209</v>
      </c>
    </row>
    <row r="45" spans="1:9">
      <c r="A45" s="171" t="s">
        <v>21</v>
      </c>
      <c r="B45" s="172" t="s">
        <v>33</v>
      </c>
      <c r="C45" s="173">
        <v>9250</v>
      </c>
      <c r="D45" s="173">
        <v>0</v>
      </c>
      <c r="E45" s="173">
        <v>0</v>
      </c>
      <c r="F45" s="173">
        <v>0</v>
      </c>
      <c r="G45" s="173">
        <v>0</v>
      </c>
      <c r="H45" s="174" t="s">
        <v>153</v>
      </c>
      <c r="I45" s="180" t="s">
        <v>209</v>
      </c>
    </row>
    <row r="46" spans="1:9">
      <c r="A46" s="171" t="s">
        <v>23</v>
      </c>
      <c r="B46" s="172" t="s">
        <v>163</v>
      </c>
      <c r="C46" s="173">
        <v>8200</v>
      </c>
      <c r="D46" s="173">
        <v>0</v>
      </c>
      <c r="E46" s="173">
        <v>8460</v>
      </c>
      <c r="F46" s="173">
        <v>8500</v>
      </c>
      <c r="G46" s="173">
        <v>0</v>
      </c>
      <c r="H46" s="174" t="s">
        <v>153</v>
      </c>
      <c r="I46" s="180" t="s">
        <v>209</v>
      </c>
    </row>
    <row r="47" spans="1:9">
      <c r="A47" s="171" t="s">
        <v>23</v>
      </c>
      <c r="B47" s="172" t="s">
        <v>29</v>
      </c>
      <c r="C47" s="173">
        <v>8743</v>
      </c>
      <c r="D47" s="173">
        <v>8765</v>
      </c>
      <c r="E47" s="173">
        <v>8235</v>
      </c>
      <c r="F47" s="173">
        <v>9431</v>
      </c>
      <c r="G47" s="173">
        <v>9765</v>
      </c>
      <c r="H47" s="174" t="s">
        <v>153</v>
      </c>
      <c r="I47" s="180" t="s">
        <v>209</v>
      </c>
    </row>
    <row r="48" spans="1:9">
      <c r="A48" s="171" t="s">
        <v>23</v>
      </c>
      <c r="B48" s="172" t="s">
        <v>32</v>
      </c>
      <c r="C48" s="173">
        <v>0</v>
      </c>
      <c r="D48" s="173">
        <v>9000</v>
      </c>
      <c r="E48" s="173">
        <v>9000</v>
      </c>
      <c r="F48" s="173">
        <v>10000</v>
      </c>
      <c r="G48" s="173">
        <v>9000</v>
      </c>
      <c r="H48" s="174" t="s">
        <v>153</v>
      </c>
      <c r="I48" s="180" t="s">
        <v>209</v>
      </c>
    </row>
    <row r="49" spans="1:9">
      <c r="A49" s="171" t="s">
        <v>23</v>
      </c>
      <c r="B49" s="172" t="s">
        <v>33</v>
      </c>
      <c r="C49" s="173">
        <v>0</v>
      </c>
      <c r="D49" s="173">
        <v>0</v>
      </c>
      <c r="E49" s="173">
        <v>7726</v>
      </c>
      <c r="F49" s="173">
        <v>7708</v>
      </c>
      <c r="G49" s="173">
        <v>0</v>
      </c>
      <c r="H49" s="174" t="s">
        <v>153</v>
      </c>
      <c r="I49" s="180" t="s">
        <v>209</v>
      </c>
    </row>
    <row r="50" spans="1:9">
      <c r="A50" s="171" t="s">
        <v>23</v>
      </c>
      <c r="B50" s="172" t="s">
        <v>31</v>
      </c>
      <c r="C50" s="173">
        <v>0</v>
      </c>
      <c r="D50" s="173">
        <v>11513</v>
      </c>
      <c r="E50" s="173">
        <v>11812</v>
      </c>
      <c r="F50" s="173">
        <v>1200</v>
      </c>
      <c r="G50" s="173">
        <v>0</v>
      </c>
      <c r="H50" s="174" t="s">
        <v>153</v>
      </c>
      <c r="I50" s="180" t="s">
        <v>209</v>
      </c>
    </row>
    <row r="51" spans="1:9">
      <c r="A51" s="171" t="s">
        <v>16</v>
      </c>
      <c r="B51" s="172" t="s">
        <v>163</v>
      </c>
      <c r="C51" s="173">
        <v>10731</v>
      </c>
      <c r="D51" s="173">
        <v>12288</v>
      </c>
      <c r="E51" s="173">
        <v>11731</v>
      </c>
      <c r="F51" s="173">
        <v>10705</v>
      </c>
      <c r="G51" s="173">
        <v>10558</v>
      </c>
      <c r="H51" s="174" t="s">
        <v>153</v>
      </c>
      <c r="I51" s="180" t="s">
        <v>210</v>
      </c>
    </row>
    <row r="52" spans="1:9">
      <c r="A52" s="171" t="s">
        <v>16</v>
      </c>
      <c r="B52" s="172" t="s">
        <v>32</v>
      </c>
      <c r="C52" s="173">
        <v>0</v>
      </c>
      <c r="D52" s="173">
        <v>0</v>
      </c>
      <c r="E52" s="173">
        <v>0</v>
      </c>
      <c r="F52" s="173">
        <v>10000</v>
      </c>
      <c r="G52" s="173">
        <v>0</v>
      </c>
      <c r="H52" s="174" t="s">
        <v>153</v>
      </c>
      <c r="I52" s="180" t="s">
        <v>210</v>
      </c>
    </row>
    <row r="53" spans="1:9">
      <c r="A53" s="171" t="s">
        <v>16</v>
      </c>
      <c r="B53" s="172" t="s">
        <v>33</v>
      </c>
      <c r="C53" s="173">
        <v>8769</v>
      </c>
      <c r="D53" s="173">
        <v>0</v>
      </c>
      <c r="E53" s="173">
        <v>11800</v>
      </c>
      <c r="F53" s="173">
        <v>12208</v>
      </c>
      <c r="G53" s="173">
        <v>11778</v>
      </c>
      <c r="H53" s="174" t="s">
        <v>153</v>
      </c>
      <c r="I53" s="180" t="s">
        <v>210</v>
      </c>
    </row>
    <row r="54" spans="1:9">
      <c r="A54" s="171" t="s">
        <v>16</v>
      </c>
      <c r="B54" s="172" t="s">
        <v>34</v>
      </c>
      <c r="C54" s="173">
        <v>0</v>
      </c>
      <c r="D54" s="173">
        <v>0</v>
      </c>
      <c r="E54" s="173">
        <v>0</v>
      </c>
      <c r="F54" s="173">
        <v>10500</v>
      </c>
      <c r="G54" s="173">
        <v>10500</v>
      </c>
      <c r="H54" s="174" t="s">
        <v>153</v>
      </c>
      <c r="I54" s="180" t="s">
        <v>210</v>
      </c>
    </row>
    <row r="55" spans="1:9">
      <c r="A55" s="171" t="s">
        <v>17</v>
      </c>
      <c r="B55" s="172" t="s">
        <v>163</v>
      </c>
      <c r="C55" s="173">
        <v>10712</v>
      </c>
      <c r="D55" s="173">
        <v>11761</v>
      </c>
      <c r="E55" s="173">
        <v>11212</v>
      </c>
      <c r="F55" s="173">
        <v>10714</v>
      </c>
      <c r="G55" s="173">
        <v>10417</v>
      </c>
      <c r="H55" s="174" t="s">
        <v>153</v>
      </c>
      <c r="I55" s="180" t="s">
        <v>210</v>
      </c>
    </row>
    <row r="56" spans="1:9">
      <c r="A56" s="171" t="s">
        <v>17</v>
      </c>
      <c r="B56" s="172" t="s">
        <v>28</v>
      </c>
      <c r="C56" s="173">
        <v>10250</v>
      </c>
      <c r="D56" s="173">
        <v>10250</v>
      </c>
      <c r="E56" s="173">
        <v>9750</v>
      </c>
      <c r="F56" s="173">
        <v>9750</v>
      </c>
      <c r="G56" s="173">
        <v>9500</v>
      </c>
      <c r="H56" s="174" t="s">
        <v>153</v>
      </c>
      <c r="I56" s="180" t="s">
        <v>210</v>
      </c>
    </row>
    <row r="57" spans="1:9">
      <c r="A57" s="171" t="s">
        <v>17</v>
      </c>
      <c r="B57" s="172" t="s">
        <v>31</v>
      </c>
      <c r="C57" s="173">
        <v>0</v>
      </c>
      <c r="D57" s="173">
        <v>11536</v>
      </c>
      <c r="E57" s="173">
        <v>11588</v>
      </c>
      <c r="F57" s="173">
        <v>11474</v>
      </c>
      <c r="G57" s="173">
        <v>11435</v>
      </c>
      <c r="H57" s="174" t="s">
        <v>153</v>
      </c>
      <c r="I57" s="180" t="s">
        <v>210</v>
      </c>
    </row>
    <row r="58" spans="1:9">
      <c r="A58" s="171" t="s">
        <v>20</v>
      </c>
      <c r="B58" s="172" t="s">
        <v>163</v>
      </c>
      <c r="C58" s="173">
        <v>0</v>
      </c>
      <c r="D58" s="173">
        <v>0</v>
      </c>
      <c r="E58" s="173">
        <v>0</v>
      </c>
      <c r="F58" s="173">
        <v>0</v>
      </c>
      <c r="G58" s="173">
        <v>9731</v>
      </c>
      <c r="H58" s="174" t="s">
        <v>153</v>
      </c>
      <c r="I58" s="180" t="s">
        <v>210</v>
      </c>
    </row>
    <row r="59" spans="1:9">
      <c r="A59" s="171" t="s">
        <v>20</v>
      </c>
      <c r="B59" s="172" t="s">
        <v>31</v>
      </c>
      <c r="C59" s="173">
        <v>0</v>
      </c>
      <c r="D59" s="173">
        <v>12000</v>
      </c>
      <c r="E59" s="173">
        <v>0</v>
      </c>
      <c r="F59" s="173">
        <v>0</v>
      </c>
      <c r="G59" s="173">
        <v>0</v>
      </c>
      <c r="H59" s="174" t="s">
        <v>153</v>
      </c>
      <c r="I59" s="180" t="s">
        <v>210</v>
      </c>
    </row>
    <row r="60" spans="1:9">
      <c r="A60" s="171" t="s">
        <v>21</v>
      </c>
      <c r="B60" s="172" t="s">
        <v>207</v>
      </c>
      <c r="C60" s="173">
        <v>11500</v>
      </c>
      <c r="D60" s="173">
        <v>0</v>
      </c>
      <c r="E60" s="173">
        <v>0</v>
      </c>
      <c r="F60" s="173">
        <v>0</v>
      </c>
      <c r="G60" s="173">
        <v>0</v>
      </c>
      <c r="H60" s="174" t="s">
        <v>153</v>
      </c>
      <c r="I60" s="180" t="s">
        <v>210</v>
      </c>
    </row>
    <row r="61" spans="1:9">
      <c r="A61" s="171" t="s">
        <v>21</v>
      </c>
      <c r="B61" s="172" t="s">
        <v>163</v>
      </c>
      <c r="C61" s="173">
        <v>9712</v>
      </c>
      <c r="D61" s="173">
        <v>9740</v>
      </c>
      <c r="E61" s="173">
        <v>9722</v>
      </c>
      <c r="F61" s="173">
        <v>8409</v>
      </c>
      <c r="G61" s="173">
        <v>9053</v>
      </c>
      <c r="H61" s="174" t="s">
        <v>153</v>
      </c>
      <c r="I61" s="180" t="s">
        <v>210</v>
      </c>
    </row>
    <row r="62" spans="1:9">
      <c r="A62" s="171" t="s">
        <v>21</v>
      </c>
      <c r="B62" s="172" t="s">
        <v>32</v>
      </c>
      <c r="C62" s="173">
        <v>0</v>
      </c>
      <c r="D62" s="173">
        <v>0</v>
      </c>
      <c r="E62" s="173">
        <v>0</v>
      </c>
      <c r="F62" s="173">
        <v>0</v>
      </c>
      <c r="G62" s="173">
        <v>8000</v>
      </c>
      <c r="H62" s="174" t="s">
        <v>153</v>
      </c>
      <c r="I62" s="180" t="s">
        <v>210</v>
      </c>
    </row>
    <row r="63" spans="1:9">
      <c r="A63" s="171" t="s">
        <v>21</v>
      </c>
      <c r="B63" s="172" t="s">
        <v>35</v>
      </c>
      <c r="C63" s="173">
        <v>0</v>
      </c>
      <c r="D63" s="173">
        <v>0</v>
      </c>
      <c r="E63" s="173">
        <v>0</v>
      </c>
      <c r="F63" s="173">
        <v>15000</v>
      </c>
      <c r="G63" s="173">
        <v>15000</v>
      </c>
      <c r="H63" s="174" t="s">
        <v>153</v>
      </c>
      <c r="I63" s="180" t="s">
        <v>210</v>
      </c>
    </row>
    <row r="64" spans="1:9">
      <c r="A64" s="171" t="s">
        <v>23</v>
      </c>
      <c r="B64" s="172" t="s">
        <v>163</v>
      </c>
      <c r="C64" s="173">
        <v>0</v>
      </c>
      <c r="D64" s="173">
        <v>10724</v>
      </c>
      <c r="E64" s="173">
        <v>0</v>
      </c>
      <c r="F64" s="173">
        <v>9712</v>
      </c>
      <c r="G64" s="173">
        <v>9549</v>
      </c>
      <c r="H64" s="174" t="s">
        <v>153</v>
      </c>
      <c r="I64" s="180" t="s">
        <v>210</v>
      </c>
    </row>
    <row r="65" spans="1:9">
      <c r="A65" s="171" t="s">
        <v>23</v>
      </c>
      <c r="B65" s="172" t="s">
        <v>29</v>
      </c>
      <c r="C65" s="173">
        <v>9250</v>
      </c>
      <c r="D65" s="173">
        <v>9236</v>
      </c>
      <c r="E65" s="173">
        <v>9258</v>
      </c>
      <c r="F65" s="173">
        <v>9667</v>
      </c>
      <c r="G65" s="173">
        <v>9227</v>
      </c>
      <c r="H65" s="174" t="s">
        <v>153</v>
      </c>
      <c r="I65" s="180" t="s">
        <v>210</v>
      </c>
    </row>
    <row r="66" spans="1:9">
      <c r="A66" s="171" t="s">
        <v>23</v>
      </c>
      <c r="B66" s="172" t="s">
        <v>32</v>
      </c>
      <c r="C66" s="173">
        <v>11000</v>
      </c>
      <c r="D66" s="173">
        <v>11000</v>
      </c>
      <c r="E66" s="173">
        <v>10000</v>
      </c>
      <c r="F66" s="173">
        <v>9000</v>
      </c>
      <c r="G66" s="173">
        <v>9000</v>
      </c>
      <c r="H66" s="174" t="s">
        <v>153</v>
      </c>
      <c r="I66" s="180" t="s">
        <v>210</v>
      </c>
    </row>
    <row r="67" spans="1:9">
      <c r="A67" s="176" t="s">
        <v>23</v>
      </c>
      <c r="B67" s="177" t="s">
        <v>33</v>
      </c>
      <c r="C67" s="178">
        <v>0</v>
      </c>
      <c r="D67" s="178">
        <v>0</v>
      </c>
      <c r="E67" s="178">
        <v>0</v>
      </c>
      <c r="F67" s="178">
        <v>0</v>
      </c>
      <c r="G67" s="178">
        <v>9533</v>
      </c>
      <c r="H67" s="179" t="s">
        <v>153</v>
      </c>
      <c r="I67" s="180" t="s">
        <v>210</v>
      </c>
    </row>
    <row r="68" spans="1:9">
      <c r="A68" s="171" t="s">
        <v>16</v>
      </c>
      <c r="B68" s="172" t="s">
        <v>163</v>
      </c>
      <c r="C68" s="173">
        <v>8570</v>
      </c>
      <c r="D68" s="173">
        <v>7718</v>
      </c>
      <c r="E68" s="173">
        <v>7731</v>
      </c>
      <c r="F68" s="173">
        <v>11269</v>
      </c>
      <c r="G68" s="173">
        <v>11712</v>
      </c>
      <c r="H68" s="174" t="s">
        <v>153</v>
      </c>
      <c r="I68" s="180" t="s">
        <v>211</v>
      </c>
    </row>
    <row r="69" spans="1:9">
      <c r="A69" s="171" t="s">
        <v>16</v>
      </c>
      <c r="B69" s="172" t="s">
        <v>33</v>
      </c>
      <c r="C69" s="173">
        <v>0</v>
      </c>
      <c r="D69" s="173">
        <v>0</v>
      </c>
      <c r="E69" s="173">
        <v>0</v>
      </c>
      <c r="F69" s="173">
        <v>8792</v>
      </c>
      <c r="G69" s="173">
        <v>8708</v>
      </c>
      <c r="H69" s="174" t="s">
        <v>153</v>
      </c>
      <c r="I69" s="180" t="s">
        <v>211</v>
      </c>
    </row>
    <row r="70" spans="1:9">
      <c r="A70" s="171" t="s">
        <v>16</v>
      </c>
      <c r="B70" s="172" t="s">
        <v>31</v>
      </c>
      <c r="C70" s="173">
        <v>0</v>
      </c>
      <c r="D70" s="173">
        <v>0</v>
      </c>
      <c r="E70" s="173">
        <v>0</v>
      </c>
      <c r="F70" s="173">
        <v>10000</v>
      </c>
      <c r="G70" s="173">
        <v>0</v>
      </c>
      <c r="H70" s="174" t="s">
        <v>153</v>
      </c>
      <c r="I70" s="180" t="s">
        <v>211</v>
      </c>
    </row>
    <row r="71" spans="1:9">
      <c r="A71" s="171" t="s">
        <v>17</v>
      </c>
      <c r="B71" s="172" t="s">
        <v>207</v>
      </c>
      <c r="C71" s="173">
        <v>10500</v>
      </c>
      <c r="D71" s="173">
        <v>0</v>
      </c>
      <c r="E71" s="173">
        <v>0</v>
      </c>
      <c r="F71" s="173">
        <v>0</v>
      </c>
      <c r="G71" s="173">
        <v>0</v>
      </c>
      <c r="H71" s="174" t="s">
        <v>153</v>
      </c>
      <c r="I71" s="180" t="s">
        <v>211</v>
      </c>
    </row>
    <row r="72" spans="1:9">
      <c r="A72" s="171" t="s">
        <v>17</v>
      </c>
      <c r="B72" s="172" t="s">
        <v>163</v>
      </c>
      <c r="C72" s="173">
        <v>0</v>
      </c>
      <c r="D72" s="173">
        <v>7231</v>
      </c>
      <c r="E72" s="173">
        <v>7731</v>
      </c>
      <c r="F72" s="173">
        <v>10231</v>
      </c>
      <c r="G72" s="173">
        <v>11231</v>
      </c>
      <c r="H72" s="174" t="s">
        <v>153</v>
      </c>
      <c r="I72" s="180" t="s">
        <v>211</v>
      </c>
    </row>
    <row r="73" spans="1:9">
      <c r="A73" s="171" t="s">
        <v>17</v>
      </c>
      <c r="B73" s="172" t="s">
        <v>28</v>
      </c>
      <c r="C73" s="173">
        <v>8250</v>
      </c>
      <c r="D73" s="173">
        <v>8250</v>
      </c>
      <c r="E73" s="173">
        <v>8250</v>
      </c>
      <c r="F73" s="173">
        <v>8250</v>
      </c>
      <c r="G73" s="173">
        <v>9500</v>
      </c>
      <c r="H73" s="174" t="s">
        <v>153</v>
      </c>
      <c r="I73" s="180" t="s">
        <v>211</v>
      </c>
    </row>
    <row r="74" spans="1:9">
      <c r="A74" s="171" t="s">
        <v>17</v>
      </c>
      <c r="B74" s="172" t="s">
        <v>31</v>
      </c>
      <c r="C74" s="173">
        <v>0</v>
      </c>
      <c r="D74" s="173">
        <v>0</v>
      </c>
      <c r="E74" s="173">
        <v>10000</v>
      </c>
      <c r="F74" s="173">
        <v>10000</v>
      </c>
      <c r="G74" s="173">
        <v>11513</v>
      </c>
      <c r="H74" s="174" t="s">
        <v>153</v>
      </c>
      <c r="I74" s="180" t="s">
        <v>211</v>
      </c>
    </row>
    <row r="75" spans="1:9">
      <c r="A75" s="171" t="s">
        <v>21</v>
      </c>
      <c r="B75" s="172" t="s">
        <v>163</v>
      </c>
      <c r="C75" s="173">
        <v>0</v>
      </c>
      <c r="D75" s="173">
        <v>0</v>
      </c>
      <c r="E75" s="173">
        <v>0</v>
      </c>
      <c r="F75" s="173">
        <v>8222</v>
      </c>
      <c r="G75" s="173">
        <v>9714</v>
      </c>
      <c r="H75" s="174" t="s">
        <v>153</v>
      </c>
      <c r="I75" s="180" t="s">
        <v>211</v>
      </c>
    </row>
    <row r="76" spans="1:9">
      <c r="A76" s="171" t="s">
        <v>21</v>
      </c>
      <c r="B76" s="172" t="s">
        <v>35</v>
      </c>
      <c r="C76" s="173">
        <v>0</v>
      </c>
      <c r="D76" s="173">
        <v>0</v>
      </c>
      <c r="E76" s="173">
        <v>0</v>
      </c>
      <c r="F76" s="173">
        <v>16000</v>
      </c>
      <c r="G76" s="173">
        <v>16000</v>
      </c>
      <c r="H76" s="174" t="s">
        <v>153</v>
      </c>
      <c r="I76" s="180" t="s">
        <v>211</v>
      </c>
    </row>
    <row r="77" spans="1:9">
      <c r="A77" s="171" t="s">
        <v>23</v>
      </c>
      <c r="B77" s="172" t="s">
        <v>163</v>
      </c>
      <c r="C77" s="173">
        <v>0</v>
      </c>
      <c r="D77" s="173">
        <v>7260</v>
      </c>
      <c r="E77" s="173">
        <v>7212</v>
      </c>
      <c r="F77" s="173">
        <v>9712</v>
      </c>
      <c r="G77" s="173">
        <v>10731</v>
      </c>
      <c r="H77" s="174" t="s">
        <v>153</v>
      </c>
      <c r="I77" s="180" t="s">
        <v>211</v>
      </c>
    </row>
    <row r="78" spans="1:9">
      <c r="A78" s="171" t="s">
        <v>23</v>
      </c>
      <c r="B78" s="172" t="s">
        <v>29</v>
      </c>
      <c r="C78" s="173">
        <v>8243</v>
      </c>
      <c r="D78" s="173">
        <v>7742</v>
      </c>
      <c r="E78" s="173">
        <v>7768</v>
      </c>
      <c r="F78" s="173">
        <v>9939</v>
      </c>
      <c r="G78" s="173">
        <v>10227</v>
      </c>
      <c r="H78" s="174" t="s">
        <v>153</v>
      </c>
      <c r="I78" s="180" t="s">
        <v>211</v>
      </c>
    </row>
    <row r="79" spans="1:9">
      <c r="A79" s="171" t="s">
        <v>23</v>
      </c>
      <c r="B79" s="172" t="s">
        <v>32</v>
      </c>
      <c r="C79" s="173">
        <v>6500</v>
      </c>
      <c r="D79" s="173">
        <v>6500</v>
      </c>
      <c r="E79" s="173">
        <v>7000</v>
      </c>
      <c r="F79" s="173">
        <v>6800</v>
      </c>
      <c r="G79" s="173">
        <v>10500</v>
      </c>
      <c r="H79" s="174" t="s">
        <v>153</v>
      </c>
      <c r="I79" s="180" t="s">
        <v>211</v>
      </c>
    </row>
    <row r="80" spans="1:9">
      <c r="A80" s="171" t="s">
        <v>23</v>
      </c>
      <c r="B80" s="172" t="s">
        <v>33</v>
      </c>
      <c r="C80" s="173">
        <v>8722</v>
      </c>
      <c r="D80" s="173">
        <v>8773</v>
      </c>
      <c r="E80" s="173">
        <v>8792</v>
      </c>
      <c r="F80" s="173">
        <v>8267</v>
      </c>
      <c r="G80" s="173">
        <v>0</v>
      </c>
      <c r="H80" s="174" t="s">
        <v>153</v>
      </c>
      <c r="I80" s="180" t="s">
        <v>211</v>
      </c>
    </row>
    <row r="81" spans="1:9">
      <c r="A81" s="176" t="s">
        <v>23</v>
      </c>
      <c r="B81" s="177" t="s">
        <v>31</v>
      </c>
      <c r="C81" s="178">
        <v>0</v>
      </c>
      <c r="D81" s="178">
        <v>10000</v>
      </c>
      <c r="E81" s="178">
        <v>0</v>
      </c>
      <c r="F81" s="178">
        <v>10000</v>
      </c>
      <c r="G81" s="178">
        <v>0</v>
      </c>
      <c r="H81" s="179" t="s">
        <v>153</v>
      </c>
      <c r="I81" s="180" t="s">
        <v>211</v>
      </c>
    </row>
    <row r="82" spans="1:9">
      <c r="A82" s="171" t="s">
        <v>16</v>
      </c>
      <c r="B82" s="172" t="s">
        <v>163</v>
      </c>
      <c r="C82" s="173">
        <v>7500</v>
      </c>
      <c r="D82" s="173">
        <v>8231</v>
      </c>
      <c r="E82" s="173">
        <v>7731</v>
      </c>
      <c r="F82" s="173">
        <v>7897</v>
      </c>
      <c r="G82" s="173">
        <v>7463</v>
      </c>
      <c r="H82" s="174" t="s">
        <v>153</v>
      </c>
      <c r="I82" s="180" t="s">
        <v>212</v>
      </c>
    </row>
    <row r="83" spans="1:9">
      <c r="A83" s="171" t="s">
        <v>16</v>
      </c>
      <c r="B83" s="172" t="s">
        <v>31</v>
      </c>
      <c r="C83" s="173">
        <v>8000</v>
      </c>
      <c r="D83" s="173">
        <v>0</v>
      </c>
      <c r="E83" s="173">
        <v>0</v>
      </c>
      <c r="F83" s="173">
        <v>0</v>
      </c>
      <c r="G83" s="173">
        <v>0</v>
      </c>
      <c r="H83" s="174" t="s">
        <v>153</v>
      </c>
      <c r="I83" s="180" t="s">
        <v>212</v>
      </c>
    </row>
    <row r="84" spans="1:9">
      <c r="A84" s="171" t="s">
        <v>17</v>
      </c>
      <c r="B84" s="172" t="s">
        <v>163</v>
      </c>
      <c r="C84" s="173">
        <v>0</v>
      </c>
      <c r="D84" s="173">
        <v>0</v>
      </c>
      <c r="E84" s="173">
        <v>7463</v>
      </c>
      <c r="F84" s="173">
        <v>0</v>
      </c>
      <c r="G84" s="173">
        <v>0</v>
      </c>
      <c r="H84" s="174" t="s">
        <v>153</v>
      </c>
      <c r="I84" s="180" t="s">
        <v>212</v>
      </c>
    </row>
    <row r="85" spans="1:9">
      <c r="A85" s="171" t="s">
        <v>17</v>
      </c>
      <c r="B85" s="172" t="s">
        <v>28</v>
      </c>
      <c r="C85" s="173">
        <v>9250</v>
      </c>
      <c r="D85" s="173">
        <v>8750</v>
      </c>
      <c r="E85" s="173">
        <v>8750</v>
      </c>
      <c r="F85" s="173">
        <v>8750</v>
      </c>
      <c r="G85" s="173">
        <v>8250</v>
      </c>
      <c r="H85" s="174" t="s">
        <v>153</v>
      </c>
      <c r="I85" s="180" t="s">
        <v>212</v>
      </c>
    </row>
    <row r="86" spans="1:9">
      <c r="A86" s="171" t="s">
        <v>17</v>
      </c>
      <c r="B86" s="172" t="s">
        <v>31</v>
      </c>
      <c r="C86" s="173">
        <v>0</v>
      </c>
      <c r="D86" s="173">
        <v>8000</v>
      </c>
      <c r="E86" s="173">
        <v>8000</v>
      </c>
      <c r="F86" s="173">
        <v>0</v>
      </c>
      <c r="G86" s="173">
        <v>0</v>
      </c>
      <c r="H86" s="174" t="s">
        <v>153</v>
      </c>
      <c r="I86" s="180" t="s">
        <v>212</v>
      </c>
    </row>
    <row r="87" spans="1:9">
      <c r="A87" s="171" t="s">
        <v>21</v>
      </c>
      <c r="B87" s="172" t="s">
        <v>163</v>
      </c>
      <c r="C87" s="173">
        <v>0</v>
      </c>
      <c r="D87" s="173">
        <v>0</v>
      </c>
      <c r="E87" s="173">
        <v>0</v>
      </c>
      <c r="F87" s="173">
        <v>6714</v>
      </c>
      <c r="G87" s="173">
        <v>0</v>
      </c>
      <c r="H87" s="174" t="s">
        <v>153</v>
      </c>
      <c r="I87" s="180" t="s">
        <v>212</v>
      </c>
    </row>
    <row r="88" spans="1:9">
      <c r="A88" s="171" t="s">
        <v>22</v>
      </c>
      <c r="B88" s="172" t="s">
        <v>163</v>
      </c>
      <c r="C88" s="173">
        <v>0</v>
      </c>
      <c r="D88" s="173">
        <v>8214</v>
      </c>
      <c r="E88" s="173">
        <v>0</v>
      </c>
      <c r="F88" s="173">
        <v>0</v>
      </c>
      <c r="G88" s="173">
        <v>0</v>
      </c>
      <c r="H88" s="174" t="s">
        <v>153</v>
      </c>
      <c r="I88" s="180" t="s">
        <v>212</v>
      </c>
    </row>
    <row r="89" spans="1:9">
      <c r="A89" s="171" t="s">
        <v>23</v>
      </c>
      <c r="B89" s="172" t="s">
        <v>163</v>
      </c>
      <c r="C89" s="173">
        <v>7231</v>
      </c>
      <c r="D89" s="173">
        <v>8231</v>
      </c>
      <c r="E89" s="173">
        <v>6731</v>
      </c>
      <c r="F89" s="173">
        <v>7463</v>
      </c>
      <c r="G89" s="173">
        <v>7260</v>
      </c>
      <c r="H89" s="174" t="s">
        <v>153</v>
      </c>
      <c r="I89" s="180" t="s">
        <v>212</v>
      </c>
    </row>
    <row r="90" spans="1:9">
      <c r="A90" s="171" t="s">
        <v>23</v>
      </c>
      <c r="B90" s="172" t="s">
        <v>29</v>
      </c>
      <c r="C90" s="173">
        <v>8258</v>
      </c>
      <c r="D90" s="173">
        <v>8239</v>
      </c>
      <c r="E90" s="173">
        <v>8286</v>
      </c>
      <c r="F90" s="173">
        <v>8242</v>
      </c>
      <c r="G90" s="173">
        <v>0</v>
      </c>
      <c r="H90" s="174" t="s">
        <v>153</v>
      </c>
      <c r="I90" s="180" t="s">
        <v>212</v>
      </c>
    </row>
    <row r="91" spans="1:9">
      <c r="A91" s="176" t="s">
        <v>23</v>
      </c>
      <c r="B91" s="177" t="s">
        <v>32</v>
      </c>
      <c r="C91" s="178">
        <v>0</v>
      </c>
      <c r="D91" s="178">
        <v>8000</v>
      </c>
      <c r="E91" s="178">
        <v>7750</v>
      </c>
      <c r="F91" s="178">
        <v>7000</v>
      </c>
      <c r="G91" s="178">
        <v>7000</v>
      </c>
      <c r="H91" s="179" t="s">
        <v>153</v>
      </c>
      <c r="I91" s="180" t="s">
        <v>212</v>
      </c>
    </row>
    <row r="92" spans="1:9">
      <c r="A92" s="171" t="s">
        <v>16</v>
      </c>
      <c r="B92" s="172" t="s">
        <v>163</v>
      </c>
      <c r="C92" s="173">
        <v>8231</v>
      </c>
      <c r="D92" s="173">
        <v>8481</v>
      </c>
      <c r="E92" s="173">
        <v>8231</v>
      </c>
      <c r="F92" s="173">
        <v>7643</v>
      </c>
      <c r="G92" s="173">
        <v>7731</v>
      </c>
      <c r="H92" s="174" t="s">
        <v>153</v>
      </c>
      <c r="I92" s="180" t="s">
        <v>213</v>
      </c>
    </row>
    <row r="93" spans="1:9">
      <c r="A93" s="171" t="s">
        <v>17</v>
      </c>
      <c r="B93" s="172" t="s">
        <v>163</v>
      </c>
      <c r="C93" s="173">
        <v>0</v>
      </c>
      <c r="D93" s="173">
        <v>8731</v>
      </c>
      <c r="E93" s="173">
        <v>0</v>
      </c>
      <c r="F93" s="173">
        <v>7731</v>
      </c>
      <c r="G93" s="173">
        <v>0</v>
      </c>
      <c r="H93" s="174" t="s">
        <v>153</v>
      </c>
      <c r="I93" s="180" t="s">
        <v>213</v>
      </c>
    </row>
    <row r="94" spans="1:9">
      <c r="A94" s="171" t="s">
        <v>17</v>
      </c>
      <c r="B94" s="172" t="s">
        <v>28</v>
      </c>
      <c r="C94" s="173">
        <v>9750</v>
      </c>
      <c r="D94" s="173">
        <v>9750</v>
      </c>
      <c r="E94" s="173">
        <v>9750</v>
      </c>
      <c r="F94" s="173">
        <v>9750</v>
      </c>
      <c r="G94" s="173">
        <v>9750</v>
      </c>
      <c r="H94" s="174" t="s">
        <v>153</v>
      </c>
      <c r="I94" s="180" t="s">
        <v>213</v>
      </c>
    </row>
    <row r="95" spans="1:9">
      <c r="A95" s="171" t="s">
        <v>21</v>
      </c>
      <c r="B95" s="172" t="s">
        <v>163</v>
      </c>
      <c r="C95" s="173">
        <v>0</v>
      </c>
      <c r="D95" s="173">
        <v>8286</v>
      </c>
      <c r="E95" s="173">
        <v>0</v>
      </c>
      <c r="F95" s="173">
        <v>6731</v>
      </c>
      <c r="G95" s="173">
        <v>7231</v>
      </c>
      <c r="H95" s="174" t="s">
        <v>153</v>
      </c>
      <c r="I95" s="180" t="s">
        <v>213</v>
      </c>
    </row>
    <row r="96" spans="1:9">
      <c r="A96" s="171" t="s">
        <v>22</v>
      </c>
      <c r="B96" s="172" t="s">
        <v>163</v>
      </c>
      <c r="C96" s="173">
        <v>0</v>
      </c>
      <c r="D96" s="173">
        <v>0</v>
      </c>
      <c r="E96" s="173">
        <v>8269</v>
      </c>
      <c r="F96" s="173">
        <v>0</v>
      </c>
      <c r="G96" s="173">
        <v>7769</v>
      </c>
      <c r="H96" s="174" t="s">
        <v>153</v>
      </c>
      <c r="I96" s="180" t="s">
        <v>213</v>
      </c>
    </row>
    <row r="97" spans="1:9">
      <c r="A97" s="171" t="s">
        <v>23</v>
      </c>
      <c r="B97" s="172" t="s">
        <v>163</v>
      </c>
      <c r="C97" s="173">
        <v>8231</v>
      </c>
      <c r="D97" s="173">
        <v>8231</v>
      </c>
      <c r="E97" s="173">
        <v>8212</v>
      </c>
      <c r="F97" s="173">
        <v>7231</v>
      </c>
      <c r="G97" s="173">
        <v>0</v>
      </c>
      <c r="H97" s="174" t="s">
        <v>153</v>
      </c>
      <c r="I97" s="180" t="s">
        <v>213</v>
      </c>
    </row>
    <row r="98" spans="1:9">
      <c r="A98" s="176" t="s">
        <v>23</v>
      </c>
      <c r="B98" s="177" t="s">
        <v>29</v>
      </c>
      <c r="C98" s="178">
        <v>9235</v>
      </c>
      <c r="D98" s="178">
        <v>0</v>
      </c>
      <c r="E98" s="178">
        <v>9000</v>
      </c>
      <c r="F98" s="178">
        <v>8258</v>
      </c>
      <c r="G98" s="178">
        <v>8778</v>
      </c>
      <c r="H98" s="179" t="s">
        <v>153</v>
      </c>
      <c r="I98" s="180" t="s">
        <v>213</v>
      </c>
    </row>
    <row r="99" spans="1:9">
      <c r="A99" s="171" t="s">
        <v>16</v>
      </c>
      <c r="B99" s="172" t="s">
        <v>207</v>
      </c>
      <c r="C99" s="173">
        <v>0</v>
      </c>
      <c r="D99" s="173">
        <v>9250</v>
      </c>
      <c r="E99" s="173">
        <v>0</v>
      </c>
      <c r="F99" s="173">
        <v>0</v>
      </c>
      <c r="G99" s="173">
        <v>0</v>
      </c>
      <c r="H99" s="174" t="s">
        <v>153</v>
      </c>
      <c r="I99" s="180" t="s">
        <v>214</v>
      </c>
    </row>
    <row r="100" spans="1:9">
      <c r="A100" s="171" t="s">
        <v>16</v>
      </c>
      <c r="B100" s="172" t="s">
        <v>163</v>
      </c>
      <c r="C100" s="173">
        <v>0</v>
      </c>
      <c r="D100" s="173">
        <v>7269</v>
      </c>
      <c r="E100" s="173">
        <v>6214</v>
      </c>
      <c r="F100" s="173">
        <v>6212</v>
      </c>
      <c r="G100" s="173">
        <v>0</v>
      </c>
      <c r="H100" s="174" t="s">
        <v>153</v>
      </c>
      <c r="I100" s="180" t="s">
        <v>214</v>
      </c>
    </row>
    <row r="101" spans="1:9">
      <c r="A101" s="171" t="s">
        <v>16</v>
      </c>
      <c r="B101" s="172" t="s">
        <v>32</v>
      </c>
      <c r="C101" s="173">
        <v>0</v>
      </c>
      <c r="D101" s="173">
        <v>6000</v>
      </c>
      <c r="E101" s="173">
        <v>0</v>
      </c>
      <c r="F101" s="173">
        <v>0</v>
      </c>
      <c r="G101" s="173">
        <v>0</v>
      </c>
      <c r="H101" s="174" t="s">
        <v>153</v>
      </c>
      <c r="I101" s="180" t="s">
        <v>214</v>
      </c>
    </row>
    <row r="102" spans="1:9">
      <c r="A102" s="171" t="s">
        <v>16</v>
      </c>
      <c r="B102" s="172" t="s">
        <v>33</v>
      </c>
      <c r="C102" s="173">
        <v>0</v>
      </c>
      <c r="D102" s="173">
        <v>6750</v>
      </c>
      <c r="E102" s="173">
        <v>0</v>
      </c>
      <c r="F102" s="173">
        <v>0</v>
      </c>
      <c r="G102" s="173">
        <v>0</v>
      </c>
      <c r="H102" s="174" t="s">
        <v>153</v>
      </c>
      <c r="I102" s="180" t="s">
        <v>214</v>
      </c>
    </row>
    <row r="103" spans="1:9">
      <c r="A103" s="171" t="s">
        <v>16</v>
      </c>
      <c r="B103" s="172" t="s">
        <v>31</v>
      </c>
      <c r="C103" s="173">
        <v>0</v>
      </c>
      <c r="D103" s="173">
        <v>8000</v>
      </c>
      <c r="E103" s="173">
        <v>8000</v>
      </c>
      <c r="F103" s="173">
        <v>8000</v>
      </c>
      <c r="G103" s="173">
        <v>8000</v>
      </c>
      <c r="H103" s="174" t="s">
        <v>153</v>
      </c>
      <c r="I103" s="180" t="s">
        <v>214</v>
      </c>
    </row>
    <row r="104" spans="1:9">
      <c r="A104" s="171" t="s">
        <v>17</v>
      </c>
      <c r="B104" s="172" t="s">
        <v>163</v>
      </c>
      <c r="C104" s="173">
        <v>0</v>
      </c>
      <c r="D104" s="173">
        <v>0</v>
      </c>
      <c r="E104" s="173">
        <v>0</v>
      </c>
      <c r="F104" s="173">
        <v>0</v>
      </c>
      <c r="G104" s="173">
        <v>7214</v>
      </c>
      <c r="H104" s="174" t="s">
        <v>153</v>
      </c>
      <c r="I104" s="180" t="s">
        <v>214</v>
      </c>
    </row>
    <row r="105" spans="1:9">
      <c r="A105" s="171" t="s">
        <v>17</v>
      </c>
      <c r="B105" s="172" t="s">
        <v>28</v>
      </c>
      <c r="C105" s="173">
        <v>0</v>
      </c>
      <c r="D105" s="173">
        <v>9500</v>
      </c>
      <c r="E105" s="173">
        <v>9500</v>
      </c>
      <c r="F105" s="173">
        <v>0</v>
      </c>
      <c r="G105" s="173">
        <v>0</v>
      </c>
      <c r="H105" s="174" t="s">
        <v>153</v>
      </c>
      <c r="I105" s="180" t="s">
        <v>214</v>
      </c>
    </row>
    <row r="106" spans="1:9">
      <c r="A106" s="171" t="s">
        <v>20</v>
      </c>
      <c r="B106" s="172" t="s">
        <v>163</v>
      </c>
      <c r="C106" s="173">
        <v>0</v>
      </c>
      <c r="D106" s="173">
        <v>0</v>
      </c>
      <c r="E106" s="173">
        <v>0</v>
      </c>
      <c r="F106" s="173">
        <v>0</v>
      </c>
      <c r="G106" s="173">
        <v>6692</v>
      </c>
      <c r="H106" s="174" t="s">
        <v>153</v>
      </c>
      <c r="I106" s="180" t="s">
        <v>214</v>
      </c>
    </row>
    <row r="107" spans="1:9">
      <c r="A107" s="171" t="s">
        <v>20</v>
      </c>
      <c r="B107" s="172" t="s">
        <v>33</v>
      </c>
      <c r="C107" s="173">
        <v>0</v>
      </c>
      <c r="D107" s="173">
        <v>0</v>
      </c>
      <c r="E107" s="173">
        <v>0</v>
      </c>
      <c r="F107" s="173">
        <v>5750</v>
      </c>
      <c r="G107" s="173">
        <v>0</v>
      </c>
      <c r="H107" s="174" t="s">
        <v>153</v>
      </c>
      <c r="I107" s="180" t="s">
        <v>214</v>
      </c>
    </row>
    <row r="108" spans="1:9">
      <c r="A108" s="171" t="s">
        <v>21</v>
      </c>
      <c r="B108" s="172" t="s">
        <v>31</v>
      </c>
      <c r="C108" s="173">
        <v>0</v>
      </c>
      <c r="D108" s="173">
        <v>8000</v>
      </c>
      <c r="E108" s="173">
        <v>0</v>
      </c>
      <c r="F108" s="173">
        <v>0</v>
      </c>
      <c r="G108" s="173">
        <v>0</v>
      </c>
      <c r="H108" s="174" t="s">
        <v>153</v>
      </c>
      <c r="I108" s="180" t="s">
        <v>214</v>
      </c>
    </row>
    <row r="109" spans="1:9">
      <c r="A109" s="171" t="s">
        <v>22</v>
      </c>
      <c r="B109" s="172" t="s">
        <v>163</v>
      </c>
      <c r="C109" s="173">
        <v>0</v>
      </c>
      <c r="D109" s="173">
        <v>7214</v>
      </c>
      <c r="E109" s="173">
        <v>6192</v>
      </c>
      <c r="F109" s="173">
        <v>0</v>
      </c>
      <c r="G109" s="173">
        <v>7214</v>
      </c>
      <c r="H109" s="174" t="s">
        <v>153</v>
      </c>
      <c r="I109" s="180" t="s">
        <v>214</v>
      </c>
    </row>
    <row r="110" spans="1:9">
      <c r="A110" s="171" t="s">
        <v>22</v>
      </c>
      <c r="B110" s="172" t="s">
        <v>31</v>
      </c>
      <c r="C110" s="173">
        <v>0</v>
      </c>
      <c r="D110" s="173">
        <v>0</v>
      </c>
      <c r="E110" s="173">
        <v>8000</v>
      </c>
      <c r="F110" s="173">
        <v>0</v>
      </c>
      <c r="G110" s="173">
        <v>0</v>
      </c>
      <c r="H110" s="174" t="s">
        <v>153</v>
      </c>
      <c r="I110" s="180" t="s">
        <v>214</v>
      </c>
    </row>
    <row r="111" spans="1:9">
      <c r="A111" s="171" t="s">
        <v>23</v>
      </c>
      <c r="B111" s="172" t="s">
        <v>163</v>
      </c>
      <c r="C111" s="173">
        <v>0</v>
      </c>
      <c r="D111" s="173">
        <v>7231</v>
      </c>
      <c r="E111" s="173">
        <v>6231</v>
      </c>
      <c r="F111" s="173">
        <v>6231</v>
      </c>
      <c r="G111" s="173">
        <v>6871</v>
      </c>
      <c r="H111" s="174" t="s">
        <v>153</v>
      </c>
      <c r="I111" s="180" t="s">
        <v>214</v>
      </c>
    </row>
    <row r="112" spans="1:9">
      <c r="A112" s="176" t="s">
        <v>23</v>
      </c>
      <c r="B112" s="177" t="s">
        <v>32</v>
      </c>
      <c r="C112" s="178">
        <v>0</v>
      </c>
      <c r="D112" s="178">
        <v>0</v>
      </c>
      <c r="E112" s="178">
        <v>6000</v>
      </c>
      <c r="F112" s="178">
        <v>6000</v>
      </c>
      <c r="G112" s="178">
        <v>6000</v>
      </c>
      <c r="H112" s="179" t="s">
        <v>153</v>
      </c>
      <c r="I112" s="180" t="s">
        <v>214</v>
      </c>
    </row>
    <row r="113" spans="1:9">
      <c r="A113" s="171" t="s">
        <v>16</v>
      </c>
      <c r="B113" s="172" t="s">
        <v>163</v>
      </c>
      <c r="C113" s="173">
        <v>0</v>
      </c>
      <c r="D113" s="173">
        <v>7698</v>
      </c>
      <c r="E113" s="173">
        <v>7692</v>
      </c>
      <c r="F113" s="173">
        <v>7696</v>
      </c>
      <c r="G113" s="173">
        <v>7731</v>
      </c>
      <c r="H113" s="174" t="s">
        <v>153</v>
      </c>
      <c r="I113" s="180" t="s">
        <v>215</v>
      </c>
    </row>
    <row r="114" spans="1:9">
      <c r="A114" s="171" t="s">
        <v>16</v>
      </c>
      <c r="B114" s="172" t="s">
        <v>33</v>
      </c>
      <c r="C114" s="173">
        <v>0</v>
      </c>
      <c r="D114" s="173">
        <v>6250</v>
      </c>
      <c r="E114" s="173">
        <v>0</v>
      </c>
      <c r="F114" s="173">
        <v>0</v>
      </c>
      <c r="G114" s="173">
        <v>0</v>
      </c>
      <c r="H114" s="174" t="s">
        <v>153</v>
      </c>
      <c r="I114" s="180" t="s">
        <v>215</v>
      </c>
    </row>
    <row r="115" spans="1:9">
      <c r="A115" s="171" t="s">
        <v>16</v>
      </c>
      <c r="B115" s="172" t="s">
        <v>35</v>
      </c>
      <c r="C115" s="173">
        <v>6000</v>
      </c>
      <c r="D115" s="173">
        <v>6727</v>
      </c>
      <c r="E115" s="173">
        <v>6750</v>
      </c>
      <c r="F115" s="173">
        <v>6722</v>
      </c>
      <c r="G115" s="173">
        <v>6500</v>
      </c>
      <c r="H115" s="174" t="s">
        <v>153</v>
      </c>
      <c r="I115" s="180" t="s">
        <v>215</v>
      </c>
    </row>
    <row r="116" spans="1:9">
      <c r="A116" s="171" t="s">
        <v>16</v>
      </c>
      <c r="B116" s="172" t="s">
        <v>34</v>
      </c>
      <c r="C116" s="173">
        <v>0</v>
      </c>
      <c r="D116" s="173">
        <v>8250</v>
      </c>
      <c r="E116" s="173">
        <v>0</v>
      </c>
      <c r="F116" s="173">
        <v>8250</v>
      </c>
      <c r="G116" s="173">
        <v>0</v>
      </c>
      <c r="H116" s="174" t="s">
        <v>153</v>
      </c>
      <c r="I116" s="180" t="s">
        <v>215</v>
      </c>
    </row>
    <row r="117" spans="1:9">
      <c r="A117" s="171" t="s">
        <v>17</v>
      </c>
      <c r="B117" s="172" t="s">
        <v>29</v>
      </c>
      <c r="C117" s="173">
        <v>8000</v>
      </c>
      <c r="D117" s="173">
        <v>0</v>
      </c>
      <c r="E117" s="173">
        <v>0</v>
      </c>
      <c r="F117" s="173">
        <v>0</v>
      </c>
      <c r="G117" s="173">
        <v>0</v>
      </c>
      <c r="H117" s="174" t="s">
        <v>153</v>
      </c>
      <c r="I117" s="180" t="s">
        <v>215</v>
      </c>
    </row>
    <row r="118" spans="1:9">
      <c r="A118" s="171" t="s">
        <v>20</v>
      </c>
      <c r="B118" s="172" t="s">
        <v>36</v>
      </c>
      <c r="C118" s="173">
        <v>6467</v>
      </c>
      <c r="D118" s="173">
        <v>7000</v>
      </c>
      <c r="E118" s="173">
        <v>7000</v>
      </c>
      <c r="F118" s="173">
        <v>7000</v>
      </c>
      <c r="G118" s="173">
        <v>7000</v>
      </c>
      <c r="H118" s="174" t="s">
        <v>153</v>
      </c>
      <c r="I118" s="180" t="s">
        <v>215</v>
      </c>
    </row>
    <row r="119" spans="1:9">
      <c r="A119" s="171" t="s">
        <v>20</v>
      </c>
      <c r="B119" s="172" t="s">
        <v>33</v>
      </c>
      <c r="C119" s="173">
        <v>0</v>
      </c>
      <c r="D119" s="173">
        <v>0</v>
      </c>
      <c r="E119" s="173">
        <v>5250</v>
      </c>
      <c r="F119" s="173">
        <v>5250</v>
      </c>
      <c r="G119" s="173">
        <v>5250</v>
      </c>
      <c r="H119" s="174" t="s">
        <v>153</v>
      </c>
      <c r="I119" s="180" t="s">
        <v>215</v>
      </c>
    </row>
    <row r="120" spans="1:9">
      <c r="A120" s="171" t="s">
        <v>20</v>
      </c>
      <c r="B120" s="172" t="s">
        <v>35</v>
      </c>
      <c r="C120" s="173">
        <v>0</v>
      </c>
      <c r="D120" s="173">
        <v>0</v>
      </c>
      <c r="E120" s="173">
        <v>0</v>
      </c>
      <c r="F120" s="173">
        <v>6667</v>
      </c>
      <c r="G120" s="173">
        <v>0</v>
      </c>
      <c r="H120" s="174" t="s">
        <v>153</v>
      </c>
      <c r="I120" s="180" t="s">
        <v>215</v>
      </c>
    </row>
    <row r="121" spans="1:9">
      <c r="A121" s="171" t="s">
        <v>22</v>
      </c>
      <c r="B121" s="172" t="s">
        <v>207</v>
      </c>
      <c r="C121" s="173">
        <v>0</v>
      </c>
      <c r="D121" s="173">
        <v>0</v>
      </c>
      <c r="E121" s="173">
        <v>9500</v>
      </c>
      <c r="F121" s="173">
        <v>0</v>
      </c>
      <c r="G121" s="173">
        <v>0</v>
      </c>
      <c r="H121" s="174" t="s">
        <v>153</v>
      </c>
      <c r="I121" s="180" t="s">
        <v>215</v>
      </c>
    </row>
    <row r="122" spans="1:9">
      <c r="A122" s="171" t="s">
        <v>22</v>
      </c>
      <c r="B122" s="172" t="s">
        <v>163</v>
      </c>
      <c r="C122" s="173">
        <v>7714</v>
      </c>
      <c r="D122" s="173">
        <v>0</v>
      </c>
      <c r="E122" s="173">
        <v>7731</v>
      </c>
      <c r="F122" s="173">
        <v>0</v>
      </c>
      <c r="G122" s="173">
        <v>7714</v>
      </c>
      <c r="H122" s="174" t="s">
        <v>153</v>
      </c>
      <c r="I122" s="180" t="s">
        <v>215</v>
      </c>
    </row>
    <row r="123" spans="1:9">
      <c r="A123" s="171" t="s">
        <v>22</v>
      </c>
      <c r="B123" s="172" t="s">
        <v>33</v>
      </c>
      <c r="C123" s="173">
        <v>6250</v>
      </c>
      <c r="D123" s="173">
        <v>0</v>
      </c>
      <c r="E123" s="173">
        <v>0</v>
      </c>
      <c r="F123" s="173">
        <v>0</v>
      </c>
      <c r="G123" s="173">
        <v>0</v>
      </c>
      <c r="H123" s="174" t="s">
        <v>153</v>
      </c>
      <c r="I123" s="180" t="s">
        <v>215</v>
      </c>
    </row>
    <row r="124" spans="1:9">
      <c r="A124" s="171" t="s">
        <v>23</v>
      </c>
      <c r="B124" s="172" t="s">
        <v>29</v>
      </c>
      <c r="C124" s="173">
        <v>8250</v>
      </c>
      <c r="D124" s="173">
        <v>7735</v>
      </c>
      <c r="E124" s="173">
        <v>7527</v>
      </c>
      <c r="F124" s="173">
        <v>7646</v>
      </c>
      <c r="G124" s="173">
        <v>7646</v>
      </c>
      <c r="H124" s="174" t="s">
        <v>153</v>
      </c>
      <c r="I124" s="180" t="s">
        <v>215</v>
      </c>
    </row>
    <row r="125" spans="1:9">
      <c r="A125" s="171" t="s">
        <v>16</v>
      </c>
      <c r="B125" s="172" t="s">
        <v>207</v>
      </c>
      <c r="C125" s="173">
        <v>0</v>
      </c>
      <c r="D125" s="173">
        <v>0</v>
      </c>
      <c r="E125" s="173">
        <v>0</v>
      </c>
      <c r="F125" s="173">
        <v>8750</v>
      </c>
      <c r="G125" s="173">
        <v>0</v>
      </c>
      <c r="H125" s="174" t="s">
        <v>153</v>
      </c>
      <c r="I125" s="180" t="s">
        <v>216</v>
      </c>
    </row>
    <row r="126" spans="1:9">
      <c r="A126" s="171" t="s">
        <v>16</v>
      </c>
      <c r="B126" s="172" t="s">
        <v>163</v>
      </c>
      <c r="C126" s="173">
        <v>7731</v>
      </c>
      <c r="D126" s="173">
        <v>7769</v>
      </c>
      <c r="E126" s="173">
        <v>7731</v>
      </c>
      <c r="F126" s="173">
        <v>0</v>
      </c>
      <c r="G126" s="173">
        <v>0</v>
      </c>
      <c r="H126" s="174" t="s">
        <v>153</v>
      </c>
      <c r="I126" s="180" t="s">
        <v>216</v>
      </c>
    </row>
    <row r="127" spans="1:9">
      <c r="A127" s="171" t="s">
        <v>16</v>
      </c>
      <c r="B127" s="172" t="s">
        <v>35</v>
      </c>
      <c r="C127" s="173">
        <v>6429</v>
      </c>
      <c r="D127" s="173">
        <v>6750</v>
      </c>
      <c r="E127" s="173">
        <v>7000</v>
      </c>
      <c r="F127" s="173">
        <v>6286</v>
      </c>
      <c r="G127" s="173">
        <v>6750</v>
      </c>
      <c r="H127" s="174" t="s">
        <v>153</v>
      </c>
      <c r="I127" s="180" t="s">
        <v>216</v>
      </c>
    </row>
    <row r="128" spans="1:9">
      <c r="A128" s="171" t="s">
        <v>16</v>
      </c>
      <c r="B128" s="172" t="s">
        <v>34</v>
      </c>
      <c r="C128" s="173">
        <v>0</v>
      </c>
      <c r="D128" s="173">
        <v>8250</v>
      </c>
      <c r="E128" s="173">
        <v>8250</v>
      </c>
      <c r="F128" s="173">
        <v>8250</v>
      </c>
      <c r="G128" s="173">
        <v>0</v>
      </c>
      <c r="H128" s="174" t="s">
        <v>153</v>
      </c>
      <c r="I128" s="180" t="s">
        <v>216</v>
      </c>
    </row>
    <row r="129" spans="1:9">
      <c r="A129" s="171" t="s">
        <v>17</v>
      </c>
      <c r="B129" s="172" t="s">
        <v>29</v>
      </c>
      <c r="C129" s="173">
        <v>0</v>
      </c>
      <c r="D129" s="173">
        <v>8138</v>
      </c>
      <c r="E129" s="173">
        <v>8000</v>
      </c>
      <c r="F129" s="173">
        <v>8000</v>
      </c>
      <c r="G129" s="173">
        <v>0</v>
      </c>
      <c r="H129" s="174" t="s">
        <v>153</v>
      </c>
      <c r="I129" s="180" t="s">
        <v>216</v>
      </c>
    </row>
    <row r="130" spans="1:9">
      <c r="A130" s="171" t="s">
        <v>20</v>
      </c>
      <c r="B130" s="172" t="s">
        <v>163</v>
      </c>
      <c r="C130" s="173">
        <v>0</v>
      </c>
      <c r="D130" s="173">
        <v>7714</v>
      </c>
      <c r="E130" s="173">
        <v>0</v>
      </c>
      <c r="F130" s="173">
        <v>0</v>
      </c>
      <c r="G130" s="173">
        <v>0</v>
      </c>
      <c r="H130" s="174" t="s">
        <v>153</v>
      </c>
      <c r="I130" s="180" t="s">
        <v>216</v>
      </c>
    </row>
    <row r="131" spans="1:9">
      <c r="A131" s="171" t="s">
        <v>20</v>
      </c>
      <c r="B131" s="172" t="s">
        <v>36</v>
      </c>
      <c r="C131" s="173">
        <v>6250</v>
      </c>
      <c r="D131" s="173">
        <v>6250</v>
      </c>
      <c r="E131" s="173">
        <v>6000</v>
      </c>
      <c r="F131" s="173">
        <v>6000</v>
      </c>
      <c r="G131" s="173">
        <v>6500</v>
      </c>
      <c r="H131" s="174" t="s">
        <v>153</v>
      </c>
      <c r="I131" s="180" t="s">
        <v>216</v>
      </c>
    </row>
    <row r="132" spans="1:9">
      <c r="A132" s="171" t="s">
        <v>20</v>
      </c>
      <c r="B132" s="172" t="s">
        <v>33</v>
      </c>
      <c r="C132" s="173">
        <v>5750</v>
      </c>
      <c r="D132" s="173">
        <v>5750</v>
      </c>
      <c r="E132" s="173">
        <v>5750</v>
      </c>
      <c r="F132" s="173">
        <v>6250</v>
      </c>
      <c r="G132" s="173">
        <v>6250</v>
      </c>
      <c r="H132" s="174" t="s">
        <v>153</v>
      </c>
      <c r="I132" s="180" t="s">
        <v>216</v>
      </c>
    </row>
    <row r="133" spans="1:9">
      <c r="A133" s="171" t="s">
        <v>22</v>
      </c>
      <c r="B133" s="172" t="s">
        <v>163</v>
      </c>
      <c r="C133" s="173">
        <v>7700</v>
      </c>
      <c r="D133" s="173">
        <v>0</v>
      </c>
      <c r="E133" s="173">
        <v>7714</v>
      </c>
      <c r="F133" s="173">
        <v>0</v>
      </c>
      <c r="G133" s="173">
        <v>0</v>
      </c>
      <c r="H133" s="174" t="s">
        <v>153</v>
      </c>
      <c r="I133" s="180" t="s">
        <v>216</v>
      </c>
    </row>
    <row r="134" spans="1:9">
      <c r="A134" s="171" t="s">
        <v>23</v>
      </c>
      <c r="B134" s="172" t="s">
        <v>29</v>
      </c>
      <c r="C134" s="173">
        <v>7833</v>
      </c>
      <c r="D134" s="173">
        <v>8232</v>
      </c>
      <c r="E134" s="173">
        <v>8102</v>
      </c>
      <c r="F134" s="173">
        <v>7500</v>
      </c>
      <c r="G134" s="173">
        <v>7757</v>
      </c>
      <c r="H134" s="174" t="s">
        <v>153</v>
      </c>
      <c r="I134" s="180" t="s">
        <v>216</v>
      </c>
    </row>
    <row r="135" spans="1:9">
      <c r="A135" s="182" t="s">
        <v>16</v>
      </c>
      <c r="B135" s="182" t="s">
        <v>163</v>
      </c>
      <c r="C135" s="183">
        <v>7500</v>
      </c>
      <c r="D135" s="183">
        <v>8048</v>
      </c>
      <c r="E135" s="183">
        <v>7231</v>
      </c>
      <c r="F135" s="183">
        <v>7464</v>
      </c>
      <c r="G135" s="183">
        <v>7222</v>
      </c>
      <c r="H135" s="184" t="s">
        <v>153</v>
      </c>
      <c r="I135" s="180" t="s">
        <v>219</v>
      </c>
    </row>
    <row r="136" spans="1:9">
      <c r="A136" s="181" t="s">
        <v>16</v>
      </c>
      <c r="B136" s="182" t="s">
        <v>32</v>
      </c>
      <c r="C136" s="183">
        <v>0</v>
      </c>
      <c r="D136" s="183">
        <v>6000</v>
      </c>
      <c r="E136" s="183">
        <v>6000</v>
      </c>
      <c r="F136" s="183">
        <v>7000</v>
      </c>
      <c r="G136" s="183">
        <v>7000</v>
      </c>
      <c r="H136" s="184" t="s">
        <v>153</v>
      </c>
      <c r="I136" s="180" t="s">
        <v>219</v>
      </c>
    </row>
    <row r="137" spans="1:9">
      <c r="A137" s="181" t="s">
        <v>16</v>
      </c>
      <c r="B137" s="182" t="s">
        <v>33</v>
      </c>
      <c r="C137" s="183">
        <v>0</v>
      </c>
      <c r="D137" s="183">
        <v>7773</v>
      </c>
      <c r="E137" s="183">
        <v>0</v>
      </c>
      <c r="F137" s="183">
        <v>0</v>
      </c>
      <c r="G137" s="183">
        <v>0</v>
      </c>
      <c r="H137" s="184" t="s">
        <v>153</v>
      </c>
      <c r="I137" s="180" t="s">
        <v>219</v>
      </c>
    </row>
    <row r="138" spans="1:9">
      <c r="A138" s="181" t="s">
        <v>16</v>
      </c>
      <c r="B138" s="182" t="s">
        <v>31</v>
      </c>
      <c r="C138" s="183">
        <v>0</v>
      </c>
      <c r="D138" s="183">
        <v>8000</v>
      </c>
      <c r="E138" s="183">
        <v>8545</v>
      </c>
      <c r="F138" s="183">
        <v>0</v>
      </c>
      <c r="G138" s="183">
        <v>9000</v>
      </c>
      <c r="H138" s="184" t="s">
        <v>153</v>
      </c>
      <c r="I138" s="180" t="s">
        <v>219</v>
      </c>
    </row>
    <row r="139" spans="1:9">
      <c r="A139" s="181" t="s">
        <v>17</v>
      </c>
      <c r="B139" s="182" t="s">
        <v>163</v>
      </c>
      <c r="C139" s="183">
        <v>0</v>
      </c>
      <c r="D139" s="183">
        <v>0</v>
      </c>
      <c r="E139" s="183">
        <v>0</v>
      </c>
      <c r="F139" s="183">
        <v>7448</v>
      </c>
      <c r="G139" s="183">
        <v>7214</v>
      </c>
      <c r="H139" s="184" t="s">
        <v>153</v>
      </c>
      <c r="I139" s="180" t="s">
        <v>219</v>
      </c>
    </row>
    <row r="140" spans="1:9">
      <c r="A140" s="181" t="s">
        <v>17</v>
      </c>
      <c r="B140" s="182" t="s">
        <v>28</v>
      </c>
      <c r="C140" s="183">
        <v>9750</v>
      </c>
      <c r="D140" s="183">
        <v>9750</v>
      </c>
      <c r="E140" s="183">
        <v>9750</v>
      </c>
      <c r="F140" s="183">
        <v>9250</v>
      </c>
      <c r="G140" s="183">
        <v>9750</v>
      </c>
      <c r="H140" s="184" t="s">
        <v>153</v>
      </c>
      <c r="I140" s="180" t="s">
        <v>219</v>
      </c>
    </row>
    <row r="141" spans="1:9">
      <c r="A141" s="181" t="s">
        <v>20</v>
      </c>
      <c r="B141" s="182" t="s">
        <v>207</v>
      </c>
      <c r="C141" s="183">
        <v>0</v>
      </c>
      <c r="D141" s="183">
        <v>0</v>
      </c>
      <c r="E141" s="183">
        <v>8750</v>
      </c>
      <c r="F141" s="183">
        <v>0</v>
      </c>
      <c r="G141" s="183">
        <v>0</v>
      </c>
      <c r="H141" s="184" t="s">
        <v>153</v>
      </c>
      <c r="I141" s="180" t="s">
        <v>219</v>
      </c>
    </row>
    <row r="142" spans="1:9">
      <c r="A142" s="181" t="s">
        <v>20</v>
      </c>
      <c r="B142" s="182" t="s">
        <v>163</v>
      </c>
      <c r="C142" s="183">
        <v>0</v>
      </c>
      <c r="D142" s="183">
        <v>0</v>
      </c>
      <c r="E142" s="183">
        <v>7192</v>
      </c>
      <c r="F142" s="183">
        <v>0</v>
      </c>
      <c r="G142" s="183">
        <v>7214</v>
      </c>
      <c r="H142" s="184" t="s">
        <v>153</v>
      </c>
      <c r="I142" s="180" t="s">
        <v>219</v>
      </c>
    </row>
    <row r="143" spans="1:9">
      <c r="A143" s="181" t="s">
        <v>21</v>
      </c>
      <c r="B143" s="182" t="s">
        <v>163</v>
      </c>
      <c r="C143" s="183">
        <v>0</v>
      </c>
      <c r="D143" s="183">
        <v>0</v>
      </c>
      <c r="E143" s="183">
        <v>0</v>
      </c>
      <c r="F143" s="183">
        <v>7214</v>
      </c>
      <c r="G143" s="183">
        <v>0</v>
      </c>
      <c r="H143" s="184" t="s">
        <v>153</v>
      </c>
      <c r="I143" s="180" t="s">
        <v>219</v>
      </c>
    </row>
    <row r="144" spans="1:9">
      <c r="A144" s="181" t="s">
        <v>22</v>
      </c>
      <c r="B144" s="182" t="s">
        <v>163</v>
      </c>
      <c r="C144" s="183">
        <v>0</v>
      </c>
      <c r="D144" s="183">
        <v>0</v>
      </c>
      <c r="E144" s="183">
        <v>7214</v>
      </c>
      <c r="F144" s="183">
        <v>0</v>
      </c>
      <c r="G144" s="183">
        <v>7232</v>
      </c>
      <c r="H144" s="184" t="s">
        <v>153</v>
      </c>
      <c r="I144" s="180" t="s">
        <v>219</v>
      </c>
    </row>
    <row r="145" spans="1:9">
      <c r="A145" s="181" t="s">
        <v>23</v>
      </c>
      <c r="B145" s="182" t="s">
        <v>207</v>
      </c>
      <c r="C145" s="183">
        <v>0</v>
      </c>
      <c r="D145" s="183">
        <v>0</v>
      </c>
      <c r="E145" s="183">
        <v>8750</v>
      </c>
      <c r="F145" s="183">
        <v>0</v>
      </c>
      <c r="G145" s="183">
        <v>0</v>
      </c>
      <c r="H145" s="184" t="s">
        <v>153</v>
      </c>
      <c r="I145" s="180" t="s">
        <v>219</v>
      </c>
    </row>
    <row r="146" spans="1:9">
      <c r="A146" s="181" t="s">
        <v>23</v>
      </c>
      <c r="B146" s="182" t="s">
        <v>163</v>
      </c>
      <c r="C146" s="183">
        <v>7250</v>
      </c>
      <c r="D146" s="183">
        <v>7265</v>
      </c>
      <c r="E146" s="183">
        <v>0</v>
      </c>
      <c r="F146" s="183">
        <v>7179</v>
      </c>
      <c r="G146" s="183">
        <v>6714</v>
      </c>
      <c r="H146" s="184" t="s">
        <v>153</v>
      </c>
      <c r="I146" s="180" t="s">
        <v>219</v>
      </c>
    </row>
    <row r="147" spans="1:9">
      <c r="A147" s="181" t="s">
        <v>23</v>
      </c>
      <c r="B147" s="182" t="s">
        <v>32</v>
      </c>
      <c r="C147" s="183">
        <v>0</v>
      </c>
      <c r="D147" s="183">
        <v>6500</v>
      </c>
      <c r="E147" s="183">
        <v>0</v>
      </c>
      <c r="F147" s="183">
        <v>0</v>
      </c>
      <c r="G147" s="183">
        <v>0</v>
      </c>
      <c r="H147" s="184" t="s">
        <v>153</v>
      </c>
      <c r="I147" s="180" t="s">
        <v>219</v>
      </c>
    </row>
    <row r="148" spans="1:9">
      <c r="A148" s="181" t="s">
        <v>23</v>
      </c>
      <c r="B148" s="182" t="s">
        <v>31</v>
      </c>
      <c r="C148" s="183">
        <v>0</v>
      </c>
      <c r="D148" s="183">
        <v>7000</v>
      </c>
      <c r="E148" s="183">
        <v>0</v>
      </c>
      <c r="F148" s="183">
        <v>0</v>
      </c>
      <c r="G148" s="183">
        <v>0</v>
      </c>
      <c r="H148" s="184" t="s">
        <v>153</v>
      </c>
      <c r="I148" s="180" t="s">
        <v>219</v>
      </c>
    </row>
    <row r="149" spans="1:9">
      <c r="A149" s="181" t="s">
        <v>16</v>
      </c>
      <c r="B149" s="186" t="s">
        <v>163</v>
      </c>
      <c r="C149" s="187">
        <v>7727</v>
      </c>
      <c r="D149" s="187">
        <v>0</v>
      </c>
      <c r="E149" s="187">
        <v>0</v>
      </c>
      <c r="F149" s="187">
        <v>0</v>
      </c>
      <c r="G149" s="187">
        <v>0</v>
      </c>
      <c r="H149" s="188" t="s">
        <v>153</v>
      </c>
      <c r="I149" s="180" t="s">
        <v>220</v>
      </c>
    </row>
    <row r="150" spans="1:9">
      <c r="A150" s="181" t="s">
        <v>16</v>
      </c>
      <c r="B150" s="186" t="s">
        <v>29</v>
      </c>
      <c r="C150" s="187">
        <v>8000</v>
      </c>
      <c r="D150" s="187">
        <v>0</v>
      </c>
      <c r="E150" s="187">
        <v>0</v>
      </c>
      <c r="F150" s="187">
        <v>0</v>
      </c>
      <c r="G150" s="187">
        <v>0</v>
      </c>
      <c r="H150" s="188" t="s">
        <v>153</v>
      </c>
      <c r="I150" s="180" t="s">
        <v>220</v>
      </c>
    </row>
    <row r="151" spans="1:9">
      <c r="A151" s="181" t="s">
        <v>16</v>
      </c>
      <c r="B151" s="186" t="s">
        <v>35</v>
      </c>
      <c r="C151" s="187">
        <v>7000</v>
      </c>
      <c r="D151" s="187">
        <v>7000</v>
      </c>
      <c r="E151" s="187">
        <v>7000</v>
      </c>
      <c r="F151" s="187">
        <v>7000</v>
      </c>
      <c r="G151" s="187">
        <v>0</v>
      </c>
      <c r="H151" s="188" t="s">
        <v>153</v>
      </c>
      <c r="I151" s="180" t="s">
        <v>220</v>
      </c>
    </row>
    <row r="152" spans="1:9">
      <c r="A152" s="181" t="s">
        <v>16</v>
      </c>
      <c r="B152" s="186" t="s">
        <v>34</v>
      </c>
      <c r="C152" s="187">
        <v>0</v>
      </c>
      <c r="D152" s="187">
        <v>8917</v>
      </c>
      <c r="E152" s="187">
        <v>0</v>
      </c>
      <c r="F152" s="187">
        <v>8750</v>
      </c>
      <c r="G152" s="187">
        <v>0</v>
      </c>
      <c r="H152" s="188" t="s">
        <v>153</v>
      </c>
      <c r="I152" s="180" t="s">
        <v>220</v>
      </c>
    </row>
    <row r="153" spans="1:9">
      <c r="A153" s="181" t="s">
        <v>17</v>
      </c>
      <c r="B153" s="186" t="s">
        <v>29</v>
      </c>
      <c r="C153" s="187">
        <v>0</v>
      </c>
      <c r="D153" s="187">
        <v>8000</v>
      </c>
      <c r="E153" s="187">
        <v>8000</v>
      </c>
      <c r="F153" s="187">
        <v>0</v>
      </c>
      <c r="G153" s="187">
        <v>0</v>
      </c>
      <c r="H153" s="188" t="s">
        <v>153</v>
      </c>
      <c r="I153" s="180" t="s">
        <v>220</v>
      </c>
    </row>
    <row r="154" spans="1:9">
      <c r="A154" s="181" t="s">
        <v>20</v>
      </c>
      <c r="B154" s="186" t="s">
        <v>163</v>
      </c>
      <c r="C154" s="187">
        <v>0</v>
      </c>
      <c r="D154" s="187">
        <v>0</v>
      </c>
      <c r="E154" s="187">
        <v>7263</v>
      </c>
      <c r="F154" s="187">
        <v>7755</v>
      </c>
      <c r="G154" s="187">
        <v>0</v>
      </c>
      <c r="H154" s="188" t="s">
        <v>153</v>
      </c>
      <c r="I154" s="180" t="s">
        <v>220</v>
      </c>
    </row>
    <row r="155" spans="1:9">
      <c r="A155" s="181" t="s">
        <v>20</v>
      </c>
      <c r="B155" s="186" t="s">
        <v>36</v>
      </c>
      <c r="C155" s="187">
        <v>6250</v>
      </c>
      <c r="D155" s="187">
        <v>6750</v>
      </c>
      <c r="E155" s="187">
        <v>6750</v>
      </c>
      <c r="F155" s="187">
        <v>6750</v>
      </c>
      <c r="G155" s="187">
        <v>0</v>
      </c>
      <c r="H155" s="188" t="s">
        <v>153</v>
      </c>
      <c r="I155" s="180" t="s">
        <v>220</v>
      </c>
    </row>
    <row r="156" spans="1:9">
      <c r="A156" s="181" t="s">
        <v>20</v>
      </c>
      <c r="B156" s="186" t="s">
        <v>35</v>
      </c>
      <c r="C156" s="187">
        <v>7000</v>
      </c>
      <c r="D156" s="187">
        <v>0</v>
      </c>
      <c r="E156" s="187">
        <v>7000</v>
      </c>
      <c r="F156" s="187">
        <v>0</v>
      </c>
      <c r="G156" s="187">
        <v>0</v>
      </c>
      <c r="H156" s="188" t="s">
        <v>153</v>
      </c>
      <c r="I156" s="180" t="s">
        <v>220</v>
      </c>
    </row>
    <row r="157" spans="1:9">
      <c r="A157" s="181" t="s">
        <v>22</v>
      </c>
      <c r="B157" s="186" t="s">
        <v>163</v>
      </c>
      <c r="C157" s="187">
        <v>0</v>
      </c>
      <c r="D157" s="187">
        <v>8273</v>
      </c>
      <c r="E157" s="187">
        <v>7391</v>
      </c>
      <c r="F157" s="187">
        <v>0</v>
      </c>
      <c r="G157" s="187">
        <v>0</v>
      </c>
      <c r="H157" s="188" t="s">
        <v>153</v>
      </c>
      <c r="I157" s="180" t="s">
        <v>220</v>
      </c>
    </row>
    <row r="158" spans="1:9">
      <c r="A158" s="181" t="s">
        <v>23</v>
      </c>
      <c r="B158" s="186" t="s">
        <v>29</v>
      </c>
      <c r="C158" s="187">
        <v>8257</v>
      </c>
      <c r="D158" s="187">
        <v>8141</v>
      </c>
      <c r="E158" s="187">
        <v>8000</v>
      </c>
      <c r="F158" s="187">
        <v>8269</v>
      </c>
      <c r="G158" s="187">
        <v>0</v>
      </c>
      <c r="H158" s="188" t="s">
        <v>153</v>
      </c>
      <c r="I158" s="180" t="s">
        <v>220</v>
      </c>
    </row>
    <row r="159" spans="1:9">
      <c r="A159" s="185" t="s">
        <v>23</v>
      </c>
      <c r="B159" s="189" t="s">
        <v>31</v>
      </c>
      <c r="C159" s="190">
        <v>0</v>
      </c>
      <c r="D159" s="190">
        <v>0</v>
      </c>
      <c r="E159" s="190">
        <v>7000</v>
      </c>
      <c r="F159" s="190">
        <v>0</v>
      </c>
      <c r="G159" s="190">
        <v>0</v>
      </c>
      <c r="H159" s="191" t="s">
        <v>153</v>
      </c>
      <c r="I159" s="180" t="s">
        <v>220</v>
      </c>
    </row>
    <row r="160" spans="1:9">
      <c r="A160" s="181" t="s">
        <v>16</v>
      </c>
      <c r="B160" s="192" t="s">
        <v>163</v>
      </c>
      <c r="C160" s="193">
        <v>0</v>
      </c>
      <c r="D160" s="193">
        <v>7753</v>
      </c>
      <c r="E160" s="193">
        <v>7739</v>
      </c>
      <c r="F160" s="193">
        <v>8458</v>
      </c>
      <c r="G160" s="193">
        <v>8250</v>
      </c>
      <c r="H160" s="194" t="s">
        <v>153</v>
      </c>
      <c r="I160" s="180" t="s">
        <v>221</v>
      </c>
    </row>
    <row r="161" spans="1:9">
      <c r="A161" s="181" t="s">
        <v>16</v>
      </c>
      <c r="B161" s="192" t="s">
        <v>31</v>
      </c>
      <c r="C161" s="193">
        <v>0</v>
      </c>
      <c r="D161" s="193">
        <v>0</v>
      </c>
      <c r="E161" s="193">
        <v>0</v>
      </c>
      <c r="F161" s="193">
        <v>0</v>
      </c>
      <c r="G161" s="193">
        <v>9000</v>
      </c>
      <c r="H161" s="194" t="s">
        <v>153</v>
      </c>
      <c r="I161" s="180" t="s">
        <v>221</v>
      </c>
    </row>
    <row r="162" spans="1:9">
      <c r="A162" s="181" t="s">
        <v>16</v>
      </c>
      <c r="B162" s="192" t="s">
        <v>35</v>
      </c>
      <c r="C162" s="193">
        <v>6278</v>
      </c>
      <c r="D162" s="193">
        <v>6500</v>
      </c>
      <c r="E162" s="193">
        <v>6727</v>
      </c>
      <c r="F162" s="193">
        <v>7000</v>
      </c>
      <c r="G162" s="193">
        <v>7000</v>
      </c>
      <c r="H162" s="194" t="s">
        <v>153</v>
      </c>
      <c r="I162" s="180" t="s">
        <v>221</v>
      </c>
    </row>
    <row r="163" spans="1:9">
      <c r="A163" s="181" t="s">
        <v>16</v>
      </c>
      <c r="B163" s="192" t="s">
        <v>34</v>
      </c>
      <c r="C163" s="193">
        <v>0</v>
      </c>
      <c r="D163" s="193">
        <v>9750</v>
      </c>
      <c r="E163" s="193">
        <v>0</v>
      </c>
      <c r="F163" s="193">
        <v>0</v>
      </c>
      <c r="G163" s="193">
        <v>8750</v>
      </c>
      <c r="H163" s="194" t="s">
        <v>153</v>
      </c>
      <c r="I163" s="180" t="s">
        <v>221</v>
      </c>
    </row>
    <row r="164" spans="1:9">
      <c r="A164" s="181" t="s">
        <v>17</v>
      </c>
      <c r="B164" s="192" t="s">
        <v>29</v>
      </c>
      <c r="C164" s="193">
        <v>7710</v>
      </c>
      <c r="D164" s="193">
        <v>7500</v>
      </c>
      <c r="E164" s="193">
        <v>0</v>
      </c>
      <c r="F164" s="193">
        <v>8000</v>
      </c>
      <c r="G164" s="193">
        <v>0</v>
      </c>
      <c r="H164" s="194" t="s">
        <v>153</v>
      </c>
      <c r="I164" s="180" t="s">
        <v>221</v>
      </c>
    </row>
    <row r="165" spans="1:9">
      <c r="A165" s="181" t="s">
        <v>20</v>
      </c>
      <c r="B165" s="192" t="s">
        <v>207</v>
      </c>
      <c r="C165" s="193">
        <v>0</v>
      </c>
      <c r="D165" s="193">
        <v>0</v>
      </c>
      <c r="E165" s="193">
        <v>0</v>
      </c>
      <c r="F165" s="193">
        <v>10500</v>
      </c>
      <c r="G165" s="193">
        <v>0</v>
      </c>
      <c r="H165" s="194" t="s">
        <v>153</v>
      </c>
      <c r="I165" s="180" t="s">
        <v>221</v>
      </c>
    </row>
    <row r="166" spans="1:9">
      <c r="A166" s="181" t="s">
        <v>20</v>
      </c>
      <c r="B166" s="192" t="s">
        <v>163</v>
      </c>
      <c r="C166" s="193">
        <v>0</v>
      </c>
      <c r="D166" s="193">
        <v>7745</v>
      </c>
      <c r="E166" s="193">
        <v>0</v>
      </c>
      <c r="F166" s="193">
        <v>8250</v>
      </c>
      <c r="G166" s="193">
        <v>7738</v>
      </c>
      <c r="H166" s="194" t="s">
        <v>153</v>
      </c>
      <c r="I166" s="180" t="s">
        <v>221</v>
      </c>
    </row>
    <row r="167" spans="1:9">
      <c r="A167" s="181" t="s">
        <v>20</v>
      </c>
      <c r="B167" s="192" t="s">
        <v>36</v>
      </c>
      <c r="C167" s="193">
        <v>6500</v>
      </c>
      <c r="D167" s="193">
        <v>6500</v>
      </c>
      <c r="E167" s="193">
        <v>6500</v>
      </c>
      <c r="F167" s="193">
        <v>6500</v>
      </c>
      <c r="G167" s="193">
        <v>6500</v>
      </c>
      <c r="H167" s="194" t="s">
        <v>153</v>
      </c>
      <c r="I167" s="180" t="s">
        <v>221</v>
      </c>
    </row>
    <row r="168" spans="1:9">
      <c r="A168" s="181" t="s">
        <v>20</v>
      </c>
      <c r="B168" s="192" t="s">
        <v>32</v>
      </c>
      <c r="C168" s="193">
        <v>0</v>
      </c>
      <c r="D168" s="193">
        <v>0</v>
      </c>
      <c r="E168" s="193">
        <v>0</v>
      </c>
      <c r="F168" s="193">
        <v>7000</v>
      </c>
      <c r="G168" s="193">
        <v>0</v>
      </c>
      <c r="H168" s="194" t="s">
        <v>153</v>
      </c>
      <c r="I168" s="180" t="s">
        <v>221</v>
      </c>
    </row>
    <row r="169" spans="1:9">
      <c r="A169" s="181" t="s">
        <v>20</v>
      </c>
      <c r="B169" s="192" t="s">
        <v>35</v>
      </c>
      <c r="C169" s="193">
        <v>0</v>
      </c>
      <c r="D169" s="193">
        <v>0</v>
      </c>
      <c r="E169" s="193">
        <v>0</v>
      </c>
      <c r="F169" s="193">
        <v>0</v>
      </c>
      <c r="G169" s="193">
        <v>7000</v>
      </c>
      <c r="H169" s="194" t="s">
        <v>153</v>
      </c>
      <c r="I169" s="180" t="s">
        <v>221</v>
      </c>
    </row>
    <row r="170" spans="1:9">
      <c r="A170" s="181" t="s">
        <v>22</v>
      </c>
      <c r="B170" s="192" t="s">
        <v>207</v>
      </c>
      <c r="C170" s="193">
        <v>0</v>
      </c>
      <c r="D170" s="193">
        <v>9750</v>
      </c>
      <c r="E170" s="193">
        <v>0</v>
      </c>
      <c r="F170" s="193">
        <v>0</v>
      </c>
      <c r="G170" s="193">
        <v>0</v>
      </c>
      <c r="H170" s="194" t="s">
        <v>153</v>
      </c>
      <c r="I170" s="180" t="s">
        <v>221</v>
      </c>
    </row>
    <row r="171" spans="1:9">
      <c r="A171" s="181" t="s">
        <v>22</v>
      </c>
      <c r="B171" s="192" t="s">
        <v>163</v>
      </c>
      <c r="C171" s="193">
        <v>9273</v>
      </c>
      <c r="D171" s="193">
        <v>7923</v>
      </c>
      <c r="E171" s="193">
        <v>0</v>
      </c>
      <c r="F171" s="193">
        <v>0</v>
      </c>
      <c r="G171" s="193">
        <v>0</v>
      </c>
      <c r="H171" s="194" t="s">
        <v>153</v>
      </c>
      <c r="I171" s="180" t="s">
        <v>221</v>
      </c>
    </row>
    <row r="172" spans="1:9">
      <c r="A172" s="181" t="s">
        <v>22</v>
      </c>
      <c r="B172" s="192" t="s">
        <v>33</v>
      </c>
      <c r="C172" s="193">
        <v>0</v>
      </c>
      <c r="D172" s="193">
        <v>0</v>
      </c>
      <c r="E172" s="193">
        <v>7792</v>
      </c>
      <c r="F172" s="193">
        <v>0</v>
      </c>
      <c r="G172" s="193">
        <v>0</v>
      </c>
      <c r="H172" s="194" t="s">
        <v>153</v>
      </c>
      <c r="I172" s="180" t="s">
        <v>221</v>
      </c>
    </row>
    <row r="173" spans="1:9">
      <c r="A173" s="185" t="s">
        <v>23</v>
      </c>
      <c r="B173" s="195" t="s">
        <v>29</v>
      </c>
      <c r="C173" s="196">
        <v>7742</v>
      </c>
      <c r="D173" s="196">
        <v>8214</v>
      </c>
      <c r="E173" s="196">
        <v>8286</v>
      </c>
      <c r="F173" s="196">
        <v>7743</v>
      </c>
      <c r="G173" s="196">
        <v>7765</v>
      </c>
      <c r="H173" s="197" t="s">
        <v>153</v>
      </c>
      <c r="I173" s="180" t="s">
        <v>221</v>
      </c>
    </row>
    <row r="174" spans="1:9">
      <c r="A174" s="181" t="s">
        <v>16</v>
      </c>
      <c r="B174" s="198" t="s">
        <v>29</v>
      </c>
      <c r="C174" s="199">
        <v>0</v>
      </c>
      <c r="D174" s="199">
        <v>0</v>
      </c>
      <c r="E174" s="199">
        <v>0</v>
      </c>
      <c r="F174" s="199">
        <v>0</v>
      </c>
      <c r="G174" s="199">
        <v>8241</v>
      </c>
      <c r="H174" s="200" t="s">
        <v>153</v>
      </c>
      <c r="I174" s="180" t="s">
        <v>222</v>
      </c>
    </row>
    <row r="175" spans="1:9">
      <c r="A175" s="181" t="s">
        <v>16</v>
      </c>
      <c r="B175" s="198" t="s">
        <v>35</v>
      </c>
      <c r="C175" s="199">
        <v>0</v>
      </c>
      <c r="D175" s="199">
        <v>0</v>
      </c>
      <c r="E175" s="199">
        <v>0</v>
      </c>
      <c r="F175" s="199">
        <v>0</v>
      </c>
      <c r="G175" s="199">
        <v>6750</v>
      </c>
      <c r="H175" s="200" t="s">
        <v>153</v>
      </c>
      <c r="I175" s="180" t="s">
        <v>222</v>
      </c>
    </row>
    <row r="176" spans="1:9">
      <c r="A176" s="181" t="s">
        <v>16</v>
      </c>
      <c r="B176" s="198" t="s">
        <v>34</v>
      </c>
      <c r="C176" s="199">
        <v>0</v>
      </c>
      <c r="D176" s="199">
        <v>7750</v>
      </c>
      <c r="E176" s="199">
        <v>0</v>
      </c>
      <c r="F176" s="199">
        <v>0</v>
      </c>
      <c r="G176" s="199">
        <v>0</v>
      </c>
      <c r="H176" s="200" t="s">
        <v>153</v>
      </c>
      <c r="I176" s="180" t="s">
        <v>222</v>
      </c>
    </row>
    <row r="177" spans="1:9">
      <c r="A177" s="181" t="s">
        <v>17</v>
      </c>
      <c r="B177" s="198" t="s">
        <v>29</v>
      </c>
      <c r="C177" s="199">
        <v>7664</v>
      </c>
      <c r="D177" s="199">
        <v>0</v>
      </c>
      <c r="E177" s="199">
        <v>0</v>
      </c>
      <c r="F177" s="199">
        <v>8688</v>
      </c>
      <c r="G177" s="199">
        <v>0</v>
      </c>
      <c r="H177" s="200" t="s">
        <v>153</v>
      </c>
      <c r="I177" s="180" t="s">
        <v>222</v>
      </c>
    </row>
    <row r="178" spans="1:9">
      <c r="A178" s="181" t="s">
        <v>20</v>
      </c>
      <c r="B178" s="198" t="s">
        <v>163</v>
      </c>
      <c r="C178" s="199">
        <v>0</v>
      </c>
      <c r="D178" s="199">
        <v>0</v>
      </c>
      <c r="E178" s="199">
        <v>0</v>
      </c>
      <c r="F178" s="199">
        <v>0</v>
      </c>
      <c r="G178" s="199">
        <v>8739</v>
      </c>
      <c r="H178" s="200" t="s">
        <v>153</v>
      </c>
      <c r="I178" s="180" t="s">
        <v>222</v>
      </c>
    </row>
    <row r="179" spans="1:9">
      <c r="A179" s="181" t="s">
        <v>20</v>
      </c>
      <c r="B179" s="198" t="s">
        <v>36</v>
      </c>
      <c r="C179" s="199">
        <v>0</v>
      </c>
      <c r="D179" s="199">
        <v>7000</v>
      </c>
      <c r="E179" s="199">
        <v>6500</v>
      </c>
      <c r="F179" s="199">
        <v>6500</v>
      </c>
      <c r="G179" s="199">
        <v>6500</v>
      </c>
      <c r="H179" s="200" t="s">
        <v>153</v>
      </c>
      <c r="I179" s="180" t="s">
        <v>222</v>
      </c>
    </row>
    <row r="180" spans="1:9">
      <c r="A180" s="181" t="s">
        <v>20</v>
      </c>
      <c r="B180" s="198" t="s">
        <v>33</v>
      </c>
      <c r="C180" s="199">
        <v>5250</v>
      </c>
      <c r="D180" s="199">
        <v>5250</v>
      </c>
      <c r="E180" s="199">
        <v>5250</v>
      </c>
      <c r="F180" s="199">
        <v>0</v>
      </c>
      <c r="G180" s="199">
        <v>0</v>
      </c>
      <c r="H180" s="200" t="s">
        <v>153</v>
      </c>
      <c r="I180" s="180" t="s">
        <v>222</v>
      </c>
    </row>
    <row r="181" spans="1:9">
      <c r="A181" s="181" t="s">
        <v>20</v>
      </c>
      <c r="B181" s="198" t="s">
        <v>35</v>
      </c>
      <c r="C181" s="199">
        <v>6167</v>
      </c>
      <c r="D181" s="199">
        <v>6200</v>
      </c>
      <c r="E181" s="199">
        <v>6250</v>
      </c>
      <c r="F181" s="199">
        <v>6385</v>
      </c>
      <c r="G181" s="199">
        <v>0</v>
      </c>
      <c r="H181" s="200" t="s">
        <v>153</v>
      </c>
      <c r="I181" s="180" t="s">
        <v>222</v>
      </c>
    </row>
    <row r="182" spans="1:9">
      <c r="A182" s="181" t="s">
        <v>22</v>
      </c>
      <c r="B182" s="198" t="s">
        <v>207</v>
      </c>
      <c r="C182" s="199">
        <v>0</v>
      </c>
      <c r="D182" s="199">
        <v>0</v>
      </c>
      <c r="E182" s="199">
        <v>0</v>
      </c>
      <c r="F182" s="199">
        <v>9250</v>
      </c>
      <c r="G182" s="199">
        <v>0</v>
      </c>
      <c r="H182" s="200" t="s">
        <v>153</v>
      </c>
      <c r="I182" s="180" t="s">
        <v>222</v>
      </c>
    </row>
    <row r="183" spans="1:9">
      <c r="A183" s="181" t="s">
        <v>22</v>
      </c>
      <c r="B183" s="198" t="s">
        <v>36</v>
      </c>
      <c r="C183" s="199">
        <v>6000</v>
      </c>
      <c r="D183" s="199">
        <v>6500</v>
      </c>
      <c r="E183" s="199">
        <v>0</v>
      </c>
      <c r="F183" s="199">
        <v>0</v>
      </c>
      <c r="G183" s="199">
        <v>0</v>
      </c>
      <c r="H183" s="200" t="s">
        <v>153</v>
      </c>
      <c r="I183" s="180" t="s">
        <v>222</v>
      </c>
    </row>
    <row r="184" spans="1:9">
      <c r="A184" s="185" t="s">
        <v>23</v>
      </c>
      <c r="B184" s="201" t="s">
        <v>29</v>
      </c>
      <c r="C184" s="202">
        <v>7757</v>
      </c>
      <c r="D184" s="202">
        <v>8257</v>
      </c>
      <c r="E184" s="202">
        <v>8765</v>
      </c>
      <c r="F184" s="202">
        <v>8286</v>
      </c>
      <c r="G184" s="202">
        <v>8219</v>
      </c>
      <c r="H184" s="203" t="s">
        <v>153</v>
      </c>
      <c r="I184" s="180" t="s">
        <v>222</v>
      </c>
    </row>
    <row r="185" spans="1:9">
      <c r="A185" s="181" t="s">
        <v>16</v>
      </c>
      <c r="B185" s="205" t="s">
        <v>35</v>
      </c>
      <c r="C185" s="206">
        <v>0</v>
      </c>
      <c r="D185" s="206">
        <v>6000</v>
      </c>
      <c r="E185" s="206">
        <v>6500</v>
      </c>
      <c r="F185" s="206">
        <v>6179</v>
      </c>
      <c r="G185" s="206">
        <v>0</v>
      </c>
      <c r="H185" s="207" t="s">
        <v>153</v>
      </c>
      <c r="I185" s="180" t="s">
        <v>224</v>
      </c>
    </row>
    <row r="186" spans="1:9">
      <c r="A186" s="181" t="s">
        <v>16</v>
      </c>
      <c r="B186" s="205" t="s">
        <v>34</v>
      </c>
      <c r="C186" s="206">
        <v>0</v>
      </c>
      <c r="D186" s="206">
        <v>6750</v>
      </c>
      <c r="E186" s="206">
        <v>6250</v>
      </c>
      <c r="F186" s="206">
        <v>6750</v>
      </c>
      <c r="G186" s="206">
        <v>6750</v>
      </c>
      <c r="H186" s="207" t="s">
        <v>153</v>
      </c>
      <c r="I186" s="180" t="s">
        <v>224</v>
      </c>
    </row>
    <row r="187" spans="1:9">
      <c r="A187" s="181" t="s">
        <v>17</v>
      </c>
      <c r="B187" s="205" t="s">
        <v>29</v>
      </c>
      <c r="C187" s="206">
        <v>6600</v>
      </c>
      <c r="D187" s="206">
        <v>0</v>
      </c>
      <c r="E187" s="206">
        <v>0</v>
      </c>
      <c r="F187" s="206">
        <v>0</v>
      </c>
      <c r="G187" s="206">
        <v>0</v>
      </c>
      <c r="H187" s="207" t="s">
        <v>153</v>
      </c>
      <c r="I187" s="180" t="s">
        <v>224</v>
      </c>
    </row>
    <row r="188" spans="1:9">
      <c r="A188" s="181" t="s">
        <v>223</v>
      </c>
      <c r="B188" s="205" t="s">
        <v>35</v>
      </c>
      <c r="C188" s="206">
        <v>0</v>
      </c>
      <c r="D188" s="206">
        <v>6000</v>
      </c>
      <c r="E188" s="206">
        <v>0</v>
      </c>
      <c r="F188" s="206">
        <v>0</v>
      </c>
      <c r="G188" s="206">
        <v>0</v>
      </c>
      <c r="H188" s="207" t="s">
        <v>153</v>
      </c>
      <c r="I188" s="180" t="s">
        <v>224</v>
      </c>
    </row>
    <row r="189" spans="1:9">
      <c r="A189" s="181" t="s">
        <v>20</v>
      </c>
      <c r="B189" s="205" t="s">
        <v>36</v>
      </c>
      <c r="C189" s="206">
        <v>6000</v>
      </c>
      <c r="D189" s="206">
        <v>6000</v>
      </c>
      <c r="E189" s="206">
        <v>0</v>
      </c>
      <c r="F189" s="206">
        <v>6000</v>
      </c>
      <c r="G189" s="206">
        <v>0</v>
      </c>
      <c r="H189" s="207" t="s">
        <v>153</v>
      </c>
      <c r="I189" s="180" t="s">
        <v>224</v>
      </c>
    </row>
    <row r="190" spans="1:9">
      <c r="A190" s="181" t="s">
        <v>20</v>
      </c>
      <c r="B190" s="205" t="s">
        <v>33</v>
      </c>
      <c r="C190" s="206">
        <v>5250</v>
      </c>
      <c r="D190" s="206">
        <v>0</v>
      </c>
      <c r="E190" s="206">
        <v>0</v>
      </c>
      <c r="F190" s="206">
        <v>0</v>
      </c>
      <c r="G190" s="206">
        <v>0</v>
      </c>
      <c r="H190" s="207" t="s">
        <v>153</v>
      </c>
      <c r="I190" s="180" t="s">
        <v>224</v>
      </c>
    </row>
    <row r="191" spans="1:9">
      <c r="A191" s="181" t="s">
        <v>20</v>
      </c>
      <c r="B191" s="205" t="s">
        <v>35</v>
      </c>
      <c r="C191" s="206">
        <v>6000</v>
      </c>
      <c r="D191" s="206">
        <v>0</v>
      </c>
      <c r="E191" s="206">
        <v>0</v>
      </c>
      <c r="F191" s="206">
        <v>0</v>
      </c>
      <c r="G191" s="206">
        <v>0</v>
      </c>
      <c r="H191" s="207" t="s">
        <v>153</v>
      </c>
      <c r="I191" s="180" t="s">
        <v>224</v>
      </c>
    </row>
    <row r="192" spans="1:9">
      <c r="A192" s="181" t="s">
        <v>22</v>
      </c>
      <c r="B192" s="205" t="s">
        <v>163</v>
      </c>
      <c r="C192" s="206">
        <v>0</v>
      </c>
      <c r="D192" s="206">
        <v>0</v>
      </c>
      <c r="E192" s="206">
        <v>6200</v>
      </c>
      <c r="F192" s="206">
        <v>0</v>
      </c>
      <c r="G192" s="206">
        <v>8273</v>
      </c>
      <c r="H192" s="207" t="s">
        <v>153</v>
      </c>
      <c r="I192" s="180" t="s">
        <v>224</v>
      </c>
    </row>
    <row r="193" spans="1:9">
      <c r="A193" s="181" t="s">
        <v>22</v>
      </c>
      <c r="B193" s="205" t="s">
        <v>36</v>
      </c>
      <c r="C193" s="206">
        <v>0</v>
      </c>
      <c r="D193" s="206">
        <v>6000</v>
      </c>
      <c r="E193" s="206">
        <v>0</v>
      </c>
      <c r="F193" s="206">
        <v>6000</v>
      </c>
      <c r="G193" s="206">
        <v>6000</v>
      </c>
      <c r="H193" s="207" t="s">
        <v>153</v>
      </c>
      <c r="I193" s="180" t="s">
        <v>224</v>
      </c>
    </row>
    <row r="194" spans="1:9">
      <c r="A194" s="181" t="s">
        <v>22</v>
      </c>
      <c r="B194" s="205" t="s">
        <v>33</v>
      </c>
      <c r="C194" s="206">
        <v>0</v>
      </c>
      <c r="D194" s="206">
        <v>0</v>
      </c>
      <c r="E194" s="206">
        <v>0</v>
      </c>
      <c r="F194" s="206">
        <v>6250</v>
      </c>
      <c r="G194" s="206">
        <v>0</v>
      </c>
      <c r="H194" s="207" t="s">
        <v>153</v>
      </c>
      <c r="I194" s="180" t="s">
        <v>224</v>
      </c>
    </row>
    <row r="195" spans="1:9">
      <c r="A195" s="181" t="s">
        <v>23</v>
      </c>
      <c r="B195" s="205" t="s">
        <v>29</v>
      </c>
      <c r="C195" s="206">
        <v>6406</v>
      </c>
      <c r="D195" s="206">
        <v>0</v>
      </c>
      <c r="E195" s="206">
        <v>6262</v>
      </c>
      <c r="F195" s="206">
        <v>0</v>
      </c>
      <c r="G195" s="206">
        <v>6156</v>
      </c>
      <c r="H195" s="207" t="s">
        <v>153</v>
      </c>
      <c r="I195" s="180" t="s">
        <v>224</v>
      </c>
    </row>
    <row r="196" spans="1:9">
      <c r="A196" s="185" t="s">
        <v>23</v>
      </c>
      <c r="B196" s="208" t="s">
        <v>35</v>
      </c>
      <c r="C196" s="209">
        <v>0</v>
      </c>
      <c r="D196" s="209">
        <v>6000</v>
      </c>
      <c r="E196" s="209">
        <v>0</v>
      </c>
      <c r="F196" s="209">
        <v>0</v>
      </c>
      <c r="G196" s="209">
        <v>0</v>
      </c>
      <c r="H196" s="210" t="s">
        <v>153</v>
      </c>
      <c r="I196" s="180" t="s">
        <v>224</v>
      </c>
    </row>
    <row r="197" spans="1:9">
      <c r="A197" s="181" t="s">
        <v>16</v>
      </c>
      <c r="B197" s="212" t="s">
        <v>35</v>
      </c>
      <c r="C197" s="213">
        <v>0</v>
      </c>
      <c r="D197" s="213">
        <v>0</v>
      </c>
      <c r="E197" s="213">
        <v>0</v>
      </c>
      <c r="F197" s="213">
        <v>6000</v>
      </c>
      <c r="G197" s="213">
        <v>6000</v>
      </c>
      <c r="H197" s="214" t="s">
        <v>153</v>
      </c>
      <c r="I197" s="180" t="s">
        <v>229</v>
      </c>
    </row>
    <row r="198" spans="1:9">
      <c r="A198" s="181" t="s">
        <v>16</v>
      </c>
      <c r="B198" s="212" t="s">
        <v>34</v>
      </c>
      <c r="C198" s="213">
        <v>0</v>
      </c>
      <c r="D198" s="213">
        <v>0</v>
      </c>
      <c r="E198" s="213">
        <v>6250</v>
      </c>
      <c r="F198" s="213">
        <v>6250</v>
      </c>
      <c r="G198" s="213">
        <v>6250</v>
      </c>
      <c r="H198" s="214" t="s">
        <v>153</v>
      </c>
      <c r="I198" s="180" t="s">
        <v>229</v>
      </c>
    </row>
    <row r="199" spans="1:9">
      <c r="A199" s="181" t="s">
        <v>17</v>
      </c>
      <c r="B199" s="212" t="s">
        <v>29</v>
      </c>
      <c r="C199" s="213">
        <v>0</v>
      </c>
      <c r="D199" s="213">
        <v>0</v>
      </c>
      <c r="E199" s="213">
        <v>0</v>
      </c>
      <c r="F199" s="213">
        <v>6000</v>
      </c>
      <c r="G199" s="213">
        <v>0</v>
      </c>
      <c r="H199" s="214" t="s">
        <v>153</v>
      </c>
      <c r="I199" s="180" t="s">
        <v>229</v>
      </c>
    </row>
    <row r="200" spans="1:9">
      <c r="A200" s="181" t="s">
        <v>20</v>
      </c>
      <c r="B200" s="212" t="s">
        <v>163</v>
      </c>
      <c r="C200" s="213">
        <v>6096</v>
      </c>
      <c r="D200" s="213">
        <v>0</v>
      </c>
      <c r="E200" s="213">
        <v>5657</v>
      </c>
      <c r="F200" s="213">
        <v>0</v>
      </c>
      <c r="G200" s="213">
        <v>0</v>
      </c>
      <c r="H200" s="214" t="s">
        <v>153</v>
      </c>
      <c r="I200" s="180" t="s">
        <v>229</v>
      </c>
    </row>
    <row r="201" spans="1:9">
      <c r="A201" s="181" t="s">
        <v>20</v>
      </c>
      <c r="B201" s="212" t="s">
        <v>36</v>
      </c>
      <c r="C201" s="213">
        <v>0</v>
      </c>
      <c r="D201" s="213">
        <v>0</v>
      </c>
      <c r="E201" s="213">
        <v>6000</v>
      </c>
      <c r="F201" s="213">
        <v>6000</v>
      </c>
      <c r="G201" s="213">
        <v>6000</v>
      </c>
      <c r="H201" s="214" t="s">
        <v>153</v>
      </c>
      <c r="I201" s="180" t="s">
        <v>229</v>
      </c>
    </row>
    <row r="202" spans="1:9">
      <c r="A202" s="181" t="s">
        <v>20</v>
      </c>
      <c r="B202" s="212" t="s">
        <v>33</v>
      </c>
      <c r="C202" s="213">
        <v>5250</v>
      </c>
      <c r="D202" s="213">
        <v>0</v>
      </c>
      <c r="E202" s="213">
        <v>5250</v>
      </c>
      <c r="F202" s="213">
        <v>0</v>
      </c>
      <c r="G202" s="213">
        <v>5250</v>
      </c>
      <c r="H202" s="214" t="s">
        <v>153</v>
      </c>
      <c r="I202" s="180" t="s">
        <v>229</v>
      </c>
    </row>
    <row r="203" spans="1:9">
      <c r="A203" s="181" t="s">
        <v>20</v>
      </c>
      <c r="B203" s="212" t="s">
        <v>35</v>
      </c>
      <c r="C203" s="213">
        <v>6000</v>
      </c>
      <c r="D203" s="213">
        <v>6000</v>
      </c>
      <c r="E203" s="213">
        <v>6000</v>
      </c>
      <c r="F203" s="213">
        <v>6000</v>
      </c>
      <c r="G203" s="213">
        <v>0</v>
      </c>
      <c r="H203" s="214" t="s">
        <v>153</v>
      </c>
      <c r="I203" s="180" t="s">
        <v>229</v>
      </c>
    </row>
    <row r="204" spans="1:9">
      <c r="A204" s="181" t="s">
        <v>20</v>
      </c>
      <c r="B204" s="212" t="s">
        <v>34</v>
      </c>
      <c r="C204" s="213">
        <v>0</v>
      </c>
      <c r="D204" s="213">
        <v>6250</v>
      </c>
      <c r="E204" s="213">
        <v>0</v>
      </c>
      <c r="F204" s="213">
        <v>0</v>
      </c>
      <c r="G204" s="213">
        <v>0</v>
      </c>
      <c r="H204" s="214" t="s">
        <v>153</v>
      </c>
      <c r="I204" s="180" t="s">
        <v>229</v>
      </c>
    </row>
    <row r="205" spans="1:9">
      <c r="A205" s="181" t="s">
        <v>22</v>
      </c>
      <c r="B205" s="212" t="s">
        <v>207</v>
      </c>
      <c r="C205" s="213">
        <v>0</v>
      </c>
      <c r="D205" s="213">
        <v>0</v>
      </c>
      <c r="E205" s="213">
        <v>0</v>
      </c>
      <c r="F205" s="213">
        <v>8250</v>
      </c>
      <c r="G205" s="213">
        <v>0</v>
      </c>
      <c r="H205" s="214" t="s">
        <v>153</v>
      </c>
      <c r="I205" s="180" t="s">
        <v>229</v>
      </c>
    </row>
    <row r="206" spans="1:9">
      <c r="A206" s="181" t="s">
        <v>22</v>
      </c>
      <c r="B206" s="212" t="s">
        <v>36</v>
      </c>
      <c r="C206" s="213">
        <v>6000</v>
      </c>
      <c r="D206" s="213">
        <v>6000</v>
      </c>
      <c r="E206" s="213">
        <v>0</v>
      </c>
      <c r="F206" s="213">
        <v>0</v>
      </c>
      <c r="G206" s="213">
        <v>0</v>
      </c>
      <c r="H206" s="214" t="s">
        <v>153</v>
      </c>
      <c r="I206" s="180" t="s">
        <v>229</v>
      </c>
    </row>
    <row r="207" spans="1:9">
      <c r="A207" s="181" t="s">
        <v>22</v>
      </c>
      <c r="B207" s="212" t="s">
        <v>33</v>
      </c>
      <c r="C207" s="213">
        <v>0</v>
      </c>
      <c r="D207" s="213">
        <v>5250</v>
      </c>
      <c r="E207" s="213">
        <v>0</v>
      </c>
      <c r="F207" s="213">
        <v>0</v>
      </c>
      <c r="G207" s="213">
        <v>0</v>
      </c>
      <c r="H207" s="214" t="s">
        <v>153</v>
      </c>
      <c r="I207" s="180" t="s">
        <v>229</v>
      </c>
    </row>
    <row r="208" spans="1:9">
      <c r="A208" s="181" t="s">
        <v>22</v>
      </c>
      <c r="B208" s="212" t="s">
        <v>35</v>
      </c>
      <c r="C208" s="213">
        <v>0</v>
      </c>
      <c r="D208" s="213">
        <v>6000</v>
      </c>
      <c r="E208" s="213">
        <v>0</v>
      </c>
      <c r="F208" s="213">
        <v>0</v>
      </c>
      <c r="G208" s="213">
        <v>0</v>
      </c>
      <c r="H208" s="214" t="s">
        <v>153</v>
      </c>
      <c r="I208" s="180" t="s">
        <v>229</v>
      </c>
    </row>
    <row r="209" spans="1:9">
      <c r="A209" s="181" t="s">
        <v>23</v>
      </c>
      <c r="B209" s="212" t="s">
        <v>29</v>
      </c>
      <c r="C209" s="213">
        <v>5897</v>
      </c>
      <c r="D209" s="213">
        <v>5909</v>
      </c>
      <c r="E209" s="213">
        <v>5894</v>
      </c>
      <c r="F209" s="213">
        <v>6197</v>
      </c>
      <c r="G209" s="213">
        <v>6141</v>
      </c>
      <c r="H209" s="214" t="s">
        <v>153</v>
      </c>
      <c r="I209" s="180" t="s">
        <v>229</v>
      </c>
    </row>
    <row r="210" spans="1:9">
      <c r="A210" s="185" t="s">
        <v>23</v>
      </c>
      <c r="B210" s="215" t="s">
        <v>35</v>
      </c>
      <c r="C210" s="216">
        <v>0</v>
      </c>
      <c r="D210" s="216">
        <v>0</v>
      </c>
      <c r="E210" s="216">
        <v>0</v>
      </c>
      <c r="F210" s="216">
        <v>6000</v>
      </c>
      <c r="G210" s="216">
        <v>0</v>
      </c>
      <c r="H210" s="217" t="s">
        <v>153</v>
      </c>
      <c r="I210" s="180" t="s">
        <v>229</v>
      </c>
    </row>
    <row r="211" spans="1:9">
      <c r="A211" s="181" t="s">
        <v>20</v>
      </c>
      <c r="B211" s="218" t="s">
        <v>35</v>
      </c>
      <c r="C211" s="219">
        <v>7000</v>
      </c>
      <c r="D211" s="219">
        <v>7000</v>
      </c>
      <c r="E211" s="219">
        <v>7000</v>
      </c>
      <c r="F211" s="219">
        <v>0</v>
      </c>
      <c r="G211" s="219">
        <v>7000</v>
      </c>
      <c r="H211" s="220" t="s">
        <v>156</v>
      </c>
      <c r="I211" s="180" t="s">
        <v>229</v>
      </c>
    </row>
    <row r="212" spans="1:9">
      <c r="A212" s="185" t="s">
        <v>22</v>
      </c>
      <c r="B212" s="221" t="s">
        <v>35</v>
      </c>
      <c r="C212" s="222">
        <v>0</v>
      </c>
      <c r="D212" s="222">
        <v>7000</v>
      </c>
      <c r="E212" s="222">
        <v>0</v>
      </c>
      <c r="F212" s="222">
        <v>0</v>
      </c>
      <c r="G212" s="222">
        <v>0</v>
      </c>
      <c r="H212" s="223" t="s">
        <v>156</v>
      </c>
      <c r="I212" s="180" t="s">
        <v>229</v>
      </c>
    </row>
    <row r="213" spans="1:9">
      <c r="A213" s="181" t="s">
        <v>16</v>
      </c>
      <c r="B213" s="224" t="s">
        <v>36</v>
      </c>
      <c r="C213" s="225">
        <v>0</v>
      </c>
      <c r="D213" s="225">
        <v>0</v>
      </c>
      <c r="E213" s="225">
        <v>0</v>
      </c>
      <c r="F213" s="225">
        <v>0</v>
      </c>
      <c r="G213" s="225">
        <v>6000</v>
      </c>
      <c r="H213" s="226" t="s">
        <v>153</v>
      </c>
      <c r="I213" s="180" t="s">
        <v>230</v>
      </c>
    </row>
    <row r="214" spans="1:9">
      <c r="A214" s="181" t="s">
        <v>16</v>
      </c>
      <c r="B214" s="224" t="s">
        <v>34</v>
      </c>
      <c r="C214" s="225">
        <v>0</v>
      </c>
      <c r="D214" s="225">
        <v>6250</v>
      </c>
      <c r="E214" s="225">
        <v>6250</v>
      </c>
      <c r="F214" s="225">
        <v>6167</v>
      </c>
      <c r="G214" s="225">
        <v>6250</v>
      </c>
      <c r="H214" s="226" t="s">
        <v>153</v>
      </c>
      <c r="I214" s="180" t="s">
        <v>230</v>
      </c>
    </row>
    <row r="215" spans="1:9">
      <c r="A215" s="181" t="s">
        <v>20</v>
      </c>
      <c r="B215" s="224" t="s">
        <v>163</v>
      </c>
      <c r="C215" s="225">
        <v>6109</v>
      </c>
      <c r="D215" s="225">
        <v>0</v>
      </c>
      <c r="E215" s="225">
        <v>6000</v>
      </c>
      <c r="F215" s="225">
        <v>0</v>
      </c>
      <c r="G215" s="225">
        <v>5891</v>
      </c>
      <c r="H215" s="226" t="s">
        <v>153</v>
      </c>
      <c r="I215" s="180" t="s">
        <v>230</v>
      </c>
    </row>
    <row r="216" spans="1:9">
      <c r="A216" s="181" t="s">
        <v>20</v>
      </c>
      <c r="B216" s="224" t="s">
        <v>36</v>
      </c>
      <c r="C216" s="225">
        <v>6267</v>
      </c>
      <c r="D216" s="225">
        <v>6000</v>
      </c>
      <c r="E216" s="225">
        <v>0</v>
      </c>
      <c r="F216" s="225">
        <v>0</v>
      </c>
      <c r="G216" s="225">
        <v>0</v>
      </c>
      <c r="H216" s="226" t="s">
        <v>153</v>
      </c>
      <c r="I216" s="180" t="s">
        <v>230</v>
      </c>
    </row>
    <row r="217" spans="1:9">
      <c r="A217" s="181" t="s">
        <v>20</v>
      </c>
      <c r="B217" s="224" t="s">
        <v>33</v>
      </c>
      <c r="C217" s="225">
        <v>0</v>
      </c>
      <c r="D217" s="225">
        <v>5250</v>
      </c>
      <c r="E217" s="225">
        <v>5250</v>
      </c>
      <c r="F217" s="225">
        <v>5250</v>
      </c>
      <c r="G217" s="225">
        <v>5250</v>
      </c>
      <c r="H217" s="226" t="s">
        <v>153</v>
      </c>
      <c r="I217" s="180" t="s">
        <v>230</v>
      </c>
    </row>
    <row r="218" spans="1:9">
      <c r="A218" s="181" t="s">
        <v>20</v>
      </c>
      <c r="B218" s="224" t="s">
        <v>35</v>
      </c>
      <c r="C218" s="225">
        <v>6000</v>
      </c>
      <c r="D218" s="225">
        <v>6000</v>
      </c>
      <c r="E218" s="225">
        <v>6000</v>
      </c>
      <c r="F218" s="225">
        <v>6000</v>
      </c>
      <c r="G218" s="225">
        <v>6000</v>
      </c>
      <c r="H218" s="226" t="s">
        <v>153</v>
      </c>
      <c r="I218" s="180" t="s">
        <v>230</v>
      </c>
    </row>
    <row r="219" spans="1:9">
      <c r="A219" s="181" t="s">
        <v>22</v>
      </c>
      <c r="B219" s="224" t="s">
        <v>207</v>
      </c>
      <c r="C219" s="225">
        <v>0</v>
      </c>
      <c r="D219" s="225">
        <v>8250</v>
      </c>
      <c r="E219" s="225">
        <v>0</v>
      </c>
      <c r="F219" s="225">
        <v>0</v>
      </c>
      <c r="G219" s="225">
        <v>0</v>
      </c>
      <c r="H219" s="226" t="s">
        <v>153</v>
      </c>
      <c r="I219" s="180" t="s">
        <v>230</v>
      </c>
    </row>
    <row r="220" spans="1:9">
      <c r="A220" s="181" t="s">
        <v>22</v>
      </c>
      <c r="B220" s="224" t="s">
        <v>36</v>
      </c>
      <c r="C220" s="225">
        <v>0</v>
      </c>
      <c r="D220" s="225">
        <v>6000</v>
      </c>
      <c r="E220" s="225">
        <v>6000</v>
      </c>
      <c r="F220" s="225">
        <v>6250</v>
      </c>
      <c r="G220" s="225">
        <v>6000</v>
      </c>
      <c r="H220" s="226" t="s">
        <v>153</v>
      </c>
      <c r="I220" s="180" t="s">
        <v>230</v>
      </c>
    </row>
    <row r="221" spans="1:9">
      <c r="A221" s="181" t="s">
        <v>22</v>
      </c>
      <c r="B221" s="224" t="s">
        <v>33</v>
      </c>
      <c r="C221" s="225">
        <v>5250</v>
      </c>
      <c r="D221" s="225">
        <v>0</v>
      </c>
      <c r="E221" s="225">
        <v>0</v>
      </c>
      <c r="F221" s="225">
        <v>0</v>
      </c>
      <c r="G221" s="225">
        <v>0</v>
      </c>
      <c r="H221" s="226" t="s">
        <v>153</v>
      </c>
      <c r="I221" s="180" t="s">
        <v>230</v>
      </c>
    </row>
    <row r="222" spans="1:9">
      <c r="A222" s="181" t="s">
        <v>22</v>
      </c>
      <c r="B222" s="224" t="s">
        <v>35</v>
      </c>
      <c r="C222" s="225">
        <v>0</v>
      </c>
      <c r="D222" s="225">
        <v>0</v>
      </c>
      <c r="E222" s="225">
        <v>0</v>
      </c>
      <c r="F222" s="225">
        <v>6000</v>
      </c>
      <c r="G222" s="225">
        <v>0</v>
      </c>
      <c r="H222" s="226" t="s">
        <v>153</v>
      </c>
      <c r="I222" s="180" t="s">
        <v>230</v>
      </c>
    </row>
    <row r="223" spans="1:9">
      <c r="A223" s="185" t="s">
        <v>23</v>
      </c>
      <c r="B223" s="227" t="s">
        <v>29</v>
      </c>
      <c r="C223" s="228">
        <v>5936</v>
      </c>
      <c r="D223" s="228">
        <v>5911</v>
      </c>
      <c r="E223" s="228">
        <v>5903</v>
      </c>
      <c r="F223" s="228">
        <v>5897</v>
      </c>
      <c r="G223" s="228">
        <v>5700</v>
      </c>
      <c r="H223" s="229" t="s">
        <v>153</v>
      </c>
      <c r="I223" s="180" t="s">
        <v>231</v>
      </c>
    </row>
    <row r="224" spans="1:9">
      <c r="A224" s="181" t="s">
        <v>16</v>
      </c>
      <c r="B224" s="230" t="s">
        <v>207</v>
      </c>
      <c r="C224" s="231">
        <v>0</v>
      </c>
      <c r="D224" s="231">
        <v>8250</v>
      </c>
      <c r="E224" s="231">
        <v>0</v>
      </c>
      <c r="F224" s="231">
        <v>0</v>
      </c>
      <c r="G224" s="231">
        <v>0</v>
      </c>
      <c r="H224" s="232" t="s">
        <v>153</v>
      </c>
      <c r="I224" s="180" t="s">
        <v>231</v>
      </c>
    </row>
    <row r="225" spans="1:9">
      <c r="A225" s="181" t="s">
        <v>16</v>
      </c>
      <c r="B225" s="230" t="s">
        <v>163</v>
      </c>
      <c r="C225" s="231">
        <v>6159</v>
      </c>
      <c r="D225" s="231">
        <v>0</v>
      </c>
      <c r="E225" s="231">
        <v>0</v>
      </c>
      <c r="F225" s="231">
        <v>5877</v>
      </c>
      <c r="G225" s="231">
        <v>5900</v>
      </c>
      <c r="H225" s="232" t="s">
        <v>153</v>
      </c>
      <c r="I225" s="180" t="s">
        <v>231</v>
      </c>
    </row>
    <row r="226" spans="1:9">
      <c r="A226" s="181" t="s">
        <v>16</v>
      </c>
      <c r="B226" s="230" t="s">
        <v>34</v>
      </c>
      <c r="C226" s="231">
        <v>0</v>
      </c>
      <c r="D226" s="231">
        <v>6250</v>
      </c>
      <c r="E226" s="231">
        <v>0</v>
      </c>
      <c r="F226" s="231">
        <v>6250</v>
      </c>
      <c r="G226" s="231">
        <v>6250</v>
      </c>
      <c r="H226" s="232" t="s">
        <v>153</v>
      </c>
      <c r="I226" s="180" t="s">
        <v>231</v>
      </c>
    </row>
    <row r="227" spans="1:9">
      <c r="A227" s="181" t="s">
        <v>20</v>
      </c>
      <c r="B227" s="230" t="s">
        <v>163</v>
      </c>
      <c r="C227" s="231">
        <v>0</v>
      </c>
      <c r="D227" s="231">
        <v>0</v>
      </c>
      <c r="E227" s="231">
        <v>0</v>
      </c>
      <c r="F227" s="231">
        <v>5891</v>
      </c>
      <c r="G227" s="231">
        <v>0</v>
      </c>
      <c r="H227" s="232" t="s">
        <v>153</v>
      </c>
      <c r="I227" s="180" t="s">
        <v>231</v>
      </c>
    </row>
    <row r="228" spans="1:9">
      <c r="A228" s="181" t="s">
        <v>20</v>
      </c>
      <c r="B228" s="230" t="s">
        <v>36</v>
      </c>
      <c r="C228" s="231">
        <v>6000</v>
      </c>
      <c r="D228" s="231">
        <v>6000</v>
      </c>
      <c r="E228" s="231">
        <v>6000</v>
      </c>
      <c r="F228" s="231">
        <v>0</v>
      </c>
      <c r="G228" s="231">
        <v>6000</v>
      </c>
      <c r="H228" s="232" t="s">
        <v>153</v>
      </c>
      <c r="I228" s="180" t="s">
        <v>231</v>
      </c>
    </row>
    <row r="229" spans="1:9">
      <c r="A229" s="181" t="s">
        <v>20</v>
      </c>
      <c r="B229" s="230" t="s">
        <v>33</v>
      </c>
      <c r="C229" s="231">
        <v>0</v>
      </c>
      <c r="D229" s="231">
        <v>0</v>
      </c>
      <c r="E229" s="231">
        <v>5250</v>
      </c>
      <c r="F229" s="231">
        <v>5250</v>
      </c>
      <c r="G229" s="231">
        <v>5000</v>
      </c>
      <c r="H229" s="232" t="s">
        <v>153</v>
      </c>
      <c r="I229" s="180" t="s">
        <v>231</v>
      </c>
    </row>
    <row r="230" spans="1:9">
      <c r="A230" s="181" t="s">
        <v>20</v>
      </c>
      <c r="B230" s="230" t="s">
        <v>31</v>
      </c>
      <c r="C230" s="231">
        <v>8000</v>
      </c>
      <c r="D230" s="231">
        <v>0</v>
      </c>
      <c r="E230" s="231">
        <v>0</v>
      </c>
      <c r="F230" s="231">
        <v>0</v>
      </c>
      <c r="G230" s="231">
        <v>0</v>
      </c>
      <c r="H230" s="232" t="s">
        <v>153</v>
      </c>
      <c r="I230" s="180" t="s">
        <v>231</v>
      </c>
    </row>
    <row r="231" spans="1:9">
      <c r="A231" s="181" t="s">
        <v>20</v>
      </c>
      <c r="B231" s="230" t="s">
        <v>35</v>
      </c>
      <c r="C231" s="231">
        <v>7000</v>
      </c>
      <c r="D231" s="231">
        <v>6000</v>
      </c>
      <c r="E231" s="231">
        <v>6000</v>
      </c>
      <c r="F231" s="231">
        <v>6000</v>
      </c>
      <c r="G231" s="231">
        <v>6000</v>
      </c>
      <c r="H231" s="232" t="s">
        <v>153</v>
      </c>
      <c r="I231" s="180" t="s">
        <v>231</v>
      </c>
    </row>
    <row r="232" spans="1:9">
      <c r="A232" s="181" t="s">
        <v>22</v>
      </c>
      <c r="B232" s="230" t="s">
        <v>163</v>
      </c>
      <c r="C232" s="231">
        <v>6286</v>
      </c>
      <c r="D232" s="231">
        <v>0</v>
      </c>
      <c r="E232" s="231">
        <v>5891</v>
      </c>
      <c r="F232" s="231">
        <v>6117</v>
      </c>
      <c r="G232" s="231">
        <v>5900</v>
      </c>
      <c r="H232" s="232" t="s">
        <v>153</v>
      </c>
      <c r="I232" s="180" t="s">
        <v>231</v>
      </c>
    </row>
    <row r="233" spans="1:9">
      <c r="A233" s="181" t="s">
        <v>22</v>
      </c>
      <c r="B233" s="230" t="s">
        <v>36</v>
      </c>
      <c r="C233" s="231">
        <v>0</v>
      </c>
      <c r="D233" s="231">
        <v>6000</v>
      </c>
      <c r="E233" s="231">
        <v>0</v>
      </c>
      <c r="F233" s="231">
        <v>6000</v>
      </c>
      <c r="G233" s="231">
        <v>6000</v>
      </c>
      <c r="H233" s="232" t="s">
        <v>153</v>
      </c>
      <c r="I233" s="180" t="s">
        <v>231</v>
      </c>
    </row>
    <row r="234" spans="1:9">
      <c r="A234" s="181" t="s">
        <v>22</v>
      </c>
      <c r="B234" s="230" t="s">
        <v>32</v>
      </c>
      <c r="C234" s="231">
        <v>6000</v>
      </c>
      <c r="D234" s="231">
        <v>0</v>
      </c>
      <c r="E234" s="231">
        <v>0</v>
      </c>
      <c r="F234" s="231">
        <v>0</v>
      </c>
      <c r="G234" s="231">
        <v>0</v>
      </c>
      <c r="H234" s="232" t="s">
        <v>153</v>
      </c>
      <c r="I234" s="180" t="s">
        <v>231</v>
      </c>
    </row>
    <row r="235" spans="1:9">
      <c r="A235" s="181" t="s">
        <v>22</v>
      </c>
      <c r="B235" s="230" t="s">
        <v>33</v>
      </c>
      <c r="C235" s="231">
        <v>6250</v>
      </c>
      <c r="D235" s="231">
        <v>5250</v>
      </c>
      <c r="E235" s="231">
        <v>0</v>
      </c>
      <c r="F235" s="231">
        <v>0</v>
      </c>
      <c r="G235" s="231">
        <v>0</v>
      </c>
      <c r="H235" s="232" t="s">
        <v>153</v>
      </c>
      <c r="I235" s="180" t="s">
        <v>231</v>
      </c>
    </row>
    <row r="236" spans="1:9">
      <c r="A236" s="181" t="s">
        <v>22</v>
      </c>
      <c r="B236" s="230" t="s">
        <v>35</v>
      </c>
      <c r="C236" s="231">
        <v>6000</v>
      </c>
      <c r="D236" s="231">
        <v>0</v>
      </c>
      <c r="E236" s="231">
        <v>0</v>
      </c>
      <c r="F236" s="231">
        <v>0</v>
      </c>
      <c r="G236" s="231">
        <v>6000</v>
      </c>
      <c r="H236" s="232" t="s">
        <v>153</v>
      </c>
      <c r="I236" s="180" t="s">
        <v>231</v>
      </c>
    </row>
    <row r="237" spans="1:9">
      <c r="A237" s="185" t="s">
        <v>23</v>
      </c>
      <c r="B237" s="233" t="s">
        <v>29</v>
      </c>
      <c r="C237" s="234">
        <v>5928</v>
      </c>
      <c r="D237" s="234">
        <v>6096</v>
      </c>
      <c r="E237" s="234">
        <v>6000</v>
      </c>
      <c r="F237" s="234">
        <v>5932</v>
      </c>
      <c r="G237" s="234">
        <v>6144</v>
      </c>
      <c r="H237" s="235" t="s">
        <v>153</v>
      </c>
      <c r="I237" s="180" t="s">
        <v>231</v>
      </c>
    </row>
    <row r="238" spans="1:9">
      <c r="A238" s="181" t="s">
        <v>20</v>
      </c>
      <c r="B238" s="236" t="s">
        <v>35</v>
      </c>
      <c r="C238" s="237">
        <v>7000</v>
      </c>
      <c r="D238" s="237">
        <v>7000</v>
      </c>
      <c r="E238" s="237">
        <v>7000</v>
      </c>
      <c r="F238" s="237">
        <v>7000</v>
      </c>
      <c r="G238" s="237">
        <v>7000</v>
      </c>
      <c r="H238" s="238" t="s">
        <v>156</v>
      </c>
      <c r="I238" s="180" t="s">
        <v>231</v>
      </c>
    </row>
    <row r="239" spans="1:9">
      <c r="A239" s="185" t="s">
        <v>22</v>
      </c>
      <c r="B239" s="239" t="s">
        <v>35</v>
      </c>
      <c r="C239" s="240">
        <v>7000</v>
      </c>
      <c r="D239" s="240">
        <v>0</v>
      </c>
      <c r="E239" s="240">
        <v>0</v>
      </c>
      <c r="F239" s="240">
        <v>7000</v>
      </c>
      <c r="G239" s="240">
        <v>7000</v>
      </c>
      <c r="H239" s="241" t="s">
        <v>156</v>
      </c>
      <c r="I239" s="180" t="s">
        <v>231</v>
      </c>
    </row>
    <row r="240" spans="1:9">
      <c r="A240" s="181" t="s">
        <v>16</v>
      </c>
      <c r="B240" s="242" t="s">
        <v>207</v>
      </c>
      <c r="C240" s="243">
        <v>8250</v>
      </c>
      <c r="D240" s="243">
        <v>0</v>
      </c>
      <c r="E240" s="243">
        <v>0</v>
      </c>
      <c r="F240" s="243">
        <v>0</v>
      </c>
      <c r="G240" s="243">
        <v>0</v>
      </c>
      <c r="H240" s="244" t="s">
        <v>153</v>
      </c>
      <c r="I240" s="180" t="s">
        <v>232</v>
      </c>
    </row>
    <row r="241" spans="1:9">
      <c r="A241" s="181" t="s">
        <v>16</v>
      </c>
      <c r="B241" s="242" t="s">
        <v>163</v>
      </c>
      <c r="C241" s="243">
        <v>6656</v>
      </c>
      <c r="D241" s="243">
        <v>0</v>
      </c>
      <c r="E241" s="243">
        <v>6138</v>
      </c>
      <c r="F241" s="243">
        <v>0</v>
      </c>
      <c r="G241" s="243">
        <v>0</v>
      </c>
      <c r="H241" s="244" t="s">
        <v>153</v>
      </c>
      <c r="I241" s="180" t="s">
        <v>232</v>
      </c>
    </row>
    <row r="242" spans="1:9">
      <c r="A242" s="181" t="s">
        <v>16</v>
      </c>
      <c r="B242" s="242" t="s">
        <v>29</v>
      </c>
      <c r="C242" s="243">
        <v>6500</v>
      </c>
      <c r="D242" s="243">
        <v>0</v>
      </c>
      <c r="E242" s="243">
        <v>0</v>
      </c>
      <c r="F242" s="243">
        <v>0</v>
      </c>
      <c r="G242" s="243">
        <v>0</v>
      </c>
      <c r="H242" s="244" t="s">
        <v>153</v>
      </c>
      <c r="I242" s="180" t="s">
        <v>232</v>
      </c>
    </row>
    <row r="243" spans="1:9">
      <c r="A243" s="181" t="s">
        <v>16</v>
      </c>
      <c r="B243" s="242" t="s">
        <v>35</v>
      </c>
      <c r="C243" s="243">
        <v>0</v>
      </c>
      <c r="D243" s="243">
        <v>0</v>
      </c>
      <c r="E243" s="243">
        <v>0</v>
      </c>
      <c r="F243" s="243">
        <v>6000</v>
      </c>
      <c r="G243" s="243">
        <v>0</v>
      </c>
      <c r="H243" s="244" t="s">
        <v>153</v>
      </c>
      <c r="I243" s="180" t="s">
        <v>232</v>
      </c>
    </row>
    <row r="244" spans="1:9">
      <c r="A244" s="181" t="s">
        <v>16</v>
      </c>
      <c r="B244" s="242" t="s">
        <v>34</v>
      </c>
      <c r="C244" s="243">
        <v>0</v>
      </c>
      <c r="D244" s="243">
        <v>6750</v>
      </c>
      <c r="E244" s="243">
        <v>6750</v>
      </c>
      <c r="F244" s="243">
        <v>6750</v>
      </c>
      <c r="G244" s="243">
        <v>0</v>
      </c>
      <c r="H244" s="244" t="s">
        <v>153</v>
      </c>
      <c r="I244" s="180" t="s">
        <v>232</v>
      </c>
    </row>
    <row r="245" spans="1:9">
      <c r="A245" s="181" t="s">
        <v>223</v>
      </c>
      <c r="B245" s="242" t="s">
        <v>36</v>
      </c>
      <c r="C245" s="243">
        <v>0</v>
      </c>
      <c r="D245" s="243">
        <v>6000</v>
      </c>
      <c r="E245" s="243">
        <v>0</v>
      </c>
      <c r="F245" s="243">
        <v>0</v>
      </c>
      <c r="G245" s="243">
        <v>0</v>
      </c>
      <c r="H245" s="244" t="s">
        <v>153</v>
      </c>
      <c r="I245" s="180" t="s">
        <v>232</v>
      </c>
    </row>
    <row r="246" spans="1:9">
      <c r="A246" s="181" t="s">
        <v>20</v>
      </c>
      <c r="B246" s="242" t="s">
        <v>163</v>
      </c>
      <c r="C246" s="243">
        <v>6657</v>
      </c>
      <c r="D246" s="243">
        <v>5900</v>
      </c>
      <c r="E246" s="243">
        <v>0</v>
      </c>
      <c r="F246" s="243">
        <v>6269</v>
      </c>
      <c r="G246" s="243">
        <v>6231</v>
      </c>
      <c r="H246" s="244" t="s">
        <v>153</v>
      </c>
      <c r="I246" s="180" t="s">
        <v>232</v>
      </c>
    </row>
    <row r="247" spans="1:9">
      <c r="A247" s="181" t="s">
        <v>20</v>
      </c>
      <c r="B247" s="242" t="s">
        <v>36</v>
      </c>
      <c r="C247" s="243">
        <v>6000</v>
      </c>
      <c r="D247" s="243">
        <v>6000</v>
      </c>
      <c r="E247" s="243">
        <v>0</v>
      </c>
      <c r="F247" s="243">
        <v>0</v>
      </c>
      <c r="G247" s="243">
        <v>6000</v>
      </c>
      <c r="H247" s="244" t="s">
        <v>153</v>
      </c>
      <c r="I247" s="180" t="s">
        <v>232</v>
      </c>
    </row>
    <row r="248" spans="1:9">
      <c r="A248" s="181" t="s">
        <v>20</v>
      </c>
      <c r="B248" s="242" t="s">
        <v>35</v>
      </c>
      <c r="C248" s="243">
        <v>6000</v>
      </c>
      <c r="D248" s="243">
        <v>6000</v>
      </c>
      <c r="E248" s="243">
        <v>6000</v>
      </c>
      <c r="F248" s="243">
        <v>6000</v>
      </c>
      <c r="G248" s="243">
        <v>6000</v>
      </c>
      <c r="H248" s="244" t="s">
        <v>153</v>
      </c>
      <c r="I248" s="180" t="s">
        <v>232</v>
      </c>
    </row>
    <row r="249" spans="1:9">
      <c r="A249" s="181" t="s">
        <v>22</v>
      </c>
      <c r="B249" s="242" t="s">
        <v>163</v>
      </c>
      <c r="C249" s="243">
        <v>0</v>
      </c>
      <c r="D249" s="243">
        <v>0</v>
      </c>
      <c r="E249" s="243">
        <v>6241</v>
      </c>
      <c r="F249" s="243">
        <v>0</v>
      </c>
      <c r="G249" s="243">
        <v>6164</v>
      </c>
      <c r="H249" s="244" t="s">
        <v>153</v>
      </c>
      <c r="I249" s="180" t="s">
        <v>232</v>
      </c>
    </row>
    <row r="250" spans="1:9">
      <c r="A250" s="181" t="s">
        <v>22</v>
      </c>
      <c r="B250" s="242" t="s">
        <v>36</v>
      </c>
      <c r="C250" s="243">
        <v>0</v>
      </c>
      <c r="D250" s="243">
        <v>6000</v>
      </c>
      <c r="E250" s="243">
        <v>6000</v>
      </c>
      <c r="F250" s="243">
        <v>6000</v>
      </c>
      <c r="G250" s="243">
        <v>0</v>
      </c>
      <c r="H250" s="244" t="s">
        <v>153</v>
      </c>
      <c r="I250" s="180" t="s">
        <v>232</v>
      </c>
    </row>
    <row r="251" spans="1:9">
      <c r="A251" s="181" t="s">
        <v>22</v>
      </c>
      <c r="B251" s="242" t="s">
        <v>32</v>
      </c>
      <c r="C251" s="243">
        <v>6500</v>
      </c>
      <c r="D251" s="243">
        <v>6000</v>
      </c>
      <c r="E251" s="243">
        <v>0</v>
      </c>
      <c r="F251" s="243">
        <v>0</v>
      </c>
      <c r="G251" s="243">
        <v>0</v>
      </c>
      <c r="H251" s="244" t="s">
        <v>153</v>
      </c>
      <c r="I251" s="180" t="s">
        <v>232</v>
      </c>
    </row>
    <row r="252" spans="1:9">
      <c r="A252" s="181" t="s">
        <v>22</v>
      </c>
      <c r="B252" s="242" t="s">
        <v>33</v>
      </c>
      <c r="C252" s="243">
        <v>11441</v>
      </c>
      <c r="D252" s="243">
        <v>0</v>
      </c>
      <c r="E252" s="243">
        <v>11475</v>
      </c>
      <c r="F252" s="243">
        <v>0</v>
      </c>
      <c r="G252" s="243">
        <v>0</v>
      </c>
      <c r="H252" s="244" t="s">
        <v>153</v>
      </c>
      <c r="I252" s="180" t="s">
        <v>232</v>
      </c>
    </row>
    <row r="253" spans="1:9">
      <c r="A253" s="181" t="s">
        <v>22</v>
      </c>
      <c r="B253" s="242" t="s">
        <v>35</v>
      </c>
      <c r="C253" s="243">
        <v>6000</v>
      </c>
      <c r="D253" s="243">
        <v>0</v>
      </c>
      <c r="E253" s="243">
        <v>0</v>
      </c>
      <c r="F253" s="243">
        <v>0</v>
      </c>
      <c r="G253" s="243">
        <v>0</v>
      </c>
      <c r="H253" s="244" t="s">
        <v>153</v>
      </c>
      <c r="I253" s="180" t="s">
        <v>232</v>
      </c>
    </row>
    <row r="254" spans="1:9">
      <c r="A254" s="181" t="s">
        <v>23</v>
      </c>
      <c r="B254" s="242" t="s">
        <v>163</v>
      </c>
      <c r="C254" s="243">
        <v>0</v>
      </c>
      <c r="D254" s="243">
        <v>0</v>
      </c>
      <c r="E254" s="243">
        <v>5664</v>
      </c>
      <c r="F254" s="243">
        <v>0</v>
      </c>
      <c r="G254" s="243">
        <v>0</v>
      </c>
      <c r="H254" s="244" t="s">
        <v>153</v>
      </c>
      <c r="I254" s="180" t="s">
        <v>232</v>
      </c>
    </row>
    <row r="255" spans="1:9">
      <c r="A255" s="185" t="s">
        <v>23</v>
      </c>
      <c r="B255" s="245" t="s">
        <v>29</v>
      </c>
      <c r="C255" s="246">
        <v>6265</v>
      </c>
      <c r="D255" s="246">
        <v>12646</v>
      </c>
      <c r="E255" s="246">
        <v>12258</v>
      </c>
      <c r="F255" s="246">
        <v>11529</v>
      </c>
      <c r="G255" s="246">
        <v>11835</v>
      </c>
      <c r="H255" s="247" t="s">
        <v>153</v>
      </c>
      <c r="I255" s="180" t="s">
        <v>232</v>
      </c>
    </row>
    <row r="256" spans="1:9">
      <c r="A256" s="181" t="s">
        <v>16</v>
      </c>
      <c r="B256" s="248" t="s">
        <v>207</v>
      </c>
      <c r="C256" s="249">
        <v>8750</v>
      </c>
      <c r="D256" s="249">
        <v>0</v>
      </c>
      <c r="E256" s="249">
        <v>0</v>
      </c>
      <c r="F256" s="249">
        <v>0</v>
      </c>
      <c r="G256" s="249">
        <v>0</v>
      </c>
      <c r="H256" s="250" t="s">
        <v>153</v>
      </c>
      <c r="I256" s="180" t="s">
        <v>233</v>
      </c>
    </row>
    <row r="257" spans="1:9">
      <c r="A257" s="181" t="s">
        <v>16</v>
      </c>
      <c r="B257" s="248" t="s">
        <v>163</v>
      </c>
      <c r="C257" s="249">
        <v>0</v>
      </c>
      <c r="D257" s="249">
        <v>0</v>
      </c>
      <c r="E257" s="249">
        <v>6162</v>
      </c>
      <c r="F257" s="249">
        <v>0</v>
      </c>
      <c r="G257" s="249">
        <v>6740</v>
      </c>
      <c r="H257" s="250" t="s">
        <v>153</v>
      </c>
      <c r="I257" s="180" t="s">
        <v>233</v>
      </c>
    </row>
    <row r="258" spans="1:9">
      <c r="A258" s="181" t="s">
        <v>16</v>
      </c>
      <c r="B258" s="248" t="s">
        <v>29</v>
      </c>
      <c r="C258" s="249">
        <v>0</v>
      </c>
      <c r="D258" s="249">
        <v>0</v>
      </c>
      <c r="E258" s="249">
        <v>0</v>
      </c>
      <c r="F258" s="249">
        <v>6000</v>
      </c>
      <c r="G258" s="249">
        <v>0</v>
      </c>
      <c r="H258" s="250" t="s">
        <v>153</v>
      </c>
      <c r="I258" s="180" t="s">
        <v>233</v>
      </c>
    </row>
    <row r="259" spans="1:9">
      <c r="A259" s="181" t="s">
        <v>16</v>
      </c>
      <c r="B259" s="248" t="s">
        <v>36</v>
      </c>
      <c r="C259" s="249">
        <v>0</v>
      </c>
      <c r="D259" s="249">
        <v>0</v>
      </c>
      <c r="E259" s="249">
        <v>0</v>
      </c>
      <c r="F259" s="249">
        <v>6000</v>
      </c>
      <c r="G259" s="249">
        <v>0</v>
      </c>
      <c r="H259" s="250" t="s">
        <v>153</v>
      </c>
      <c r="I259" s="180" t="s">
        <v>233</v>
      </c>
    </row>
    <row r="260" spans="1:9">
      <c r="A260" s="181" t="s">
        <v>16</v>
      </c>
      <c r="B260" s="248" t="s">
        <v>34</v>
      </c>
      <c r="C260" s="249">
        <v>0</v>
      </c>
      <c r="D260" s="249">
        <v>6250</v>
      </c>
      <c r="E260" s="249">
        <v>0</v>
      </c>
      <c r="F260" s="249">
        <v>0</v>
      </c>
      <c r="G260" s="249">
        <v>6250</v>
      </c>
      <c r="H260" s="250" t="s">
        <v>153</v>
      </c>
      <c r="I260" s="180" t="s">
        <v>233</v>
      </c>
    </row>
    <row r="261" spans="1:9">
      <c r="A261" s="181" t="s">
        <v>223</v>
      </c>
      <c r="B261" s="248" t="s">
        <v>36</v>
      </c>
      <c r="C261" s="249">
        <v>6000</v>
      </c>
      <c r="D261" s="249">
        <v>6000</v>
      </c>
      <c r="E261" s="249">
        <v>0</v>
      </c>
      <c r="F261" s="249">
        <v>0</v>
      </c>
      <c r="G261" s="249">
        <v>0</v>
      </c>
      <c r="H261" s="250" t="s">
        <v>153</v>
      </c>
      <c r="I261" s="180" t="s">
        <v>233</v>
      </c>
    </row>
    <row r="262" spans="1:9">
      <c r="A262" s="181" t="s">
        <v>20</v>
      </c>
      <c r="B262" s="248" t="s">
        <v>163</v>
      </c>
      <c r="C262" s="249">
        <v>5840</v>
      </c>
      <c r="D262" s="249">
        <v>5838</v>
      </c>
      <c r="E262" s="249">
        <v>6109</v>
      </c>
      <c r="F262" s="249">
        <v>6591</v>
      </c>
      <c r="G262" s="249">
        <v>0</v>
      </c>
      <c r="H262" s="250" t="s">
        <v>153</v>
      </c>
      <c r="I262" s="180" t="s">
        <v>233</v>
      </c>
    </row>
    <row r="263" spans="1:9">
      <c r="A263" s="181" t="s">
        <v>20</v>
      </c>
      <c r="B263" s="248" t="s">
        <v>29</v>
      </c>
      <c r="C263" s="249">
        <v>0</v>
      </c>
      <c r="D263" s="249">
        <v>0</v>
      </c>
      <c r="E263" s="249">
        <v>6245</v>
      </c>
      <c r="F263" s="249">
        <v>0</v>
      </c>
      <c r="G263" s="249">
        <v>0</v>
      </c>
      <c r="H263" s="250" t="s">
        <v>153</v>
      </c>
      <c r="I263" s="180" t="s">
        <v>233</v>
      </c>
    </row>
    <row r="264" spans="1:9">
      <c r="A264" s="181" t="s">
        <v>20</v>
      </c>
      <c r="B264" s="248" t="s">
        <v>36</v>
      </c>
      <c r="C264" s="249">
        <v>6000</v>
      </c>
      <c r="D264" s="249">
        <v>6000</v>
      </c>
      <c r="E264" s="249">
        <v>6000</v>
      </c>
      <c r="F264" s="249">
        <v>0</v>
      </c>
      <c r="G264" s="249">
        <v>6000</v>
      </c>
      <c r="H264" s="250" t="s">
        <v>153</v>
      </c>
      <c r="I264" s="180" t="s">
        <v>233</v>
      </c>
    </row>
    <row r="265" spans="1:9">
      <c r="A265" s="181" t="s">
        <v>20</v>
      </c>
      <c r="B265" s="248" t="s">
        <v>33</v>
      </c>
      <c r="C265" s="249">
        <v>0</v>
      </c>
      <c r="D265" s="249">
        <v>5250</v>
      </c>
      <c r="E265" s="249">
        <v>0</v>
      </c>
      <c r="F265" s="249">
        <v>0</v>
      </c>
      <c r="G265" s="249">
        <v>0</v>
      </c>
      <c r="H265" s="250" t="s">
        <v>153</v>
      </c>
      <c r="I265" s="180" t="s">
        <v>233</v>
      </c>
    </row>
    <row r="266" spans="1:9">
      <c r="A266" s="181" t="s">
        <v>20</v>
      </c>
      <c r="B266" s="248" t="s">
        <v>35</v>
      </c>
      <c r="C266" s="249">
        <v>6000</v>
      </c>
      <c r="D266" s="249">
        <v>0</v>
      </c>
      <c r="E266" s="249">
        <v>6000</v>
      </c>
      <c r="F266" s="249">
        <v>6000</v>
      </c>
      <c r="G266" s="249">
        <v>6000</v>
      </c>
      <c r="H266" s="250" t="s">
        <v>153</v>
      </c>
      <c r="I266" s="180" t="s">
        <v>233</v>
      </c>
    </row>
    <row r="267" spans="1:9">
      <c r="A267" s="181" t="s">
        <v>20</v>
      </c>
      <c r="B267" s="248" t="s">
        <v>34</v>
      </c>
      <c r="C267" s="249">
        <v>0</v>
      </c>
      <c r="D267" s="249">
        <v>0</v>
      </c>
      <c r="E267" s="249">
        <v>0</v>
      </c>
      <c r="F267" s="249">
        <v>6750</v>
      </c>
      <c r="G267" s="249">
        <v>0</v>
      </c>
      <c r="H267" s="250" t="s">
        <v>153</v>
      </c>
      <c r="I267" s="180" t="s">
        <v>233</v>
      </c>
    </row>
    <row r="268" spans="1:9">
      <c r="A268" s="181" t="s">
        <v>22</v>
      </c>
      <c r="B268" s="248" t="s">
        <v>163</v>
      </c>
      <c r="C268" s="249">
        <v>0</v>
      </c>
      <c r="D268" s="249">
        <v>5935</v>
      </c>
      <c r="E268" s="249">
        <v>6392</v>
      </c>
      <c r="F268" s="249">
        <v>6650</v>
      </c>
      <c r="G268" s="249">
        <v>6255</v>
      </c>
      <c r="H268" s="250" t="s">
        <v>153</v>
      </c>
      <c r="I268" s="180" t="s">
        <v>233</v>
      </c>
    </row>
    <row r="269" spans="1:9">
      <c r="A269" s="181" t="s">
        <v>22</v>
      </c>
      <c r="B269" s="248" t="s">
        <v>29</v>
      </c>
      <c r="C269" s="249">
        <v>6257</v>
      </c>
      <c r="D269" s="249">
        <v>0</v>
      </c>
      <c r="E269" s="249">
        <v>6247</v>
      </c>
      <c r="F269" s="249">
        <v>6000</v>
      </c>
      <c r="G269" s="249">
        <v>6000</v>
      </c>
      <c r="H269" s="250" t="s">
        <v>153</v>
      </c>
      <c r="I269" s="180" t="s">
        <v>233</v>
      </c>
    </row>
    <row r="270" spans="1:9">
      <c r="A270" s="181" t="s">
        <v>22</v>
      </c>
      <c r="B270" s="248" t="s">
        <v>36</v>
      </c>
      <c r="C270" s="249">
        <v>0</v>
      </c>
      <c r="D270" s="249">
        <v>0</v>
      </c>
      <c r="E270" s="249">
        <v>0</v>
      </c>
      <c r="F270" s="249">
        <v>0</v>
      </c>
      <c r="G270" s="249">
        <v>6000</v>
      </c>
      <c r="H270" s="250" t="s">
        <v>153</v>
      </c>
      <c r="I270" s="180" t="s">
        <v>233</v>
      </c>
    </row>
    <row r="271" spans="1:9">
      <c r="A271" s="181" t="s">
        <v>22</v>
      </c>
      <c r="B271" s="248" t="s">
        <v>32</v>
      </c>
      <c r="C271" s="249">
        <v>6000</v>
      </c>
      <c r="D271" s="249">
        <v>6000</v>
      </c>
      <c r="E271" s="249">
        <v>6000</v>
      </c>
      <c r="F271" s="249">
        <v>0</v>
      </c>
      <c r="G271" s="249">
        <v>0</v>
      </c>
      <c r="H271" s="250" t="s">
        <v>153</v>
      </c>
      <c r="I271" s="180" t="s">
        <v>233</v>
      </c>
    </row>
    <row r="272" spans="1:9">
      <c r="A272" s="181" t="s">
        <v>22</v>
      </c>
      <c r="B272" s="248" t="s">
        <v>33</v>
      </c>
      <c r="C272" s="249">
        <v>5250</v>
      </c>
      <c r="D272" s="249">
        <v>0</v>
      </c>
      <c r="E272" s="249">
        <v>6200</v>
      </c>
      <c r="F272" s="249">
        <v>0</v>
      </c>
      <c r="G272" s="249">
        <v>6182</v>
      </c>
      <c r="H272" s="250" t="s">
        <v>153</v>
      </c>
      <c r="I272" s="180" t="s">
        <v>233</v>
      </c>
    </row>
    <row r="273" spans="1:9">
      <c r="A273" s="185" t="s">
        <v>23</v>
      </c>
      <c r="B273" s="251" t="s">
        <v>29</v>
      </c>
      <c r="C273" s="252">
        <v>6143</v>
      </c>
      <c r="D273" s="252">
        <v>0</v>
      </c>
      <c r="E273" s="252">
        <v>6222</v>
      </c>
      <c r="F273" s="252">
        <v>6000</v>
      </c>
      <c r="G273" s="252">
        <v>6000</v>
      </c>
      <c r="H273" s="253" t="s">
        <v>153</v>
      </c>
      <c r="I273" s="180" t="s">
        <v>233</v>
      </c>
    </row>
    <row r="274" spans="1:9">
      <c r="A274" s="181" t="s">
        <v>16</v>
      </c>
      <c r="B274" s="255" t="s">
        <v>207</v>
      </c>
      <c r="C274" s="256">
        <v>0</v>
      </c>
      <c r="D274" s="256">
        <v>0</v>
      </c>
      <c r="E274" s="256">
        <v>8750</v>
      </c>
      <c r="F274" s="256">
        <v>0</v>
      </c>
      <c r="G274" s="256">
        <v>0</v>
      </c>
      <c r="H274" s="257" t="s">
        <v>153</v>
      </c>
      <c r="I274" s="180" t="s">
        <v>234</v>
      </c>
    </row>
    <row r="275" spans="1:9">
      <c r="A275" s="181" t="s">
        <v>16</v>
      </c>
      <c r="B275" s="255" t="s">
        <v>163</v>
      </c>
      <c r="C275" s="256">
        <v>0</v>
      </c>
      <c r="D275" s="256">
        <v>0</v>
      </c>
      <c r="E275" s="256">
        <v>5836</v>
      </c>
      <c r="F275" s="256">
        <v>0</v>
      </c>
      <c r="G275" s="256">
        <v>0</v>
      </c>
      <c r="H275" s="257" t="s">
        <v>153</v>
      </c>
      <c r="I275" s="180" t="s">
        <v>234</v>
      </c>
    </row>
    <row r="276" spans="1:9">
      <c r="A276" s="181" t="s">
        <v>16</v>
      </c>
      <c r="B276" s="255" t="s">
        <v>29</v>
      </c>
      <c r="C276" s="256">
        <v>6403</v>
      </c>
      <c r="D276" s="256">
        <v>0</v>
      </c>
      <c r="E276" s="256">
        <v>6257</v>
      </c>
      <c r="F276" s="256">
        <v>0</v>
      </c>
      <c r="G276" s="256">
        <v>0</v>
      </c>
      <c r="H276" s="257" t="s">
        <v>153</v>
      </c>
      <c r="I276" s="180" t="s">
        <v>234</v>
      </c>
    </row>
    <row r="277" spans="1:9">
      <c r="A277" s="181" t="s">
        <v>16</v>
      </c>
      <c r="B277" s="255" t="s">
        <v>31</v>
      </c>
      <c r="C277" s="256">
        <v>0</v>
      </c>
      <c r="D277" s="256">
        <v>0</v>
      </c>
      <c r="E277" s="256">
        <v>0</v>
      </c>
      <c r="F277" s="256">
        <v>0</v>
      </c>
      <c r="G277" s="256">
        <v>7000</v>
      </c>
      <c r="H277" s="257" t="s">
        <v>153</v>
      </c>
      <c r="I277" s="180" t="s">
        <v>234</v>
      </c>
    </row>
    <row r="278" spans="1:9">
      <c r="A278" s="181" t="s">
        <v>223</v>
      </c>
      <c r="B278" s="255" t="s">
        <v>36</v>
      </c>
      <c r="C278" s="256">
        <v>0</v>
      </c>
      <c r="D278" s="256">
        <v>6000</v>
      </c>
      <c r="E278" s="256">
        <v>0</v>
      </c>
      <c r="F278" s="256">
        <v>0</v>
      </c>
      <c r="G278" s="256">
        <v>6000</v>
      </c>
      <c r="H278" s="257" t="s">
        <v>153</v>
      </c>
      <c r="I278" s="180" t="s">
        <v>234</v>
      </c>
    </row>
    <row r="279" spans="1:9">
      <c r="A279" s="181" t="s">
        <v>20</v>
      </c>
      <c r="B279" s="255" t="s">
        <v>207</v>
      </c>
      <c r="C279" s="256">
        <v>0</v>
      </c>
      <c r="D279" s="256">
        <v>8250</v>
      </c>
      <c r="E279" s="256">
        <v>0</v>
      </c>
      <c r="F279" s="256">
        <v>0</v>
      </c>
      <c r="G279" s="256">
        <v>0</v>
      </c>
      <c r="H279" s="257" t="s">
        <v>153</v>
      </c>
      <c r="I279" s="180" t="s">
        <v>234</v>
      </c>
    </row>
    <row r="280" spans="1:9">
      <c r="A280" s="181" t="s">
        <v>20</v>
      </c>
      <c r="B280" s="255" t="s">
        <v>163</v>
      </c>
      <c r="C280" s="256">
        <v>5829</v>
      </c>
      <c r="D280" s="256">
        <v>5892</v>
      </c>
      <c r="E280" s="256">
        <v>5883</v>
      </c>
      <c r="F280" s="256">
        <v>0</v>
      </c>
      <c r="G280" s="256">
        <v>5904</v>
      </c>
      <c r="H280" s="257" t="s">
        <v>153</v>
      </c>
      <c r="I280" s="180" t="s">
        <v>234</v>
      </c>
    </row>
    <row r="281" spans="1:9">
      <c r="A281" s="181" t="s">
        <v>20</v>
      </c>
      <c r="B281" s="255" t="s">
        <v>36</v>
      </c>
      <c r="C281" s="256">
        <v>0</v>
      </c>
      <c r="D281" s="256">
        <v>6000</v>
      </c>
      <c r="E281" s="256">
        <v>6000</v>
      </c>
      <c r="F281" s="256">
        <v>0</v>
      </c>
      <c r="G281" s="256">
        <v>6000</v>
      </c>
      <c r="H281" s="257" t="s">
        <v>153</v>
      </c>
      <c r="I281" s="180" t="s">
        <v>234</v>
      </c>
    </row>
    <row r="282" spans="1:9">
      <c r="A282" s="181" t="s">
        <v>20</v>
      </c>
      <c r="B282" s="255" t="s">
        <v>34</v>
      </c>
      <c r="C282" s="256">
        <v>0</v>
      </c>
      <c r="D282" s="256">
        <v>0</v>
      </c>
      <c r="E282" s="256">
        <v>0</v>
      </c>
      <c r="F282" s="256">
        <v>0</v>
      </c>
      <c r="G282" s="256">
        <v>6750</v>
      </c>
      <c r="H282" s="257" t="s">
        <v>153</v>
      </c>
      <c r="I282" s="180" t="s">
        <v>234</v>
      </c>
    </row>
    <row r="283" spans="1:9">
      <c r="A283" s="181" t="s">
        <v>22</v>
      </c>
      <c r="B283" s="255" t="s">
        <v>207</v>
      </c>
      <c r="C283" s="256">
        <v>8250</v>
      </c>
      <c r="D283" s="256">
        <v>0</v>
      </c>
      <c r="E283" s="256">
        <v>0</v>
      </c>
      <c r="F283" s="256">
        <v>0</v>
      </c>
      <c r="G283" s="256">
        <v>0</v>
      </c>
      <c r="H283" s="257" t="s">
        <v>153</v>
      </c>
      <c r="I283" s="180" t="s">
        <v>234</v>
      </c>
    </row>
    <row r="284" spans="1:9">
      <c r="A284" s="181" t="s">
        <v>22</v>
      </c>
      <c r="B284" s="255" t="s">
        <v>163</v>
      </c>
      <c r="C284" s="256">
        <v>0</v>
      </c>
      <c r="D284" s="256">
        <v>0</v>
      </c>
      <c r="E284" s="256">
        <v>6217</v>
      </c>
      <c r="F284" s="256">
        <v>0</v>
      </c>
      <c r="G284" s="256">
        <v>0</v>
      </c>
      <c r="H284" s="257" t="s">
        <v>153</v>
      </c>
      <c r="I284" s="180" t="s">
        <v>234</v>
      </c>
    </row>
    <row r="285" spans="1:9">
      <c r="A285" s="181" t="s">
        <v>22</v>
      </c>
      <c r="B285" s="255" t="s">
        <v>36</v>
      </c>
      <c r="C285" s="256">
        <v>6000</v>
      </c>
      <c r="D285" s="256">
        <v>0</v>
      </c>
      <c r="E285" s="256">
        <v>0</v>
      </c>
      <c r="F285" s="256">
        <v>0</v>
      </c>
      <c r="G285" s="256">
        <v>0</v>
      </c>
      <c r="H285" s="257" t="s">
        <v>153</v>
      </c>
      <c r="I285" s="180" t="s">
        <v>234</v>
      </c>
    </row>
    <row r="286" spans="1:9">
      <c r="A286" s="181" t="s">
        <v>22</v>
      </c>
      <c r="B286" s="255" t="s">
        <v>32</v>
      </c>
      <c r="C286" s="256">
        <v>6500</v>
      </c>
      <c r="D286" s="256">
        <v>6500</v>
      </c>
      <c r="E286" s="256">
        <v>6500</v>
      </c>
      <c r="F286" s="256">
        <v>0</v>
      </c>
      <c r="G286" s="256">
        <v>0</v>
      </c>
      <c r="H286" s="257" t="s">
        <v>153</v>
      </c>
      <c r="I286" s="180" t="s">
        <v>234</v>
      </c>
    </row>
    <row r="287" spans="1:9">
      <c r="A287" s="181" t="s">
        <v>22</v>
      </c>
      <c r="B287" s="255" t="s">
        <v>33</v>
      </c>
      <c r="C287" s="256">
        <v>6231</v>
      </c>
      <c r="D287" s="256">
        <v>6227</v>
      </c>
      <c r="E287" s="256">
        <v>6250</v>
      </c>
      <c r="F287" s="256">
        <v>0</v>
      </c>
      <c r="G287" s="256">
        <v>5250</v>
      </c>
      <c r="H287" s="257" t="s">
        <v>153</v>
      </c>
      <c r="I287" s="180" t="s">
        <v>234</v>
      </c>
    </row>
    <row r="288" spans="1:9">
      <c r="A288" s="185" t="s">
        <v>23</v>
      </c>
      <c r="B288" s="258" t="s">
        <v>29</v>
      </c>
      <c r="C288" s="259">
        <v>6000</v>
      </c>
      <c r="D288" s="259">
        <v>6641</v>
      </c>
      <c r="E288" s="259">
        <v>6000</v>
      </c>
      <c r="F288" s="259">
        <v>0</v>
      </c>
      <c r="G288" s="259">
        <v>6076</v>
      </c>
      <c r="H288" s="260" t="s">
        <v>153</v>
      </c>
      <c r="I288" s="180" t="s">
        <v>234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655E-5552-40EA-89E5-2197EAAECEAB}">
  <dimension ref="A1:I24"/>
  <sheetViews>
    <sheetView topLeftCell="B1" workbookViewId="0">
      <selection activeCell="G1" sqref="G1:I13"/>
    </sheetView>
  </sheetViews>
  <sheetFormatPr baseColWidth="10" defaultRowHeight="14.5"/>
  <cols>
    <col min="1" max="1" width="15.6328125" customWidth="1"/>
    <col min="2" max="2" width="21.36328125" customWidth="1"/>
    <col min="7" max="7" width="33.90625" customWidth="1"/>
    <col min="8" max="8" width="34.1796875" customWidth="1"/>
  </cols>
  <sheetData>
    <row r="1" spans="1:9">
      <c r="A1" s="254" t="s">
        <v>39</v>
      </c>
      <c r="B1" s="254" t="s">
        <v>235</v>
      </c>
      <c r="D1" s="265" t="s">
        <v>71</v>
      </c>
      <c r="E1" s="265" t="s">
        <v>138</v>
      </c>
      <c r="G1" s="254" t="s">
        <v>236</v>
      </c>
      <c r="H1" s="254" t="s">
        <v>71</v>
      </c>
      <c r="I1" s="254" t="s">
        <v>138</v>
      </c>
    </row>
    <row r="2" spans="1:9">
      <c r="A2" s="211" t="s">
        <v>206</v>
      </c>
      <c r="B2" s="263">
        <v>44169</v>
      </c>
      <c r="D2" s="266" t="s">
        <v>40</v>
      </c>
      <c r="E2" s="267">
        <v>15</v>
      </c>
      <c r="G2" s="269" t="s">
        <v>207</v>
      </c>
      <c r="H2" s="266" t="s">
        <v>237</v>
      </c>
      <c r="I2" s="254">
        <v>15</v>
      </c>
    </row>
    <row r="3" spans="1:9">
      <c r="A3" s="254" t="s">
        <v>208</v>
      </c>
      <c r="B3" s="262">
        <v>44162</v>
      </c>
      <c r="D3" s="267" t="s">
        <v>41</v>
      </c>
      <c r="E3" s="267">
        <v>4</v>
      </c>
      <c r="G3" s="269" t="s">
        <v>238</v>
      </c>
      <c r="H3" s="254" t="s">
        <v>41</v>
      </c>
      <c r="I3" s="254">
        <v>4</v>
      </c>
    </row>
    <row r="4" spans="1:9">
      <c r="A4" s="254" t="s">
        <v>209</v>
      </c>
      <c r="B4" s="262">
        <v>44155</v>
      </c>
      <c r="D4" s="267" t="s">
        <v>42</v>
      </c>
      <c r="E4" s="267">
        <v>5</v>
      </c>
      <c r="G4" s="269" t="s">
        <v>29</v>
      </c>
      <c r="H4" s="254" t="s">
        <v>42</v>
      </c>
      <c r="I4" s="254">
        <v>5</v>
      </c>
    </row>
    <row r="5" spans="1:9">
      <c r="A5" s="254" t="s">
        <v>210</v>
      </c>
      <c r="B5" s="262">
        <v>44148</v>
      </c>
      <c r="D5" s="267" t="s">
        <v>48</v>
      </c>
      <c r="E5" s="267">
        <v>10</v>
      </c>
      <c r="G5" s="269" t="s">
        <v>36</v>
      </c>
      <c r="H5" s="254" t="s">
        <v>48</v>
      </c>
      <c r="I5" s="254">
        <v>10</v>
      </c>
    </row>
    <row r="6" spans="1:9">
      <c r="A6" s="254" t="s">
        <v>211</v>
      </c>
      <c r="B6" s="262">
        <v>44141</v>
      </c>
      <c r="D6" s="267" t="s">
        <v>44</v>
      </c>
      <c r="E6" s="267">
        <v>7</v>
      </c>
      <c r="G6" s="269" t="s">
        <v>32</v>
      </c>
      <c r="H6" s="254" t="s">
        <v>44</v>
      </c>
      <c r="I6" s="254">
        <v>7</v>
      </c>
    </row>
    <row r="7" spans="1:9">
      <c r="A7" s="254" t="s">
        <v>212</v>
      </c>
      <c r="B7" s="262">
        <v>44134</v>
      </c>
      <c r="D7" s="267" t="s">
        <v>43</v>
      </c>
      <c r="E7" s="267">
        <v>13</v>
      </c>
      <c r="G7" s="269" t="s">
        <v>239</v>
      </c>
      <c r="H7" s="254" t="s">
        <v>72</v>
      </c>
      <c r="I7" s="254">
        <v>13</v>
      </c>
    </row>
    <row r="8" spans="1:9" ht="29">
      <c r="A8" s="254" t="s">
        <v>213</v>
      </c>
      <c r="B8" s="262">
        <v>44127</v>
      </c>
      <c r="D8" s="267" t="s">
        <v>72</v>
      </c>
      <c r="E8" s="267">
        <v>13</v>
      </c>
      <c r="G8" s="269" t="s">
        <v>163</v>
      </c>
      <c r="H8" s="254" t="s">
        <v>72</v>
      </c>
      <c r="I8" s="254">
        <v>13</v>
      </c>
    </row>
    <row r="9" spans="1:9">
      <c r="A9" s="254" t="s">
        <v>214</v>
      </c>
      <c r="B9" s="262">
        <v>44120</v>
      </c>
      <c r="D9" s="267" t="s">
        <v>45</v>
      </c>
      <c r="E9" s="267">
        <v>16</v>
      </c>
      <c r="G9" s="269" t="s">
        <v>33</v>
      </c>
      <c r="H9" s="254" t="s">
        <v>45</v>
      </c>
      <c r="I9" s="254">
        <v>16</v>
      </c>
    </row>
    <row r="10" spans="1:9">
      <c r="A10" s="254" t="s">
        <v>215</v>
      </c>
      <c r="B10" s="262">
        <v>44113</v>
      </c>
      <c r="D10" s="267" t="s">
        <v>41</v>
      </c>
      <c r="E10" s="267">
        <v>4</v>
      </c>
      <c r="G10" s="269" t="s">
        <v>28</v>
      </c>
      <c r="H10" s="254" t="s">
        <v>41</v>
      </c>
      <c r="I10" s="254">
        <v>4</v>
      </c>
    </row>
    <row r="11" spans="1:9">
      <c r="A11" s="254" t="s">
        <v>216</v>
      </c>
      <c r="B11" s="262">
        <v>44106</v>
      </c>
      <c r="D11" s="267" t="s">
        <v>72</v>
      </c>
      <c r="E11" s="267">
        <v>13</v>
      </c>
      <c r="G11" s="269" t="s">
        <v>31</v>
      </c>
      <c r="H11" s="254" t="s">
        <v>72</v>
      </c>
      <c r="I11" s="254">
        <v>13</v>
      </c>
    </row>
    <row r="12" spans="1:9">
      <c r="A12" s="254" t="s">
        <v>219</v>
      </c>
      <c r="B12" s="262">
        <v>44099</v>
      </c>
      <c r="D12" s="267" t="s">
        <v>47</v>
      </c>
      <c r="E12" s="267">
        <v>9</v>
      </c>
      <c r="G12" s="269" t="s">
        <v>35</v>
      </c>
      <c r="H12" s="254" t="s">
        <v>47</v>
      </c>
      <c r="I12" s="254">
        <v>9</v>
      </c>
    </row>
    <row r="13" spans="1:9">
      <c r="A13" s="254" t="s">
        <v>220</v>
      </c>
      <c r="B13" s="262">
        <v>44092</v>
      </c>
      <c r="D13" s="267" t="s">
        <v>46</v>
      </c>
      <c r="E13" s="267">
        <v>8</v>
      </c>
      <c r="G13" s="269" t="s">
        <v>34</v>
      </c>
      <c r="H13" s="254" t="s">
        <v>173</v>
      </c>
      <c r="I13" s="254">
        <v>8</v>
      </c>
    </row>
    <row r="14" spans="1:9">
      <c r="A14" s="254" t="s">
        <v>221</v>
      </c>
      <c r="B14" s="262">
        <v>44085</v>
      </c>
      <c r="D14" s="268" t="s">
        <v>178</v>
      </c>
      <c r="E14" s="268">
        <v>4</v>
      </c>
    </row>
    <row r="15" spans="1:9">
      <c r="A15" s="254" t="s">
        <v>222</v>
      </c>
      <c r="B15" s="262">
        <v>44078</v>
      </c>
      <c r="D15" s="254" t="s">
        <v>183</v>
      </c>
      <c r="E15" s="254">
        <v>5</v>
      </c>
    </row>
    <row r="16" spans="1:9">
      <c r="A16" s="254" t="s">
        <v>224</v>
      </c>
      <c r="B16" s="262">
        <v>44071</v>
      </c>
      <c r="D16" s="254" t="s">
        <v>184</v>
      </c>
      <c r="E16" s="254">
        <v>13</v>
      </c>
    </row>
    <row r="17" spans="1:5">
      <c r="A17" s="254" t="s">
        <v>229</v>
      </c>
      <c r="B17" s="262">
        <v>44064</v>
      </c>
      <c r="D17" s="254" t="s">
        <v>185</v>
      </c>
      <c r="E17" s="254">
        <v>6</v>
      </c>
    </row>
    <row r="18" spans="1:5">
      <c r="A18" s="254" t="s">
        <v>230</v>
      </c>
      <c r="B18" s="262">
        <v>44057</v>
      </c>
      <c r="D18" s="254" t="s">
        <v>161</v>
      </c>
      <c r="E18" s="254">
        <v>7</v>
      </c>
    </row>
    <row r="19" spans="1:5">
      <c r="A19" s="254" t="s">
        <v>231</v>
      </c>
      <c r="B19" s="262">
        <v>44050</v>
      </c>
      <c r="D19" s="254" t="s">
        <v>186</v>
      </c>
      <c r="E19" s="254">
        <v>16</v>
      </c>
    </row>
    <row r="20" spans="1:5">
      <c r="A20" s="254" t="s">
        <v>232</v>
      </c>
      <c r="B20" s="262">
        <v>44043</v>
      </c>
      <c r="D20" s="254" t="s">
        <v>187</v>
      </c>
      <c r="E20" s="254">
        <v>8</v>
      </c>
    </row>
    <row r="21" spans="1:5">
      <c r="A21" s="254" t="s">
        <v>233</v>
      </c>
      <c r="B21" s="262">
        <v>44036</v>
      </c>
      <c r="D21" s="254" t="s">
        <v>188</v>
      </c>
      <c r="E21" s="254">
        <v>9</v>
      </c>
    </row>
    <row r="22" spans="1:5">
      <c r="A22" s="254" t="s">
        <v>234</v>
      </c>
      <c r="B22" s="264">
        <v>44029</v>
      </c>
      <c r="D22" s="254" t="s">
        <v>189</v>
      </c>
      <c r="E22" s="254">
        <v>14</v>
      </c>
    </row>
    <row r="23" spans="1:5">
      <c r="D23" s="268" t="s">
        <v>167</v>
      </c>
      <c r="E23" s="268">
        <v>10</v>
      </c>
    </row>
    <row r="24" spans="1:5">
      <c r="D24" s="254" t="s">
        <v>190</v>
      </c>
      <c r="E24" s="254">
        <v>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2FCE-11A4-4285-9EED-CD49F418A035}">
  <dimension ref="A1"/>
  <sheetViews>
    <sheetView tabSelected="1" workbookViewId="0"/>
  </sheetViews>
  <sheetFormatPr baseColWidth="10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CC90-FC04-4136-9F65-3ACCDB59EEE6}">
  <dimension ref="A1:D45"/>
  <sheetViews>
    <sheetView workbookViewId="0">
      <selection activeCell="F14" sqref="F14"/>
    </sheetView>
  </sheetViews>
  <sheetFormatPr baseColWidth="10" defaultRowHeight="14.5"/>
  <cols>
    <col min="1" max="1" width="10.36328125" bestFit="1" customWidth="1"/>
    <col min="2" max="2" width="13" bestFit="1" customWidth="1"/>
    <col min="3" max="3" width="6.453125" bestFit="1" customWidth="1"/>
    <col min="4" max="4" width="11.81640625" bestFit="1" customWidth="1"/>
  </cols>
  <sheetData>
    <row r="1" spans="1:4">
      <c r="A1" t="s">
        <v>0</v>
      </c>
      <c r="B1" t="s">
        <v>132</v>
      </c>
      <c r="C1" t="s">
        <v>1</v>
      </c>
      <c r="D1" t="s">
        <v>225</v>
      </c>
    </row>
    <row r="2" spans="1:4">
      <c r="A2" s="37" t="s">
        <v>2</v>
      </c>
      <c r="B2" s="37" t="s">
        <v>133</v>
      </c>
      <c r="C2" s="37" t="s">
        <v>76</v>
      </c>
      <c r="D2" s="39">
        <v>1380.1666666666667</v>
      </c>
    </row>
    <row r="3" spans="1:4">
      <c r="A3" s="37" t="s">
        <v>2</v>
      </c>
      <c r="B3" s="37" t="s">
        <v>133</v>
      </c>
      <c r="C3" s="37" t="s">
        <v>131</v>
      </c>
      <c r="D3" s="39">
        <v>1177.375</v>
      </c>
    </row>
    <row r="4" spans="1:4">
      <c r="A4" s="37" t="s">
        <v>3</v>
      </c>
      <c r="B4" s="37" t="s">
        <v>133</v>
      </c>
      <c r="C4" s="37" t="s">
        <v>76</v>
      </c>
      <c r="D4" s="39">
        <v>1244</v>
      </c>
    </row>
    <row r="5" spans="1:4">
      <c r="A5" s="37" t="s">
        <v>3</v>
      </c>
      <c r="B5" s="37" t="s">
        <v>133</v>
      </c>
      <c r="C5" s="37" t="s">
        <v>131</v>
      </c>
      <c r="D5" s="39">
        <v>1162.7142857142858</v>
      </c>
    </row>
    <row r="6" spans="1:4">
      <c r="A6" s="37" t="s">
        <v>4</v>
      </c>
      <c r="B6" s="37" t="s">
        <v>133</v>
      </c>
      <c r="C6" s="37" t="s">
        <v>76</v>
      </c>
      <c r="D6" s="39">
        <v>1158.8</v>
      </c>
    </row>
    <row r="7" spans="1:4">
      <c r="A7" s="37" t="s">
        <v>4</v>
      </c>
      <c r="B7" s="37" t="s">
        <v>133</v>
      </c>
      <c r="C7" s="37" t="s">
        <v>131</v>
      </c>
      <c r="D7" s="39">
        <v>1198.5</v>
      </c>
    </row>
    <row r="8" spans="1:4">
      <c r="A8" s="37" t="s">
        <v>5</v>
      </c>
      <c r="B8" s="37" t="s">
        <v>133</v>
      </c>
      <c r="C8" s="37" t="s">
        <v>76</v>
      </c>
      <c r="D8" s="39">
        <v>1172</v>
      </c>
    </row>
    <row r="9" spans="1:4">
      <c r="A9" s="37" t="s">
        <v>5</v>
      </c>
      <c r="B9" s="37" t="s">
        <v>133</v>
      </c>
      <c r="C9" s="37" t="s">
        <v>131</v>
      </c>
      <c r="D9" s="39">
        <v>1190</v>
      </c>
    </row>
    <row r="10" spans="1:4">
      <c r="A10" s="37" t="s">
        <v>6</v>
      </c>
      <c r="B10" s="37" t="s">
        <v>133</v>
      </c>
      <c r="C10" s="37" t="s">
        <v>76</v>
      </c>
      <c r="D10" s="39">
        <v>1148.2</v>
      </c>
    </row>
    <row r="11" spans="1:4">
      <c r="A11" s="37" t="s">
        <v>6</v>
      </c>
      <c r="B11" s="37" t="s">
        <v>133</v>
      </c>
      <c r="C11" s="37" t="s">
        <v>131</v>
      </c>
      <c r="D11" s="39">
        <v>1184.5</v>
      </c>
    </row>
    <row r="12" spans="1:4">
      <c r="A12" s="37" t="s">
        <v>7</v>
      </c>
      <c r="B12" s="37" t="s">
        <v>133</v>
      </c>
      <c r="C12" s="37" t="s">
        <v>76</v>
      </c>
      <c r="D12" s="39">
        <v>1157.75</v>
      </c>
    </row>
    <row r="13" spans="1:4">
      <c r="A13" s="37" t="s">
        <v>7</v>
      </c>
      <c r="B13" s="37" t="s">
        <v>133</v>
      </c>
      <c r="C13" s="37" t="s">
        <v>131</v>
      </c>
      <c r="D13" s="39">
        <v>1116.1666666666667</v>
      </c>
    </row>
    <row r="14" spans="1:4">
      <c r="A14" s="37" t="s">
        <v>8</v>
      </c>
      <c r="B14" s="37" t="s">
        <v>133</v>
      </c>
      <c r="C14" s="37" t="s">
        <v>76</v>
      </c>
      <c r="D14" s="39">
        <v>1173.375</v>
      </c>
    </row>
    <row r="15" spans="1:4">
      <c r="A15" s="37" t="s">
        <v>8</v>
      </c>
      <c r="B15" s="37" t="s">
        <v>133</v>
      </c>
      <c r="C15" s="37" t="s">
        <v>131</v>
      </c>
      <c r="D15" s="39">
        <v>1141.8</v>
      </c>
    </row>
    <row r="16" spans="1:4">
      <c r="A16" s="37" t="s">
        <v>9</v>
      </c>
      <c r="B16" s="37" t="s">
        <v>133</v>
      </c>
      <c r="C16" s="37" t="s">
        <v>76</v>
      </c>
      <c r="D16" s="39">
        <v>1161.8</v>
      </c>
    </row>
    <row r="17" spans="1:4">
      <c r="A17" s="37" t="s">
        <v>9</v>
      </c>
      <c r="B17" s="37" t="s">
        <v>133</v>
      </c>
      <c r="C17" s="37" t="s">
        <v>131</v>
      </c>
      <c r="D17" s="39">
        <v>1171.8</v>
      </c>
    </row>
    <row r="18" spans="1:4">
      <c r="A18" s="37" t="s">
        <v>10</v>
      </c>
      <c r="B18" s="37" t="s">
        <v>133</v>
      </c>
      <c r="C18" s="37" t="s">
        <v>76</v>
      </c>
      <c r="D18" s="39">
        <v>1141</v>
      </c>
    </row>
    <row r="19" spans="1:4">
      <c r="A19" s="37" t="s">
        <v>10</v>
      </c>
      <c r="B19" s="37" t="s">
        <v>133</v>
      </c>
      <c r="C19" s="37" t="s">
        <v>131</v>
      </c>
      <c r="D19" s="39">
        <v>1139.5</v>
      </c>
    </row>
    <row r="20" spans="1:4">
      <c r="A20" s="37" t="s">
        <v>11</v>
      </c>
      <c r="B20" s="37" t="s">
        <v>133</v>
      </c>
      <c r="C20" s="37" t="s">
        <v>76</v>
      </c>
      <c r="D20" s="39">
        <v>1162</v>
      </c>
    </row>
    <row r="21" spans="1:4">
      <c r="A21" s="37" t="s">
        <v>11</v>
      </c>
      <c r="B21" s="37" t="s">
        <v>133</v>
      </c>
      <c r="C21" s="37" t="s">
        <v>131</v>
      </c>
      <c r="D21" s="39">
        <v>1190.9000000000001</v>
      </c>
    </row>
    <row r="22" spans="1:4">
      <c r="A22" s="37" t="s">
        <v>12</v>
      </c>
      <c r="B22" s="37" t="s">
        <v>133</v>
      </c>
      <c r="C22" s="37" t="s">
        <v>76</v>
      </c>
      <c r="D22" s="39">
        <v>1168.5</v>
      </c>
    </row>
    <row r="23" spans="1:4">
      <c r="A23" s="37" t="s">
        <v>13</v>
      </c>
      <c r="B23" s="37" t="s">
        <v>133</v>
      </c>
      <c r="C23" s="37" t="s">
        <v>76</v>
      </c>
      <c r="D23" s="39">
        <v>1198.75</v>
      </c>
    </row>
    <row r="24" spans="1:4">
      <c r="A24" s="37" t="s">
        <v>2</v>
      </c>
      <c r="B24" s="37" t="s">
        <v>37</v>
      </c>
      <c r="C24" s="37" t="s">
        <v>76</v>
      </c>
      <c r="D24" s="39">
        <v>399.75</v>
      </c>
    </row>
    <row r="25" spans="1:4">
      <c r="A25" s="37" t="s">
        <v>2</v>
      </c>
      <c r="B25" s="37" t="s">
        <v>37</v>
      </c>
      <c r="C25" s="37" t="s">
        <v>131</v>
      </c>
      <c r="D25" s="39">
        <v>508</v>
      </c>
    </row>
    <row r="26" spans="1:4">
      <c r="A26" s="37" t="s">
        <v>3</v>
      </c>
      <c r="B26" s="37" t="s">
        <v>37</v>
      </c>
      <c r="C26" s="37" t="s">
        <v>76</v>
      </c>
      <c r="D26" s="39">
        <v>454.375</v>
      </c>
    </row>
    <row r="27" spans="1:4">
      <c r="A27" s="37" t="s">
        <v>3</v>
      </c>
      <c r="B27" s="37" t="s">
        <v>37</v>
      </c>
      <c r="C27" s="37" t="s">
        <v>131</v>
      </c>
      <c r="D27" s="39">
        <v>503.375</v>
      </c>
    </row>
    <row r="28" spans="1:4">
      <c r="A28" s="37" t="s">
        <v>4</v>
      </c>
      <c r="B28" s="37" t="s">
        <v>37</v>
      </c>
      <c r="C28" s="37" t="s">
        <v>76</v>
      </c>
      <c r="D28" s="39">
        <v>476.5</v>
      </c>
    </row>
    <row r="29" spans="1:4">
      <c r="A29" s="37" t="s">
        <v>4</v>
      </c>
      <c r="B29" s="37" t="s">
        <v>37</v>
      </c>
      <c r="C29" s="37" t="s">
        <v>131</v>
      </c>
      <c r="D29" s="39">
        <v>516.25</v>
      </c>
    </row>
    <row r="30" spans="1:4">
      <c r="A30" s="37" t="s">
        <v>5</v>
      </c>
      <c r="B30" s="37" t="s">
        <v>37</v>
      </c>
      <c r="C30" s="37" t="s">
        <v>76</v>
      </c>
      <c r="D30" s="39">
        <v>459</v>
      </c>
    </row>
    <row r="31" spans="1:4">
      <c r="A31" s="37" t="s">
        <v>5</v>
      </c>
      <c r="B31" s="37" t="s">
        <v>37</v>
      </c>
      <c r="C31" s="37" t="s">
        <v>131</v>
      </c>
      <c r="D31" s="39">
        <v>544.625</v>
      </c>
    </row>
    <row r="32" spans="1:4">
      <c r="A32" s="37" t="s">
        <v>6</v>
      </c>
      <c r="B32" s="37" t="s">
        <v>37</v>
      </c>
      <c r="C32" s="37" t="s">
        <v>76</v>
      </c>
      <c r="D32" s="39">
        <v>472.2</v>
      </c>
    </row>
    <row r="33" spans="1:4">
      <c r="A33" s="37" t="s">
        <v>6</v>
      </c>
      <c r="B33" s="37" t="s">
        <v>37</v>
      </c>
      <c r="C33" s="37" t="s">
        <v>131</v>
      </c>
      <c r="D33" s="39">
        <v>513.77777777777783</v>
      </c>
    </row>
    <row r="34" spans="1:4">
      <c r="A34" s="37" t="s">
        <v>7</v>
      </c>
      <c r="B34" s="37" t="s">
        <v>37</v>
      </c>
      <c r="C34" s="37" t="s">
        <v>76</v>
      </c>
      <c r="D34" s="39">
        <v>476.25</v>
      </c>
    </row>
    <row r="35" spans="1:4">
      <c r="A35" s="37" t="s">
        <v>7</v>
      </c>
      <c r="B35" s="37" t="s">
        <v>37</v>
      </c>
      <c r="C35" s="37" t="s">
        <v>131</v>
      </c>
      <c r="D35" s="39">
        <v>484.375</v>
      </c>
    </row>
    <row r="36" spans="1:4">
      <c r="A36" s="37" t="s">
        <v>8</v>
      </c>
      <c r="B36" s="37" t="s">
        <v>37</v>
      </c>
      <c r="C36" s="37" t="s">
        <v>76</v>
      </c>
      <c r="D36" s="39">
        <v>480.25</v>
      </c>
    </row>
    <row r="37" spans="1:4">
      <c r="A37" s="37" t="s">
        <v>8</v>
      </c>
      <c r="B37" s="37" t="s">
        <v>37</v>
      </c>
      <c r="C37" s="37" t="s">
        <v>131</v>
      </c>
      <c r="D37" s="39">
        <v>513.70000000000005</v>
      </c>
    </row>
    <row r="38" spans="1:4">
      <c r="A38" s="37" t="s">
        <v>9</v>
      </c>
      <c r="B38" s="37" t="s">
        <v>37</v>
      </c>
      <c r="C38" s="37" t="s">
        <v>76</v>
      </c>
      <c r="D38" s="39">
        <v>478.5</v>
      </c>
    </row>
    <row r="39" spans="1:4">
      <c r="A39" s="37" t="s">
        <v>9</v>
      </c>
      <c r="B39" s="37" t="s">
        <v>37</v>
      </c>
      <c r="C39" s="37" t="s">
        <v>131</v>
      </c>
      <c r="D39" s="39">
        <v>470.125</v>
      </c>
    </row>
    <row r="40" spans="1:4">
      <c r="A40" s="37" t="s">
        <v>10</v>
      </c>
      <c r="B40" s="37" t="s">
        <v>37</v>
      </c>
      <c r="C40" s="37" t="s">
        <v>76</v>
      </c>
      <c r="D40" s="39">
        <v>497.28571428571428</v>
      </c>
    </row>
    <row r="41" spans="1:4">
      <c r="A41" s="37" t="s">
        <v>10</v>
      </c>
      <c r="B41" s="37" t="s">
        <v>37</v>
      </c>
      <c r="C41" s="37" t="s">
        <v>131</v>
      </c>
      <c r="D41" s="39">
        <v>575.875</v>
      </c>
    </row>
    <row r="42" spans="1:4">
      <c r="A42" s="37" t="s">
        <v>11</v>
      </c>
      <c r="B42" s="37" t="s">
        <v>37</v>
      </c>
      <c r="C42" s="37" t="s">
        <v>76</v>
      </c>
      <c r="D42" s="39">
        <v>565</v>
      </c>
    </row>
    <row r="43" spans="1:4">
      <c r="A43" s="37" t="s">
        <v>11</v>
      </c>
      <c r="B43" s="37" t="s">
        <v>37</v>
      </c>
      <c r="C43" s="37" t="s">
        <v>131</v>
      </c>
      <c r="D43" s="39">
        <v>532.29999999999995</v>
      </c>
    </row>
    <row r="44" spans="1:4">
      <c r="A44" s="37" t="s">
        <v>12</v>
      </c>
      <c r="B44" s="37" t="s">
        <v>37</v>
      </c>
      <c r="C44" s="37" t="s">
        <v>76</v>
      </c>
      <c r="D44" s="39">
        <v>530.9</v>
      </c>
    </row>
    <row r="45" spans="1:4">
      <c r="A45" s="37" t="s">
        <v>13</v>
      </c>
      <c r="B45" s="37" t="s">
        <v>37</v>
      </c>
      <c r="C45" s="37" t="s">
        <v>76</v>
      </c>
      <c r="D45" s="39">
        <v>462.375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26F8-1752-4DB1-9218-368D6C40EE04}">
  <sheetPr>
    <tabColor rgb="FFFFC000"/>
  </sheetPr>
  <dimension ref="A1:D25"/>
  <sheetViews>
    <sheetView workbookViewId="0">
      <selection activeCell="A5" sqref="A5"/>
    </sheetView>
  </sheetViews>
  <sheetFormatPr baseColWidth="10" defaultRowHeight="14.5"/>
  <cols>
    <col min="1" max="1" width="11.36328125" customWidth="1"/>
    <col min="2" max="2" width="11.36328125" style="39" customWidth="1"/>
    <col min="3" max="3" width="15.08984375" customWidth="1"/>
  </cols>
  <sheetData>
    <row r="1" spans="1:4" s="39" customFormat="1">
      <c r="A1" s="32" t="s">
        <v>0</v>
      </c>
      <c r="B1" s="55" t="s">
        <v>132</v>
      </c>
      <c r="C1" s="15" t="s">
        <v>76</v>
      </c>
      <c r="D1" s="15" t="s">
        <v>131</v>
      </c>
    </row>
    <row r="2" spans="1:4">
      <c r="A2" s="31" t="s">
        <v>2</v>
      </c>
      <c r="B2" s="14" t="s">
        <v>133</v>
      </c>
      <c r="C2" s="43">
        <v>1380.1666666666667</v>
      </c>
      <c r="D2" s="43">
        <v>1177.375</v>
      </c>
    </row>
    <row r="3" spans="1:4">
      <c r="A3" s="30" t="s">
        <v>3</v>
      </c>
      <c r="B3" s="14" t="s">
        <v>133</v>
      </c>
      <c r="C3" s="40">
        <v>1244</v>
      </c>
      <c r="D3" s="40">
        <v>1162.7142857142858</v>
      </c>
    </row>
    <row r="4" spans="1:4">
      <c r="A4" s="30" t="s">
        <v>4</v>
      </c>
      <c r="B4" s="14" t="s">
        <v>133</v>
      </c>
      <c r="C4" s="40">
        <v>1158.8</v>
      </c>
      <c r="D4" s="40">
        <v>1198.5</v>
      </c>
    </row>
    <row r="5" spans="1:4">
      <c r="A5" s="30" t="s">
        <v>5</v>
      </c>
      <c r="B5" s="14" t="s">
        <v>133</v>
      </c>
      <c r="C5" s="40">
        <v>1172</v>
      </c>
      <c r="D5" s="40">
        <v>1190</v>
      </c>
    </row>
    <row r="6" spans="1:4">
      <c r="A6" s="30" t="s">
        <v>6</v>
      </c>
      <c r="B6" s="14" t="s">
        <v>133</v>
      </c>
      <c r="C6" s="40">
        <v>1148.2</v>
      </c>
      <c r="D6" s="40">
        <v>1184.5</v>
      </c>
    </row>
    <row r="7" spans="1:4">
      <c r="A7" s="30" t="s">
        <v>7</v>
      </c>
      <c r="B7" s="14" t="s">
        <v>133</v>
      </c>
      <c r="C7" s="40">
        <v>1157.75</v>
      </c>
      <c r="D7" s="40">
        <v>1116.1666666666667</v>
      </c>
    </row>
    <row r="8" spans="1:4">
      <c r="A8" s="30" t="s">
        <v>8</v>
      </c>
      <c r="B8" s="14" t="s">
        <v>133</v>
      </c>
      <c r="C8" s="40">
        <v>1173.375</v>
      </c>
      <c r="D8" s="40">
        <v>1141.8</v>
      </c>
    </row>
    <row r="9" spans="1:4">
      <c r="A9" s="30" t="s">
        <v>9</v>
      </c>
      <c r="B9" s="14" t="s">
        <v>133</v>
      </c>
      <c r="C9" s="40">
        <v>1161.8</v>
      </c>
      <c r="D9" s="40">
        <v>1171.8</v>
      </c>
    </row>
    <row r="10" spans="1:4">
      <c r="A10" s="30" t="s">
        <v>10</v>
      </c>
      <c r="B10" s="14" t="s">
        <v>133</v>
      </c>
      <c r="C10" s="40">
        <v>1141</v>
      </c>
      <c r="D10" s="40">
        <v>1139.5</v>
      </c>
    </row>
    <row r="11" spans="1:4">
      <c r="A11" s="30" t="s">
        <v>11</v>
      </c>
      <c r="B11" s="14" t="s">
        <v>133</v>
      </c>
      <c r="C11" s="40">
        <v>1162</v>
      </c>
      <c r="D11" s="40">
        <v>1190.9000000000001</v>
      </c>
    </row>
    <row r="12" spans="1:4">
      <c r="A12" s="30" t="s">
        <v>12</v>
      </c>
      <c r="B12" s="14" t="s">
        <v>133</v>
      </c>
      <c r="C12" s="40">
        <v>1168.5</v>
      </c>
      <c r="D12" s="40"/>
    </row>
    <row r="13" spans="1:4">
      <c r="A13" s="29" t="s">
        <v>13</v>
      </c>
      <c r="B13" s="14" t="s">
        <v>133</v>
      </c>
      <c r="C13" s="44">
        <v>1198.75</v>
      </c>
      <c r="D13" s="44"/>
    </row>
    <row r="14" spans="1:4">
      <c r="A14" s="30" t="s">
        <v>2</v>
      </c>
      <c r="B14" s="13" t="s">
        <v>37</v>
      </c>
      <c r="C14" s="40">
        <v>399.75</v>
      </c>
      <c r="D14" s="40">
        <v>508</v>
      </c>
    </row>
    <row r="15" spans="1:4">
      <c r="A15" s="30" t="s">
        <v>3</v>
      </c>
      <c r="B15" s="13" t="s">
        <v>37</v>
      </c>
      <c r="C15" s="40">
        <v>454.375</v>
      </c>
      <c r="D15" s="40">
        <v>503.375</v>
      </c>
    </row>
    <row r="16" spans="1:4">
      <c r="A16" s="30" t="s">
        <v>4</v>
      </c>
      <c r="B16" s="13" t="s">
        <v>37</v>
      </c>
      <c r="C16" s="40">
        <v>476.5</v>
      </c>
      <c r="D16" s="40">
        <v>516.25</v>
      </c>
    </row>
    <row r="17" spans="1:4">
      <c r="A17" s="30" t="s">
        <v>5</v>
      </c>
      <c r="B17" s="13" t="s">
        <v>37</v>
      </c>
      <c r="C17" s="40">
        <v>459</v>
      </c>
      <c r="D17" s="40">
        <v>544.625</v>
      </c>
    </row>
    <row r="18" spans="1:4">
      <c r="A18" s="30" t="s">
        <v>6</v>
      </c>
      <c r="B18" s="13" t="s">
        <v>37</v>
      </c>
      <c r="C18" s="40">
        <v>472.2</v>
      </c>
      <c r="D18" s="40">
        <v>513.77777777777783</v>
      </c>
    </row>
    <row r="19" spans="1:4">
      <c r="A19" s="30" t="s">
        <v>7</v>
      </c>
      <c r="B19" s="13" t="s">
        <v>37</v>
      </c>
      <c r="C19" s="40">
        <v>476.25</v>
      </c>
      <c r="D19" s="40">
        <v>484.375</v>
      </c>
    </row>
    <row r="20" spans="1:4">
      <c r="A20" s="30" t="s">
        <v>8</v>
      </c>
      <c r="B20" s="13" t="s">
        <v>37</v>
      </c>
      <c r="C20" s="40">
        <v>480.25</v>
      </c>
      <c r="D20" s="40">
        <v>513.70000000000005</v>
      </c>
    </row>
    <row r="21" spans="1:4">
      <c r="A21" s="30" t="s">
        <v>9</v>
      </c>
      <c r="B21" s="13" t="s">
        <v>37</v>
      </c>
      <c r="C21" s="40">
        <v>478.5</v>
      </c>
      <c r="D21" s="40">
        <v>470.125</v>
      </c>
    </row>
    <row r="22" spans="1:4">
      <c r="A22" s="30" t="s">
        <v>10</v>
      </c>
      <c r="B22" s="13" t="s">
        <v>37</v>
      </c>
      <c r="C22" s="40">
        <v>497.28571428571428</v>
      </c>
      <c r="D22" s="40">
        <v>575.875</v>
      </c>
    </row>
    <row r="23" spans="1:4">
      <c r="A23" s="30" t="s">
        <v>11</v>
      </c>
      <c r="B23" s="13" t="s">
        <v>37</v>
      </c>
      <c r="C23" s="40">
        <v>565</v>
      </c>
      <c r="D23" s="40">
        <v>532.29999999999995</v>
      </c>
    </row>
    <row r="24" spans="1:4">
      <c r="A24" s="30" t="s">
        <v>12</v>
      </c>
      <c r="B24" s="13" t="s">
        <v>37</v>
      </c>
      <c r="C24" s="40">
        <v>530.9</v>
      </c>
      <c r="D24" s="40"/>
    </row>
    <row r="25" spans="1:4">
      <c r="A25" s="12" t="s">
        <v>13</v>
      </c>
      <c r="B25" s="13" t="s">
        <v>37</v>
      </c>
      <c r="C25" s="45">
        <v>462.375</v>
      </c>
      <c r="D25" s="4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61E2-C1DD-4F2E-97BD-9805F6D71516}">
  <sheetPr>
    <tabColor rgb="FF00B050"/>
  </sheetPr>
  <dimension ref="A1:D325"/>
  <sheetViews>
    <sheetView topLeftCell="A154" workbookViewId="0">
      <selection activeCell="B164" sqref="B164"/>
    </sheetView>
  </sheetViews>
  <sheetFormatPr baseColWidth="10" defaultRowHeight="14.5"/>
  <cols>
    <col min="1" max="1" width="15.90625" bestFit="1" customWidth="1"/>
    <col min="2" max="2" width="14.08984375" bestFit="1" customWidth="1"/>
    <col min="3" max="3" width="11.453125" bestFit="1" customWidth="1"/>
    <col min="4" max="4" width="8.26953125" bestFit="1" customWidth="1"/>
  </cols>
  <sheetData>
    <row r="1" spans="1:4">
      <c r="A1" t="s">
        <v>135</v>
      </c>
      <c r="B1" t="s">
        <v>39</v>
      </c>
      <c r="C1" t="s">
        <v>136</v>
      </c>
      <c r="D1" t="s">
        <v>227</v>
      </c>
    </row>
    <row r="2" spans="1:4">
      <c r="A2" s="37" t="s">
        <v>133</v>
      </c>
      <c r="B2" s="57">
        <v>44029</v>
      </c>
      <c r="C2" s="37" t="s">
        <v>40</v>
      </c>
      <c r="D2" s="39">
        <v>1190</v>
      </c>
    </row>
    <row r="3" spans="1:4">
      <c r="A3" s="37" t="s">
        <v>133</v>
      </c>
      <c r="B3" s="57">
        <v>44029</v>
      </c>
      <c r="C3" s="37" t="s">
        <v>41</v>
      </c>
      <c r="D3" s="39">
        <v>1190</v>
      </c>
    </row>
    <row r="4" spans="1:4">
      <c r="A4" s="37" t="s">
        <v>133</v>
      </c>
      <c r="B4" s="57">
        <v>44029</v>
      </c>
      <c r="C4" s="37" t="s">
        <v>42</v>
      </c>
      <c r="D4" s="39">
        <v>1115.5</v>
      </c>
    </row>
    <row r="5" spans="1:4">
      <c r="A5" s="37" t="s">
        <v>133</v>
      </c>
      <c r="B5" s="57">
        <v>44029</v>
      </c>
      <c r="C5" s="37" t="s">
        <v>43</v>
      </c>
      <c r="D5" s="39">
        <v>1145</v>
      </c>
    </row>
    <row r="6" spans="1:4">
      <c r="A6" s="37" t="s">
        <v>133</v>
      </c>
      <c r="B6" s="57">
        <v>44029</v>
      </c>
      <c r="C6" s="37" t="s">
        <v>44</v>
      </c>
      <c r="D6" s="39">
        <v>1160</v>
      </c>
    </row>
    <row r="7" spans="1:4">
      <c r="A7" s="37" t="s">
        <v>133</v>
      </c>
      <c r="B7" s="57">
        <v>44029</v>
      </c>
      <c r="C7" s="37" t="s">
        <v>45</v>
      </c>
      <c r="D7" s="39">
        <v>878.5</v>
      </c>
    </row>
    <row r="8" spans="1:4">
      <c r="A8" s="37" t="s">
        <v>133</v>
      </c>
      <c r="B8" s="57">
        <v>44029</v>
      </c>
      <c r="C8" s="37" t="s">
        <v>46</v>
      </c>
      <c r="D8" s="39">
        <v>1165</v>
      </c>
    </row>
    <row r="9" spans="1:4">
      <c r="A9" s="37" t="s">
        <v>133</v>
      </c>
      <c r="B9" s="57">
        <v>44029</v>
      </c>
      <c r="C9" s="37" t="s">
        <v>47</v>
      </c>
      <c r="D9" s="39">
        <v>1111</v>
      </c>
    </row>
    <row r="10" spans="1:4">
      <c r="A10" s="37" t="s">
        <v>133</v>
      </c>
      <c r="B10" s="57">
        <v>44029</v>
      </c>
      <c r="C10" s="37" t="s">
        <v>48</v>
      </c>
      <c r="D10" s="39">
        <v>1093</v>
      </c>
    </row>
    <row r="11" spans="1:4">
      <c r="A11" s="37" t="s">
        <v>133</v>
      </c>
      <c r="B11" s="57">
        <v>44036</v>
      </c>
      <c r="C11" s="37" t="s">
        <v>40</v>
      </c>
      <c r="D11" s="39">
        <v>1340</v>
      </c>
    </row>
    <row r="12" spans="1:4">
      <c r="A12" s="37" t="s">
        <v>133</v>
      </c>
      <c r="B12" s="57">
        <v>44036</v>
      </c>
      <c r="C12" s="37" t="s">
        <v>41</v>
      </c>
      <c r="D12" s="39">
        <v>1175</v>
      </c>
    </row>
    <row r="13" spans="1:4">
      <c r="A13" s="37" t="s">
        <v>133</v>
      </c>
      <c r="B13" s="57">
        <v>44036</v>
      </c>
      <c r="C13" s="37" t="s">
        <v>42</v>
      </c>
      <c r="D13" s="39">
        <v>1200</v>
      </c>
    </row>
    <row r="14" spans="1:4">
      <c r="A14" s="37" t="s">
        <v>133</v>
      </c>
      <c r="B14" s="57">
        <v>44036</v>
      </c>
      <c r="C14" s="37" t="s">
        <v>43</v>
      </c>
      <c r="D14" s="39">
        <v>1134</v>
      </c>
    </row>
    <row r="15" spans="1:4">
      <c r="A15" s="37" t="s">
        <v>133</v>
      </c>
      <c r="B15" s="57">
        <v>44036</v>
      </c>
      <c r="C15" s="37" t="s">
        <v>44</v>
      </c>
      <c r="D15" s="39">
        <v>1195</v>
      </c>
    </row>
    <row r="16" spans="1:4">
      <c r="A16" s="37" t="s">
        <v>133</v>
      </c>
      <c r="B16" s="57">
        <v>44036</v>
      </c>
      <c r="C16" s="37" t="s">
        <v>45</v>
      </c>
      <c r="D16" s="39">
        <v>992</v>
      </c>
    </row>
    <row r="17" spans="1:4">
      <c r="A17" s="37" t="s">
        <v>133</v>
      </c>
      <c r="B17" s="57">
        <v>44036</v>
      </c>
      <c r="C17" s="37" t="s">
        <v>46</v>
      </c>
      <c r="D17" s="39">
        <v>1160</v>
      </c>
    </row>
    <row r="18" spans="1:4">
      <c r="A18" s="37" t="s">
        <v>133</v>
      </c>
      <c r="B18" s="57">
        <v>44036</v>
      </c>
      <c r="C18" s="37" t="s">
        <v>47</v>
      </c>
      <c r="D18" s="39">
        <v>1092</v>
      </c>
    </row>
    <row r="19" spans="1:4">
      <c r="A19" s="37" t="s">
        <v>133</v>
      </c>
      <c r="B19" s="57">
        <v>44036</v>
      </c>
      <c r="C19" s="37" t="s">
        <v>48</v>
      </c>
      <c r="D19" s="39">
        <v>1167.5</v>
      </c>
    </row>
    <row r="20" spans="1:4">
      <c r="A20" s="37" t="s">
        <v>133</v>
      </c>
      <c r="B20" s="57">
        <v>44043</v>
      </c>
      <c r="C20" s="37" t="s">
        <v>40</v>
      </c>
      <c r="D20" s="39">
        <v>1190</v>
      </c>
    </row>
    <row r="21" spans="1:4">
      <c r="A21" s="37" t="s">
        <v>133</v>
      </c>
      <c r="B21" s="57">
        <v>44043</v>
      </c>
      <c r="C21" s="37" t="s">
        <v>41</v>
      </c>
      <c r="D21" s="39">
        <v>1240</v>
      </c>
    </row>
    <row r="22" spans="1:4">
      <c r="A22" s="37" t="s">
        <v>133</v>
      </c>
      <c r="B22" s="57">
        <v>44043</v>
      </c>
      <c r="C22" s="37" t="s">
        <v>42</v>
      </c>
      <c r="D22" s="39">
        <v>1176.5</v>
      </c>
    </row>
    <row r="23" spans="1:4">
      <c r="A23" s="37" t="s">
        <v>133</v>
      </c>
      <c r="B23" s="57">
        <v>44043</v>
      </c>
      <c r="C23" s="37" t="s">
        <v>43</v>
      </c>
      <c r="D23" s="39">
        <v>1157</v>
      </c>
    </row>
    <row r="24" spans="1:4">
      <c r="A24" s="37" t="s">
        <v>133</v>
      </c>
      <c r="B24" s="57">
        <v>44043</v>
      </c>
      <c r="C24" s="37" t="s">
        <v>44</v>
      </c>
      <c r="D24" s="39">
        <v>1188</v>
      </c>
    </row>
    <row r="25" spans="1:4">
      <c r="A25" s="37" t="s">
        <v>133</v>
      </c>
      <c r="B25" s="57">
        <v>44043</v>
      </c>
      <c r="C25" s="37" t="s">
        <v>45</v>
      </c>
      <c r="D25" s="39">
        <v>977.5</v>
      </c>
    </row>
    <row r="26" spans="1:4">
      <c r="A26" s="37" t="s">
        <v>133</v>
      </c>
      <c r="B26" s="57">
        <v>44043</v>
      </c>
      <c r="C26" s="37" t="s">
        <v>46</v>
      </c>
      <c r="D26" s="39">
        <v>1180</v>
      </c>
    </row>
    <row r="27" spans="1:4">
      <c r="A27" s="37" t="s">
        <v>133</v>
      </c>
      <c r="B27" s="57">
        <v>44043</v>
      </c>
      <c r="C27" s="37" t="s">
        <v>47</v>
      </c>
      <c r="D27" s="39">
        <v>1012.5</v>
      </c>
    </row>
    <row r="28" spans="1:4">
      <c r="A28" s="37" t="s">
        <v>133</v>
      </c>
      <c r="B28" s="57">
        <v>44043</v>
      </c>
      <c r="C28" s="37" t="s">
        <v>48</v>
      </c>
      <c r="D28" s="39">
        <v>1145</v>
      </c>
    </row>
    <row r="29" spans="1:4">
      <c r="A29" s="37" t="s">
        <v>133</v>
      </c>
      <c r="B29" s="57">
        <v>44050</v>
      </c>
      <c r="C29" s="37" t="s">
        <v>40</v>
      </c>
      <c r="D29" s="39">
        <v>1090</v>
      </c>
    </row>
    <row r="30" spans="1:4">
      <c r="A30" s="37" t="s">
        <v>133</v>
      </c>
      <c r="B30" s="57">
        <v>44050</v>
      </c>
      <c r="C30" s="37" t="s">
        <v>41</v>
      </c>
      <c r="D30" s="39">
        <v>1215</v>
      </c>
    </row>
    <row r="31" spans="1:4">
      <c r="A31" s="37" t="s">
        <v>133</v>
      </c>
      <c r="B31" s="57">
        <v>44050</v>
      </c>
      <c r="C31" s="37" t="s">
        <v>42</v>
      </c>
      <c r="D31" s="39">
        <v>1165</v>
      </c>
    </row>
    <row r="32" spans="1:4">
      <c r="A32" s="37" t="s">
        <v>133</v>
      </c>
      <c r="B32" s="57">
        <v>44050</v>
      </c>
      <c r="C32" s="37" t="s">
        <v>43</v>
      </c>
      <c r="D32" s="39">
        <v>1168</v>
      </c>
    </row>
    <row r="33" spans="1:4">
      <c r="A33" s="37" t="s">
        <v>133</v>
      </c>
      <c r="B33" s="57">
        <v>44050</v>
      </c>
      <c r="C33" s="37" t="s">
        <v>44</v>
      </c>
      <c r="D33" s="39">
        <v>1183</v>
      </c>
    </row>
    <row r="34" spans="1:4">
      <c r="A34" s="37" t="s">
        <v>133</v>
      </c>
      <c r="B34" s="57">
        <v>44050</v>
      </c>
      <c r="C34" s="37" t="s">
        <v>45</v>
      </c>
      <c r="D34" s="39">
        <v>966</v>
      </c>
    </row>
    <row r="35" spans="1:4">
      <c r="A35" s="37" t="s">
        <v>133</v>
      </c>
      <c r="B35" s="57">
        <v>44050</v>
      </c>
      <c r="C35" s="37" t="s">
        <v>46</v>
      </c>
      <c r="D35" s="39">
        <v>1140</v>
      </c>
    </row>
    <row r="36" spans="1:4">
      <c r="A36" s="37" t="s">
        <v>133</v>
      </c>
      <c r="B36" s="57">
        <v>44050</v>
      </c>
      <c r="C36" s="37" t="s">
        <v>47</v>
      </c>
      <c r="D36" s="39">
        <v>1142</v>
      </c>
    </row>
    <row r="37" spans="1:4">
      <c r="A37" s="37" t="s">
        <v>133</v>
      </c>
      <c r="B37" s="57">
        <v>44050</v>
      </c>
      <c r="C37" s="37" t="s">
        <v>48</v>
      </c>
      <c r="D37" s="39">
        <v>1150.5</v>
      </c>
    </row>
    <row r="38" spans="1:4">
      <c r="A38" s="37" t="s">
        <v>133</v>
      </c>
      <c r="B38" s="57">
        <v>44057</v>
      </c>
      <c r="C38" s="37" t="s">
        <v>40</v>
      </c>
      <c r="D38" s="39">
        <v>1190</v>
      </c>
    </row>
    <row r="39" spans="1:4">
      <c r="A39" s="37" t="s">
        <v>133</v>
      </c>
      <c r="B39" s="57">
        <v>44057</v>
      </c>
      <c r="C39" s="37" t="s">
        <v>41</v>
      </c>
      <c r="D39" s="39">
        <v>1269</v>
      </c>
    </row>
    <row r="40" spans="1:4">
      <c r="A40" s="37" t="s">
        <v>133</v>
      </c>
      <c r="B40" s="57">
        <v>44057</v>
      </c>
      <c r="C40" s="37" t="s">
        <v>42</v>
      </c>
      <c r="D40" s="39">
        <v>1170.5</v>
      </c>
    </row>
    <row r="41" spans="1:4">
      <c r="A41" s="37" t="s">
        <v>133</v>
      </c>
      <c r="B41" s="57">
        <v>44057</v>
      </c>
      <c r="C41" s="37" t="s">
        <v>43</v>
      </c>
      <c r="D41" s="39">
        <v>1177</v>
      </c>
    </row>
    <row r="42" spans="1:4">
      <c r="A42" s="37" t="s">
        <v>133</v>
      </c>
      <c r="B42" s="57">
        <v>44057</v>
      </c>
      <c r="C42" s="37" t="s">
        <v>44</v>
      </c>
      <c r="D42" s="39">
        <v>1176</v>
      </c>
    </row>
    <row r="43" spans="1:4">
      <c r="A43" s="37" t="s">
        <v>133</v>
      </c>
      <c r="B43" s="57">
        <v>44057</v>
      </c>
      <c r="C43" s="37" t="s">
        <v>45</v>
      </c>
      <c r="D43" s="39">
        <v>921.5</v>
      </c>
    </row>
    <row r="44" spans="1:4">
      <c r="A44" s="37" t="s">
        <v>133</v>
      </c>
      <c r="B44" s="57">
        <v>44057</v>
      </c>
      <c r="C44" s="37" t="s">
        <v>46</v>
      </c>
      <c r="D44" s="39">
        <v>1190</v>
      </c>
    </row>
    <row r="45" spans="1:4">
      <c r="A45" s="37" t="s">
        <v>133</v>
      </c>
      <c r="B45" s="57">
        <v>44057</v>
      </c>
      <c r="C45" s="37" t="s">
        <v>47</v>
      </c>
      <c r="D45" s="39">
        <v>1094</v>
      </c>
    </row>
    <row r="46" spans="1:4">
      <c r="A46" s="37" t="s">
        <v>133</v>
      </c>
      <c r="B46" s="57">
        <v>44057</v>
      </c>
      <c r="C46" s="37" t="s">
        <v>48</v>
      </c>
      <c r="D46" s="39">
        <v>1169</v>
      </c>
    </row>
    <row r="47" spans="1:4">
      <c r="A47" s="37" t="s">
        <v>133</v>
      </c>
      <c r="B47" s="57">
        <v>44064</v>
      </c>
      <c r="C47" s="37" t="s">
        <v>40</v>
      </c>
      <c r="D47" s="39">
        <v>1340</v>
      </c>
    </row>
    <row r="48" spans="1:4">
      <c r="A48" s="37" t="s">
        <v>133</v>
      </c>
      <c r="B48" s="57">
        <v>44064</v>
      </c>
      <c r="C48" s="37" t="s">
        <v>41</v>
      </c>
      <c r="D48" s="39">
        <v>1197</v>
      </c>
    </row>
    <row r="49" spans="1:4">
      <c r="A49" s="37" t="s">
        <v>133</v>
      </c>
      <c r="B49" s="57">
        <v>44064</v>
      </c>
      <c r="C49" s="37" t="s">
        <v>42</v>
      </c>
      <c r="D49" s="39">
        <v>1193</v>
      </c>
    </row>
    <row r="50" spans="1:4">
      <c r="A50" s="37" t="s">
        <v>133</v>
      </c>
      <c r="B50" s="57">
        <v>44064</v>
      </c>
      <c r="C50" s="37" t="s">
        <v>43</v>
      </c>
      <c r="D50" s="39">
        <v>1166</v>
      </c>
    </row>
    <row r="51" spans="1:4">
      <c r="A51" s="37" t="s">
        <v>133</v>
      </c>
      <c r="B51" s="57">
        <v>44064</v>
      </c>
      <c r="C51" s="37" t="s">
        <v>44</v>
      </c>
      <c r="D51" s="39">
        <v>1177</v>
      </c>
    </row>
    <row r="52" spans="1:4">
      <c r="A52" s="37" t="s">
        <v>133</v>
      </c>
      <c r="B52" s="57">
        <v>44064</v>
      </c>
      <c r="C52" s="37" t="s">
        <v>45</v>
      </c>
      <c r="D52" s="39">
        <v>987</v>
      </c>
    </row>
    <row r="53" spans="1:4">
      <c r="A53" s="37" t="s">
        <v>133</v>
      </c>
      <c r="B53" s="57">
        <v>44064</v>
      </c>
      <c r="C53" s="37" t="s">
        <v>46</v>
      </c>
      <c r="D53" s="39">
        <v>1170</v>
      </c>
    </row>
    <row r="54" spans="1:4">
      <c r="A54" s="37" t="s">
        <v>133</v>
      </c>
      <c r="B54" s="57">
        <v>44064</v>
      </c>
      <c r="C54" s="37" t="s">
        <v>47</v>
      </c>
      <c r="D54" s="39">
        <v>1056</v>
      </c>
    </row>
    <row r="55" spans="1:4">
      <c r="A55" s="37" t="s">
        <v>133</v>
      </c>
      <c r="B55" s="57">
        <v>44064</v>
      </c>
      <c r="C55" s="37" t="s">
        <v>48</v>
      </c>
      <c r="D55" s="39">
        <v>1177.5</v>
      </c>
    </row>
    <row r="56" spans="1:4">
      <c r="A56" s="37" t="s">
        <v>133</v>
      </c>
      <c r="B56" s="57">
        <v>44071</v>
      </c>
      <c r="C56" s="37" t="s">
        <v>40</v>
      </c>
      <c r="D56" s="39">
        <v>1190</v>
      </c>
    </row>
    <row r="57" spans="1:4">
      <c r="A57" s="37" t="s">
        <v>133</v>
      </c>
      <c r="B57" s="57">
        <v>44071</v>
      </c>
      <c r="C57" s="37" t="s">
        <v>41</v>
      </c>
      <c r="D57" s="39">
        <v>1196</v>
      </c>
    </row>
    <row r="58" spans="1:4">
      <c r="A58" s="37" t="s">
        <v>133</v>
      </c>
      <c r="B58" s="57">
        <v>44071</v>
      </c>
      <c r="C58" s="37" t="s">
        <v>42</v>
      </c>
      <c r="D58" s="39">
        <v>1188.5</v>
      </c>
    </row>
    <row r="59" spans="1:4">
      <c r="A59" s="37" t="s">
        <v>133</v>
      </c>
      <c r="B59" s="57">
        <v>44071</v>
      </c>
      <c r="C59" s="37" t="s">
        <v>43</v>
      </c>
      <c r="D59" s="39">
        <v>1174</v>
      </c>
    </row>
    <row r="60" spans="1:4">
      <c r="A60" s="37" t="s">
        <v>133</v>
      </c>
      <c r="B60" s="57">
        <v>44071</v>
      </c>
      <c r="C60" s="37" t="s">
        <v>44</v>
      </c>
      <c r="D60" s="39">
        <v>1192</v>
      </c>
    </row>
    <row r="61" spans="1:4">
      <c r="A61" s="37" t="s">
        <v>133</v>
      </c>
      <c r="B61" s="57">
        <v>44071</v>
      </c>
      <c r="C61" s="37" t="s">
        <v>45</v>
      </c>
      <c r="D61" s="39">
        <v>808</v>
      </c>
    </row>
    <row r="62" spans="1:4">
      <c r="A62" s="37" t="s">
        <v>133</v>
      </c>
      <c r="B62" s="57">
        <v>44071</v>
      </c>
      <c r="C62" s="37" t="s">
        <v>46</v>
      </c>
      <c r="D62" s="39">
        <v>1190</v>
      </c>
    </row>
    <row r="63" spans="1:4">
      <c r="A63" s="37" t="s">
        <v>133</v>
      </c>
      <c r="B63" s="57">
        <v>44071</v>
      </c>
      <c r="C63" s="37" t="s">
        <v>47</v>
      </c>
      <c r="D63" s="39">
        <v>1064</v>
      </c>
    </row>
    <row r="64" spans="1:4">
      <c r="A64" s="37" t="s">
        <v>133</v>
      </c>
      <c r="B64" s="57">
        <v>44071</v>
      </c>
      <c r="C64" s="37" t="s">
        <v>48</v>
      </c>
      <c r="D64" s="39">
        <v>1191.5</v>
      </c>
    </row>
    <row r="65" spans="1:4">
      <c r="A65" s="37" t="s">
        <v>133</v>
      </c>
      <c r="B65" s="57">
        <v>44078</v>
      </c>
      <c r="C65" s="37" t="s">
        <v>40</v>
      </c>
      <c r="D65" s="39">
        <v>1290</v>
      </c>
    </row>
    <row r="66" spans="1:4">
      <c r="A66" s="37" t="s">
        <v>133</v>
      </c>
      <c r="B66" s="57">
        <v>44078</v>
      </c>
      <c r="C66" s="37" t="s">
        <v>41</v>
      </c>
      <c r="D66" s="39">
        <v>1196</v>
      </c>
    </row>
    <row r="67" spans="1:4">
      <c r="A67" s="37" t="s">
        <v>133</v>
      </c>
      <c r="B67" s="57">
        <v>44078</v>
      </c>
      <c r="C67" s="37" t="s">
        <v>42</v>
      </c>
      <c r="D67" s="39">
        <v>1180</v>
      </c>
    </row>
    <row r="68" spans="1:4">
      <c r="A68" s="37" t="s">
        <v>133</v>
      </c>
      <c r="B68" s="57">
        <v>44078</v>
      </c>
      <c r="C68" s="37" t="s">
        <v>43</v>
      </c>
      <c r="D68" s="39">
        <v>1173.5</v>
      </c>
    </row>
    <row r="69" spans="1:4">
      <c r="A69" s="37" t="s">
        <v>133</v>
      </c>
      <c r="B69" s="57">
        <v>44078</v>
      </c>
      <c r="C69" s="37" t="s">
        <v>44</v>
      </c>
      <c r="D69" s="39">
        <v>1197</v>
      </c>
    </row>
    <row r="70" spans="1:4">
      <c r="A70" s="37" t="s">
        <v>133</v>
      </c>
      <c r="B70" s="57">
        <v>44078</v>
      </c>
      <c r="C70" s="37" t="s">
        <v>45</v>
      </c>
      <c r="D70" s="39">
        <v>916.5</v>
      </c>
    </row>
    <row r="71" spans="1:4">
      <c r="A71" s="37" t="s">
        <v>133</v>
      </c>
      <c r="B71" s="57">
        <v>44078</v>
      </c>
      <c r="C71" s="37" t="s">
        <v>46</v>
      </c>
      <c r="D71" s="39">
        <v>1220</v>
      </c>
    </row>
    <row r="72" spans="1:4">
      <c r="A72" s="37" t="s">
        <v>133</v>
      </c>
      <c r="B72" s="57">
        <v>44078</v>
      </c>
      <c r="C72" s="37" t="s">
        <v>47</v>
      </c>
      <c r="D72" s="39">
        <v>1095.5</v>
      </c>
    </row>
    <row r="73" spans="1:4">
      <c r="A73" s="37" t="s">
        <v>133</v>
      </c>
      <c r="B73" s="57">
        <v>44078</v>
      </c>
      <c r="C73" s="37" t="s">
        <v>48</v>
      </c>
      <c r="D73" s="39">
        <v>1211</v>
      </c>
    </row>
    <row r="74" spans="1:4">
      <c r="A74" s="37" t="s">
        <v>133</v>
      </c>
      <c r="B74" s="57">
        <v>44085</v>
      </c>
      <c r="C74" s="37" t="s">
        <v>40</v>
      </c>
      <c r="D74" s="39">
        <v>1243</v>
      </c>
    </row>
    <row r="75" spans="1:4">
      <c r="A75" s="37" t="s">
        <v>133</v>
      </c>
      <c r="B75" s="57">
        <v>44085</v>
      </c>
      <c r="C75" s="37" t="s">
        <v>41</v>
      </c>
      <c r="D75" s="39">
        <v>1215</v>
      </c>
    </row>
    <row r="76" spans="1:4">
      <c r="A76" s="37" t="s">
        <v>133</v>
      </c>
      <c r="B76" s="57">
        <v>44085</v>
      </c>
      <c r="C76" s="37" t="s">
        <v>42</v>
      </c>
      <c r="D76" s="39">
        <v>1195.5</v>
      </c>
    </row>
    <row r="77" spans="1:4">
      <c r="A77" s="37" t="s">
        <v>133</v>
      </c>
      <c r="B77" s="57">
        <v>44085</v>
      </c>
      <c r="C77" s="37" t="s">
        <v>43</v>
      </c>
      <c r="D77" s="39">
        <v>1027.5</v>
      </c>
    </row>
    <row r="78" spans="1:4">
      <c r="A78" s="37" t="s">
        <v>133</v>
      </c>
      <c r="B78" s="57">
        <v>44085</v>
      </c>
      <c r="C78" s="37" t="s">
        <v>44</v>
      </c>
      <c r="D78" s="39">
        <v>1251</v>
      </c>
    </row>
    <row r="79" spans="1:4">
      <c r="A79" s="37" t="s">
        <v>133</v>
      </c>
      <c r="B79" s="57">
        <v>44085</v>
      </c>
      <c r="C79" s="37" t="s">
        <v>45</v>
      </c>
      <c r="D79" s="39">
        <v>803</v>
      </c>
    </row>
    <row r="80" spans="1:4">
      <c r="A80" s="37" t="s">
        <v>133</v>
      </c>
      <c r="B80" s="57">
        <v>44085</v>
      </c>
      <c r="C80" s="37" t="s">
        <v>46</v>
      </c>
      <c r="D80" s="39">
        <v>1212</v>
      </c>
    </row>
    <row r="81" spans="1:4">
      <c r="A81" s="37" t="s">
        <v>133</v>
      </c>
      <c r="B81" s="57">
        <v>44085</v>
      </c>
      <c r="C81" s="37" t="s">
        <v>47</v>
      </c>
      <c r="D81" s="39">
        <v>930</v>
      </c>
    </row>
    <row r="82" spans="1:4">
      <c r="A82" s="37" t="s">
        <v>133</v>
      </c>
      <c r="B82" s="57">
        <v>44085</v>
      </c>
      <c r="C82" s="37" t="s">
        <v>48</v>
      </c>
      <c r="D82" s="39">
        <v>1210.5</v>
      </c>
    </row>
    <row r="83" spans="1:4">
      <c r="A83" s="37" t="s">
        <v>133</v>
      </c>
      <c r="B83" s="57">
        <v>44092</v>
      </c>
      <c r="C83" s="37" t="s">
        <v>40</v>
      </c>
      <c r="D83" s="39">
        <v>1190</v>
      </c>
    </row>
    <row r="84" spans="1:4">
      <c r="A84" s="37" t="s">
        <v>133</v>
      </c>
      <c r="B84" s="57">
        <v>44092</v>
      </c>
      <c r="C84" s="37" t="s">
        <v>41</v>
      </c>
      <c r="D84" s="39">
        <v>1215</v>
      </c>
    </row>
    <row r="85" spans="1:4">
      <c r="A85" s="37" t="s">
        <v>133</v>
      </c>
      <c r="B85" s="57">
        <v>44092</v>
      </c>
      <c r="C85" s="37" t="s">
        <v>42</v>
      </c>
      <c r="D85" s="39">
        <v>1195</v>
      </c>
    </row>
    <row r="86" spans="1:4">
      <c r="A86" s="37" t="s">
        <v>133</v>
      </c>
      <c r="B86" s="57">
        <v>44092</v>
      </c>
      <c r="C86" s="37" t="s">
        <v>43</v>
      </c>
      <c r="D86" s="39">
        <v>1180.5</v>
      </c>
    </row>
    <row r="87" spans="1:4">
      <c r="A87" s="37" t="s">
        <v>133</v>
      </c>
      <c r="B87" s="57">
        <v>44092</v>
      </c>
      <c r="C87" s="37" t="s">
        <v>44</v>
      </c>
      <c r="D87" s="39">
        <v>1197</v>
      </c>
    </row>
    <row r="88" spans="1:4">
      <c r="A88" s="37" t="s">
        <v>133</v>
      </c>
      <c r="B88" s="57">
        <v>44092</v>
      </c>
      <c r="C88" s="37" t="s">
        <v>45</v>
      </c>
      <c r="D88" s="39">
        <v>845.5</v>
      </c>
    </row>
    <row r="89" spans="1:4">
      <c r="A89" s="37" t="s">
        <v>133</v>
      </c>
      <c r="B89" s="57">
        <v>44092</v>
      </c>
      <c r="C89" s="37" t="s">
        <v>46</v>
      </c>
      <c r="D89" s="39">
        <v>1202.5</v>
      </c>
    </row>
    <row r="90" spans="1:4">
      <c r="A90" s="37" t="s">
        <v>133</v>
      </c>
      <c r="B90" s="57">
        <v>44092</v>
      </c>
      <c r="C90" s="37" t="s">
        <v>47</v>
      </c>
      <c r="D90" s="39">
        <v>1101.5</v>
      </c>
    </row>
    <row r="91" spans="1:4">
      <c r="A91" s="37" t="s">
        <v>133</v>
      </c>
      <c r="B91" s="57">
        <v>44092</v>
      </c>
      <c r="C91" s="37" t="s">
        <v>48</v>
      </c>
      <c r="D91" s="39">
        <v>1190</v>
      </c>
    </row>
    <row r="92" spans="1:4">
      <c r="A92" s="37" t="s">
        <v>133</v>
      </c>
      <c r="B92" s="57">
        <v>44099</v>
      </c>
      <c r="C92" s="37" t="s">
        <v>40</v>
      </c>
      <c r="D92" s="39">
        <v>1230</v>
      </c>
    </row>
    <row r="93" spans="1:4">
      <c r="A93" s="37" t="s">
        <v>133</v>
      </c>
      <c r="B93" s="57">
        <v>44099</v>
      </c>
      <c r="C93" s="37" t="s">
        <v>41</v>
      </c>
      <c r="D93" s="39">
        <v>1215</v>
      </c>
    </row>
    <row r="94" spans="1:4">
      <c r="A94" s="37" t="s">
        <v>133</v>
      </c>
      <c r="B94" s="57">
        <v>44099</v>
      </c>
      <c r="C94" s="37" t="s">
        <v>42</v>
      </c>
      <c r="D94" s="39">
        <v>1185.5</v>
      </c>
    </row>
    <row r="95" spans="1:4">
      <c r="A95" s="37" t="s">
        <v>133</v>
      </c>
      <c r="B95" s="57">
        <v>44099</v>
      </c>
      <c r="C95" s="37" t="s">
        <v>43</v>
      </c>
      <c r="D95" s="39">
        <v>1176.5</v>
      </c>
    </row>
    <row r="96" spans="1:4">
      <c r="A96" s="37" t="s">
        <v>133</v>
      </c>
      <c r="B96" s="57">
        <v>44099</v>
      </c>
      <c r="C96" s="37" t="s">
        <v>44</v>
      </c>
      <c r="D96" s="39">
        <v>1191</v>
      </c>
    </row>
    <row r="97" spans="1:4">
      <c r="A97" s="37" t="s">
        <v>133</v>
      </c>
      <c r="B97" s="57">
        <v>44099</v>
      </c>
      <c r="C97" s="37" t="s">
        <v>45</v>
      </c>
      <c r="D97" s="39">
        <v>1053.5</v>
      </c>
    </row>
    <row r="98" spans="1:4">
      <c r="A98" s="37" t="s">
        <v>133</v>
      </c>
      <c r="B98" s="57">
        <v>44099</v>
      </c>
      <c r="C98" s="37" t="s">
        <v>46</v>
      </c>
      <c r="D98" s="39">
        <v>1203</v>
      </c>
    </row>
    <row r="99" spans="1:4">
      <c r="A99" s="37" t="s">
        <v>133</v>
      </c>
      <c r="B99" s="57">
        <v>44099</v>
      </c>
      <c r="C99" s="37" t="s">
        <v>47</v>
      </c>
      <c r="D99" s="39">
        <v>1132.5</v>
      </c>
    </row>
    <row r="100" spans="1:4">
      <c r="A100" s="37" t="s">
        <v>133</v>
      </c>
      <c r="B100" s="57">
        <v>44099</v>
      </c>
      <c r="C100" s="37" t="s">
        <v>48</v>
      </c>
      <c r="D100" s="39">
        <v>1222.5</v>
      </c>
    </row>
    <row r="101" spans="1:4">
      <c r="A101" s="37" t="s">
        <v>133</v>
      </c>
      <c r="B101" s="57">
        <v>44106</v>
      </c>
      <c r="C101" s="37" t="s">
        <v>40</v>
      </c>
      <c r="D101" s="39">
        <v>1190</v>
      </c>
    </row>
    <row r="102" spans="1:4">
      <c r="A102" s="37" t="s">
        <v>133</v>
      </c>
      <c r="B102" s="57">
        <v>44106</v>
      </c>
      <c r="C102" s="37" t="s">
        <v>41</v>
      </c>
      <c r="D102" s="39">
        <v>1220</v>
      </c>
    </row>
    <row r="103" spans="1:4">
      <c r="A103" s="37" t="s">
        <v>133</v>
      </c>
      <c r="B103" s="57">
        <v>44106</v>
      </c>
      <c r="C103" s="37" t="s">
        <v>42</v>
      </c>
      <c r="D103" s="39">
        <v>1154</v>
      </c>
    </row>
    <row r="104" spans="1:4">
      <c r="A104" s="37" t="s">
        <v>133</v>
      </c>
      <c r="B104" s="57">
        <v>44106</v>
      </c>
      <c r="C104" s="37" t="s">
        <v>43</v>
      </c>
      <c r="D104" s="39">
        <v>1202</v>
      </c>
    </row>
    <row r="105" spans="1:4">
      <c r="A105" s="37" t="s">
        <v>133</v>
      </c>
      <c r="B105" s="57">
        <v>44106</v>
      </c>
      <c r="C105" s="37" t="s">
        <v>44</v>
      </c>
      <c r="D105" s="39">
        <v>1192</v>
      </c>
    </row>
    <row r="106" spans="1:4">
      <c r="A106" s="37" t="s">
        <v>133</v>
      </c>
      <c r="B106" s="57">
        <v>44106</v>
      </c>
      <c r="C106" s="37" t="s">
        <v>45</v>
      </c>
      <c r="D106" s="39">
        <v>1195.5</v>
      </c>
    </row>
    <row r="107" spans="1:4">
      <c r="A107" s="37" t="s">
        <v>133</v>
      </c>
      <c r="B107" s="57">
        <v>44106</v>
      </c>
      <c r="C107" s="37" t="s">
        <v>46</v>
      </c>
      <c r="D107" s="39">
        <v>1190</v>
      </c>
    </row>
    <row r="108" spans="1:4">
      <c r="A108" s="37" t="s">
        <v>133</v>
      </c>
      <c r="B108" s="57">
        <v>44106</v>
      </c>
      <c r="C108" s="37" t="s">
        <v>47</v>
      </c>
      <c r="D108" s="39">
        <v>1148</v>
      </c>
    </row>
    <row r="109" spans="1:4">
      <c r="A109" s="37" t="s">
        <v>133</v>
      </c>
      <c r="B109" s="57">
        <v>44106</v>
      </c>
      <c r="C109" s="37" t="s">
        <v>48</v>
      </c>
      <c r="D109" s="39">
        <v>1217</v>
      </c>
    </row>
    <row r="110" spans="1:4">
      <c r="A110" s="37" t="s">
        <v>133</v>
      </c>
      <c r="B110" s="57">
        <v>44113</v>
      </c>
      <c r="C110" s="37" t="s">
        <v>40</v>
      </c>
      <c r="D110" s="39">
        <v>1178</v>
      </c>
    </row>
    <row r="111" spans="1:4">
      <c r="A111" s="37" t="s">
        <v>133</v>
      </c>
      <c r="B111" s="57">
        <v>44113</v>
      </c>
      <c r="C111" s="37" t="s">
        <v>41</v>
      </c>
      <c r="D111" s="39">
        <v>1206</v>
      </c>
    </row>
    <row r="112" spans="1:4">
      <c r="A112" s="37" t="s">
        <v>133</v>
      </c>
      <c r="B112" s="57">
        <v>44113</v>
      </c>
      <c r="C112" s="37" t="s">
        <v>42</v>
      </c>
      <c r="D112" s="39">
        <v>1165.5</v>
      </c>
    </row>
    <row r="113" spans="1:4">
      <c r="A113" s="37" t="s">
        <v>133</v>
      </c>
      <c r="B113" s="57">
        <v>44113</v>
      </c>
      <c r="C113" s="37" t="s">
        <v>43</v>
      </c>
      <c r="D113" s="39">
        <v>1190.5</v>
      </c>
    </row>
    <row r="114" spans="1:4">
      <c r="A114" s="37" t="s">
        <v>133</v>
      </c>
      <c r="B114" s="57">
        <v>44113</v>
      </c>
      <c r="C114" s="37" t="s">
        <v>44</v>
      </c>
      <c r="D114" s="39">
        <v>1176</v>
      </c>
    </row>
    <row r="115" spans="1:4">
      <c r="A115" s="37" t="s">
        <v>133</v>
      </c>
      <c r="B115" s="57">
        <v>44113</v>
      </c>
      <c r="C115" s="37" t="s">
        <v>45</v>
      </c>
      <c r="D115" s="39">
        <v>855.5</v>
      </c>
    </row>
    <row r="116" spans="1:4">
      <c r="A116" s="37" t="s">
        <v>133</v>
      </c>
      <c r="B116" s="57">
        <v>44113</v>
      </c>
      <c r="C116" s="37" t="s">
        <v>46</v>
      </c>
      <c r="D116" s="39">
        <v>1220</v>
      </c>
    </row>
    <row r="117" spans="1:4">
      <c r="A117" s="37" t="s">
        <v>133</v>
      </c>
      <c r="B117" s="57">
        <v>44113</v>
      </c>
      <c r="C117" s="37" t="s">
        <v>47</v>
      </c>
      <c r="D117" s="39">
        <v>1128</v>
      </c>
    </row>
    <row r="118" spans="1:4">
      <c r="A118" s="37" t="s">
        <v>133</v>
      </c>
      <c r="B118" s="57">
        <v>44113</v>
      </c>
      <c r="C118" s="37" t="s">
        <v>48</v>
      </c>
      <c r="D118" s="39">
        <v>1236</v>
      </c>
    </row>
    <row r="119" spans="1:4">
      <c r="A119" s="37" t="s">
        <v>133</v>
      </c>
      <c r="B119" s="57">
        <v>44120</v>
      </c>
      <c r="C119" s="37" t="s">
        <v>40</v>
      </c>
      <c r="D119" s="39">
        <v>1190</v>
      </c>
    </row>
    <row r="120" spans="1:4">
      <c r="A120" s="37" t="s">
        <v>133</v>
      </c>
      <c r="B120" s="57">
        <v>44120</v>
      </c>
      <c r="C120" s="37" t="s">
        <v>41</v>
      </c>
      <c r="D120" s="39">
        <v>1216</v>
      </c>
    </row>
    <row r="121" spans="1:4">
      <c r="A121" s="37" t="s">
        <v>133</v>
      </c>
      <c r="B121" s="57">
        <v>44120</v>
      </c>
      <c r="C121" s="37" t="s">
        <v>42</v>
      </c>
      <c r="D121" s="39">
        <v>1190</v>
      </c>
    </row>
    <row r="122" spans="1:4">
      <c r="A122" s="37" t="s">
        <v>133</v>
      </c>
      <c r="B122" s="57">
        <v>44120</v>
      </c>
      <c r="C122" s="37" t="s">
        <v>43</v>
      </c>
      <c r="D122" s="39">
        <v>1169</v>
      </c>
    </row>
    <row r="123" spans="1:4">
      <c r="A123" s="37" t="s">
        <v>133</v>
      </c>
      <c r="B123" s="57">
        <v>44120</v>
      </c>
      <c r="C123" s="37" t="s">
        <v>44</v>
      </c>
      <c r="D123" s="39">
        <v>1193</v>
      </c>
    </row>
    <row r="124" spans="1:4">
      <c r="A124" s="37" t="s">
        <v>133</v>
      </c>
      <c r="B124" s="57">
        <v>44120</v>
      </c>
      <c r="C124" s="37" t="s">
        <v>45</v>
      </c>
      <c r="D124" s="39">
        <v>1113</v>
      </c>
    </row>
    <row r="125" spans="1:4">
      <c r="A125" s="37" t="s">
        <v>133</v>
      </c>
      <c r="B125" s="57">
        <v>44120</v>
      </c>
      <c r="C125" s="37" t="s">
        <v>46</v>
      </c>
      <c r="D125" s="39">
        <v>1207</v>
      </c>
    </row>
    <row r="126" spans="1:4">
      <c r="A126" s="37" t="s">
        <v>133</v>
      </c>
      <c r="B126" s="57">
        <v>44120</v>
      </c>
      <c r="C126" s="37" t="s">
        <v>47</v>
      </c>
      <c r="D126" s="39">
        <v>1069</v>
      </c>
    </row>
    <row r="127" spans="1:4">
      <c r="A127" s="37" t="s">
        <v>133</v>
      </c>
      <c r="B127" s="57">
        <v>44120</v>
      </c>
      <c r="C127" s="37" t="s">
        <v>48</v>
      </c>
      <c r="D127" s="39">
        <v>1240</v>
      </c>
    </row>
    <row r="128" spans="1:4">
      <c r="A128" s="37" t="s">
        <v>133</v>
      </c>
      <c r="B128" s="57">
        <v>44127</v>
      </c>
      <c r="C128" s="37" t="s">
        <v>40</v>
      </c>
      <c r="D128" s="39">
        <v>1210</v>
      </c>
    </row>
    <row r="129" spans="1:4">
      <c r="A129" s="37" t="s">
        <v>133</v>
      </c>
      <c r="B129" s="57">
        <v>44127</v>
      </c>
      <c r="C129" s="37" t="s">
        <v>41</v>
      </c>
      <c r="D129" s="39">
        <v>1242</v>
      </c>
    </row>
    <row r="130" spans="1:4">
      <c r="A130" s="37" t="s">
        <v>133</v>
      </c>
      <c r="B130" s="57">
        <v>44127</v>
      </c>
      <c r="C130" s="37" t="s">
        <v>42</v>
      </c>
      <c r="D130" s="39">
        <v>1177.5</v>
      </c>
    </row>
    <row r="131" spans="1:4">
      <c r="A131" s="37" t="s">
        <v>133</v>
      </c>
      <c r="B131" s="57">
        <v>44127</v>
      </c>
      <c r="C131" s="37" t="s">
        <v>43</v>
      </c>
      <c r="D131" s="39">
        <v>1175</v>
      </c>
    </row>
    <row r="132" spans="1:4">
      <c r="A132" s="37" t="s">
        <v>133</v>
      </c>
      <c r="B132" s="57">
        <v>44127</v>
      </c>
      <c r="C132" s="37" t="s">
        <v>44</v>
      </c>
      <c r="D132" s="39">
        <v>1266</v>
      </c>
    </row>
    <row r="133" spans="1:4">
      <c r="A133" s="37" t="s">
        <v>133</v>
      </c>
      <c r="B133" s="57">
        <v>44127</v>
      </c>
      <c r="C133" s="37" t="s">
        <v>45</v>
      </c>
      <c r="D133" s="39">
        <v>1061.5</v>
      </c>
    </row>
    <row r="134" spans="1:4">
      <c r="A134" s="37" t="s">
        <v>133</v>
      </c>
      <c r="B134" s="57">
        <v>44127</v>
      </c>
      <c r="C134" s="37" t="s">
        <v>46</v>
      </c>
      <c r="D134" s="39">
        <v>1200</v>
      </c>
    </row>
    <row r="135" spans="1:4">
      <c r="A135" s="37" t="s">
        <v>133</v>
      </c>
      <c r="B135" s="57">
        <v>44127</v>
      </c>
      <c r="C135" s="37" t="s">
        <v>47</v>
      </c>
      <c r="D135" s="39">
        <v>1110.5</v>
      </c>
    </row>
    <row r="136" spans="1:4">
      <c r="A136" s="37" t="s">
        <v>133</v>
      </c>
      <c r="B136" s="57">
        <v>44127</v>
      </c>
      <c r="C136" s="37" t="s">
        <v>48</v>
      </c>
      <c r="D136" s="39">
        <v>1246.5</v>
      </c>
    </row>
    <row r="137" spans="1:4">
      <c r="A137" s="37" t="s">
        <v>133</v>
      </c>
      <c r="B137" s="57">
        <v>44134</v>
      </c>
      <c r="C137" s="37" t="s">
        <v>40</v>
      </c>
      <c r="D137" s="39">
        <v>1190</v>
      </c>
    </row>
    <row r="138" spans="1:4">
      <c r="A138" s="37" t="s">
        <v>133</v>
      </c>
      <c r="B138" s="57">
        <v>44134</v>
      </c>
      <c r="C138" s="37" t="s">
        <v>41</v>
      </c>
      <c r="D138" s="39">
        <v>1245</v>
      </c>
    </row>
    <row r="139" spans="1:4">
      <c r="A139" s="37" t="s">
        <v>133</v>
      </c>
      <c r="B139" s="57">
        <v>44134</v>
      </c>
      <c r="C139" s="37" t="s">
        <v>42</v>
      </c>
      <c r="D139" s="39">
        <v>1205.5</v>
      </c>
    </row>
    <row r="140" spans="1:4">
      <c r="A140" s="37" t="s">
        <v>133</v>
      </c>
      <c r="B140" s="57">
        <v>44134</v>
      </c>
      <c r="C140" s="37" t="s">
        <v>43</v>
      </c>
      <c r="D140" s="39">
        <v>1218</v>
      </c>
    </row>
    <row r="141" spans="1:4">
      <c r="A141" s="37" t="s">
        <v>133</v>
      </c>
      <c r="B141" s="57">
        <v>44134</v>
      </c>
      <c r="C141" s="37" t="s">
        <v>44</v>
      </c>
      <c r="D141" s="39">
        <v>1445</v>
      </c>
    </row>
    <row r="142" spans="1:4">
      <c r="A142" s="37" t="s">
        <v>133</v>
      </c>
      <c r="B142" s="57">
        <v>44134</v>
      </c>
      <c r="C142" s="37" t="s">
        <v>45</v>
      </c>
      <c r="D142" s="39">
        <v>1016</v>
      </c>
    </row>
    <row r="143" spans="1:4">
      <c r="A143" s="37" t="s">
        <v>133</v>
      </c>
      <c r="B143" s="57">
        <v>44134</v>
      </c>
      <c r="C143" s="37" t="s">
        <v>46</v>
      </c>
      <c r="D143" s="39">
        <v>1215</v>
      </c>
    </row>
    <row r="144" spans="1:4">
      <c r="A144" s="37" t="s">
        <v>133</v>
      </c>
      <c r="B144" s="57">
        <v>44134</v>
      </c>
      <c r="C144" s="37" t="s">
        <v>47</v>
      </c>
      <c r="D144" s="39">
        <v>1164</v>
      </c>
    </row>
    <row r="145" spans="1:4">
      <c r="A145" s="37" t="s">
        <v>133</v>
      </c>
      <c r="B145" s="57">
        <v>44134</v>
      </c>
      <c r="C145" s="37" t="s">
        <v>48</v>
      </c>
      <c r="D145" s="39">
        <v>1234</v>
      </c>
    </row>
    <row r="146" spans="1:4">
      <c r="A146" s="37" t="s">
        <v>133</v>
      </c>
      <c r="B146" s="57">
        <v>44141</v>
      </c>
      <c r="C146" s="37" t="s">
        <v>40</v>
      </c>
      <c r="D146" s="39">
        <v>1230</v>
      </c>
    </row>
    <row r="147" spans="1:4">
      <c r="A147" s="37" t="s">
        <v>133</v>
      </c>
      <c r="B147" s="57">
        <v>44141</v>
      </c>
      <c r="C147" s="37" t="s">
        <v>41</v>
      </c>
      <c r="D147" s="39">
        <v>1238.5</v>
      </c>
    </row>
    <row r="148" spans="1:4">
      <c r="A148" s="37" t="s">
        <v>133</v>
      </c>
      <c r="B148" s="57">
        <v>44141</v>
      </c>
      <c r="C148" s="37" t="s">
        <v>42</v>
      </c>
      <c r="D148" s="39">
        <v>1219.5</v>
      </c>
    </row>
    <row r="149" spans="1:4">
      <c r="A149" s="37" t="s">
        <v>133</v>
      </c>
      <c r="B149" s="57">
        <v>44141</v>
      </c>
      <c r="C149" s="37" t="s">
        <v>43</v>
      </c>
      <c r="D149" s="39">
        <v>1211</v>
      </c>
    </row>
    <row r="150" spans="1:4">
      <c r="A150" s="37" t="s">
        <v>133</v>
      </c>
      <c r="B150" s="57">
        <v>44141</v>
      </c>
      <c r="C150" s="37" t="s">
        <v>44</v>
      </c>
      <c r="D150" s="39">
        <v>1272</v>
      </c>
    </row>
    <row r="151" spans="1:4">
      <c r="A151" s="37" t="s">
        <v>133</v>
      </c>
      <c r="B151" s="57">
        <v>44141</v>
      </c>
      <c r="C151" s="37" t="s">
        <v>45</v>
      </c>
      <c r="D151" s="39">
        <v>1055.5</v>
      </c>
    </row>
    <row r="152" spans="1:4">
      <c r="A152" s="37" t="s">
        <v>133</v>
      </c>
      <c r="B152" s="57">
        <v>44141</v>
      </c>
      <c r="C152" s="37" t="s">
        <v>46</v>
      </c>
      <c r="D152" s="39">
        <v>1190</v>
      </c>
    </row>
    <row r="153" spans="1:4">
      <c r="A153" s="37" t="s">
        <v>133</v>
      </c>
      <c r="B153" s="57">
        <v>44141</v>
      </c>
      <c r="C153" s="37" t="s">
        <v>47</v>
      </c>
      <c r="D153" s="39">
        <v>1164</v>
      </c>
    </row>
    <row r="154" spans="1:4">
      <c r="A154" s="37" t="s">
        <v>133</v>
      </c>
      <c r="B154" s="57">
        <v>44141</v>
      </c>
      <c r="C154" s="37" t="s">
        <v>48</v>
      </c>
      <c r="D154" s="39">
        <v>1169.5</v>
      </c>
    </row>
    <row r="155" spans="1:4">
      <c r="A155" s="37" t="s">
        <v>133</v>
      </c>
      <c r="B155" s="57">
        <v>44148</v>
      </c>
      <c r="C155" s="37" t="s">
        <v>40</v>
      </c>
      <c r="D155" s="39">
        <v>1543</v>
      </c>
    </row>
    <row r="156" spans="1:4">
      <c r="A156" s="37" t="s">
        <v>133</v>
      </c>
      <c r="B156" s="57">
        <v>44148</v>
      </c>
      <c r="C156" s="37" t="s">
        <v>41</v>
      </c>
      <c r="D156" s="39">
        <v>1246.5</v>
      </c>
    </row>
    <row r="157" spans="1:4">
      <c r="A157" s="37" t="s">
        <v>133</v>
      </c>
      <c r="B157" s="57">
        <v>44148</v>
      </c>
      <c r="C157" s="37" t="s">
        <v>42</v>
      </c>
      <c r="D157" s="39">
        <v>1242.5</v>
      </c>
    </row>
    <row r="158" spans="1:4">
      <c r="A158" s="37" t="s">
        <v>133</v>
      </c>
      <c r="B158" s="57">
        <v>44148</v>
      </c>
      <c r="C158" s="37" t="s">
        <v>43</v>
      </c>
      <c r="D158" s="39">
        <v>1226.5</v>
      </c>
    </row>
    <row r="159" spans="1:4">
      <c r="A159" s="37" t="s">
        <v>133</v>
      </c>
      <c r="B159" s="57">
        <v>44148</v>
      </c>
      <c r="C159" s="37" t="s">
        <v>44</v>
      </c>
      <c r="D159" s="39">
        <v>1327</v>
      </c>
    </row>
    <row r="160" spans="1:4">
      <c r="A160" s="37" t="s">
        <v>133</v>
      </c>
      <c r="B160" s="57">
        <v>44148</v>
      </c>
      <c r="C160" s="37" t="s">
        <v>45</v>
      </c>
      <c r="D160" s="39">
        <v>998.5</v>
      </c>
    </row>
    <row r="161" spans="1:4">
      <c r="A161" s="37" t="s">
        <v>133</v>
      </c>
      <c r="B161" s="57">
        <v>44148</v>
      </c>
      <c r="C161" s="37" t="s">
        <v>46</v>
      </c>
      <c r="D161" s="39">
        <v>1200</v>
      </c>
    </row>
    <row r="162" spans="1:4">
      <c r="A162" s="37" t="s">
        <v>133</v>
      </c>
      <c r="B162" s="57">
        <v>44148</v>
      </c>
      <c r="C162" s="37" t="s">
        <v>47</v>
      </c>
      <c r="D162" s="39">
        <v>1172.5</v>
      </c>
    </row>
    <row r="163" spans="1:4">
      <c r="A163" s="37" t="s">
        <v>133</v>
      </c>
      <c r="B163" s="57">
        <v>44148</v>
      </c>
      <c r="C163" s="37" t="s">
        <v>48</v>
      </c>
      <c r="D163" s="39">
        <v>1158</v>
      </c>
    </row>
    <row r="164" spans="1:4">
      <c r="A164" s="37" t="s">
        <v>133</v>
      </c>
      <c r="B164" s="57">
        <v>44155</v>
      </c>
      <c r="C164" s="37" t="s">
        <v>40</v>
      </c>
      <c r="D164" s="39">
        <v>1263</v>
      </c>
    </row>
    <row r="165" spans="1:4">
      <c r="A165" s="37" t="s">
        <v>133</v>
      </c>
      <c r="B165" s="57">
        <v>44155</v>
      </c>
      <c r="C165" s="37" t="s">
        <v>41</v>
      </c>
      <c r="D165" s="39">
        <v>1250.5</v>
      </c>
    </row>
    <row r="166" spans="1:4">
      <c r="A166" s="37" t="s">
        <v>133</v>
      </c>
      <c r="B166" s="57">
        <v>44155</v>
      </c>
      <c r="C166" s="37" t="s">
        <v>42</v>
      </c>
      <c r="D166" s="39">
        <v>1261.5</v>
      </c>
    </row>
    <row r="167" spans="1:4">
      <c r="A167" s="37" t="s">
        <v>133</v>
      </c>
      <c r="B167" s="57">
        <v>44155</v>
      </c>
      <c r="C167" s="37" t="s">
        <v>43</v>
      </c>
      <c r="D167" s="39">
        <v>1240</v>
      </c>
    </row>
    <row r="168" spans="1:4">
      <c r="A168" s="37" t="s">
        <v>133</v>
      </c>
      <c r="B168" s="57">
        <v>44155</v>
      </c>
      <c r="C168" s="37" t="s">
        <v>44</v>
      </c>
      <c r="D168" s="39">
        <v>1338</v>
      </c>
    </row>
    <row r="169" spans="1:4">
      <c r="A169" s="37" t="s">
        <v>133</v>
      </c>
      <c r="B169" s="57">
        <v>44155</v>
      </c>
      <c r="C169" s="37" t="s">
        <v>45</v>
      </c>
      <c r="D169" s="39">
        <v>1044.5</v>
      </c>
    </row>
    <row r="170" spans="1:4">
      <c r="A170" s="37" t="s">
        <v>133</v>
      </c>
      <c r="B170" s="57">
        <v>44155</v>
      </c>
      <c r="C170" s="37" t="s">
        <v>46</v>
      </c>
      <c r="D170" s="39">
        <v>1190</v>
      </c>
    </row>
    <row r="171" spans="1:4">
      <c r="A171" s="37" t="s">
        <v>133</v>
      </c>
      <c r="B171" s="57">
        <v>44155</v>
      </c>
      <c r="C171" s="37" t="s">
        <v>47</v>
      </c>
      <c r="D171" s="39">
        <v>1176</v>
      </c>
    </row>
    <row r="172" spans="1:4">
      <c r="A172" s="37" t="s">
        <v>133</v>
      </c>
      <c r="B172" s="57">
        <v>44155</v>
      </c>
      <c r="C172" s="37" t="s">
        <v>48</v>
      </c>
      <c r="D172" s="39">
        <v>1201.5</v>
      </c>
    </row>
    <row r="173" spans="1:4">
      <c r="A173" s="37" t="s">
        <v>134</v>
      </c>
      <c r="B173" s="57">
        <v>44029</v>
      </c>
      <c r="C173" s="37" t="s">
        <v>42</v>
      </c>
      <c r="D173" s="39">
        <v>579.5</v>
      </c>
    </row>
    <row r="174" spans="1:4">
      <c r="A174" s="37" t="s">
        <v>134</v>
      </c>
      <c r="B174" s="57">
        <v>44029</v>
      </c>
      <c r="C174" s="37" t="s">
        <v>43</v>
      </c>
      <c r="D174" s="39">
        <v>516.5</v>
      </c>
    </row>
    <row r="175" spans="1:4">
      <c r="A175" s="37" t="s">
        <v>134</v>
      </c>
      <c r="B175" s="57">
        <v>44029</v>
      </c>
      <c r="C175" s="37" t="s">
        <v>44</v>
      </c>
      <c r="D175" s="39">
        <v>540.5</v>
      </c>
    </row>
    <row r="176" spans="1:4">
      <c r="A176" s="37" t="s">
        <v>134</v>
      </c>
      <c r="B176" s="57">
        <v>44029</v>
      </c>
      <c r="C176" s="37" t="s">
        <v>45</v>
      </c>
      <c r="D176" s="39">
        <v>337.5</v>
      </c>
    </row>
    <row r="177" spans="1:4">
      <c r="A177" s="37" t="s">
        <v>134</v>
      </c>
      <c r="B177" s="57">
        <v>44029</v>
      </c>
      <c r="C177" s="37" t="s">
        <v>47</v>
      </c>
      <c r="D177" s="39">
        <v>433</v>
      </c>
    </row>
    <row r="178" spans="1:4">
      <c r="A178" s="37" t="s">
        <v>134</v>
      </c>
      <c r="B178" s="57">
        <v>44029</v>
      </c>
      <c r="C178" s="37" t="s">
        <v>48</v>
      </c>
      <c r="D178" s="39">
        <v>467</v>
      </c>
    </row>
    <row r="179" spans="1:4">
      <c r="A179" s="37" t="s">
        <v>134</v>
      </c>
      <c r="B179" s="57">
        <v>44036</v>
      </c>
      <c r="C179" s="37" t="s">
        <v>40</v>
      </c>
      <c r="D179" s="39">
        <v>510.5</v>
      </c>
    </row>
    <row r="180" spans="1:4">
      <c r="A180" s="37" t="s">
        <v>134</v>
      </c>
      <c r="B180" s="57">
        <v>44036</v>
      </c>
      <c r="C180" s="37" t="s">
        <v>41</v>
      </c>
      <c r="D180" s="39">
        <v>477</v>
      </c>
    </row>
    <row r="181" spans="1:4">
      <c r="A181" s="37" t="s">
        <v>134</v>
      </c>
      <c r="B181" s="57">
        <v>44036</v>
      </c>
      <c r="C181" s="37" t="s">
        <v>42</v>
      </c>
      <c r="D181" s="39">
        <v>375</v>
      </c>
    </row>
    <row r="182" spans="1:4">
      <c r="A182" s="37" t="s">
        <v>134</v>
      </c>
      <c r="B182" s="57">
        <v>44036</v>
      </c>
      <c r="C182" s="37" t="s">
        <v>43</v>
      </c>
      <c r="D182" s="39">
        <v>520.5</v>
      </c>
    </row>
    <row r="183" spans="1:4">
      <c r="A183" s="37" t="s">
        <v>134</v>
      </c>
      <c r="B183" s="57">
        <v>44036</v>
      </c>
      <c r="C183" s="37" t="s">
        <v>44</v>
      </c>
      <c r="D183" s="39">
        <v>509.5</v>
      </c>
    </row>
    <row r="184" spans="1:4">
      <c r="A184" s="37" t="s">
        <v>134</v>
      </c>
      <c r="B184" s="57">
        <v>44036</v>
      </c>
      <c r="C184" s="37" t="s">
        <v>45</v>
      </c>
      <c r="D184" s="39">
        <v>345</v>
      </c>
    </row>
    <row r="185" spans="1:4">
      <c r="A185" s="37" t="s">
        <v>134</v>
      </c>
      <c r="B185" s="57">
        <v>44036</v>
      </c>
      <c r="C185" s="37" t="s">
        <v>47</v>
      </c>
      <c r="D185" s="39">
        <v>344</v>
      </c>
    </row>
    <row r="186" spans="1:4">
      <c r="A186" s="37" t="s">
        <v>134</v>
      </c>
      <c r="B186" s="57">
        <v>44036</v>
      </c>
      <c r="C186" s="37" t="s">
        <v>48</v>
      </c>
      <c r="D186" s="39">
        <v>533</v>
      </c>
    </row>
    <row r="187" spans="1:4">
      <c r="A187" s="37" t="s">
        <v>134</v>
      </c>
      <c r="B187" s="57">
        <v>44043</v>
      </c>
      <c r="C187" s="37" t="s">
        <v>41</v>
      </c>
      <c r="D187" s="39">
        <v>467</v>
      </c>
    </row>
    <row r="188" spans="1:4">
      <c r="A188" s="37" t="s">
        <v>134</v>
      </c>
      <c r="B188" s="57">
        <v>44043</v>
      </c>
      <c r="C188" s="37" t="s">
        <v>42</v>
      </c>
      <c r="D188" s="39">
        <v>413</v>
      </c>
    </row>
    <row r="189" spans="1:4">
      <c r="A189" s="37" t="s">
        <v>134</v>
      </c>
      <c r="B189" s="57">
        <v>44043</v>
      </c>
      <c r="C189" s="37" t="s">
        <v>43</v>
      </c>
      <c r="D189" s="39">
        <v>509.5</v>
      </c>
    </row>
    <row r="190" spans="1:4">
      <c r="A190" s="37" t="s">
        <v>134</v>
      </c>
      <c r="B190" s="57">
        <v>44043</v>
      </c>
      <c r="C190" s="37" t="s">
        <v>44</v>
      </c>
      <c r="D190" s="39">
        <v>520</v>
      </c>
    </row>
    <row r="191" spans="1:4">
      <c r="A191" s="37" t="s">
        <v>134</v>
      </c>
      <c r="B191" s="57">
        <v>44043</v>
      </c>
      <c r="C191" s="37" t="s">
        <v>45</v>
      </c>
      <c r="D191" s="39">
        <v>300</v>
      </c>
    </row>
    <row r="192" spans="1:4">
      <c r="A192" s="37" t="s">
        <v>134</v>
      </c>
      <c r="B192" s="57">
        <v>44043</v>
      </c>
      <c r="C192" s="37" t="s">
        <v>47</v>
      </c>
      <c r="D192" s="39">
        <v>368</v>
      </c>
    </row>
    <row r="193" spans="1:4">
      <c r="A193" s="37" t="s">
        <v>134</v>
      </c>
      <c r="B193" s="57">
        <v>44043</v>
      </c>
      <c r="C193" s="37" t="s">
        <v>48</v>
      </c>
      <c r="D193" s="39">
        <v>500</v>
      </c>
    </row>
    <row r="194" spans="1:4">
      <c r="A194" s="37" t="s">
        <v>134</v>
      </c>
      <c r="B194" s="57">
        <v>44050</v>
      </c>
      <c r="C194" s="37" t="s">
        <v>40</v>
      </c>
      <c r="D194" s="39">
        <v>507.5</v>
      </c>
    </row>
    <row r="195" spans="1:4">
      <c r="A195" s="37" t="s">
        <v>134</v>
      </c>
      <c r="B195" s="57">
        <v>44050</v>
      </c>
      <c r="C195" s="37" t="s">
        <v>41</v>
      </c>
      <c r="D195" s="39">
        <v>467</v>
      </c>
    </row>
    <row r="196" spans="1:4">
      <c r="A196" s="37" t="s">
        <v>134</v>
      </c>
      <c r="B196" s="57">
        <v>44050</v>
      </c>
      <c r="C196" s="37" t="s">
        <v>42</v>
      </c>
      <c r="D196" s="39">
        <v>385.5</v>
      </c>
    </row>
    <row r="197" spans="1:4">
      <c r="A197" s="37" t="s">
        <v>134</v>
      </c>
      <c r="B197" s="57">
        <v>44050</v>
      </c>
      <c r="C197" s="37" t="s">
        <v>43</v>
      </c>
      <c r="D197" s="39">
        <v>497.5</v>
      </c>
    </row>
    <row r="198" spans="1:4">
      <c r="A198" s="37" t="s">
        <v>134</v>
      </c>
      <c r="B198" s="57">
        <v>44050</v>
      </c>
      <c r="C198" s="37" t="s">
        <v>44</v>
      </c>
      <c r="D198" s="39">
        <v>486.5</v>
      </c>
    </row>
    <row r="199" spans="1:4">
      <c r="A199" s="37" t="s">
        <v>134</v>
      </c>
      <c r="B199" s="57">
        <v>44050</v>
      </c>
      <c r="C199" s="37" t="s">
        <v>45</v>
      </c>
      <c r="D199" s="39">
        <v>337.5</v>
      </c>
    </row>
    <row r="200" spans="1:4">
      <c r="A200" s="37" t="s">
        <v>134</v>
      </c>
      <c r="B200" s="57">
        <v>44050</v>
      </c>
      <c r="C200" s="37" t="s">
        <v>47</v>
      </c>
      <c r="D200" s="39">
        <v>361</v>
      </c>
    </row>
    <row r="201" spans="1:4">
      <c r="A201" s="37" t="s">
        <v>134</v>
      </c>
      <c r="B201" s="57">
        <v>44050</v>
      </c>
      <c r="C201" s="37" t="s">
        <v>48</v>
      </c>
      <c r="D201" s="39">
        <v>533</v>
      </c>
    </row>
    <row r="202" spans="1:4">
      <c r="A202" s="37" t="s">
        <v>134</v>
      </c>
      <c r="B202" s="57">
        <v>44057</v>
      </c>
      <c r="C202" s="37" t="s">
        <v>40</v>
      </c>
      <c r="D202" s="39">
        <v>507.5</v>
      </c>
    </row>
    <row r="203" spans="1:4">
      <c r="A203" s="37" t="s">
        <v>134</v>
      </c>
      <c r="B203" s="57">
        <v>44057</v>
      </c>
      <c r="C203" s="37" t="s">
        <v>41</v>
      </c>
      <c r="D203" s="39">
        <v>467</v>
      </c>
    </row>
    <row r="204" spans="1:4">
      <c r="A204" s="37" t="s">
        <v>134</v>
      </c>
      <c r="B204" s="57">
        <v>44057</v>
      </c>
      <c r="C204" s="37" t="s">
        <v>42</v>
      </c>
      <c r="D204" s="39">
        <v>413</v>
      </c>
    </row>
    <row r="205" spans="1:4">
      <c r="A205" s="37" t="s">
        <v>134</v>
      </c>
      <c r="B205" s="57">
        <v>44057</v>
      </c>
      <c r="C205" s="37" t="s">
        <v>43</v>
      </c>
      <c r="D205" s="39">
        <v>451</v>
      </c>
    </row>
    <row r="206" spans="1:4">
      <c r="A206" s="37" t="s">
        <v>134</v>
      </c>
      <c r="B206" s="57">
        <v>44057</v>
      </c>
      <c r="C206" s="37" t="s">
        <v>44</v>
      </c>
      <c r="D206" s="39">
        <v>481.5</v>
      </c>
    </row>
    <row r="207" spans="1:4">
      <c r="A207" s="37" t="s">
        <v>134</v>
      </c>
      <c r="B207" s="57">
        <v>44057</v>
      </c>
      <c r="C207" s="37" t="s">
        <v>45</v>
      </c>
      <c r="D207" s="39">
        <v>325</v>
      </c>
    </row>
    <row r="208" spans="1:4">
      <c r="A208" s="37" t="s">
        <v>134</v>
      </c>
      <c r="B208" s="57">
        <v>44057</v>
      </c>
      <c r="C208" s="37" t="s">
        <v>47</v>
      </c>
      <c r="D208" s="39">
        <v>385</v>
      </c>
    </row>
    <row r="209" spans="1:4">
      <c r="A209" s="37" t="s">
        <v>134</v>
      </c>
      <c r="B209" s="57">
        <v>44057</v>
      </c>
      <c r="C209" s="37" t="s">
        <v>48</v>
      </c>
      <c r="D209" s="39">
        <v>500</v>
      </c>
    </row>
    <row r="210" spans="1:4">
      <c r="A210" s="37" t="s">
        <v>134</v>
      </c>
      <c r="B210" s="57">
        <v>44064</v>
      </c>
      <c r="C210" s="37" t="s">
        <v>40</v>
      </c>
      <c r="D210" s="39">
        <v>507.5</v>
      </c>
    </row>
    <row r="211" spans="1:4">
      <c r="A211" s="37" t="s">
        <v>134</v>
      </c>
      <c r="B211" s="57">
        <v>44064</v>
      </c>
      <c r="C211" s="37" t="s">
        <v>41</v>
      </c>
      <c r="D211" s="39">
        <v>454</v>
      </c>
    </row>
    <row r="212" spans="1:4">
      <c r="A212" s="37" t="s">
        <v>134</v>
      </c>
      <c r="B212" s="57">
        <v>44064</v>
      </c>
      <c r="C212" s="37" t="s">
        <v>42</v>
      </c>
      <c r="D212" s="39">
        <v>413</v>
      </c>
    </row>
    <row r="213" spans="1:4">
      <c r="A213" s="37" t="s">
        <v>134</v>
      </c>
      <c r="B213" s="57">
        <v>44064</v>
      </c>
      <c r="C213" s="37" t="s">
        <v>43</v>
      </c>
      <c r="D213" s="39">
        <v>446</v>
      </c>
    </row>
    <row r="214" spans="1:4">
      <c r="A214" s="37" t="s">
        <v>134</v>
      </c>
      <c r="B214" s="57">
        <v>44064</v>
      </c>
      <c r="C214" s="37" t="s">
        <v>44</v>
      </c>
      <c r="D214" s="39">
        <v>498.5</v>
      </c>
    </row>
    <row r="215" spans="1:4">
      <c r="A215" s="37" t="s">
        <v>134</v>
      </c>
      <c r="B215" s="57">
        <v>44064</v>
      </c>
      <c r="C215" s="37" t="s">
        <v>45</v>
      </c>
      <c r="D215" s="39">
        <v>375</v>
      </c>
    </row>
    <row r="216" spans="1:4">
      <c r="A216" s="37" t="s">
        <v>134</v>
      </c>
      <c r="B216" s="57">
        <v>44064</v>
      </c>
      <c r="C216" s="37" t="s">
        <v>47</v>
      </c>
      <c r="D216" s="39">
        <v>382</v>
      </c>
    </row>
    <row r="217" spans="1:4">
      <c r="A217" s="37" t="s">
        <v>134</v>
      </c>
      <c r="B217" s="57">
        <v>44064</v>
      </c>
      <c r="C217" s="37" t="s">
        <v>48</v>
      </c>
      <c r="D217" s="39">
        <v>500</v>
      </c>
    </row>
    <row r="218" spans="1:4">
      <c r="A218" s="37" t="s">
        <v>134</v>
      </c>
      <c r="B218" s="57">
        <v>44071</v>
      </c>
      <c r="C218" s="37" t="s">
        <v>40</v>
      </c>
      <c r="D218" s="39">
        <v>500</v>
      </c>
    </row>
    <row r="219" spans="1:4">
      <c r="A219" s="37" t="s">
        <v>134</v>
      </c>
      <c r="B219" s="57">
        <v>44071</v>
      </c>
      <c r="C219" s="37" t="s">
        <v>41</v>
      </c>
      <c r="D219" s="39">
        <v>450</v>
      </c>
    </row>
    <row r="220" spans="1:4">
      <c r="A220" s="37" t="s">
        <v>134</v>
      </c>
      <c r="B220" s="57">
        <v>44071</v>
      </c>
      <c r="C220" s="37" t="s">
        <v>42</v>
      </c>
      <c r="D220" s="39">
        <v>394</v>
      </c>
    </row>
    <row r="221" spans="1:4">
      <c r="A221" s="37" t="s">
        <v>134</v>
      </c>
      <c r="B221" s="57">
        <v>44071</v>
      </c>
      <c r="C221" s="37" t="s">
        <v>43</v>
      </c>
      <c r="D221" s="39">
        <v>486</v>
      </c>
    </row>
    <row r="222" spans="1:4">
      <c r="A222" s="37" t="s">
        <v>134</v>
      </c>
      <c r="B222" s="57">
        <v>44071</v>
      </c>
      <c r="C222" s="37" t="s">
        <v>44</v>
      </c>
      <c r="D222" s="39">
        <v>479</v>
      </c>
    </row>
    <row r="223" spans="1:4">
      <c r="A223" s="37" t="s">
        <v>134</v>
      </c>
      <c r="B223" s="57">
        <v>44071</v>
      </c>
      <c r="C223" s="37" t="s">
        <v>45</v>
      </c>
      <c r="D223" s="39">
        <v>387.5</v>
      </c>
    </row>
    <row r="224" spans="1:4">
      <c r="A224" s="37" t="s">
        <v>134</v>
      </c>
      <c r="B224" s="57">
        <v>44071</v>
      </c>
      <c r="C224" s="37" t="s">
        <v>47</v>
      </c>
      <c r="D224" s="39">
        <v>420</v>
      </c>
    </row>
    <row r="225" spans="1:4">
      <c r="A225" s="37" t="s">
        <v>134</v>
      </c>
      <c r="B225" s="57">
        <v>44071</v>
      </c>
      <c r="C225" s="37" t="s">
        <v>48</v>
      </c>
      <c r="D225" s="39">
        <v>550</v>
      </c>
    </row>
    <row r="226" spans="1:4">
      <c r="A226" s="37" t="s">
        <v>134</v>
      </c>
      <c r="B226" s="57">
        <v>44078</v>
      </c>
      <c r="C226" s="37" t="s">
        <v>40</v>
      </c>
      <c r="D226" s="39">
        <v>520</v>
      </c>
    </row>
    <row r="227" spans="1:4">
      <c r="A227" s="37" t="s">
        <v>134</v>
      </c>
      <c r="B227" s="57">
        <v>44078</v>
      </c>
      <c r="C227" s="37" t="s">
        <v>41</v>
      </c>
      <c r="D227" s="39">
        <v>556</v>
      </c>
    </row>
    <row r="228" spans="1:4">
      <c r="A228" s="37" t="s">
        <v>134</v>
      </c>
      <c r="B228" s="57">
        <v>44078</v>
      </c>
      <c r="C228" s="37" t="s">
        <v>42</v>
      </c>
      <c r="D228" s="39">
        <v>495.5</v>
      </c>
    </row>
    <row r="229" spans="1:4">
      <c r="A229" s="37" t="s">
        <v>134</v>
      </c>
      <c r="B229" s="57">
        <v>44078</v>
      </c>
      <c r="C229" s="37" t="s">
        <v>43</v>
      </c>
      <c r="D229" s="39">
        <v>548</v>
      </c>
    </row>
    <row r="230" spans="1:4">
      <c r="A230" s="37" t="s">
        <v>134</v>
      </c>
      <c r="B230" s="57">
        <v>44078</v>
      </c>
      <c r="C230" s="37" t="s">
        <v>44</v>
      </c>
      <c r="D230" s="39">
        <v>551.5</v>
      </c>
    </row>
    <row r="231" spans="1:4">
      <c r="A231" s="37" t="s">
        <v>134</v>
      </c>
      <c r="B231" s="57">
        <v>44078</v>
      </c>
      <c r="C231" s="37" t="s">
        <v>45</v>
      </c>
      <c r="D231" s="39">
        <v>344</v>
      </c>
    </row>
    <row r="232" spans="1:4">
      <c r="A232" s="37" t="s">
        <v>134</v>
      </c>
      <c r="B232" s="57">
        <v>44078</v>
      </c>
      <c r="C232" s="37" t="s">
        <v>47</v>
      </c>
      <c r="D232" s="39">
        <v>465</v>
      </c>
    </row>
    <row r="233" spans="1:4">
      <c r="A233" s="37" t="s">
        <v>134</v>
      </c>
      <c r="B233" s="57">
        <v>44078</v>
      </c>
      <c r="C233" s="37" t="s">
        <v>48</v>
      </c>
      <c r="D233" s="39">
        <v>500</v>
      </c>
    </row>
    <row r="234" spans="1:4">
      <c r="A234" s="37" t="s">
        <v>134</v>
      </c>
      <c r="B234" s="57">
        <v>44085</v>
      </c>
      <c r="C234" s="37" t="s">
        <v>41</v>
      </c>
      <c r="D234" s="39">
        <v>542</v>
      </c>
    </row>
    <row r="235" spans="1:4">
      <c r="A235" s="37" t="s">
        <v>134</v>
      </c>
      <c r="B235" s="57">
        <v>44085</v>
      </c>
      <c r="C235" s="37" t="s">
        <v>42</v>
      </c>
      <c r="D235" s="39">
        <v>460</v>
      </c>
    </row>
    <row r="236" spans="1:4">
      <c r="A236" s="37" t="s">
        <v>134</v>
      </c>
      <c r="B236" s="57">
        <v>44085</v>
      </c>
      <c r="C236" s="37" t="s">
        <v>43</v>
      </c>
      <c r="D236" s="39">
        <v>539.5</v>
      </c>
    </row>
    <row r="237" spans="1:4">
      <c r="A237" s="37" t="s">
        <v>134</v>
      </c>
      <c r="B237" s="57">
        <v>44085</v>
      </c>
      <c r="C237" s="37" t="s">
        <v>44</v>
      </c>
      <c r="D237" s="39">
        <v>591.5</v>
      </c>
    </row>
    <row r="238" spans="1:4">
      <c r="A238" s="37" t="s">
        <v>134</v>
      </c>
      <c r="B238" s="57">
        <v>44085</v>
      </c>
      <c r="C238" s="37" t="s">
        <v>45</v>
      </c>
      <c r="D238" s="39">
        <v>400</v>
      </c>
    </row>
    <row r="239" spans="1:4">
      <c r="A239" s="37" t="s">
        <v>134</v>
      </c>
      <c r="B239" s="57">
        <v>44085</v>
      </c>
      <c r="C239" s="37" t="s">
        <v>47</v>
      </c>
      <c r="D239" s="39">
        <v>485</v>
      </c>
    </row>
    <row r="240" spans="1:4">
      <c r="A240" s="37" t="s">
        <v>134</v>
      </c>
      <c r="B240" s="57">
        <v>44085</v>
      </c>
      <c r="C240" s="37" t="s">
        <v>48</v>
      </c>
      <c r="D240" s="39">
        <v>500</v>
      </c>
    </row>
    <row r="241" spans="1:4">
      <c r="A241" s="37" t="s">
        <v>134</v>
      </c>
      <c r="B241" s="57">
        <v>44092</v>
      </c>
      <c r="C241" s="37" t="s">
        <v>40</v>
      </c>
      <c r="D241" s="39">
        <v>588</v>
      </c>
    </row>
    <row r="242" spans="1:4">
      <c r="A242" s="37" t="s">
        <v>134</v>
      </c>
      <c r="B242" s="57">
        <v>44092</v>
      </c>
      <c r="C242" s="37" t="s">
        <v>41</v>
      </c>
      <c r="D242" s="39">
        <v>542</v>
      </c>
    </row>
    <row r="243" spans="1:4">
      <c r="A243" s="37" t="s">
        <v>134</v>
      </c>
      <c r="B243" s="57">
        <v>44092</v>
      </c>
      <c r="C243" s="37" t="s">
        <v>42</v>
      </c>
      <c r="D243" s="39">
        <v>452.5</v>
      </c>
    </row>
    <row r="244" spans="1:4">
      <c r="A244" s="37" t="s">
        <v>134</v>
      </c>
      <c r="B244" s="57">
        <v>44092</v>
      </c>
      <c r="C244" s="37" t="s">
        <v>43</v>
      </c>
      <c r="D244" s="39">
        <v>629</v>
      </c>
    </row>
    <row r="245" spans="1:4">
      <c r="A245" s="37" t="s">
        <v>134</v>
      </c>
      <c r="B245" s="57">
        <v>44092</v>
      </c>
      <c r="C245" s="37" t="s">
        <v>44</v>
      </c>
      <c r="D245" s="39">
        <v>553.5</v>
      </c>
    </row>
    <row r="246" spans="1:4">
      <c r="A246" s="37" t="s">
        <v>134</v>
      </c>
      <c r="B246" s="57">
        <v>44092</v>
      </c>
      <c r="C246" s="37" t="s">
        <v>45</v>
      </c>
      <c r="D246" s="39">
        <v>462.5</v>
      </c>
    </row>
    <row r="247" spans="1:4">
      <c r="A247" s="37" t="s">
        <v>134</v>
      </c>
      <c r="B247" s="57">
        <v>44092</v>
      </c>
      <c r="C247" s="37" t="s">
        <v>47</v>
      </c>
      <c r="D247" s="39">
        <v>463</v>
      </c>
    </row>
    <row r="248" spans="1:4">
      <c r="A248" s="37" t="s">
        <v>134</v>
      </c>
      <c r="B248" s="57">
        <v>44099</v>
      </c>
      <c r="C248" s="37" t="s">
        <v>40</v>
      </c>
      <c r="D248" s="39">
        <v>575</v>
      </c>
    </row>
    <row r="249" spans="1:4">
      <c r="A249" s="37" t="s">
        <v>134</v>
      </c>
      <c r="B249" s="57">
        <v>44099</v>
      </c>
      <c r="C249" s="37" t="s">
        <v>41</v>
      </c>
      <c r="D249" s="39">
        <v>525</v>
      </c>
    </row>
    <row r="250" spans="1:4">
      <c r="A250" s="37" t="s">
        <v>134</v>
      </c>
      <c r="B250" s="57">
        <v>44099</v>
      </c>
      <c r="C250" s="37" t="s">
        <v>42</v>
      </c>
      <c r="D250" s="39">
        <v>428</v>
      </c>
    </row>
    <row r="251" spans="1:4">
      <c r="A251" s="37" t="s">
        <v>134</v>
      </c>
      <c r="B251" s="57">
        <v>44099</v>
      </c>
      <c r="C251" s="37" t="s">
        <v>43</v>
      </c>
      <c r="D251" s="39">
        <v>587</v>
      </c>
    </row>
    <row r="252" spans="1:4">
      <c r="A252" s="37" t="s">
        <v>134</v>
      </c>
      <c r="B252" s="57">
        <v>44099</v>
      </c>
      <c r="C252" s="37" t="s">
        <v>44</v>
      </c>
      <c r="D252" s="39">
        <v>554</v>
      </c>
    </row>
    <row r="253" spans="1:4">
      <c r="A253" s="37" t="s">
        <v>134</v>
      </c>
      <c r="B253" s="57">
        <v>44099</v>
      </c>
      <c r="C253" s="37" t="s">
        <v>45</v>
      </c>
      <c r="D253" s="39">
        <v>425</v>
      </c>
    </row>
    <row r="254" spans="1:4">
      <c r="A254" s="37" t="s">
        <v>134</v>
      </c>
      <c r="B254" s="57">
        <v>44099</v>
      </c>
      <c r="C254" s="37" t="s">
        <v>46</v>
      </c>
      <c r="D254" s="39">
        <v>450</v>
      </c>
    </row>
    <row r="255" spans="1:4">
      <c r="A255" s="37" t="s">
        <v>134</v>
      </c>
      <c r="B255" s="57">
        <v>44099</v>
      </c>
      <c r="C255" s="37" t="s">
        <v>47</v>
      </c>
      <c r="D255" s="39">
        <v>480</v>
      </c>
    </row>
    <row r="256" spans="1:4">
      <c r="A256" s="37" t="s">
        <v>134</v>
      </c>
      <c r="B256" s="57">
        <v>44099</v>
      </c>
      <c r="C256" s="37" t="s">
        <v>48</v>
      </c>
      <c r="D256" s="39">
        <v>500</v>
      </c>
    </row>
    <row r="257" spans="1:4">
      <c r="A257" s="37" t="s">
        <v>134</v>
      </c>
      <c r="B257" s="57">
        <v>44106</v>
      </c>
      <c r="C257" s="37" t="s">
        <v>40</v>
      </c>
      <c r="D257" s="39">
        <v>575</v>
      </c>
    </row>
    <row r="258" spans="1:4">
      <c r="A258" s="37" t="s">
        <v>134</v>
      </c>
      <c r="B258" s="57">
        <v>44106</v>
      </c>
      <c r="C258" s="37" t="s">
        <v>41</v>
      </c>
      <c r="D258" s="39">
        <v>475</v>
      </c>
    </row>
    <row r="259" spans="1:4">
      <c r="A259" s="37" t="s">
        <v>134</v>
      </c>
      <c r="B259" s="57">
        <v>44106</v>
      </c>
      <c r="C259" s="37" t="s">
        <v>42</v>
      </c>
      <c r="D259" s="39">
        <v>468</v>
      </c>
    </row>
    <row r="260" spans="1:4">
      <c r="A260" s="37" t="s">
        <v>134</v>
      </c>
      <c r="B260" s="57">
        <v>44106</v>
      </c>
      <c r="C260" s="37" t="s">
        <v>43</v>
      </c>
      <c r="D260" s="39">
        <v>566</v>
      </c>
    </row>
    <row r="261" spans="1:4">
      <c r="A261" s="37" t="s">
        <v>134</v>
      </c>
      <c r="B261" s="57">
        <v>44106</v>
      </c>
      <c r="C261" s="37" t="s">
        <v>44</v>
      </c>
      <c r="D261" s="39">
        <v>554</v>
      </c>
    </row>
    <row r="262" spans="1:4">
      <c r="A262" s="37" t="s">
        <v>134</v>
      </c>
      <c r="B262" s="57">
        <v>44106</v>
      </c>
      <c r="C262" s="37" t="s">
        <v>45</v>
      </c>
      <c r="D262" s="39">
        <v>356.5</v>
      </c>
    </row>
    <row r="263" spans="1:4">
      <c r="A263" s="37" t="s">
        <v>134</v>
      </c>
      <c r="B263" s="57">
        <v>44106</v>
      </c>
      <c r="C263" s="37" t="s">
        <v>46</v>
      </c>
      <c r="D263" s="39">
        <v>450</v>
      </c>
    </row>
    <row r="264" spans="1:4">
      <c r="A264" s="37" t="s">
        <v>134</v>
      </c>
      <c r="B264" s="57">
        <v>44106</v>
      </c>
      <c r="C264" s="37" t="s">
        <v>47</v>
      </c>
      <c r="D264" s="39">
        <v>445</v>
      </c>
    </row>
    <row r="265" spans="1:4">
      <c r="A265" s="37" t="s">
        <v>134</v>
      </c>
      <c r="B265" s="57">
        <v>44106</v>
      </c>
      <c r="C265" s="37" t="s">
        <v>48</v>
      </c>
      <c r="D265" s="39">
        <v>500</v>
      </c>
    </row>
    <row r="266" spans="1:4">
      <c r="A266" s="37" t="s">
        <v>134</v>
      </c>
      <c r="B266" s="57">
        <v>44113</v>
      </c>
      <c r="C266" s="37" t="s">
        <v>40</v>
      </c>
      <c r="D266" s="39">
        <v>550</v>
      </c>
    </row>
    <row r="267" spans="1:4">
      <c r="A267" s="37" t="s">
        <v>134</v>
      </c>
      <c r="B267" s="57">
        <v>44113</v>
      </c>
      <c r="C267" s="37" t="s">
        <v>41</v>
      </c>
      <c r="D267" s="39">
        <v>483</v>
      </c>
    </row>
    <row r="268" spans="1:4">
      <c r="A268" s="37" t="s">
        <v>134</v>
      </c>
      <c r="B268" s="57">
        <v>44113</v>
      </c>
      <c r="C268" s="37" t="s">
        <v>42</v>
      </c>
      <c r="D268" s="39">
        <v>458</v>
      </c>
    </row>
    <row r="269" spans="1:4">
      <c r="A269" s="37" t="s">
        <v>134</v>
      </c>
      <c r="B269" s="57">
        <v>44113</v>
      </c>
      <c r="C269" s="37" t="s">
        <v>43</v>
      </c>
      <c r="D269" s="39">
        <v>518</v>
      </c>
    </row>
    <row r="270" spans="1:4">
      <c r="A270" s="37" t="s">
        <v>134</v>
      </c>
      <c r="B270" s="57">
        <v>44113</v>
      </c>
      <c r="C270" s="37" t="s">
        <v>44</v>
      </c>
      <c r="D270" s="39">
        <v>554</v>
      </c>
    </row>
    <row r="271" spans="1:4">
      <c r="A271" s="37" t="s">
        <v>134</v>
      </c>
      <c r="B271" s="57">
        <v>44113</v>
      </c>
      <c r="C271" s="37" t="s">
        <v>45</v>
      </c>
      <c r="D271" s="39">
        <v>325</v>
      </c>
    </row>
    <row r="272" spans="1:4">
      <c r="A272" s="37" t="s">
        <v>134</v>
      </c>
      <c r="B272" s="57">
        <v>44113</v>
      </c>
      <c r="C272" s="37" t="s">
        <v>47</v>
      </c>
      <c r="D272" s="39">
        <v>455</v>
      </c>
    </row>
    <row r="273" spans="1:4">
      <c r="A273" s="37" t="s">
        <v>134</v>
      </c>
      <c r="B273" s="57">
        <v>44113</v>
      </c>
      <c r="C273" s="37" t="s">
        <v>48</v>
      </c>
      <c r="D273" s="39">
        <v>500</v>
      </c>
    </row>
    <row r="274" spans="1:4">
      <c r="A274" s="37" t="s">
        <v>134</v>
      </c>
      <c r="B274" s="57">
        <v>44120</v>
      </c>
      <c r="C274" s="37" t="s">
        <v>40</v>
      </c>
      <c r="D274" s="39">
        <v>575</v>
      </c>
    </row>
    <row r="275" spans="1:4">
      <c r="A275" s="37" t="s">
        <v>134</v>
      </c>
      <c r="B275" s="57">
        <v>44120</v>
      </c>
      <c r="C275" s="37" t="s">
        <v>41</v>
      </c>
      <c r="D275" s="39">
        <v>535</v>
      </c>
    </row>
    <row r="276" spans="1:4">
      <c r="A276" s="37" t="s">
        <v>134</v>
      </c>
      <c r="B276" s="57">
        <v>44120</v>
      </c>
      <c r="C276" s="37" t="s">
        <v>42</v>
      </c>
      <c r="D276" s="39">
        <v>475</v>
      </c>
    </row>
    <row r="277" spans="1:4">
      <c r="A277" s="37" t="s">
        <v>134</v>
      </c>
      <c r="B277" s="57">
        <v>44120</v>
      </c>
      <c r="C277" s="37" t="s">
        <v>43</v>
      </c>
      <c r="D277" s="39">
        <v>526</v>
      </c>
    </row>
    <row r="278" spans="1:4">
      <c r="A278" s="37" t="s">
        <v>134</v>
      </c>
      <c r="B278" s="57">
        <v>44120</v>
      </c>
      <c r="C278" s="37" t="s">
        <v>44</v>
      </c>
      <c r="D278" s="39">
        <v>571</v>
      </c>
    </row>
    <row r="279" spans="1:4">
      <c r="A279" s="37" t="s">
        <v>134</v>
      </c>
      <c r="B279" s="57">
        <v>44120</v>
      </c>
      <c r="C279" s="37" t="s">
        <v>45</v>
      </c>
      <c r="D279" s="39">
        <v>308</v>
      </c>
    </row>
    <row r="280" spans="1:4">
      <c r="A280" s="37" t="s">
        <v>134</v>
      </c>
      <c r="B280" s="57">
        <v>44120</v>
      </c>
      <c r="C280" s="37" t="s">
        <v>46</v>
      </c>
      <c r="D280" s="39">
        <v>450</v>
      </c>
    </row>
    <row r="281" spans="1:4">
      <c r="A281" s="37" t="s">
        <v>134</v>
      </c>
      <c r="B281" s="57">
        <v>44120</v>
      </c>
      <c r="C281" s="37" t="s">
        <v>47</v>
      </c>
      <c r="D281" s="39">
        <v>465</v>
      </c>
    </row>
    <row r="282" spans="1:4">
      <c r="A282" s="37" t="s">
        <v>134</v>
      </c>
      <c r="B282" s="57">
        <v>44120</v>
      </c>
      <c r="C282" s="37" t="s">
        <v>48</v>
      </c>
      <c r="D282" s="39">
        <v>500</v>
      </c>
    </row>
    <row r="283" spans="1:4">
      <c r="A283" s="37" t="s">
        <v>134</v>
      </c>
      <c r="B283" s="57">
        <v>44127</v>
      </c>
      <c r="C283" s="37" t="s">
        <v>41</v>
      </c>
      <c r="D283" s="39">
        <v>535</v>
      </c>
    </row>
    <row r="284" spans="1:4">
      <c r="A284" s="37" t="s">
        <v>134</v>
      </c>
      <c r="B284" s="57">
        <v>44127</v>
      </c>
      <c r="C284" s="37" t="s">
        <v>42</v>
      </c>
      <c r="D284" s="39">
        <v>441</v>
      </c>
    </row>
    <row r="285" spans="1:4">
      <c r="A285" s="37" t="s">
        <v>134</v>
      </c>
      <c r="B285" s="57">
        <v>44127</v>
      </c>
      <c r="C285" s="37" t="s">
        <v>43</v>
      </c>
      <c r="D285" s="39">
        <v>526.5</v>
      </c>
    </row>
    <row r="286" spans="1:4">
      <c r="A286" s="37" t="s">
        <v>134</v>
      </c>
      <c r="B286" s="57">
        <v>44127</v>
      </c>
      <c r="C286" s="37" t="s">
        <v>44</v>
      </c>
      <c r="D286" s="39">
        <v>554</v>
      </c>
    </row>
    <row r="287" spans="1:4">
      <c r="A287" s="37" t="s">
        <v>134</v>
      </c>
      <c r="B287" s="57">
        <v>44127</v>
      </c>
      <c r="C287" s="37" t="s">
        <v>45</v>
      </c>
      <c r="D287" s="39">
        <v>362.5</v>
      </c>
    </row>
    <row r="288" spans="1:4">
      <c r="A288" s="37" t="s">
        <v>134</v>
      </c>
      <c r="B288" s="57">
        <v>44127</v>
      </c>
      <c r="C288" s="37" t="s">
        <v>46</v>
      </c>
      <c r="D288" s="39">
        <v>450</v>
      </c>
    </row>
    <row r="289" spans="1:4">
      <c r="A289" s="37" t="s">
        <v>134</v>
      </c>
      <c r="B289" s="57">
        <v>44127</v>
      </c>
      <c r="C289" s="37" t="s">
        <v>47</v>
      </c>
      <c r="D289" s="39">
        <v>460</v>
      </c>
    </row>
    <row r="290" spans="1:4">
      <c r="A290" s="37" t="s">
        <v>134</v>
      </c>
      <c r="B290" s="57">
        <v>44127</v>
      </c>
      <c r="C290" s="37" t="s">
        <v>48</v>
      </c>
      <c r="D290" s="39">
        <v>500</v>
      </c>
    </row>
    <row r="291" spans="1:4">
      <c r="A291" s="37" t="s">
        <v>134</v>
      </c>
      <c r="B291" s="57">
        <v>44134</v>
      </c>
      <c r="C291" s="37" t="s">
        <v>40</v>
      </c>
      <c r="D291" s="39">
        <v>575</v>
      </c>
    </row>
    <row r="292" spans="1:4">
      <c r="A292" s="37" t="s">
        <v>134</v>
      </c>
      <c r="B292" s="57">
        <v>44134</v>
      </c>
      <c r="C292" s="37" t="s">
        <v>41</v>
      </c>
      <c r="D292" s="39">
        <v>513</v>
      </c>
    </row>
    <row r="293" spans="1:4">
      <c r="A293" s="37" t="s">
        <v>134</v>
      </c>
      <c r="B293" s="57">
        <v>44134</v>
      </c>
      <c r="C293" s="37" t="s">
        <v>42</v>
      </c>
      <c r="D293" s="39">
        <v>446.5</v>
      </c>
    </row>
    <row r="294" spans="1:4">
      <c r="A294" s="37" t="s">
        <v>134</v>
      </c>
      <c r="B294" s="57">
        <v>44134</v>
      </c>
      <c r="C294" s="37" t="s">
        <v>43</v>
      </c>
      <c r="D294" s="39">
        <v>525</v>
      </c>
    </row>
    <row r="295" spans="1:4">
      <c r="A295" s="37" t="s">
        <v>134</v>
      </c>
      <c r="B295" s="57">
        <v>44134</v>
      </c>
      <c r="C295" s="37" t="s">
        <v>44</v>
      </c>
      <c r="D295" s="39">
        <v>546</v>
      </c>
    </row>
    <row r="296" spans="1:4">
      <c r="A296" s="37" t="s">
        <v>134</v>
      </c>
      <c r="B296" s="57">
        <v>44134</v>
      </c>
      <c r="C296" s="37" t="s">
        <v>45</v>
      </c>
      <c r="D296" s="39">
        <v>275</v>
      </c>
    </row>
    <row r="297" spans="1:4">
      <c r="A297" s="37" t="s">
        <v>134</v>
      </c>
      <c r="B297" s="57">
        <v>44134</v>
      </c>
      <c r="C297" s="37" t="s">
        <v>46</v>
      </c>
      <c r="D297" s="39">
        <v>450</v>
      </c>
    </row>
    <row r="298" spans="1:4">
      <c r="A298" s="37" t="s">
        <v>134</v>
      </c>
      <c r="B298" s="57">
        <v>44134</v>
      </c>
      <c r="C298" s="37" t="s">
        <v>47</v>
      </c>
      <c r="D298" s="39">
        <v>490</v>
      </c>
    </row>
    <row r="299" spans="1:4">
      <c r="A299" s="37" t="s">
        <v>134</v>
      </c>
      <c r="B299" s="57">
        <v>44134</v>
      </c>
      <c r="C299" s="37" t="s">
        <v>48</v>
      </c>
      <c r="D299" s="39">
        <v>500</v>
      </c>
    </row>
    <row r="300" spans="1:4">
      <c r="A300" s="37" t="s">
        <v>134</v>
      </c>
      <c r="B300" s="57">
        <v>44141</v>
      </c>
      <c r="C300" s="37" t="s">
        <v>40</v>
      </c>
      <c r="D300" s="39">
        <v>545</v>
      </c>
    </row>
    <row r="301" spans="1:4">
      <c r="A301" s="37" t="s">
        <v>134</v>
      </c>
      <c r="B301" s="57">
        <v>44141</v>
      </c>
      <c r="C301" s="37" t="s">
        <v>41</v>
      </c>
      <c r="D301" s="39">
        <v>501</v>
      </c>
    </row>
    <row r="302" spans="1:4">
      <c r="A302" s="37" t="s">
        <v>134</v>
      </c>
      <c r="B302" s="57">
        <v>44141</v>
      </c>
      <c r="C302" s="37" t="s">
        <v>42</v>
      </c>
      <c r="D302" s="39">
        <v>463</v>
      </c>
    </row>
    <row r="303" spans="1:4">
      <c r="A303" s="37" t="s">
        <v>134</v>
      </c>
      <c r="B303" s="57">
        <v>44141</v>
      </c>
      <c r="C303" s="37" t="s">
        <v>43</v>
      </c>
      <c r="D303" s="39">
        <v>550</v>
      </c>
    </row>
    <row r="304" spans="1:4">
      <c r="A304" s="37" t="s">
        <v>134</v>
      </c>
      <c r="B304" s="57">
        <v>44141</v>
      </c>
      <c r="C304" s="37" t="s">
        <v>44</v>
      </c>
      <c r="D304" s="39">
        <v>554</v>
      </c>
    </row>
    <row r="305" spans="1:4">
      <c r="A305" s="37" t="s">
        <v>134</v>
      </c>
      <c r="B305" s="57">
        <v>44141</v>
      </c>
      <c r="C305" s="37" t="s">
        <v>45</v>
      </c>
      <c r="D305" s="39">
        <v>462.5</v>
      </c>
    </row>
    <row r="306" spans="1:4">
      <c r="A306" s="37" t="s">
        <v>134</v>
      </c>
      <c r="B306" s="57">
        <v>44141</v>
      </c>
      <c r="C306" s="37" t="s">
        <v>46</v>
      </c>
      <c r="D306" s="39">
        <v>450</v>
      </c>
    </row>
    <row r="307" spans="1:4">
      <c r="A307" s="37" t="s">
        <v>134</v>
      </c>
      <c r="B307" s="57">
        <v>44141</v>
      </c>
      <c r="C307" s="37" t="s">
        <v>47</v>
      </c>
      <c r="D307" s="39">
        <v>869.5</v>
      </c>
    </row>
    <row r="308" spans="1:4">
      <c r="A308" s="37" t="s">
        <v>134</v>
      </c>
      <c r="B308" s="57">
        <v>44141</v>
      </c>
      <c r="C308" s="37" t="s">
        <v>48</v>
      </c>
      <c r="D308" s="39">
        <v>500</v>
      </c>
    </row>
    <row r="309" spans="1:4">
      <c r="A309" s="37" t="s">
        <v>134</v>
      </c>
      <c r="B309" s="57">
        <v>44148</v>
      </c>
      <c r="C309" s="37" t="s">
        <v>40</v>
      </c>
      <c r="D309" s="39">
        <v>550</v>
      </c>
    </row>
    <row r="310" spans="1:4">
      <c r="A310" s="37" t="s">
        <v>134</v>
      </c>
      <c r="B310" s="57">
        <v>44148</v>
      </c>
      <c r="C310" s="37" t="s">
        <v>41</v>
      </c>
      <c r="D310" s="39">
        <v>528.5</v>
      </c>
    </row>
    <row r="311" spans="1:4">
      <c r="A311" s="37" t="s">
        <v>134</v>
      </c>
      <c r="B311" s="57">
        <v>44148</v>
      </c>
      <c r="C311" s="37" t="s">
        <v>42</v>
      </c>
      <c r="D311" s="39">
        <v>515.5</v>
      </c>
    </row>
    <row r="312" spans="1:4">
      <c r="A312" s="37" t="s">
        <v>134</v>
      </c>
      <c r="B312" s="57">
        <v>44148</v>
      </c>
      <c r="C312" s="37" t="s">
        <v>43</v>
      </c>
      <c r="D312" s="39">
        <v>579.5</v>
      </c>
    </row>
    <row r="313" spans="1:4">
      <c r="A313" s="37" t="s">
        <v>134</v>
      </c>
      <c r="B313" s="57">
        <v>44148</v>
      </c>
      <c r="C313" s="37" t="s">
        <v>44</v>
      </c>
      <c r="D313" s="39">
        <v>637.5</v>
      </c>
    </row>
    <row r="314" spans="1:4">
      <c r="A314" s="37" t="s">
        <v>134</v>
      </c>
      <c r="B314" s="57">
        <v>44148</v>
      </c>
      <c r="C314" s="37" t="s">
        <v>45</v>
      </c>
      <c r="D314" s="39">
        <v>250</v>
      </c>
    </row>
    <row r="315" spans="1:4">
      <c r="A315" s="37" t="s">
        <v>134</v>
      </c>
      <c r="B315" s="57">
        <v>44148</v>
      </c>
      <c r="C315" s="37" t="s">
        <v>46</v>
      </c>
      <c r="D315" s="39">
        <v>400</v>
      </c>
    </row>
    <row r="316" spans="1:4">
      <c r="A316" s="37" t="s">
        <v>134</v>
      </c>
      <c r="B316" s="57">
        <v>44148</v>
      </c>
      <c r="C316" s="37" t="s">
        <v>47</v>
      </c>
      <c r="D316" s="39">
        <v>907</v>
      </c>
    </row>
    <row r="317" spans="1:4">
      <c r="A317" s="37" t="s">
        <v>134</v>
      </c>
      <c r="B317" s="57">
        <v>44148</v>
      </c>
      <c r="C317" s="37" t="s">
        <v>48</v>
      </c>
      <c r="D317" s="39">
        <v>500</v>
      </c>
    </row>
    <row r="318" spans="1:4">
      <c r="A318" s="37" t="s">
        <v>134</v>
      </c>
      <c r="B318" s="57">
        <v>44155</v>
      </c>
      <c r="C318" s="37" t="s">
        <v>40</v>
      </c>
      <c r="D318" s="39">
        <v>575</v>
      </c>
    </row>
    <row r="319" spans="1:4">
      <c r="A319" s="37" t="s">
        <v>134</v>
      </c>
      <c r="B319" s="57">
        <v>44155</v>
      </c>
      <c r="C319" s="37" t="s">
        <v>41</v>
      </c>
      <c r="D319" s="39">
        <v>516</v>
      </c>
    </row>
    <row r="320" spans="1:4">
      <c r="A320" s="37" t="s">
        <v>134</v>
      </c>
      <c r="B320" s="57">
        <v>44155</v>
      </c>
      <c r="C320" s="37" t="s">
        <v>42</v>
      </c>
      <c r="D320" s="39">
        <v>531</v>
      </c>
    </row>
    <row r="321" spans="1:4">
      <c r="A321" s="37" t="s">
        <v>134</v>
      </c>
      <c r="B321" s="57">
        <v>44155</v>
      </c>
      <c r="C321" s="37" t="s">
        <v>43</v>
      </c>
      <c r="D321" s="39">
        <v>566.5</v>
      </c>
    </row>
    <row r="322" spans="1:4">
      <c r="A322" s="37" t="s">
        <v>134</v>
      </c>
      <c r="B322" s="57">
        <v>44155</v>
      </c>
      <c r="C322" s="37" t="s">
        <v>44</v>
      </c>
      <c r="D322" s="39">
        <v>632</v>
      </c>
    </row>
    <row r="323" spans="1:4">
      <c r="A323" s="37" t="s">
        <v>134</v>
      </c>
      <c r="B323" s="57">
        <v>44155</v>
      </c>
      <c r="C323" s="37" t="s">
        <v>45</v>
      </c>
      <c r="D323" s="39">
        <v>456.5</v>
      </c>
    </row>
    <row r="324" spans="1:4">
      <c r="A324" s="37" t="s">
        <v>134</v>
      </c>
      <c r="B324" s="57">
        <v>44155</v>
      </c>
      <c r="C324" s="37" t="s">
        <v>47</v>
      </c>
      <c r="D324" s="39">
        <v>776</v>
      </c>
    </row>
    <row r="325" spans="1:4">
      <c r="A325" s="37" t="s">
        <v>134</v>
      </c>
      <c r="B325" s="57">
        <v>44155</v>
      </c>
      <c r="C325" s="37" t="s">
        <v>48</v>
      </c>
      <c r="D325" s="39">
        <v>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16A8-B742-4995-9D05-D5D3CAD3D3EE}">
  <sheetPr>
    <tabColor rgb="FFFFC000"/>
  </sheetPr>
  <dimension ref="A1:K40"/>
  <sheetViews>
    <sheetView workbookViewId="0">
      <selection activeCell="D17" sqref="D17"/>
    </sheetView>
  </sheetViews>
  <sheetFormatPr baseColWidth="10" defaultRowHeight="14.5"/>
  <cols>
    <col min="1" max="1" width="15.453125" style="39" customWidth="1"/>
    <col min="4" max="4" width="11.54296875" customWidth="1"/>
    <col min="5" max="5" width="11.90625" customWidth="1"/>
    <col min="10" max="10" width="14.08984375" customWidth="1"/>
    <col min="11" max="11" width="11.81640625" customWidth="1"/>
  </cols>
  <sheetData>
    <row r="1" spans="1:11">
      <c r="B1" s="16"/>
      <c r="C1" s="163" t="s">
        <v>38</v>
      </c>
      <c r="D1" s="163"/>
      <c r="E1" s="163"/>
      <c r="F1" s="163"/>
      <c r="G1" s="163"/>
      <c r="H1" s="163"/>
      <c r="I1" s="163"/>
      <c r="J1" s="163"/>
      <c r="K1" s="163"/>
    </row>
    <row r="2" spans="1:11">
      <c r="A2" s="5" t="s">
        <v>135</v>
      </c>
      <c r="B2" s="36" t="s">
        <v>39</v>
      </c>
      <c r="C2" s="6" t="s">
        <v>40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45</v>
      </c>
      <c r="I2" s="5" t="s">
        <v>46</v>
      </c>
      <c r="J2" s="5" t="s">
        <v>47</v>
      </c>
      <c r="K2" s="4" t="s">
        <v>48</v>
      </c>
    </row>
    <row r="3" spans="1:11">
      <c r="A3" s="42" t="s">
        <v>133</v>
      </c>
      <c r="B3" s="11">
        <v>44029</v>
      </c>
      <c r="C3" s="20">
        <v>1190</v>
      </c>
      <c r="D3" s="21">
        <v>1190</v>
      </c>
      <c r="E3" s="21">
        <v>1115.5</v>
      </c>
      <c r="F3" s="21">
        <v>1145</v>
      </c>
      <c r="G3" s="21">
        <v>1160</v>
      </c>
      <c r="H3" s="21">
        <v>878.5</v>
      </c>
      <c r="I3" s="21">
        <v>1165</v>
      </c>
      <c r="J3" s="21">
        <v>1111</v>
      </c>
      <c r="K3" s="23">
        <v>1093</v>
      </c>
    </row>
    <row r="4" spans="1:11">
      <c r="A4" s="42" t="s">
        <v>133</v>
      </c>
      <c r="B4" s="10">
        <v>44036</v>
      </c>
      <c r="C4" s="18">
        <v>1340</v>
      </c>
      <c r="D4" s="17">
        <v>1175</v>
      </c>
      <c r="E4" s="17">
        <v>1200</v>
      </c>
      <c r="F4" s="17">
        <v>1134</v>
      </c>
      <c r="G4" s="17">
        <v>1195</v>
      </c>
      <c r="H4" s="17">
        <v>992</v>
      </c>
      <c r="I4" s="17">
        <v>1160</v>
      </c>
      <c r="J4" s="17">
        <v>1092</v>
      </c>
      <c r="K4" s="19">
        <v>1167.5</v>
      </c>
    </row>
    <row r="5" spans="1:11">
      <c r="A5" s="42" t="s">
        <v>133</v>
      </c>
      <c r="B5" s="10">
        <v>44043</v>
      </c>
      <c r="C5" s="18">
        <v>1190</v>
      </c>
      <c r="D5" s="17">
        <v>1240</v>
      </c>
      <c r="E5" s="17">
        <v>1176.5</v>
      </c>
      <c r="F5" s="17">
        <v>1157</v>
      </c>
      <c r="G5" s="17">
        <v>1188</v>
      </c>
      <c r="H5" s="17">
        <v>977.5</v>
      </c>
      <c r="I5" s="17">
        <v>1180</v>
      </c>
      <c r="J5" s="17">
        <v>1012.5</v>
      </c>
      <c r="K5" s="19">
        <v>1145</v>
      </c>
    </row>
    <row r="6" spans="1:11">
      <c r="A6" s="42" t="s">
        <v>133</v>
      </c>
      <c r="B6" s="10">
        <v>44050</v>
      </c>
      <c r="C6" s="18">
        <v>1090</v>
      </c>
      <c r="D6" s="17">
        <v>1215</v>
      </c>
      <c r="E6" s="17">
        <v>1165</v>
      </c>
      <c r="F6" s="17">
        <v>1168</v>
      </c>
      <c r="G6" s="17">
        <v>1183</v>
      </c>
      <c r="H6" s="17">
        <v>966</v>
      </c>
      <c r="I6" s="17">
        <v>1140</v>
      </c>
      <c r="J6" s="17">
        <v>1142</v>
      </c>
      <c r="K6" s="19">
        <v>1150.5</v>
      </c>
    </row>
    <row r="7" spans="1:11">
      <c r="A7" s="42" t="s">
        <v>133</v>
      </c>
      <c r="B7" s="10">
        <v>44057</v>
      </c>
      <c r="C7" s="18">
        <v>1190</v>
      </c>
      <c r="D7" s="17">
        <v>1269</v>
      </c>
      <c r="E7" s="17">
        <v>1170.5</v>
      </c>
      <c r="F7" s="17">
        <v>1177</v>
      </c>
      <c r="G7" s="17">
        <v>1176</v>
      </c>
      <c r="H7" s="17">
        <v>921.5</v>
      </c>
      <c r="I7" s="17">
        <v>1190</v>
      </c>
      <c r="J7" s="17">
        <v>1094</v>
      </c>
      <c r="K7" s="19">
        <v>1169</v>
      </c>
    </row>
    <row r="8" spans="1:11">
      <c r="A8" s="42" t="s">
        <v>133</v>
      </c>
      <c r="B8" s="10">
        <v>44064</v>
      </c>
      <c r="C8" s="18">
        <v>1340</v>
      </c>
      <c r="D8" s="17">
        <v>1197</v>
      </c>
      <c r="E8" s="17">
        <v>1193</v>
      </c>
      <c r="F8" s="17">
        <v>1166</v>
      </c>
      <c r="G8" s="17">
        <v>1177</v>
      </c>
      <c r="H8" s="17">
        <v>987</v>
      </c>
      <c r="I8" s="17">
        <v>1170</v>
      </c>
      <c r="J8" s="17">
        <v>1056</v>
      </c>
      <c r="K8" s="19">
        <v>1177.5</v>
      </c>
    </row>
    <row r="9" spans="1:11">
      <c r="A9" s="42" t="s">
        <v>133</v>
      </c>
      <c r="B9" s="10">
        <v>44071</v>
      </c>
      <c r="C9" s="18">
        <v>1190</v>
      </c>
      <c r="D9" s="17">
        <v>1196</v>
      </c>
      <c r="E9" s="17">
        <v>1188.5</v>
      </c>
      <c r="F9" s="17">
        <v>1174</v>
      </c>
      <c r="G9" s="17">
        <v>1192</v>
      </c>
      <c r="H9" s="17">
        <v>808</v>
      </c>
      <c r="I9" s="17">
        <v>1190</v>
      </c>
      <c r="J9" s="17">
        <v>1064</v>
      </c>
      <c r="K9" s="19">
        <v>1191.5</v>
      </c>
    </row>
    <row r="10" spans="1:11">
      <c r="A10" s="42" t="s">
        <v>133</v>
      </c>
      <c r="B10" s="10">
        <v>44078</v>
      </c>
      <c r="C10" s="18">
        <v>1290</v>
      </c>
      <c r="D10" s="17">
        <v>1196</v>
      </c>
      <c r="E10" s="17">
        <v>1180</v>
      </c>
      <c r="F10" s="17">
        <v>1173.5</v>
      </c>
      <c r="G10" s="17">
        <v>1197</v>
      </c>
      <c r="H10" s="17">
        <v>916.5</v>
      </c>
      <c r="I10" s="17">
        <v>1220</v>
      </c>
      <c r="J10" s="17">
        <v>1095.5</v>
      </c>
      <c r="K10" s="19">
        <v>1211</v>
      </c>
    </row>
    <row r="11" spans="1:11">
      <c r="A11" s="42" t="s">
        <v>133</v>
      </c>
      <c r="B11" s="10">
        <v>44085</v>
      </c>
      <c r="C11" s="18">
        <v>1243</v>
      </c>
      <c r="D11" s="17">
        <v>1215</v>
      </c>
      <c r="E11" s="17">
        <v>1195.5</v>
      </c>
      <c r="F11" s="17">
        <v>1027.5</v>
      </c>
      <c r="G11" s="17">
        <v>1251</v>
      </c>
      <c r="H11" s="17">
        <v>803</v>
      </c>
      <c r="I11" s="17">
        <v>1212</v>
      </c>
      <c r="J11" s="17">
        <v>930</v>
      </c>
      <c r="K11" s="19">
        <v>1210.5</v>
      </c>
    </row>
    <row r="12" spans="1:11">
      <c r="A12" s="42" t="s">
        <v>133</v>
      </c>
      <c r="B12" s="10">
        <v>44092</v>
      </c>
      <c r="C12" s="18">
        <v>1190</v>
      </c>
      <c r="D12" s="17">
        <v>1215</v>
      </c>
      <c r="E12" s="17">
        <v>1195</v>
      </c>
      <c r="F12" s="17">
        <v>1180.5</v>
      </c>
      <c r="G12" s="17">
        <v>1197</v>
      </c>
      <c r="H12" s="17">
        <v>845.5</v>
      </c>
      <c r="I12" s="17">
        <v>1202.5</v>
      </c>
      <c r="J12" s="17">
        <v>1101.5</v>
      </c>
      <c r="K12" s="19">
        <v>1190</v>
      </c>
    </row>
    <row r="13" spans="1:11">
      <c r="A13" s="42" t="s">
        <v>133</v>
      </c>
      <c r="B13" s="10">
        <v>44099</v>
      </c>
      <c r="C13" s="18">
        <v>1230</v>
      </c>
      <c r="D13" s="17">
        <v>1215</v>
      </c>
      <c r="E13" s="17">
        <v>1185.5</v>
      </c>
      <c r="F13" s="17">
        <v>1176.5</v>
      </c>
      <c r="G13" s="17">
        <v>1191</v>
      </c>
      <c r="H13" s="17">
        <v>1053.5</v>
      </c>
      <c r="I13" s="17">
        <v>1203</v>
      </c>
      <c r="J13" s="17">
        <v>1132.5</v>
      </c>
      <c r="K13" s="19">
        <v>1222.5</v>
      </c>
    </row>
    <row r="14" spans="1:11">
      <c r="A14" s="42" t="s">
        <v>133</v>
      </c>
      <c r="B14" s="10">
        <v>44106</v>
      </c>
      <c r="C14" s="18">
        <v>1190</v>
      </c>
      <c r="D14" s="17">
        <v>1220</v>
      </c>
      <c r="E14" s="17">
        <v>1154</v>
      </c>
      <c r="F14" s="17">
        <v>1202</v>
      </c>
      <c r="G14" s="17">
        <v>1192</v>
      </c>
      <c r="H14" s="17">
        <v>1195.5</v>
      </c>
      <c r="I14" s="17">
        <v>1190</v>
      </c>
      <c r="J14" s="17">
        <v>1148</v>
      </c>
      <c r="K14" s="19">
        <v>1217</v>
      </c>
    </row>
    <row r="15" spans="1:11">
      <c r="A15" s="42" t="s">
        <v>133</v>
      </c>
      <c r="B15" s="10">
        <v>44113</v>
      </c>
      <c r="C15" s="18">
        <v>1178</v>
      </c>
      <c r="D15" s="17">
        <v>1206</v>
      </c>
      <c r="E15" s="17">
        <v>1165.5</v>
      </c>
      <c r="F15" s="17">
        <v>1190.5</v>
      </c>
      <c r="G15" s="17">
        <v>1176</v>
      </c>
      <c r="H15" s="17">
        <v>855.5</v>
      </c>
      <c r="I15" s="17">
        <v>1220</v>
      </c>
      <c r="J15" s="17">
        <v>1128</v>
      </c>
      <c r="K15" s="19">
        <v>1236</v>
      </c>
    </row>
    <row r="16" spans="1:11">
      <c r="A16" s="42" t="s">
        <v>133</v>
      </c>
      <c r="B16" s="10">
        <v>44120</v>
      </c>
      <c r="C16" s="18">
        <v>1190</v>
      </c>
      <c r="D16" s="17">
        <v>1216</v>
      </c>
      <c r="E16" s="17">
        <v>1190</v>
      </c>
      <c r="F16" s="17">
        <v>1169</v>
      </c>
      <c r="G16" s="17">
        <v>1193</v>
      </c>
      <c r="H16" s="17">
        <v>1113</v>
      </c>
      <c r="I16" s="17">
        <v>1207</v>
      </c>
      <c r="J16" s="17">
        <v>1069</v>
      </c>
      <c r="K16" s="19">
        <v>1240</v>
      </c>
    </row>
    <row r="17" spans="1:11">
      <c r="A17" s="42" t="s">
        <v>133</v>
      </c>
      <c r="B17" s="10">
        <v>44127</v>
      </c>
      <c r="C17" s="18">
        <v>1210</v>
      </c>
      <c r="D17" s="17">
        <v>1242</v>
      </c>
      <c r="E17" s="17">
        <v>1177.5</v>
      </c>
      <c r="F17" s="17">
        <v>1175</v>
      </c>
      <c r="G17" s="17">
        <v>1266</v>
      </c>
      <c r="H17" s="17">
        <v>1061.5</v>
      </c>
      <c r="I17" s="17">
        <v>1200</v>
      </c>
      <c r="J17" s="17">
        <v>1110.5</v>
      </c>
      <c r="K17" s="19">
        <v>1246.5</v>
      </c>
    </row>
    <row r="18" spans="1:11">
      <c r="A18" s="42" t="s">
        <v>133</v>
      </c>
      <c r="B18" s="10">
        <v>44134</v>
      </c>
      <c r="C18" s="18">
        <v>1190</v>
      </c>
      <c r="D18" s="17">
        <v>1245</v>
      </c>
      <c r="E18" s="17">
        <v>1205.5</v>
      </c>
      <c r="F18" s="17">
        <v>1218</v>
      </c>
      <c r="G18" s="17">
        <v>1445</v>
      </c>
      <c r="H18" s="17">
        <v>1016</v>
      </c>
      <c r="I18" s="17">
        <v>1215</v>
      </c>
      <c r="J18" s="17">
        <v>1164</v>
      </c>
      <c r="K18" s="19">
        <v>1234</v>
      </c>
    </row>
    <row r="19" spans="1:11">
      <c r="A19" s="42" t="s">
        <v>133</v>
      </c>
      <c r="B19" s="10">
        <v>44141</v>
      </c>
      <c r="C19" s="18">
        <v>1230</v>
      </c>
      <c r="D19" s="17">
        <v>1238.5</v>
      </c>
      <c r="E19" s="17">
        <v>1219.5</v>
      </c>
      <c r="F19" s="17">
        <v>1211</v>
      </c>
      <c r="G19" s="17">
        <v>1272</v>
      </c>
      <c r="H19" s="17">
        <v>1055.5</v>
      </c>
      <c r="I19" s="17">
        <v>1190</v>
      </c>
      <c r="J19" s="17">
        <v>1164</v>
      </c>
      <c r="K19" s="19">
        <v>1169.5</v>
      </c>
    </row>
    <row r="20" spans="1:11">
      <c r="A20" s="42" t="s">
        <v>133</v>
      </c>
      <c r="B20" s="10">
        <v>44148</v>
      </c>
      <c r="C20" s="18">
        <v>1543</v>
      </c>
      <c r="D20" s="17">
        <v>1246.5</v>
      </c>
      <c r="E20" s="17">
        <v>1242.5</v>
      </c>
      <c r="F20" s="17">
        <v>1226.5</v>
      </c>
      <c r="G20" s="17">
        <v>1327</v>
      </c>
      <c r="H20" s="17">
        <v>998.5</v>
      </c>
      <c r="I20" s="17">
        <v>1200</v>
      </c>
      <c r="J20" s="17">
        <v>1172.5</v>
      </c>
      <c r="K20" s="22">
        <v>1158</v>
      </c>
    </row>
    <row r="21" spans="1:11">
      <c r="A21" s="42" t="s">
        <v>133</v>
      </c>
      <c r="B21" s="9">
        <v>44155</v>
      </c>
      <c r="C21" s="8">
        <v>1263</v>
      </c>
      <c r="D21" s="42">
        <v>1250.5</v>
      </c>
      <c r="E21" s="42">
        <v>1261.5</v>
      </c>
      <c r="F21" s="42">
        <v>1240</v>
      </c>
      <c r="G21" s="42">
        <v>1338</v>
      </c>
      <c r="H21" s="42">
        <v>1044.5</v>
      </c>
      <c r="I21" s="42">
        <v>1190</v>
      </c>
      <c r="J21" s="42">
        <v>1176</v>
      </c>
      <c r="K21" s="7">
        <v>1201.5</v>
      </c>
    </row>
    <row r="22" spans="1:11">
      <c r="A22" s="42" t="s">
        <v>134</v>
      </c>
      <c r="B22" s="9">
        <v>44029</v>
      </c>
      <c r="C22" s="20"/>
      <c r="D22" s="21"/>
      <c r="E22" s="21">
        <v>579.5</v>
      </c>
      <c r="F22" s="21">
        <v>516.5</v>
      </c>
      <c r="G22" s="21">
        <v>540.5</v>
      </c>
      <c r="H22" s="21">
        <v>337.5</v>
      </c>
      <c r="I22" s="21"/>
      <c r="J22" s="21">
        <v>433</v>
      </c>
      <c r="K22" s="43">
        <v>467</v>
      </c>
    </row>
    <row r="23" spans="1:11">
      <c r="A23" s="42" t="s">
        <v>134</v>
      </c>
      <c r="B23" s="9">
        <v>44036</v>
      </c>
      <c r="C23" s="18">
        <v>510.5</v>
      </c>
      <c r="D23" s="17">
        <v>477</v>
      </c>
      <c r="E23" s="17">
        <v>375</v>
      </c>
      <c r="F23" s="17">
        <v>520.5</v>
      </c>
      <c r="G23" s="17">
        <v>509.5</v>
      </c>
      <c r="H23" s="17">
        <v>345</v>
      </c>
      <c r="I23" s="17"/>
      <c r="J23" s="17">
        <v>344</v>
      </c>
      <c r="K23" s="41">
        <v>533</v>
      </c>
    </row>
    <row r="24" spans="1:11">
      <c r="A24" s="42" t="s">
        <v>134</v>
      </c>
      <c r="B24" s="9">
        <v>44043</v>
      </c>
      <c r="C24" s="18"/>
      <c r="D24" s="17">
        <v>467</v>
      </c>
      <c r="E24" s="17">
        <v>413</v>
      </c>
      <c r="F24" s="17">
        <v>509.5</v>
      </c>
      <c r="G24" s="17">
        <v>520</v>
      </c>
      <c r="H24" s="17">
        <v>300</v>
      </c>
      <c r="I24" s="17"/>
      <c r="J24" s="17">
        <v>368</v>
      </c>
      <c r="K24" s="41">
        <v>500</v>
      </c>
    </row>
    <row r="25" spans="1:11">
      <c r="A25" s="42" t="s">
        <v>134</v>
      </c>
      <c r="B25" s="9">
        <v>44050</v>
      </c>
      <c r="C25" s="18">
        <v>507.5</v>
      </c>
      <c r="D25" s="17">
        <v>467</v>
      </c>
      <c r="E25" s="17">
        <v>385.5</v>
      </c>
      <c r="F25" s="17">
        <v>497.5</v>
      </c>
      <c r="G25" s="17">
        <v>486.5</v>
      </c>
      <c r="H25" s="17">
        <v>337.5</v>
      </c>
      <c r="I25" s="17"/>
      <c r="J25" s="17">
        <v>361</v>
      </c>
      <c r="K25" s="41">
        <v>533</v>
      </c>
    </row>
    <row r="26" spans="1:11">
      <c r="A26" s="42" t="s">
        <v>134</v>
      </c>
      <c r="B26" s="9">
        <v>44057</v>
      </c>
      <c r="C26" s="18">
        <v>507.5</v>
      </c>
      <c r="D26" s="17">
        <v>467</v>
      </c>
      <c r="E26" s="17">
        <v>413</v>
      </c>
      <c r="F26" s="17">
        <v>451</v>
      </c>
      <c r="G26" s="17">
        <v>481.5</v>
      </c>
      <c r="H26" s="17">
        <v>325</v>
      </c>
      <c r="I26" s="17"/>
      <c r="J26" s="17">
        <v>385</v>
      </c>
      <c r="K26" s="41">
        <v>500</v>
      </c>
    </row>
    <row r="27" spans="1:11">
      <c r="A27" s="42" t="s">
        <v>134</v>
      </c>
      <c r="B27" s="9">
        <v>44064</v>
      </c>
      <c r="C27" s="18">
        <v>507.5</v>
      </c>
      <c r="D27" s="17">
        <v>454</v>
      </c>
      <c r="E27" s="17">
        <v>413</v>
      </c>
      <c r="F27" s="17">
        <v>446</v>
      </c>
      <c r="G27" s="17">
        <v>498.5</v>
      </c>
      <c r="H27" s="17">
        <v>375</v>
      </c>
      <c r="I27" s="17"/>
      <c r="J27" s="17">
        <v>382</v>
      </c>
      <c r="K27" s="41">
        <v>500</v>
      </c>
    </row>
    <row r="28" spans="1:11">
      <c r="A28" s="42" t="s">
        <v>134</v>
      </c>
      <c r="B28" s="9">
        <v>44071</v>
      </c>
      <c r="C28" s="18">
        <v>500</v>
      </c>
      <c r="D28" s="17">
        <v>450</v>
      </c>
      <c r="E28" s="17">
        <v>394</v>
      </c>
      <c r="F28" s="17">
        <v>486</v>
      </c>
      <c r="G28" s="17">
        <v>479</v>
      </c>
      <c r="H28" s="17">
        <v>387.5</v>
      </c>
      <c r="I28" s="17"/>
      <c r="J28" s="17">
        <v>420</v>
      </c>
      <c r="K28" s="41">
        <v>550</v>
      </c>
    </row>
    <row r="29" spans="1:11">
      <c r="A29" s="42" t="s">
        <v>134</v>
      </c>
      <c r="B29" s="9">
        <v>44078</v>
      </c>
      <c r="C29" s="18">
        <v>520</v>
      </c>
      <c r="D29" s="17">
        <v>556</v>
      </c>
      <c r="E29" s="17">
        <v>495.5</v>
      </c>
      <c r="F29" s="17">
        <v>548</v>
      </c>
      <c r="G29" s="17">
        <v>551.5</v>
      </c>
      <c r="H29" s="17">
        <v>344</v>
      </c>
      <c r="I29" s="17"/>
      <c r="J29" s="17">
        <v>465</v>
      </c>
      <c r="K29" s="41">
        <v>500</v>
      </c>
    </row>
    <row r="30" spans="1:11">
      <c r="A30" s="42" t="s">
        <v>134</v>
      </c>
      <c r="B30" s="9">
        <v>44085</v>
      </c>
      <c r="C30" s="18"/>
      <c r="D30" s="17">
        <v>542</v>
      </c>
      <c r="E30" s="17">
        <v>460</v>
      </c>
      <c r="F30" s="17">
        <v>539.5</v>
      </c>
      <c r="G30" s="17">
        <v>591.5</v>
      </c>
      <c r="H30" s="17">
        <v>400</v>
      </c>
      <c r="I30" s="17"/>
      <c r="J30" s="17">
        <v>485</v>
      </c>
      <c r="K30" s="41">
        <v>500</v>
      </c>
    </row>
    <row r="31" spans="1:11">
      <c r="A31" s="42" t="s">
        <v>134</v>
      </c>
      <c r="B31" s="9">
        <v>44092</v>
      </c>
      <c r="C31" s="18">
        <v>588</v>
      </c>
      <c r="D31" s="17">
        <v>542</v>
      </c>
      <c r="E31" s="17">
        <v>452.5</v>
      </c>
      <c r="F31" s="17">
        <v>629</v>
      </c>
      <c r="G31" s="17">
        <v>553.5</v>
      </c>
      <c r="H31" s="17">
        <v>462.5</v>
      </c>
      <c r="I31" s="17"/>
      <c r="J31" s="17">
        <v>463</v>
      </c>
      <c r="K31" s="41"/>
    </row>
    <row r="32" spans="1:11">
      <c r="A32" s="42" t="s">
        <v>134</v>
      </c>
      <c r="B32" s="9">
        <v>44099</v>
      </c>
      <c r="C32" s="18">
        <v>575</v>
      </c>
      <c r="D32" s="17">
        <v>525</v>
      </c>
      <c r="E32" s="17">
        <v>428</v>
      </c>
      <c r="F32" s="17">
        <v>587</v>
      </c>
      <c r="G32" s="17">
        <v>554</v>
      </c>
      <c r="H32" s="17">
        <v>425</v>
      </c>
      <c r="I32" s="17">
        <v>450</v>
      </c>
      <c r="J32" s="17">
        <v>480</v>
      </c>
      <c r="K32" s="41">
        <v>500</v>
      </c>
    </row>
    <row r="33" spans="1:11">
      <c r="A33" s="42" t="s">
        <v>134</v>
      </c>
      <c r="B33" s="9">
        <v>44106</v>
      </c>
      <c r="C33" s="18">
        <v>575</v>
      </c>
      <c r="D33" s="17">
        <v>475</v>
      </c>
      <c r="E33" s="17">
        <v>468</v>
      </c>
      <c r="F33" s="17">
        <v>566</v>
      </c>
      <c r="G33" s="17">
        <v>554</v>
      </c>
      <c r="H33" s="17">
        <v>356.5</v>
      </c>
      <c r="I33" s="17">
        <v>450</v>
      </c>
      <c r="J33" s="17">
        <v>445</v>
      </c>
      <c r="K33" s="41">
        <v>500</v>
      </c>
    </row>
    <row r="34" spans="1:11">
      <c r="A34" s="42" t="s">
        <v>134</v>
      </c>
      <c r="B34" s="9">
        <v>44113</v>
      </c>
      <c r="C34" s="18">
        <v>550</v>
      </c>
      <c r="D34" s="17">
        <v>483</v>
      </c>
      <c r="E34" s="17">
        <v>458</v>
      </c>
      <c r="F34" s="17">
        <v>518</v>
      </c>
      <c r="G34" s="17">
        <v>554</v>
      </c>
      <c r="H34" s="17">
        <v>325</v>
      </c>
      <c r="I34" s="17"/>
      <c r="J34" s="17">
        <v>455</v>
      </c>
      <c r="K34" s="41">
        <v>500</v>
      </c>
    </row>
    <row r="35" spans="1:11">
      <c r="A35" s="42" t="s">
        <v>134</v>
      </c>
      <c r="B35" s="9">
        <v>44120</v>
      </c>
      <c r="C35" s="18">
        <v>575</v>
      </c>
      <c r="D35" s="17">
        <v>535</v>
      </c>
      <c r="E35" s="17">
        <v>475</v>
      </c>
      <c r="F35" s="17">
        <v>526</v>
      </c>
      <c r="G35" s="17">
        <v>571</v>
      </c>
      <c r="H35" s="17">
        <v>308</v>
      </c>
      <c r="I35" s="17">
        <v>450</v>
      </c>
      <c r="J35" s="17">
        <v>465</v>
      </c>
      <c r="K35" s="41">
        <v>500</v>
      </c>
    </row>
    <row r="36" spans="1:11">
      <c r="A36" s="42" t="s">
        <v>134</v>
      </c>
      <c r="B36" s="9">
        <v>44127</v>
      </c>
      <c r="C36" s="18"/>
      <c r="D36" s="17">
        <v>535</v>
      </c>
      <c r="E36" s="17">
        <v>441</v>
      </c>
      <c r="F36" s="17">
        <v>526.5</v>
      </c>
      <c r="G36" s="17">
        <v>554</v>
      </c>
      <c r="H36" s="17">
        <v>362.5</v>
      </c>
      <c r="I36" s="17">
        <v>450</v>
      </c>
      <c r="J36" s="17">
        <v>460</v>
      </c>
      <c r="K36" s="41">
        <v>500</v>
      </c>
    </row>
    <row r="37" spans="1:11">
      <c r="A37" s="42" t="s">
        <v>134</v>
      </c>
      <c r="B37" s="9">
        <v>44134</v>
      </c>
      <c r="C37" s="18">
        <v>575</v>
      </c>
      <c r="D37" s="17">
        <v>513</v>
      </c>
      <c r="E37" s="17">
        <v>446.5</v>
      </c>
      <c r="F37" s="17">
        <v>525</v>
      </c>
      <c r="G37" s="17">
        <v>546</v>
      </c>
      <c r="H37" s="17">
        <v>275</v>
      </c>
      <c r="I37" s="17">
        <v>450</v>
      </c>
      <c r="J37" s="17">
        <v>490</v>
      </c>
      <c r="K37" s="41">
        <v>500</v>
      </c>
    </row>
    <row r="38" spans="1:11">
      <c r="A38" s="42" t="s">
        <v>134</v>
      </c>
      <c r="B38" s="9">
        <v>44141</v>
      </c>
      <c r="C38" s="18">
        <v>545</v>
      </c>
      <c r="D38" s="17">
        <v>501</v>
      </c>
      <c r="E38" s="17">
        <v>463</v>
      </c>
      <c r="F38" s="17">
        <v>550</v>
      </c>
      <c r="G38" s="17">
        <v>554</v>
      </c>
      <c r="H38" s="17">
        <v>462.5</v>
      </c>
      <c r="I38" s="17">
        <v>450</v>
      </c>
      <c r="J38" s="17">
        <v>869.5</v>
      </c>
      <c r="K38" s="41">
        <v>500</v>
      </c>
    </row>
    <row r="39" spans="1:11">
      <c r="A39" s="42" t="s">
        <v>134</v>
      </c>
      <c r="B39" s="9">
        <v>44148</v>
      </c>
      <c r="C39" s="18">
        <v>550</v>
      </c>
      <c r="D39" s="17">
        <v>528.5</v>
      </c>
      <c r="E39" s="17">
        <v>515.5</v>
      </c>
      <c r="F39" s="17">
        <v>579.5</v>
      </c>
      <c r="G39" s="17">
        <v>637.5</v>
      </c>
      <c r="H39" s="17">
        <v>250</v>
      </c>
      <c r="I39" s="17">
        <v>400</v>
      </c>
      <c r="J39" s="17">
        <v>907</v>
      </c>
      <c r="K39" s="41">
        <v>500</v>
      </c>
    </row>
    <row r="40" spans="1:11">
      <c r="A40" s="42" t="s">
        <v>134</v>
      </c>
      <c r="B40" s="9">
        <v>44155</v>
      </c>
      <c r="C40" s="8">
        <v>575</v>
      </c>
      <c r="D40" s="42">
        <v>516</v>
      </c>
      <c r="E40" s="42">
        <v>531</v>
      </c>
      <c r="F40" s="42">
        <v>566.5</v>
      </c>
      <c r="G40" s="42">
        <v>632</v>
      </c>
      <c r="H40" s="42">
        <v>456.5</v>
      </c>
      <c r="I40" s="42"/>
      <c r="J40" s="42">
        <v>776</v>
      </c>
      <c r="K40" s="42">
        <v>500</v>
      </c>
    </row>
  </sheetData>
  <mergeCells count="1">
    <mergeCell ref="C1:K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2725-AC3E-43E5-BB79-D9468DB27B99}">
  <dimension ref="A1:P164"/>
  <sheetViews>
    <sheetView topLeftCell="A10" workbookViewId="0">
      <selection activeCell="I2" sqref="I2"/>
    </sheetView>
  </sheetViews>
  <sheetFormatPr baseColWidth="10" defaultRowHeight="14.5"/>
  <cols>
    <col min="1" max="1" width="55.6328125" customWidth="1"/>
    <col min="2" max="2" width="27.54296875" customWidth="1"/>
    <col min="8" max="8" width="25.90625" customWidth="1"/>
    <col min="13" max="13" width="29.1796875" customWidth="1"/>
    <col min="14" max="14" width="37" customWidth="1"/>
  </cols>
  <sheetData>
    <row r="1" spans="1:16" ht="43.5">
      <c r="A1" s="59" t="s">
        <v>137</v>
      </c>
      <c r="B1" s="59" t="s">
        <v>71</v>
      </c>
      <c r="C1" s="59" t="s">
        <v>138</v>
      </c>
      <c r="D1" s="59" t="s">
        <v>26</v>
      </c>
      <c r="E1" s="59" t="s">
        <v>139</v>
      </c>
      <c r="F1" s="59" t="s">
        <v>74</v>
      </c>
      <c r="G1" s="59" t="s">
        <v>140</v>
      </c>
      <c r="H1" s="59" t="s">
        <v>141</v>
      </c>
      <c r="I1" s="59" t="s">
        <v>142</v>
      </c>
      <c r="J1" s="59" t="s">
        <v>143</v>
      </c>
      <c r="K1" s="59" t="s">
        <v>144</v>
      </c>
      <c r="L1" s="59" t="s">
        <v>145</v>
      </c>
      <c r="M1" s="59" t="s">
        <v>146</v>
      </c>
      <c r="N1" s="59" t="s">
        <v>147</v>
      </c>
      <c r="O1" s="59" t="s">
        <v>148</v>
      </c>
      <c r="P1" s="59" t="s">
        <v>149</v>
      </c>
    </row>
    <row r="2" spans="1:16">
      <c r="A2" s="60" t="s">
        <v>29</v>
      </c>
      <c r="B2" s="60" t="s">
        <v>42</v>
      </c>
      <c r="C2" s="60">
        <v>5</v>
      </c>
      <c r="D2" s="61">
        <v>44131</v>
      </c>
      <c r="E2" s="61" t="s">
        <v>150</v>
      </c>
      <c r="F2" s="60" t="s">
        <v>151</v>
      </c>
      <c r="G2" s="60" t="s">
        <v>23</v>
      </c>
      <c r="H2" s="60" t="s">
        <v>152</v>
      </c>
      <c r="I2" s="62">
        <v>230</v>
      </c>
      <c r="J2" s="62">
        <v>8000</v>
      </c>
      <c r="K2" s="62">
        <v>8500</v>
      </c>
      <c r="L2" s="62">
        <v>8239.1299999999992</v>
      </c>
      <c r="M2" s="60" t="s">
        <v>153</v>
      </c>
      <c r="N2" s="60" t="s">
        <v>154</v>
      </c>
      <c r="O2" s="63">
        <v>25</v>
      </c>
      <c r="P2" s="64">
        <v>329.56519999999995</v>
      </c>
    </row>
    <row r="3" spans="1:16">
      <c r="A3" s="65" t="s">
        <v>36</v>
      </c>
      <c r="B3" s="65" t="s">
        <v>48</v>
      </c>
      <c r="C3" s="65">
        <v>10</v>
      </c>
      <c r="D3" s="66">
        <v>44131</v>
      </c>
      <c r="E3" s="66" t="s">
        <v>150</v>
      </c>
      <c r="F3" s="65" t="s">
        <v>151</v>
      </c>
      <c r="G3" s="65" t="s">
        <v>16</v>
      </c>
      <c r="H3" s="65" t="s">
        <v>155</v>
      </c>
      <c r="I3" s="67">
        <v>200</v>
      </c>
      <c r="J3" s="67">
        <v>8000</v>
      </c>
      <c r="K3" s="67">
        <v>8000</v>
      </c>
      <c r="L3" s="67">
        <v>8000</v>
      </c>
      <c r="M3" s="65" t="s">
        <v>156</v>
      </c>
      <c r="N3" s="65" t="s">
        <v>157</v>
      </c>
      <c r="O3" s="68">
        <v>25</v>
      </c>
      <c r="P3" s="69">
        <v>320</v>
      </c>
    </row>
    <row r="4" spans="1:16">
      <c r="A4" s="60" t="s">
        <v>36</v>
      </c>
      <c r="B4" s="60" t="s">
        <v>48</v>
      </c>
      <c r="C4" s="60">
        <v>10</v>
      </c>
      <c r="D4" s="61">
        <v>44131</v>
      </c>
      <c r="E4" s="61" t="s">
        <v>150</v>
      </c>
      <c r="F4" s="60" t="s">
        <v>151</v>
      </c>
      <c r="G4" s="60" t="s">
        <v>24</v>
      </c>
      <c r="H4" s="60" t="s">
        <v>152</v>
      </c>
      <c r="I4" s="62">
        <v>200</v>
      </c>
      <c r="J4" s="62">
        <v>17000</v>
      </c>
      <c r="K4" s="62">
        <v>17000</v>
      </c>
      <c r="L4" s="62">
        <v>17000</v>
      </c>
      <c r="M4" s="60" t="s">
        <v>153</v>
      </c>
      <c r="N4" s="60" t="s">
        <v>158</v>
      </c>
      <c r="O4" s="63">
        <v>25</v>
      </c>
      <c r="P4" s="64">
        <v>680</v>
      </c>
    </row>
    <row r="5" spans="1:16">
      <c r="A5" s="65" t="s">
        <v>36</v>
      </c>
      <c r="B5" s="65" t="s">
        <v>48</v>
      </c>
      <c r="C5" s="65">
        <v>10</v>
      </c>
      <c r="D5" s="66">
        <v>44131</v>
      </c>
      <c r="E5" s="66" t="s">
        <v>150</v>
      </c>
      <c r="F5" s="65" t="s">
        <v>151</v>
      </c>
      <c r="G5" s="65" t="s">
        <v>22</v>
      </c>
      <c r="H5" s="65" t="s">
        <v>159</v>
      </c>
      <c r="I5" s="67">
        <v>200</v>
      </c>
      <c r="J5" s="67">
        <v>7000</v>
      </c>
      <c r="K5" s="67">
        <v>7000</v>
      </c>
      <c r="L5" s="67">
        <v>7000</v>
      </c>
      <c r="M5" s="65" t="s">
        <v>153</v>
      </c>
      <c r="N5" s="65" t="s">
        <v>157</v>
      </c>
      <c r="O5" s="68">
        <v>25</v>
      </c>
      <c r="P5" s="69">
        <v>280</v>
      </c>
    </row>
    <row r="6" spans="1:16">
      <c r="A6" s="60" t="s">
        <v>32</v>
      </c>
      <c r="B6" s="60" t="s">
        <v>44</v>
      </c>
      <c r="C6" s="60">
        <v>7</v>
      </c>
      <c r="D6" s="61">
        <v>44131</v>
      </c>
      <c r="E6" s="61" t="s">
        <v>150</v>
      </c>
      <c r="F6" s="60" t="s">
        <v>151</v>
      </c>
      <c r="G6" s="60" t="s">
        <v>16</v>
      </c>
      <c r="H6" s="60" t="s">
        <v>160</v>
      </c>
      <c r="I6" s="62">
        <v>1200</v>
      </c>
      <c r="J6" s="62">
        <v>6500</v>
      </c>
      <c r="K6" s="62">
        <v>6500</v>
      </c>
      <c r="L6" s="62">
        <v>6500</v>
      </c>
      <c r="M6" s="60" t="s">
        <v>153</v>
      </c>
      <c r="N6" s="60" t="s">
        <v>161</v>
      </c>
      <c r="O6" s="63">
        <v>25</v>
      </c>
      <c r="P6" s="64">
        <v>260</v>
      </c>
    </row>
    <row r="7" spans="1:16">
      <c r="A7" s="65" t="s">
        <v>32</v>
      </c>
      <c r="B7" s="65" t="s">
        <v>44</v>
      </c>
      <c r="C7" s="65">
        <v>7</v>
      </c>
      <c r="D7" s="66">
        <v>44131</v>
      </c>
      <c r="E7" s="66" t="s">
        <v>150</v>
      </c>
      <c r="F7" s="65" t="s">
        <v>151</v>
      </c>
      <c r="G7" s="65" t="s">
        <v>23</v>
      </c>
      <c r="H7" s="65" t="s">
        <v>152</v>
      </c>
      <c r="I7" s="67">
        <v>800</v>
      </c>
      <c r="J7" s="67">
        <v>8000</v>
      </c>
      <c r="K7" s="67">
        <v>8000</v>
      </c>
      <c r="L7" s="67">
        <v>8000</v>
      </c>
      <c r="M7" s="65" t="s">
        <v>153</v>
      </c>
      <c r="N7" s="65" t="s">
        <v>162</v>
      </c>
      <c r="O7" s="68">
        <v>25</v>
      </c>
      <c r="P7" s="69">
        <v>320</v>
      </c>
    </row>
    <row r="8" spans="1:16">
      <c r="A8" s="60" t="s">
        <v>163</v>
      </c>
      <c r="B8" s="60" t="s">
        <v>72</v>
      </c>
      <c r="C8" s="60">
        <v>13</v>
      </c>
      <c r="D8" s="61">
        <v>44131</v>
      </c>
      <c r="E8" s="61" t="s">
        <v>150</v>
      </c>
      <c r="F8" s="60" t="s">
        <v>151</v>
      </c>
      <c r="G8" s="60" t="s">
        <v>16</v>
      </c>
      <c r="H8" s="60" t="s">
        <v>164</v>
      </c>
      <c r="I8" s="62">
        <v>2100</v>
      </c>
      <c r="J8" s="62">
        <v>7500</v>
      </c>
      <c r="K8" s="62">
        <v>8000</v>
      </c>
      <c r="L8" s="62">
        <v>7642.857</v>
      </c>
      <c r="M8" s="60" t="s">
        <v>156</v>
      </c>
      <c r="N8" s="60" t="s">
        <v>161</v>
      </c>
      <c r="O8" s="63">
        <v>25</v>
      </c>
      <c r="P8" s="64">
        <v>305.71427999999997</v>
      </c>
    </row>
    <row r="9" spans="1:16">
      <c r="A9" s="65" t="s">
        <v>163</v>
      </c>
      <c r="B9" s="65" t="s">
        <v>72</v>
      </c>
      <c r="C9" s="65">
        <v>13</v>
      </c>
      <c r="D9" s="66">
        <v>44131</v>
      </c>
      <c r="E9" s="66" t="s">
        <v>150</v>
      </c>
      <c r="F9" s="65" t="s">
        <v>151</v>
      </c>
      <c r="G9" s="65" t="s">
        <v>16</v>
      </c>
      <c r="H9" s="65" t="s">
        <v>160</v>
      </c>
      <c r="I9" s="67">
        <v>1300</v>
      </c>
      <c r="J9" s="67">
        <v>6500</v>
      </c>
      <c r="K9" s="67">
        <v>7000</v>
      </c>
      <c r="L9" s="67">
        <v>6730.7690000000002</v>
      </c>
      <c r="M9" s="65" t="s">
        <v>153</v>
      </c>
      <c r="N9" s="65" t="s">
        <v>161</v>
      </c>
      <c r="O9" s="68">
        <v>25</v>
      </c>
      <c r="P9" s="69">
        <v>269.23076000000003</v>
      </c>
    </row>
    <row r="10" spans="1:16">
      <c r="A10" s="60" t="s">
        <v>163</v>
      </c>
      <c r="B10" s="60" t="s">
        <v>72</v>
      </c>
      <c r="C10" s="60">
        <v>13</v>
      </c>
      <c r="D10" s="61">
        <v>44131</v>
      </c>
      <c r="E10" s="61" t="s">
        <v>150</v>
      </c>
      <c r="F10" s="60" t="s">
        <v>151</v>
      </c>
      <c r="G10" s="60" t="s">
        <v>16</v>
      </c>
      <c r="H10" s="60" t="s">
        <v>155</v>
      </c>
      <c r="I10" s="62">
        <v>1400</v>
      </c>
      <c r="J10" s="62">
        <v>8000</v>
      </c>
      <c r="K10" s="62">
        <v>8500</v>
      </c>
      <c r="L10" s="62">
        <v>8214.2860000000001</v>
      </c>
      <c r="M10" s="60" t="s">
        <v>156</v>
      </c>
      <c r="N10" s="60" t="s">
        <v>158</v>
      </c>
      <c r="O10" s="63">
        <v>25</v>
      </c>
      <c r="P10" s="64">
        <v>328.57144</v>
      </c>
    </row>
    <row r="11" spans="1:16">
      <c r="A11" s="65" t="s">
        <v>163</v>
      </c>
      <c r="B11" s="65" t="s">
        <v>72</v>
      </c>
      <c r="C11" s="65">
        <v>13</v>
      </c>
      <c r="D11" s="66">
        <v>44131</v>
      </c>
      <c r="E11" s="66" t="s">
        <v>150</v>
      </c>
      <c r="F11" s="65" t="s">
        <v>151</v>
      </c>
      <c r="G11" s="65" t="s">
        <v>16</v>
      </c>
      <c r="H11" s="65" t="s">
        <v>152</v>
      </c>
      <c r="I11" s="67">
        <v>1300</v>
      </c>
      <c r="J11" s="67">
        <v>8000</v>
      </c>
      <c r="K11" s="67">
        <v>8500</v>
      </c>
      <c r="L11" s="67">
        <v>8230.7690000000002</v>
      </c>
      <c r="M11" s="65" t="s">
        <v>153</v>
      </c>
      <c r="N11" s="65" t="s">
        <v>165</v>
      </c>
      <c r="O11" s="68">
        <v>25</v>
      </c>
      <c r="P11" s="69">
        <v>329.23076000000003</v>
      </c>
    </row>
    <row r="12" spans="1:16">
      <c r="A12" s="60" t="s">
        <v>163</v>
      </c>
      <c r="B12" s="60" t="s">
        <v>72</v>
      </c>
      <c r="C12" s="60">
        <v>13</v>
      </c>
      <c r="D12" s="61">
        <v>44131</v>
      </c>
      <c r="E12" s="61" t="s">
        <v>150</v>
      </c>
      <c r="F12" s="60" t="s">
        <v>151</v>
      </c>
      <c r="G12" s="60" t="s">
        <v>16</v>
      </c>
      <c r="H12" s="60" t="s">
        <v>152</v>
      </c>
      <c r="I12" s="62">
        <v>1300</v>
      </c>
      <c r="J12" s="62">
        <v>8000</v>
      </c>
      <c r="K12" s="62">
        <v>8500</v>
      </c>
      <c r="L12" s="62">
        <v>8230.7690000000002</v>
      </c>
      <c r="M12" s="60" t="s">
        <v>153</v>
      </c>
      <c r="N12" s="60" t="s">
        <v>166</v>
      </c>
      <c r="O12" s="63">
        <v>25</v>
      </c>
      <c r="P12" s="64">
        <v>329.23076000000003</v>
      </c>
    </row>
    <row r="13" spans="1:16">
      <c r="A13" s="65" t="s">
        <v>163</v>
      </c>
      <c r="B13" s="65" t="s">
        <v>72</v>
      </c>
      <c r="C13" s="65">
        <v>13</v>
      </c>
      <c r="D13" s="66">
        <v>44131</v>
      </c>
      <c r="E13" s="66" t="s">
        <v>150</v>
      </c>
      <c r="F13" s="65" t="s">
        <v>151</v>
      </c>
      <c r="G13" s="65" t="s">
        <v>22</v>
      </c>
      <c r="H13" s="65" t="s">
        <v>155</v>
      </c>
      <c r="I13" s="67">
        <v>1500</v>
      </c>
      <c r="J13" s="67">
        <v>8000</v>
      </c>
      <c r="K13" s="67">
        <v>8500</v>
      </c>
      <c r="L13" s="67">
        <v>8233.3330000000005</v>
      </c>
      <c r="M13" s="65" t="s">
        <v>156</v>
      </c>
      <c r="N13" s="65" t="s">
        <v>158</v>
      </c>
      <c r="O13" s="68">
        <v>25</v>
      </c>
      <c r="P13" s="69">
        <v>329.33332000000001</v>
      </c>
    </row>
    <row r="14" spans="1:16">
      <c r="A14" s="60" t="s">
        <v>163</v>
      </c>
      <c r="B14" s="60" t="s">
        <v>72</v>
      </c>
      <c r="C14" s="60">
        <v>13</v>
      </c>
      <c r="D14" s="61">
        <v>44131</v>
      </c>
      <c r="E14" s="61" t="s">
        <v>150</v>
      </c>
      <c r="F14" s="60" t="s">
        <v>151</v>
      </c>
      <c r="G14" s="60" t="s">
        <v>22</v>
      </c>
      <c r="H14" s="60" t="s">
        <v>155</v>
      </c>
      <c r="I14" s="62">
        <v>1400</v>
      </c>
      <c r="J14" s="62">
        <v>8000</v>
      </c>
      <c r="K14" s="62">
        <v>8500</v>
      </c>
      <c r="L14" s="62">
        <v>8214.2860000000001</v>
      </c>
      <c r="M14" s="60" t="s">
        <v>156</v>
      </c>
      <c r="N14" s="60" t="s">
        <v>167</v>
      </c>
      <c r="O14" s="63">
        <v>25</v>
      </c>
      <c r="P14" s="64">
        <v>328.57144</v>
      </c>
    </row>
    <row r="15" spans="1:16">
      <c r="A15" s="65" t="s">
        <v>163</v>
      </c>
      <c r="B15" s="65" t="s">
        <v>72</v>
      </c>
      <c r="C15" s="65">
        <v>13</v>
      </c>
      <c r="D15" s="66">
        <v>44131</v>
      </c>
      <c r="E15" s="66" t="s">
        <v>150</v>
      </c>
      <c r="F15" s="65" t="s">
        <v>151</v>
      </c>
      <c r="G15" s="65" t="s">
        <v>22</v>
      </c>
      <c r="H15" s="65" t="s">
        <v>152</v>
      </c>
      <c r="I15" s="67">
        <v>1400</v>
      </c>
      <c r="J15" s="67">
        <v>8000</v>
      </c>
      <c r="K15" s="67">
        <v>8500</v>
      </c>
      <c r="L15" s="67">
        <v>8214.2860000000001</v>
      </c>
      <c r="M15" s="65" t="s">
        <v>153</v>
      </c>
      <c r="N15" s="65" t="s">
        <v>165</v>
      </c>
      <c r="O15" s="68">
        <v>25</v>
      </c>
      <c r="P15" s="69">
        <v>328.57144</v>
      </c>
    </row>
    <row r="16" spans="1:16">
      <c r="A16" s="60" t="s">
        <v>163</v>
      </c>
      <c r="B16" s="60" t="s">
        <v>72</v>
      </c>
      <c r="C16" s="60">
        <v>13</v>
      </c>
      <c r="D16" s="61">
        <v>44131</v>
      </c>
      <c r="E16" s="61" t="s">
        <v>150</v>
      </c>
      <c r="F16" s="60" t="s">
        <v>151</v>
      </c>
      <c r="G16" s="60" t="s">
        <v>23</v>
      </c>
      <c r="H16" s="60" t="s">
        <v>152</v>
      </c>
      <c r="I16" s="62">
        <v>1300</v>
      </c>
      <c r="J16" s="62">
        <v>8000</v>
      </c>
      <c r="K16" s="62">
        <v>8500</v>
      </c>
      <c r="L16" s="62">
        <v>8230.7690000000002</v>
      </c>
      <c r="M16" s="60" t="s">
        <v>153</v>
      </c>
      <c r="N16" s="60" t="s">
        <v>165</v>
      </c>
      <c r="O16" s="63">
        <v>25</v>
      </c>
      <c r="P16" s="64">
        <v>329.23076000000003</v>
      </c>
    </row>
    <row r="17" spans="1:16">
      <c r="A17" s="65" t="s">
        <v>163</v>
      </c>
      <c r="B17" s="65" t="s">
        <v>72</v>
      </c>
      <c r="C17" s="65">
        <v>13</v>
      </c>
      <c r="D17" s="66">
        <v>44131</v>
      </c>
      <c r="E17" s="66" t="s">
        <v>150</v>
      </c>
      <c r="F17" s="65" t="s">
        <v>151</v>
      </c>
      <c r="G17" s="65" t="s">
        <v>23</v>
      </c>
      <c r="H17" s="65" t="s">
        <v>152</v>
      </c>
      <c r="I17" s="67">
        <v>1300</v>
      </c>
      <c r="J17" s="67">
        <v>8000</v>
      </c>
      <c r="K17" s="67">
        <v>8500</v>
      </c>
      <c r="L17" s="67">
        <v>8230.7690000000002</v>
      </c>
      <c r="M17" s="65" t="s">
        <v>153</v>
      </c>
      <c r="N17" s="65" t="s">
        <v>166</v>
      </c>
      <c r="O17" s="68">
        <v>25</v>
      </c>
      <c r="P17" s="69">
        <v>329.23076000000003</v>
      </c>
    </row>
    <row r="18" spans="1:16">
      <c r="A18" s="60" t="s">
        <v>33</v>
      </c>
      <c r="B18" s="60" t="s">
        <v>45</v>
      </c>
      <c r="C18" s="60">
        <v>16</v>
      </c>
      <c r="D18" s="61">
        <v>44131</v>
      </c>
      <c r="E18" s="61" t="s">
        <v>150</v>
      </c>
      <c r="F18" s="60" t="s">
        <v>151</v>
      </c>
      <c r="G18" s="60" t="s">
        <v>20</v>
      </c>
      <c r="H18" s="60" t="s">
        <v>159</v>
      </c>
      <c r="I18" s="62">
        <v>160</v>
      </c>
      <c r="J18" s="62">
        <v>4500</v>
      </c>
      <c r="K18" s="62">
        <v>5000</v>
      </c>
      <c r="L18" s="62">
        <v>4750</v>
      </c>
      <c r="M18" s="60" t="s">
        <v>153</v>
      </c>
      <c r="N18" s="60" t="s">
        <v>168</v>
      </c>
      <c r="O18" s="63">
        <v>25</v>
      </c>
      <c r="P18" s="64">
        <v>190</v>
      </c>
    </row>
    <row r="19" spans="1:16">
      <c r="A19" s="65" t="s">
        <v>28</v>
      </c>
      <c r="B19" s="65" t="s">
        <v>41</v>
      </c>
      <c r="C19" s="65">
        <v>4</v>
      </c>
      <c r="D19" s="66">
        <v>44131</v>
      </c>
      <c r="E19" s="66" t="s">
        <v>150</v>
      </c>
      <c r="F19" s="65" t="s">
        <v>151</v>
      </c>
      <c r="G19" s="65" t="s">
        <v>17</v>
      </c>
      <c r="H19" s="65" t="s">
        <v>152</v>
      </c>
      <c r="I19" s="67">
        <v>2400</v>
      </c>
      <c r="J19" s="67">
        <v>8500</v>
      </c>
      <c r="K19" s="67">
        <v>9000</v>
      </c>
      <c r="L19" s="67">
        <v>8750</v>
      </c>
      <c r="M19" s="65" t="s">
        <v>153</v>
      </c>
      <c r="N19" s="65" t="s">
        <v>169</v>
      </c>
      <c r="O19" s="68">
        <v>25</v>
      </c>
      <c r="P19" s="69">
        <v>350</v>
      </c>
    </row>
    <row r="20" spans="1:16">
      <c r="A20" s="60" t="s">
        <v>31</v>
      </c>
      <c r="B20" s="60" t="s">
        <v>72</v>
      </c>
      <c r="C20" s="60">
        <v>13</v>
      </c>
      <c r="D20" s="61">
        <v>44131</v>
      </c>
      <c r="E20" s="61" t="s">
        <v>150</v>
      </c>
      <c r="F20" s="60" t="s">
        <v>151</v>
      </c>
      <c r="G20" s="60" t="s">
        <v>16</v>
      </c>
      <c r="H20" s="60" t="s">
        <v>164</v>
      </c>
      <c r="I20" s="62">
        <v>320</v>
      </c>
      <c r="J20" s="62">
        <v>10000</v>
      </c>
      <c r="K20" s="62">
        <v>10000</v>
      </c>
      <c r="L20" s="62">
        <v>10000</v>
      </c>
      <c r="M20" s="60" t="s">
        <v>156</v>
      </c>
      <c r="N20" s="60" t="s">
        <v>170</v>
      </c>
      <c r="O20" s="63">
        <v>25</v>
      </c>
      <c r="P20" s="64">
        <v>400</v>
      </c>
    </row>
    <row r="21" spans="1:16">
      <c r="A21" s="65" t="s">
        <v>31</v>
      </c>
      <c r="B21" s="65" t="s">
        <v>72</v>
      </c>
      <c r="C21" s="65">
        <v>13</v>
      </c>
      <c r="D21" s="66">
        <v>44131</v>
      </c>
      <c r="E21" s="66" t="s">
        <v>150</v>
      </c>
      <c r="F21" s="65" t="s">
        <v>151</v>
      </c>
      <c r="G21" s="65" t="s">
        <v>16</v>
      </c>
      <c r="H21" s="65" t="s">
        <v>160</v>
      </c>
      <c r="I21" s="67">
        <v>420</v>
      </c>
      <c r="J21" s="67">
        <v>8000</v>
      </c>
      <c r="K21" s="67">
        <v>8000</v>
      </c>
      <c r="L21" s="67">
        <v>8000</v>
      </c>
      <c r="M21" s="65" t="s">
        <v>153</v>
      </c>
      <c r="N21" s="65" t="s">
        <v>170</v>
      </c>
      <c r="O21" s="68">
        <v>25</v>
      </c>
      <c r="P21" s="69">
        <v>320</v>
      </c>
    </row>
    <row r="22" spans="1:16">
      <c r="A22" s="60" t="s">
        <v>31</v>
      </c>
      <c r="B22" s="60" t="s">
        <v>72</v>
      </c>
      <c r="C22" s="60">
        <v>13</v>
      </c>
      <c r="D22" s="61">
        <v>44131</v>
      </c>
      <c r="E22" s="61" t="s">
        <v>150</v>
      </c>
      <c r="F22" s="60" t="s">
        <v>151</v>
      </c>
      <c r="G22" s="60" t="s">
        <v>17</v>
      </c>
      <c r="H22" s="60" t="s">
        <v>171</v>
      </c>
      <c r="I22" s="62">
        <v>280</v>
      </c>
      <c r="J22" s="62">
        <v>10000</v>
      </c>
      <c r="K22" s="62">
        <v>10000</v>
      </c>
      <c r="L22" s="62">
        <v>10000</v>
      </c>
      <c r="M22" s="60" t="s">
        <v>156</v>
      </c>
      <c r="N22" s="60" t="s">
        <v>166</v>
      </c>
      <c r="O22" s="63">
        <v>25</v>
      </c>
      <c r="P22" s="64">
        <v>400</v>
      </c>
    </row>
    <row r="23" spans="1:16">
      <c r="A23" s="65" t="s">
        <v>31</v>
      </c>
      <c r="B23" s="65" t="s">
        <v>72</v>
      </c>
      <c r="C23" s="65">
        <v>13</v>
      </c>
      <c r="D23" s="66">
        <v>44131</v>
      </c>
      <c r="E23" s="66" t="s">
        <v>150</v>
      </c>
      <c r="F23" s="65" t="s">
        <v>151</v>
      </c>
      <c r="G23" s="65" t="s">
        <v>17</v>
      </c>
      <c r="H23" s="65" t="s">
        <v>152</v>
      </c>
      <c r="I23" s="67">
        <v>300</v>
      </c>
      <c r="J23" s="67">
        <v>8000</v>
      </c>
      <c r="K23" s="67">
        <v>8000</v>
      </c>
      <c r="L23" s="67">
        <v>8000</v>
      </c>
      <c r="M23" s="65" t="s">
        <v>153</v>
      </c>
      <c r="N23" s="65" t="s">
        <v>166</v>
      </c>
      <c r="O23" s="68">
        <v>25</v>
      </c>
      <c r="P23" s="69">
        <v>320</v>
      </c>
    </row>
    <row r="24" spans="1:16">
      <c r="A24" s="60" t="s">
        <v>35</v>
      </c>
      <c r="B24" s="60" t="s">
        <v>47</v>
      </c>
      <c r="C24" s="60">
        <v>9</v>
      </c>
      <c r="D24" s="61">
        <v>44131</v>
      </c>
      <c r="E24" s="61" t="s">
        <v>150</v>
      </c>
      <c r="F24" s="60" t="s">
        <v>151</v>
      </c>
      <c r="G24" s="60" t="s">
        <v>20</v>
      </c>
      <c r="H24" s="60" t="s">
        <v>159</v>
      </c>
      <c r="I24" s="62">
        <v>300</v>
      </c>
      <c r="J24" s="62">
        <v>7000</v>
      </c>
      <c r="K24" s="62">
        <v>7000</v>
      </c>
      <c r="L24" s="62">
        <v>7000</v>
      </c>
      <c r="M24" s="60" t="s">
        <v>156</v>
      </c>
      <c r="N24" s="60" t="s">
        <v>172</v>
      </c>
      <c r="O24" s="63">
        <v>25</v>
      </c>
      <c r="P24" s="64">
        <v>280</v>
      </c>
    </row>
    <row r="25" spans="1:16">
      <c r="A25" s="65" t="s">
        <v>35</v>
      </c>
      <c r="B25" s="65" t="s">
        <v>47</v>
      </c>
      <c r="C25" s="65">
        <v>9</v>
      </c>
      <c r="D25" s="66">
        <v>44131</v>
      </c>
      <c r="E25" s="66" t="s">
        <v>150</v>
      </c>
      <c r="F25" s="65" t="s">
        <v>151</v>
      </c>
      <c r="G25" s="65" t="s">
        <v>20</v>
      </c>
      <c r="H25" s="65" t="s">
        <v>159</v>
      </c>
      <c r="I25" s="67">
        <v>200</v>
      </c>
      <c r="J25" s="67">
        <v>6000</v>
      </c>
      <c r="K25" s="67">
        <v>6000</v>
      </c>
      <c r="L25" s="67">
        <v>6000</v>
      </c>
      <c r="M25" s="65" t="s">
        <v>153</v>
      </c>
      <c r="N25" s="65" t="s">
        <v>172</v>
      </c>
      <c r="O25" s="68">
        <v>25</v>
      </c>
      <c r="P25" s="69">
        <v>240</v>
      </c>
    </row>
    <row r="26" spans="1:16">
      <c r="A26" s="60" t="s">
        <v>34</v>
      </c>
      <c r="B26" s="60" t="s">
        <v>173</v>
      </c>
      <c r="C26" s="60">
        <v>8</v>
      </c>
      <c r="D26" s="61">
        <v>44131</v>
      </c>
      <c r="E26" s="61" t="s">
        <v>150</v>
      </c>
      <c r="F26" s="60" t="s">
        <v>151</v>
      </c>
      <c r="G26" s="60" t="s">
        <v>16</v>
      </c>
      <c r="H26" s="60" t="s">
        <v>164</v>
      </c>
      <c r="I26" s="62">
        <v>500</v>
      </c>
      <c r="J26" s="62">
        <v>7500</v>
      </c>
      <c r="K26" s="62">
        <v>7500</v>
      </c>
      <c r="L26" s="62">
        <v>7500</v>
      </c>
      <c r="M26" s="60" t="s">
        <v>153</v>
      </c>
      <c r="N26" s="60" t="s">
        <v>174</v>
      </c>
      <c r="O26" s="63">
        <v>25</v>
      </c>
      <c r="P26" s="64">
        <v>300</v>
      </c>
    </row>
    <row r="27" spans="1:16">
      <c r="A27" s="65" t="s">
        <v>34</v>
      </c>
      <c r="B27" s="65" t="s">
        <v>173</v>
      </c>
      <c r="C27" s="65">
        <v>8</v>
      </c>
      <c r="D27" s="66">
        <v>44131</v>
      </c>
      <c r="E27" s="66" t="s">
        <v>150</v>
      </c>
      <c r="F27" s="65" t="s">
        <v>151</v>
      </c>
      <c r="G27" s="65" t="s">
        <v>16</v>
      </c>
      <c r="H27" s="65" t="s">
        <v>160</v>
      </c>
      <c r="I27" s="67">
        <v>500</v>
      </c>
      <c r="J27" s="67">
        <v>8000</v>
      </c>
      <c r="K27" s="67">
        <v>8000</v>
      </c>
      <c r="L27" s="67">
        <v>8000</v>
      </c>
      <c r="M27" s="65" t="s">
        <v>153</v>
      </c>
      <c r="N27" s="65" t="s">
        <v>174</v>
      </c>
      <c r="O27" s="68">
        <v>25</v>
      </c>
      <c r="P27" s="69">
        <v>320</v>
      </c>
    </row>
    <row r="28" spans="1:16">
      <c r="A28" s="60" t="s">
        <v>163</v>
      </c>
      <c r="B28" s="60" t="s">
        <v>72</v>
      </c>
      <c r="C28" s="60">
        <v>13</v>
      </c>
      <c r="D28" s="61">
        <v>44151</v>
      </c>
      <c r="E28" s="61" t="s">
        <v>150</v>
      </c>
      <c r="F28" s="63" t="s">
        <v>151</v>
      </c>
      <c r="G28" s="63" t="s">
        <v>16</v>
      </c>
      <c r="H28" s="63" t="s">
        <v>155</v>
      </c>
      <c r="I28" s="63">
        <v>1300</v>
      </c>
      <c r="J28" s="63">
        <v>9500</v>
      </c>
      <c r="K28" s="63">
        <v>9000</v>
      </c>
      <c r="L28" s="63">
        <v>9231</v>
      </c>
      <c r="M28" s="63" t="s">
        <v>156</v>
      </c>
      <c r="N28" s="63" t="s">
        <v>158</v>
      </c>
      <c r="O28" s="63">
        <v>25</v>
      </c>
      <c r="P28" s="64">
        <v>369.24</v>
      </c>
    </row>
    <row r="29" spans="1:16">
      <c r="A29" s="65" t="s">
        <v>163</v>
      </c>
      <c r="B29" s="65" t="s">
        <v>72</v>
      </c>
      <c r="C29" s="65">
        <v>13</v>
      </c>
      <c r="D29" s="66">
        <v>44151</v>
      </c>
      <c r="E29" s="66" t="s">
        <v>150</v>
      </c>
      <c r="F29" s="68" t="s">
        <v>151</v>
      </c>
      <c r="G29" s="68" t="s">
        <v>16</v>
      </c>
      <c r="H29" s="68" t="s">
        <v>152</v>
      </c>
      <c r="I29" s="68">
        <v>1300</v>
      </c>
      <c r="J29" s="68">
        <v>10000</v>
      </c>
      <c r="K29" s="68">
        <v>9500</v>
      </c>
      <c r="L29" s="68">
        <v>9731</v>
      </c>
      <c r="M29" s="68" t="s">
        <v>153</v>
      </c>
      <c r="N29" s="68" t="s">
        <v>166</v>
      </c>
      <c r="O29" s="68">
        <v>25</v>
      </c>
      <c r="P29" s="69">
        <v>389.24</v>
      </c>
    </row>
    <row r="30" spans="1:16">
      <c r="A30" s="60" t="s">
        <v>163</v>
      </c>
      <c r="B30" s="60" t="s">
        <v>72</v>
      </c>
      <c r="C30" s="60">
        <v>13</v>
      </c>
      <c r="D30" s="61">
        <v>44151</v>
      </c>
      <c r="E30" s="61" t="s">
        <v>150</v>
      </c>
      <c r="F30" s="63" t="s">
        <v>151</v>
      </c>
      <c r="G30" s="63" t="s">
        <v>21</v>
      </c>
      <c r="H30" s="63" t="s">
        <v>152</v>
      </c>
      <c r="I30" s="63">
        <v>1300</v>
      </c>
      <c r="J30" s="63">
        <v>8500</v>
      </c>
      <c r="K30" s="63">
        <v>8000</v>
      </c>
      <c r="L30" s="63">
        <v>8231</v>
      </c>
      <c r="M30" s="63" t="s">
        <v>153</v>
      </c>
      <c r="N30" s="63" t="s">
        <v>166</v>
      </c>
      <c r="O30" s="63">
        <v>25</v>
      </c>
      <c r="P30" s="64">
        <v>329.24</v>
      </c>
    </row>
    <row r="31" spans="1:16">
      <c r="A31" s="65" t="s">
        <v>163</v>
      </c>
      <c r="B31" s="65" t="s">
        <v>72</v>
      </c>
      <c r="C31" s="65">
        <v>13</v>
      </c>
      <c r="D31" s="66">
        <v>44151</v>
      </c>
      <c r="E31" s="66" t="s">
        <v>150</v>
      </c>
      <c r="F31" s="68" t="s">
        <v>151</v>
      </c>
      <c r="G31" s="68" t="s">
        <v>22</v>
      </c>
      <c r="H31" s="68" t="s">
        <v>155</v>
      </c>
      <c r="I31" s="68">
        <v>1300</v>
      </c>
      <c r="J31" s="68">
        <v>9500</v>
      </c>
      <c r="K31" s="68">
        <v>9000</v>
      </c>
      <c r="L31" s="68">
        <v>9192</v>
      </c>
      <c r="M31" s="68" t="s">
        <v>156</v>
      </c>
      <c r="N31" s="68" t="s">
        <v>158</v>
      </c>
      <c r="O31" s="68">
        <v>25</v>
      </c>
      <c r="P31" s="69">
        <v>367.68</v>
      </c>
    </row>
    <row r="32" spans="1:16">
      <c r="A32" s="60" t="s">
        <v>163</v>
      </c>
      <c r="B32" s="60" t="s">
        <v>72</v>
      </c>
      <c r="C32" s="60">
        <v>13</v>
      </c>
      <c r="D32" s="61">
        <v>44151</v>
      </c>
      <c r="E32" s="61" t="s">
        <v>150</v>
      </c>
      <c r="F32" s="63" t="s">
        <v>151</v>
      </c>
      <c r="G32" s="63" t="s">
        <v>23</v>
      </c>
      <c r="H32" s="63" t="s">
        <v>152</v>
      </c>
      <c r="I32" s="63">
        <v>1300</v>
      </c>
      <c r="J32" s="63">
        <v>8500</v>
      </c>
      <c r="K32" s="63">
        <v>8000</v>
      </c>
      <c r="L32" s="63">
        <v>8192</v>
      </c>
      <c r="M32" s="63" t="s">
        <v>153</v>
      </c>
      <c r="N32" s="63" t="s">
        <v>165</v>
      </c>
      <c r="O32" s="63">
        <v>25</v>
      </c>
      <c r="P32" s="64">
        <v>327.68</v>
      </c>
    </row>
    <row r="33" spans="1:16">
      <c r="A33" s="65" t="s">
        <v>163</v>
      </c>
      <c r="B33" s="65" t="s">
        <v>72</v>
      </c>
      <c r="C33" s="65">
        <v>13</v>
      </c>
      <c r="D33" s="66">
        <v>44151</v>
      </c>
      <c r="E33" s="66" t="s">
        <v>150</v>
      </c>
      <c r="F33" s="68" t="s">
        <v>151</v>
      </c>
      <c r="G33" s="68" t="s">
        <v>23</v>
      </c>
      <c r="H33" s="68" t="s">
        <v>152</v>
      </c>
      <c r="I33" s="68">
        <v>1200</v>
      </c>
      <c r="J33" s="68">
        <v>8500</v>
      </c>
      <c r="K33" s="68">
        <v>8000</v>
      </c>
      <c r="L33" s="68">
        <v>8208</v>
      </c>
      <c r="M33" s="68" t="s">
        <v>153</v>
      </c>
      <c r="N33" s="68" t="s">
        <v>166</v>
      </c>
      <c r="O33" s="68">
        <v>25</v>
      </c>
      <c r="P33" s="69">
        <v>328.32</v>
      </c>
    </row>
    <row r="34" spans="1:16">
      <c r="A34" s="60" t="s">
        <v>31</v>
      </c>
      <c r="B34" s="60" t="s">
        <v>72</v>
      </c>
      <c r="C34" s="60">
        <v>13</v>
      </c>
      <c r="D34" s="61">
        <v>44151</v>
      </c>
      <c r="E34" s="61" t="s">
        <v>150</v>
      </c>
      <c r="F34" s="63" t="s">
        <v>151</v>
      </c>
      <c r="G34" s="63" t="s">
        <v>16</v>
      </c>
      <c r="H34" s="63" t="s">
        <v>155</v>
      </c>
      <c r="I34" s="63">
        <v>220</v>
      </c>
      <c r="J34" s="63">
        <v>12000</v>
      </c>
      <c r="K34" s="63">
        <v>11000</v>
      </c>
      <c r="L34" s="63">
        <v>11545</v>
      </c>
      <c r="M34" s="63" t="s">
        <v>156</v>
      </c>
      <c r="N34" s="63" t="s">
        <v>158</v>
      </c>
      <c r="O34" s="63">
        <v>25</v>
      </c>
      <c r="P34" s="64">
        <v>461.8</v>
      </c>
    </row>
    <row r="35" spans="1:16">
      <c r="A35" s="65" t="s">
        <v>31</v>
      </c>
      <c r="B35" s="65" t="s">
        <v>72</v>
      </c>
      <c r="C35" s="65">
        <v>13</v>
      </c>
      <c r="D35" s="66">
        <v>44151</v>
      </c>
      <c r="E35" s="66" t="s">
        <v>150</v>
      </c>
      <c r="F35" s="68" t="s">
        <v>151</v>
      </c>
      <c r="G35" s="68" t="s">
        <v>17</v>
      </c>
      <c r="H35" s="68" t="s">
        <v>152</v>
      </c>
      <c r="I35" s="68">
        <v>380</v>
      </c>
      <c r="J35" s="68">
        <v>11000</v>
      </c>
      <c r="K35" s="68">
        <v>11000</v>
      </c>
      <c r="L35" s="68">
        <v>11000</v>
      </c>
      <c r="M35" s="68" t="s">
        <v>153</v>
      </c>
      <c r="N35" s="68" t="s">
        <v>166</v>
      </c>
      <c r="O35" s="68">
        <v>25</v>
      </c>
      <c r="P35" s="69">
        <v>440</v>
      </c>
    </row>
    <row r="36" spans="1:16">
      <c r="A36" s="70" t="s">
        <v>32</v>
      </c>
      <c r="B36" s="60" t="s">
        <v>44</v>
      </c>
      <c r="C36" s="60">
        <v>7</v>
      </c>
      <c r="D36" s="61">
        <v>44151</v>
      </c>
      <c r="E36" s="61" t="s">
        <v>150</v>
      </c>
      <c r="F36" s="63" t="s">
        <v>151</v>
      </c>
      <c r="G36" s="63" t="s">
        <v>16</v>
      </c>
      <c r="H36" s="63" t="s">
        <v>152</v>
      </c>
      <c r="I36" s="63">
        <v>1000</v>
      </c>
      <c r="J36" s="63">
        <v>8000</v>
      </c>
      <c r="K36" s="63">
        <v>8000</v>
      </c>
      <c r="L36" s="63">
        <v>8000</v>
      </c>
      <c r="M36" s="63" t="s">
        <v>153</v>
      </c>
      <c r="N36" s="63" t="s">
        <v>161</v>
      </c>
      <c r="O36" s="63">
        <v>25</v>
      </c>
      <c r="P36" s="64">
        <v>320</v>
      </c>
    </row>
    <row r="37" spans="1:16">
      <c r="A37" s="71" t="s">
        <v>32</v>
      </c>
      <c r="B37" s="65" t="s">
        <v>44</v>
      </c>
      <c r="C37" s="65">
        <v>7</v>
      </c>
      <c r="D37" s="66">
        <v>44151</v>
      </c>
      <c r="E37" s="66" t="s">
        <v>150</v>
      </c>
      <c r="F37" s="68" t="s">
        <v>151</v>
      </c>
      <c r="G37" s="68" t="s">
        <v>21</v>
      </c>
      <c r="H37" s="68" t="s">
        <v>152</v>
      </c>
      <c r="I37" s="68">
        <v>800</v>
      </c>
      <c r="J37" s="68">
        <v>9000</v>
      </c>
      <c r="K37" s="68">
        <v>9000</v>
      </c>
      <c r="L37" s="68">
        <v>9000</v>
      </c>
      <c r="M37" s="68" t="s">
        <v>153</v>
      </c>
      <c r="N37" s="68" t="s">
        <v>162</v>
      </c>
      <c r="O37" s="68">
        <v>25</v>
      </c>
      <c r="P37" s="69">
        <v>360</v>
      </c>
    </row>
    <row r="38" spans="1:16">
      <c r="A38" s="70" t="s">
        <v>32</v>
      </c>
      <c r="B38" s="60" t="s">
        <v>44</v>
      </c>
      <c r="C38" s="60">
        <v>7</v>
      </c>
      <c r="D38" s="61">
        <v>44151</v>
      </c>
      <c r="E38" s="61" t="s">
        <v>150</v>
      </c>
      <c r="F38" s="63" t="s">
        <v>151</v>
      </c>
      <c r="G38" s="63" t="s">
        <v>21</v>
      </c>
      <c r="H38" s="63" t="s">
        <v>152</v>
      </c>
      <c r="I38" s="63">
        <v>800</v>
      </c>
      <c r="J38" s="63">
        <v>8000</v>
      </c>
      <c r="K38" s="63">
        <v>8000</v>
      </c>
      <c r="L38" s="63">
        <v>8000</v>
      </c>
      <c r="M38" s="63" t="s">
        <v>153</v>
      </c>
      <c r="N38" s="63" t="s">
        <v>161</v>
      </c>
      <c r="O38" s="63">
        <v>25</v>
      </c>
      <c r="P38" s="64">
        <v>320</v>
      </c>
    </row>
    <row r="39" spans="1:16">
      <c r="A39" s="71" t="s">
        <v>29</v>
      </c>
      <c r="B39" s="65" t="s">
        <v>42</v>
      </c>
      <c r="C39" s="65">
        <v>5</v>
      </c>
      <c r="D39" s="66">
        <v>44151</v>
      </c>
      <c r="E39" s="66" t="s">
        <v>150</v>
      </c>
      <c r="F39" s="68" t="s">
        <v>151</v>
      </c>
      <c r="G39" s="68" t="s">
        <v>23</v>
      </c>
      <c r="H39" s="68" t="s">
        <v>152</v>
      </c>
      <c r="I39" s="68">
        <v>370</v>
      </c>
      <c r="J39" s="68">
        <v>9000</v>
      </c>
      <c r="K39" s="68">
        <v>8500</v>
      </c>
      <c r="L39" s="68">
        <v>8743</v>
      </c>
      <c r="M39" s="68" t="s">
        <v>153</v>
      </c>
      <c r="N39" s="68" t="s">
        <v>154</v>
      </c>
      <c r="O39" s="68">
        <v>25</v>
      </c>
      <c r="P39" s="69">
        <v>349.72</v>
      </c>
    </row>
    <row r="40" spans="1:16">
      <c r="A40" s="60" t="s">
        <v>28</v>
      </c>
      <c r="B40" s="60" t="s">
        <v>41</v>
      </c>
      <c r="C40" s="60">
        <v>4</v>
      </c>
      <c r="D40" s="61">
        <v>44151</v>
      </c>
      <c r="E40" s="61" t="s">
        <v>150</v>
      </c>
      <c r="F40" s="63" t="s">
        <v>151</v>
      </c>
      <c r="G40" s="63" t="s">
        <v>17</v>
      </c>
      <c r="H40" s="63" t="s">
        <v>160</v>
      </c>
      <c r="I40" s="63">
        <v>2000</v>
      </c>
      <c r="J40" s="63">
        <v>10000</v>
      </c>
      <c r="K40" s="63">
        <v>9000</v>
      </c>
      <c r="L40" s="63">
        <v>9500</v>
      </c>
      <c r="M40" s="63" t="s">
        <v>153</v>
      </c>
      <c r="N40" s="63" t="s">
        <v>169</v>
      </c>
      <c r="O40" s="63">
        <v>25</v>
      </c>
      <c r="P40" s="64">
        <v>380</v>
      </c>
    </row>
    <row r="41" spans="1:16">
      <c r="A41" s="65" t="s">
        <v>36</v>
      </c>
      <c r="B41" s="65" t="s">
        <v>48</v>
      </c>
      <c r="C41" s="65">
        <v>10</v>
      </c>
      <c r="D41" s="66">
        <v>44151</v>
      </c>
      <c r="E41" s="66" t="s">
        <v>150</v>
      </c>
      <c r="F41" s="68" t="s">
        <v>151</v>
      </c>
      <c r="G41" s="68" t="s">
        <v>20</v>
      </c>
      <c r="H41" s="68" t="s">
        <v>159</v>
      </c>
      <c r="I41" s="68">
        <v>200</v>
      </c>
      <c r="J41" s="68">
        <v>8000</v>
      </c>
      <c r="K41" s="68">
        <v>7500</v>
      </c>
      <c r="L41" s="68">
        <v>7750</v>
      </c>
      <c r="M41" s="68" t="s">
        <v>153</v>
      </c>
      <c r="N41" s="68" t="s">
        <v>157</v>
      </c>
      <c r="O41" s="68">
        <v>25</v>
      </c>
      <c r="P41" s="69">
        <v>310</v>
      </c>
    </row>
    <row r="42" spans="1:16">
      <c r="A42" s="60" t="s">
        <v>35</v>
      </c>
      <c r="B42" s="60" t="s">
        <v>47</v>
      </c>
      <c r="C42" s="60">
        <v>9</v>
      </c>
      <c r="D42" s="61">
        <v>44151</v>
      </c>
      <c r="E42" s="61" t="s">
        <v>150</v>
      </c>
      <c r="F42" s="63" t="s">
        <v>151</v>
      </c>
      <c r="G42" s="63" t="s">
        <v>16</v>
      </c>
      <c r="H42" s="63" t="s">
        <v>159</v>
      </c>
      <c r="I42" s="63">
        <v>650</v>
      </c>
      <c r="J42" s="63">
        <v>8000</v>
      </c>
      <c r="K42" s="63">
        <v>8000</v>
      </c>
      <c r="L42" s="63">
        <v>8000</v>
      </c>
      <c r="M42" s="63" t="s">
        <v>156</v>
      </c>
      <c r="N42" s="63" t="s">
        <v>172</v>
      </c>
      <c r="O42" s="63">
        <v>25</v>
      </c>
      <c r="P42" s="64">
        <v>320</v>
      </c>
    </row>
    <row r="43" spans="1:16">
      <c r="A43" s="65" t="s">
        <v>35</v>
      </c>
      <c r="B43" s="65" t="s">
        <v>47</v>
      </c>
      <c r="C43" s="65">
        <v>9</v>
      </c>
      <c r="D43" s="66">
        <v>44151</v>
      </c>
      <c r="E43" s="66" t="s">
        <v>150</v>
      </c>
      <c r="F43" s="68" t="s">
        <v>151</v>
      </c>
      <c r="G43" s="68" t="s">
        <v>21</v>
      </c>
      <c r="H43" s="68" t="s">
        <v>152</v>
      </c>
      <c r="I43" s="68">
        <v>1650</v>
      </c>
      <c r="J43" s="68">
        <v>15000</v>
      </c>
      <c r="K43" s="68">
        <v>15000</v>
      </c>
      <c r="L43" s="68">
        <v>15000</v>
      </c>
      <c r="M43" s="68" t="s">
        <v>156</v>
      </c>
      <c r="N43" s="68" t="s">
        <v>172</v>
      </c>
      <c r="O43" s="68">
        <v>25</v>
      </c>
      <c r="P43" s="69">
        <v>600</v>
      </c>
    </row>
    <row r="44" spans="1:16">
      <c r="A44" s="60" t="s">
        <v>33</v>
      </c>
      <c r="B44" s="60" t="s">
        <v>45</v>
      </c>
      <c r="C44" s="60">
        <v>16</v>
      </c>
      <c r="D44" s="61">
        <v>44151</v>
      </c>
      <c r="E44" s="61" t="s">
        <v>150</v>
      </c>
      <c r="F44" s="63" t="s">
        <v>151</v>
      </c>
      <c r="G44" s="63" t="s">
        <v>16</v>
      </c>
      <c r="H44" s="63" t="s">
        <v>152</v>
      </c>
      <c r="I44" s="63">
        <v>240</v>
      </c>
      <c r="J44" s="63">
        <v>10000</v>
      </c>
      <c r="K44" s="63">
        <v>9500</v>
      </c>
      <c r="L44" s="63">
        <v>9792</v>
      </c>
      <c r="M44" s="63" t="s">
        <v>153</v>
      </c>
      <c r="N44" s="63" t="s">
        <v>162</v>
      </c>
      <c r="O44" s="63">
        <v>25</v>
      </c>
      <c r="P44" s="64">
        <v>391.68</v>
      </c>
    </row>
    <row r="45" spans="1:16">
      <c r="A45" s="65" t="s">
        <v>33</v>
      </c>
      <c r="B45" s="65" t="s">
        <v>45</v>
      </c>
      <c r="C45" s="65">
        <v>16</v>
      </c>
      <c r="D45" s="66">
        <v>44151</v>
      </c>
      <c r="E45" s="66" t="s">
        <v>150</v>
      </c>
      <c r="F45" s="68" t="s">
        <v>151</v>
      </c>
      <c r="G45" s="68" t="s">
        <v>21</v>
      </c>
      <c r="H45" s="68" t="s">
        <v>152</v>
      </c>
      <c r="I45" s="68">
        <v>200</v>
      </c>
      <c r="J45" s="68">
        <v>9500</v>
      </c>
      <c r="K45" s="68">
        <v>9000</v>
      </c>
      <c r="L45" s="68">
        <v>9250</v>
      </c>
      <c r="M45" s="68" t="s">
        <v>153</v>
      </c>
      <c r="N45" s="68" t="s">
        <v>162</v>
      </c>
      <c r="O45" s="68">
        <v>25</v>
      </c>
      <c r="P45" s="69">
        <v>370</v>
      </c>
    </row>
    <row r="46" spans="1:16">
      <c r="A46" s="60" t="s">
        <v>163</v>
      </c>
      <c r="B46" s="60" t="s">
        <v>72</v>
      </c>
      <c r="C46" s="60">
        <v>13</v>
      </c>
      <c r="D46" s="61">
        <v>44148</v>
      </c>
      <c r="E46" s="61" t="s">
        <v>150</v>
      </c>
      <c r="F46" s="63" t="s">
        <v>151</v>
      </c>
      <c r="G46" s="63" t="s">
        <v>16</v>
      </c>
      <c r="H46" s="63" t="s">
        <v>155</v>
      </c>
      <c r="I46" s="63">
        <v>1400</v>
      </c>
      <c r="J46" s="63">
        <v>11000</v>
      </c>
      <c r="K46" s="63">
        <v>10500</v>
      </c>
      <c r="L46" s="63">
        <v>10714</v>
      </c>
      <c r="M46" s="63" t="s">
        <v>156</v>
      </c>
      <c r="N46" s="63" t="s">
        <v>158</v>
      </c>
      <c r="O46" s="63">
        <v>25</v>
      </c>
      <c r="P46" s="64">
        <v>428.56</v>
      </c>
    </row>
    <row r="47" spans="1:16">
      <c r="A47" s="65" t="s">
        <v>163</v>
      </c>
      <c r="B47" s="65" t="s">
        <v>72</v>
      </c>
      <c r="C47" s="65">
        <v>13</v>
      </c>
      <c r="D47" s="66">
        <v>44148</v>
      </c>
      <c r="E47" s="66" t="s">
        <v>150</v>
      </c>
      <c r="F47" s="68" t="s">
        <v>151</v>
      </c>
      <c r="G47" s="68" t="s">
        <v>16</v>
      </c>
      <c r="H47" s="68" t="s">
        <v>152</v>
      </c>
      <c r="I47" s="68">
        <v>1300</v>
      </c>
      <c r="J47" s="68">
        <v>11000</v>
      </c>
      <c r="K47" s="68">
        <v>10000</v>
      </c>
      <c r="L47" s="68">
        <v>10385</v>
      </c>
      <c r="M47" s="68" t="s">
        <v>153</v>
      </c>
      <c r="N47" s="68" t="s">
        <v>166</v>
      </c>
      <c r="O47" s="68">
        <v>25</v>
      </c>
      <c r="P47" s="69">
        <v>415.4</v>
      </c>
    </row>
    <row r="48" spans="1:16">
      <c r="A48" s="60" t="s">
        <v>163</v>
      </c>
      <c r="B48" s="60" t="s">
        <v>72</v>
      </c>
      <c r="C48" s="60">
        <v>13</v>
      </c>
      <c r="D48" s="61">
        <v>44148</v>
      </c>
      <c r="E48" s="61" t="s">
        <v>150</v>
      </c>
      <c r="F48" s="63" t="s">
        <v>151</v>
      </c>
      <c r="G48" s="63" t="s">
        <v>16</v>
      </c>
      <c r="H48" s="63" t="s">
        <v>152</v>
      </c>
      <c r="I48" s="63">
        <v>1300</v>
      </c>
      <c r="J48" s="63">
        <v>11000</v>
      </c>
      <c r="K48" s="63">
        <v>10500</v>
      </c>
      <c r="L48" s="63">
        <v>10731</v>
      </c>
      <c r="M48" s="63" t="s">
        <v>153</v>
      </c>
      <c r="N48" s="63" t="s">
        <v>162</v>
      </c>
      <c r="O48" s="63">
        <v>25</v>
      </c>
      <c r="P48" s="64">
        <v>429.24</v>
      </c>
    </row>
    <row r="49" spans="1:16">
      <c r="A49" s="65" t="s">
        <v>163</v>
      </c>
      <c r="B49" s="65" t="s">
        <v>72</v>
      </c>
      <c r="C49" s="65">
        <v>13</v>
      </c>
      <c r="D49" s="66">
        <v>44148</v>
      </c>
      <c r="E49" s="66" t="s">
        <v>150</v>
      </c>
      <c r="F49" s="68" t="s">
        <v>151</v>
      </c>
      <c r="G49" s="68" t="s">
        <v>17</v>
      </c>
      <c r="H49" s="68" t="s">
        <v>152</v>
      </c>
      <c r="I49" s="68">
        <v>1200</v>
      </c>
      <c r="J49" s="68">
        <v>11000</v>
      </c>
      <c r="K49" s="68">
        <v>10000</v>
      </c>
      <c r="L49" s="68">
        <v>10417</v>
      </c>
      <c r="M49" s="68" t="s">
        <v>153</v>
      </c>
      <c r="N49" s="68" t="s">
        <v>162</v>
      </c>
      <c r="O49" s="68">
        <v>25</v>
      </c>
      <c r="P49" s="69">
        <v>416.68</v>
      </c>
    </row>
    <row r="50" spans="1:16">
      <c r="A50" s="60" t="s">
        <v>163</v>
      </c>
      <c r="B50" s="60" t="s">
        <v>72</v>
      </c>
      <c r="C50" s="60">
        <v>13</v>
      </c>
      <c r="D50" s="61">
        <v>44148</v>
      </c>
      <c r="E50" s="61" t="s">
        <v>150</v>
      </c>
      <c r="F50" s="63" t="s">
        <v>151</v>
      </c>
      <c r="G50" s="63" t="s">
        <v>20</v>
      </c>
      <c r="H50" s="63" t="s">
        <v>152</v>
      </c>
      <c r="I50" s="63">
        <v>1300</v>
      </c>
      <c r="J50" s="63">
        <v>10000</v>
      </c>
      <c r="K50" s="63">
        <v>9500</v>
      </c>
      <c r="L50" s="63">
        <v>9731</v>
      </c>
      <c r="M50" s="63" t="s">
        <v>153</v>
      </c>
      <c r="N50" s="63" t="s">
        <v>162</v>
      </c>
      <c r="O50" s="63">
        <v>25</v>
      </c>
      <c r="P50" s="64">
        <v>389.24</v>
      </c>
    </row>
    <row r="51" spans="1:16">
      <c r="A51" s="65" t="s">
        <v>163</v>
      </c>
      <c r="B51" s="65" t="s">
        <v>72</v>
      </c>
      <c r="C51" s="65">
        <v>13</v>
      </c>
      <c r="D51" s="66">
        <v>44148</v>
      </c>
      <c r="E51" s="66" t="s">
        <v>150</v>
      </c>
      <c r="F51" s="68" t="s">
        <v>151</v>
      </c>
      <c r="G51" s="68" t="s">
        <v>21</v>
      </c>
      <c r="H51" s="68" t="s">
        <v>152</v>
      </c>
      <c r="I51" s="68">
        <v>1300</v>
      </c>
      <c r="J51" s="68">
        <v>9000</v>
      </c>
      <c r="K51" s="68">
        <v>8500</v>
      </c>
      <c r="L51" s="68">
        <v>8731</v>
      </c>
      <c r="M51" s="68" t="s">
        <v>153</v>
      </c>
      <c r="N51" s="68" t="s">
        <v>165</v>
      </c>
      <c r="O51" s="68">
        <v>25</v>
      </c>
      <c r="P51" s="69">
        <v>349.24</v>
      </c>
    </row>
    <row r="52" spans="1:16">
      <c r="A52" s="60" t="s">
        <v>163</v>
      </c>
      <c r="B52" s="60" t="s">
        <v>72</v>
      </c>
      <c r="C52" s="60">
        <v>13</v>
      </c>
      <c r="D52" s="61">
        <v>44148</v>
      </c>
      <c r="E52" s="61" t="s">
        <v>150</v>
      </c>
      <c r="F52" s="63" t="s">
        <v>151</v>
      </c>
      <c r="G52" s="63" t="s">
        <v>21</v>
      </c>
      <c r="H52" s="63" t="s">
        <v>152</v>
      </c>
      <c r="I52" s="63">
        <v>1300</v>
      </c>
      <c r="J52" s="63">
        <v>9500</v>
      </c>
      <c r="K52" s="63">
        <v>9000</v>
      </c>
      <c r="L52" s="63">
        <v>9231</v>
      </c>
      <c r="M52" s="63" t="s">
        <v>153</v>
      </c>
      <c r="N52" s="63" t="s">
        <v>166</v>
      </c>
      <c r="O52" s="63">
        <v>25</v>
      </c>
      <c r="P52" s="64">
        <v>369.24</v>
      </c>
    </row>
    <row r="53" spans="1:16">
      <c r="A53" s="65" t="s">
        <v>163</v>
      </c>
      <c r="B53" s="65" t="s">
        <v>72</v>
      </c>
      <c r="C53" s="65">
        <v>13</v>
      </c>
      <c r="D53" s="66">
        <v>44148</v>
      </c>
      <c r="E53" s="66" t="s">
        <v>150</v>
      </c>
      <c r="F53" s="68" t="s">
        <v>151</v>
      </c>
      <c r="G53" s="68" t="s">
        <v>21</v>
      </c>
      <c r="H53" s="68" t="s">
        <v>152</v>
      </c>
      <c r="I53" s="68">
        <v>1200</v>
      </c>
      <c r="J53" s="68">
        <v>9500</v>
      </c>
      <c r="K53" s="68">
        <v>9000</v>
      </c>
      <c r="L53" s="68">
        <v>9208</v>
      </c>
      <c r="M53" s="68" t="s">
        <v>153</v>
      </c>
      <c r="N53" s="68" t="s">
        <v>162</v>
      </c>
      <c r="O53" s="68">
        <v>25</v>
      </c>
      <c r="P53" s="69">
        <v>368.32</v>
      </c>
    </row>
    <row r="54" spans="1:16">
      <c r="A54" s="60" t="s">
        <v>163</v>
      </c>
      <c r="B54" s="60" t="s">
        <v>72</v>
      </c>
      <c r="C54" s="60">
        <v>13</v>
      </c>
      <c r="D54" s="61">
        <v>44148</v>
      </c>
      <c r="E54" s="61" t="s">
        <v>150</v>
      </c>
      <c r="F54" s="63" t="s">
        <v>151</v>
      </c>
      <c r="G54" s="63" t="s">
        <v>23</v>
      </c>
      <c r="H54" s="63" t="s">
        <v>152</v>
      </c>
      <c r="I54" s="63">
        <v>1400</v>
      </c>
      <c r="J54" s="63">
        <v>9500</v>
      </c>
      <c r="K54" s="63">
        <v>9000</v>
      </c>
      <c r="L54" s="63">
        <v>9214</v>
      </c>
      <c r="M54" s="63" t="s">
        <v>153</v>
      </c>
      <c r="N54" s="63" t="s">
        <v>165</v>
      </c>
      <c r="O54" s="63">
        <v>25</v>
      </c>
      <c r="P54" s="64">
        <v>368.56</v>
      </c>
    </row>
    <row r="55" spans="1:16">
      <c r="A55" s="65" t="s">
        <v>163</v>
      </c>
      <c r="B55" s="65" t="s">
        <v>72</v>
      </c>
      <c r="C55" s="65">
        <v>13</v>
      </c>
      <c r="D55" s="66">
        <v>44148</v>
      </c>
      <c r="E55" s="66" t="s">
        <v>150</v>
      </c>
      <c r="F55" s="68" t="s">
        <v>151</v>
      </c>
      <c r="G55" s="68" t="s">
        <v>23</v>
      </c>
      <c r="H55" s="68" t="s">
        <v>152</v>
      </c>
      <c r="I55" s="68">
        <v>1400</v>
      </c>
      <c r="J55" s="68">
        <v>10000</v>
      </c>
      <c r="K55" s="68">
        <v>9500</v>
      </c>
      <c r="L55" s="68">
        <v>9714</v>
      </c>
      <c r="M55" s="68" t="s">
        <v>153</v>
      </c>
      <c r="N55" s="68" t="s">
        <v>166</v>
      </c>
      <c r="O55" s="68">
        <v>25</v>
      </c>
      <c r="P55" s="69">
        <v>388.56</v>
      </c>
    </row>
    <row r="56" spans="1:16">
      <c r="A56" s="60" t="s">
        <v>163</v>
      </c>
      <c r="B56" s="60" t="s">
        <v>72</v>
      </c>
      <c r="C56" s="60">
        <v>13</v>
      </c>
      <c r="D56" s="61">
        <v>44148</v>
      </c>
      <c r="E56" s="61" t="s">
        <v>150</v>
      </c>
      <c r="F56" s="63" t="s">
        <v>151</v>
      </c>
      <c r="G56" s="63" t="s">
        <v>23</v>
      </c>
      <c r="H56" s="63" t="s">
        <v>152</v>
      </c>
      <c r="I56" s="63">
        <v>1300</v>
      </c>
      <c r="J56" s="63">
        <v>10000</v>
      </c>
      <c r="K56" s="63">
        <v>9500</v>
      </c>
      <c r="L56" s="63">
        <v>9731</v>
      </c>
      <c r="M56" s="63" t="s">
        <v>153</v>
      </c>
      <c r="N56" s="63" t="s">
        <v>162</v>
      </c>
      <c r="O56" s="63">
        <v>25</v>
      </c>
      <c r="P56" s="64">
        <v>389.24</v>
      </c>
    </row>
    <row r="57" spans="1:16">
      <c r="A57" s="65" t="s">
        <v>31</v>
      </c>
      <c r="B57" s="65" t="s">
        <v>72</v>
      </c>
      <c r="C57" s="65">
        <v>13</v>
      </c>
      <c r="D57" s="66">
        <v>44148</v>
      </c>
      <c r="E57" s="66" t="s">
        <v>150</v>
      </c>
      <c r="F57" s="68" t="s">
        <v>151</v>
      </c>
      <c r="G57" s="68" t="s">
        <v>16</v>
      </c>
      <c r="H57" s="68" t="s">
        <v>155</v>
      </c>
      <c r="I57" s="68">
        <v>320</v>
      </c>
      <c r="J57" s="68">
        <v>12000</v>
      </c>
      <c r="K57" s="68">
        <v>11000</v>
      </c>
      <c r="L57" s="68">
        <v>11375</v>
      </c>
      <c r="M57" s="68" t="s">
        <v>156</v>
      </c>
      <c r="N57" s="68" t="s">
        <v>158</v>
      </c>
      <c r="O57" s="68">
        <v>25</v>
      </c>
      <c r="P57" s="69">
        <v>455</v>
      </c>
    </row>
    <row r="58" spans="1:16">
      <c r="A58" s="60" t="s">
        <v>31</v>
      </c>
      <c r="B58" s="60" t="s">
        <v>72</v>
      </c>
      <c r="C58" s="60">
        <v>13</v>
      </c>
      <c r="D58" s="61">
        <v>44148</v>
      </c>
      <c r="E58" s="61" t="s">
        <v>150</v>
      </c>
      <c r="F58" s="63" t="s">
        <v>151</v>
      </c>
      <c r="G58" s="63" t="s">
        <v>17</v>
      </c>
      <c r="H58" s="63" t="s">
        <v>152</v>
      </c>
      <c r="I58" s="63">
        <v>460</v>
      </c>
      <c r="J58" s="63">
        <v>12000</v>
      </c>
      <c r="K58" s="63">
        <v>11000</v>
      </c>
      <c r="L58" s="63">
        <v>11435</v>
      </c>
      <c r="M58" s="63" t="s">
        <v>153</v>
      </c>
      <c r="N58" s="63" t="s">
        <v>166</v>
      </c>
      <c r="O58" s="63">
        <v>25</v>
      </c>
      <c r="P58" s="64">
        <v>457.4</v>
      </c>
    </row>
    <row r="59" spans="1:16">
      <c r="A59" s="65" t="s">
        <v>32</v>
      </c>
      <c r="B59" s="65" t="s">
        <v>44</v>
      </c>
      <c r="C59" s="65">
        <v>7</v>
      </c>
      <c r="D59" s="66">
        <v>44148</v>
      </c>
      <c r="E59" s="66" t="s">
        <v>150</v>
      </c>
      <c r="F59" s="68" t="s">
        <v>151</v>
      </c>
      <c r="G59" s="68" t="s">
        <v>21</v>
      </c>
      <c r="H59" s="68" t="s">
        <v>152</v>
      </c>
      <c r="I59" s="68">
        <v>1200</v>
      </c>
      <c r="J59" s="68">
        <v>8000</v>
      </c>
      <c r="K59" s="68">
        <v>8000</v>
      </c>
      <c r="L59" s="68">
        <v>8000</v>
      </c>
      <c r="M59" s="68" t="s">
        <v>153</v>
      </c>
      <c r="N59" s="68" t="s">
        <v>161</v>
      </c>
      <c r="O59" s="68">
        <v>25</v>
      </c>
      <c r="P59" s="69">
        <v>320</v>
      </c>
    </row>
    <row r="60" spans="1:16">
      <c r="A60" s="60" t="s">
        <v>32</v>
      </c>
      <c r="B60" s="60" t="s">
        <v>44</v>
      </c>
      <c r="C60" s="60">
        <v>7</v>
      </c>
      <c r="D60" s="61">
        <v>44148</v>
      </c>
      <c r="E60" s="61" t="s">
        <v>150</v>
      </c>
      <c r="F60" s="63" t="s">
        <v>151</v>
      </c>
      <c r="G60" s="63" t="s">
        <v>23</v>
      </c>
      <c r="H60" s="63" t="s">
        <v>152</v>
      </c>
      <c r="I60" s="63">
        <v>1200</v>
      </c>
      <c r="J60" s="63">
        <v>9000</v>
      </c>
      <c r="K60" s="63">
        <v>9000</v>
      </c>
      <c r="L60" s="63">
        <v>9000</v>
      </c>
      <c r="M60" s="63" t="s">
        <v>153</v>
      </c>
      <c r="N60" s="63" t="s">
        <v>162</v>
      </c>
      <c r="O60" s="63">
        <v>25</v>
      </c>
      <c r="P60" s="64">
        <v>360</v>
      </c>
    </row>
    <row r="61" spans="1:16">
      <c r="A61" s="65" t="s">
        <v>29</v>
      </c>
      <c r="B61" s="65" t="s">
        <v>42</v>
      </c>
      <c r="C61" s="65">
        <v>5</v>
      </c>
      <c r="D61" s="66">
        <v>44148</v>
      </c>
      <c r="E61" s="66" t="s">
        <v>150</v>
      </c>
      <c r="F61" s="68" t="s">
        <v>151</v>
      </c>
      <c r="G61" s="68" t="s">
        <v>23</v>
      </c>
      <c r="H61" s="68" t="s">
        <v>152</v>
      </c>
      <c r="I61" s="68">
        <v>330</v>
      </c>
      <c r="J61" s="68">
        <v>9500</v>
      </c>
      <c r="K61" s="68">
        <v>9000</v>
      </c>
      <c r="L61" s="68">
        <v>9227</v>
      </c>
      <c r="M61" s="68" t="s">
        <v>153</v>
      </c>
      <c r="N61" s="68" t="s">
        <v>154</v>
      </c>
      <c r="O61" s="68">
        <v>25</v>
      </c>
      <c r="P61" s="69">
        <v>369.08</v>
      </c>
    </row>
    <row r="62" spans="1:16">
      <c r="A62" s="60" t="s">
        <v>28</v>
      </c>
      <c r="B62" s="60" t="s">
        <v>41</v>
      </c>
      <c r="C62" s="60">
        <v>4</v>
      </c>
      <c r="D62" s="61">
        <v>44148</v>
      </c>
      <c r="E62" s="61" t="s">
        <v>150</v>
      </c>
      <c r="F62" s="63" t="s">
        <v>151</v>
      </c>
      <c r="G62" s="63" t="s">
        <v>17</v>
      </c>
      <c r="H62" s="63" t="s">
        <v>152</v>
      </c>
      <c r="I62" s="63">
        <v>2400</v>
      </c>
      <c r="J62" s="63">
        <v>10000</v>
      </c>
      <c r="K62" s="63">
        <v>9000</v>
      </c>
      <c r="L62" s="63">
        <v>9500</v>
      </c>
      <c r="M62" s="63" t="s">
        <v>153</v>
      </c>
      <c r="N62" s="63" t="s">
        <v>169</v>
      </c>
      <c r="O62" s="63">
        <v>25</v>
      </c>
      <c r="P62" s="64">
        <v>380</v>
      </c>
    </row>
    <row r="63" spans="1:16">
      <c r="A63" s="65" t="s">
        <v>34</v>
      </c>
      <c r="B63" s="65" t="s">
        <v>173</v>
      </c>
      <c r="C63" s="65">
        <v>8</v>
      </c>
      <c r="D63" s="66">
        <v>44148</v>
      </c>
      <c r="E63" s="66" t="s">
        <v>150</v>
      </c>
      <c r="F63" s="68" t="s">
        <v>151</v>
      </c>
      <c r="G63" s="68" t="s">
        <v>16</v>
      </c>
      <c r="H63" s="68" t="s">
        <v>152</v>
      </c>
      <c r="I63" s="68">
        <v>1000</v>
      </c>
      <c r="J63" s="68">
        <v>11000</v>
      </c>
      <c r="K63" s="68">
        <v>10000</v>
      </c>
      <c r="L63" s="68">
        <v>10500</v>
      </c>
      <c r="M63" s="68" t="s">
        <v>153</v>
      </c>
      <c r="N63" s="68" t="s">
        <v>174</v>
      </c>
      <c r="O63" s="68">
        <v>25</v>
      </c>
      <c r="P63" s="69">
        <v>420</v>
      </c>
    </row>
    <row r="64" spans="1:16">
      <c r="A64" s="60" t="s">
        <v>36</v>
      </c>
      <c r="B64" s="60" t="s">
        <v>48</v>
      </c>
      <c r="C64" s="60">
        <v>10</v>
      </c>
      <c r="D64" s="61">
        <v>44148</v>
      </c>
      <c r="E64" s="61" t="s">
        <v>150</v>
      </c>
      <c r="F64" s="63" t="s">
        <v>151</v>
      </c>
      <c r="G64" s="63" t="s">
        <v>16</v>
      </c>
      <c r="H64" s="63" t="s">
        <v>159</v>
      </c>
      <c r="I64" s="63">
        <v>400</v>
      </c>
      <c r="J64" s="63">
        <v>7000</v>
      </c>
      <c r="K64" s="63">
        <v>7000</v>
      </c>
      <c r="L64" s="63">
        <v>7000</v>
      </c>
      <c r="M64" s="63" t="s">
        <v>153</v>
      </c>
      <c r="N64" s="63" t="s">
        <v>157</v>
      </c>
      <c r="O64" s="63">
        <v>25</v>
      </c>
      <c r="P64" s="64">
        <v>280</v>
      </c>
    </row>
    <row r="65" spans="1:16">
      <c r="A65" s="65" t="s">
        <v>35</v>
      </c>
      <c r="B65" s="65" t="s">
        <v>47</v>
      </c>
      <c r="C65" s="65">
        <v>9</v>
      </c>
      <c r="D65" s="66">
        <v>44148</v>
      </c>
      <c r="E65" s="66" t="s">
        <v>150</v>
      </c>
      <c r="F65" s="68" t="s">
        <v>151</v>
      </c>
      <c r="G65" s="68" t="s">
        <v>16</v>
      </c>
      <c r="H65" s="68" t="s">
        <v>159</v>
      </c>
      <c r="I65" s="68">
        <v>300</v>
      </c>
      <c r="J65" s="68">
        <v>8000</v>
      </c>
      <c r="K65" s="68">
        <v>8000</v>
      </c>
      <c r="L65" s="68">
        <v>8000</v>
      </c>
      <c r="M65" s="68" t="s">
        <v>156</v>
      </c>
      <c r="N65" s="68" t="s">
        <v>172</v>
      </c>
      <c r="O65" s="68">
        <v>25</v>
      </c>
      <c r="P65" s="69">
        <v>320</v>
      </c>
    </row>
    <row r="66" spans="1:16">
      <c r="A66" s="60" t="s">
        <v>35</v>
      </c>
      <c r="B66" s="60" t="s">
        <v>47</v>
      </c>
      <c r="C66" s="60">
        <v>9</v>
      </c>
      <c r="D66" s="61">
        <v>44148</v>
      </c>
      <c r="E66" s="61" t="s">
        <v>150</v>
      </c>
      <c r="F66" s="63" t="s">
        <v>151</v>
      </c>
      <c r="G66" s="63" t="s">
        <v>24</v>
      </c>
      <c r="H66" s="63" t="s">
        <v>152</v>
      </c>
      <c r="I66" s="63">
        <v>100</v>
      </c>
      <c r="J66" s="63">
        <v>16000</v>
      </c>
      <c r="K66" s="63">
        <v>16000</v>
      </c>
      <c r="L66" s="63">
        <v>16000</v>
      </c>
      <c r="M66" s="63" t="s">
        <v>153</v>
      </c>
      <c r="N66" s="63" t="s">
        <v>172</v>
      </c>
      <c r="O66" s="63">
        <v>25</v>
      </c>
      <c r="P66" s="64">
        <v>640</v>
      </c>
    </row>
    <row r="67" spans="1:16">
      <c r="A67" s="65" t="s">
        <v>35</v>
      </c>
      <c r="B67" s="65" t="s">
        <v>47</v>
      </c>
      <c r="C67" s="65">
        <v>9</v>
      </c>
      <c r="D67" s="66">
        <v>44148</v>
      </c>
      <c r="E67" s="66" t="s">
        <v>150</v>
      </c>
      <c r="F67" s="68" t="s">
        <v>151</v>
      </c>
      <c r="G67" s="68" t="s">
        <v>21</v>
      </c>
      <c r="H67" s="68" t="s">
        <v>152</v>
      </c>
      <c r="I67" s="68">
        <v>80</v>
      </c>
      <c r="J67" s="68">
        <v>15000</v>
      </c>
      <c r="K67" s="68">
        <v>15000</v>
      </c>
      <c r="L67" s="68">
        <v>15000</v>
      </c>
      <c r="M67" s="68" t="s">
        <v>153</v>
      </c>
      <c r="N67" s="68" t="s">
        <v>172</v>
      </c>
      <c r="O67" s="68">
        <v>25</v>
      </c>
      <c r="P67" s="69">
        <v>600</v>
      </c>
    </row>
    <row r="68" spans="1:16">
      <c r="A68" s="60" t="s">
        <v>33</v>
      </c>
      <c r="B68" s="60" t="s">
        <v>45</v>
      </c>
      <c r="C68" s="60">
        <v>16</v>
      </c>
      <c r="D68" s="61">
        <v>44148</v>
      </c>
      <c r="E68" s="61" t="s">
        <v>150</v>
      </c>
      <c r="F68" s="63" t="s">
        <v>151</v>
      </c>
      <c r="G68" s="63" t="s">
        <v>16</v>
      </c>
      <c r="H68" s="63" t="s">
        <v>152</v>
      </c>
      <c r="I68" s="63">
        <v>180</v>
      </c>
      <c r="J68" s="63">
        <v>12000</v>
      </c>
      <c r="K68" s="63">
        <v>11500</v>
      </c>
      <c r="L68" s="63">
        <v>11778</v>
      </c>
      <c r="M68" s="63" t="s">
        <v>153</v>
      </c>
      <c r="N68" s="63" t="s">
        <v>162</v>
      </c>
      <c r="O68" s="63">
        <v>25</v>
      </c>
      <c r="P68" s="64">
        <v>471.12</v>
      </c>
    </row>
    <row r="69" spans="1:16">
      <c r="A69" s="65" t="s">
        <v>33</v>
      </c>
      <c r="B69" s="65" t="s">
        <v>45</v>
      </c>
      <c r="C69" s="65">
        <v>16</v>
      </c>
      <c r="D69" s="66">
        <v>44148</v>
      </c>
      <c r="E69" s="66" t="s">
        <v>150</v>
      </c>
      <c r="F69" s="68" t="s">
        <v>151</v>
      </c>
      <c r="G69" s="68" t="s">
        <v>23</v>
      </c>
      <c r="H69" s="68" t="s">
        <v>152</v>
      </c>
      <c r="I69" s="68">
        <v>150</v>
      </c>
      <c r="J69" s="68">
        <v>10000</v>
      </c>
      <c r="K69" s="68">
        <v>9000</v>
      </c>
      <c r="L69" s="68">
        <v>9533</v>
      </c>
      <c r="M69" s="68" t="s">
        <v>153</v>
      </c>
      <c r="N69" s="68" t="s">
        <v>161</v>
      </c>
      <c r="O69" s="68">
        <v>25</v>
      </c>
      <c r="P69" s="69">
        <v>381.32</v>
      </c>
    </row>
    <row r="70" spans="1:16">
      <c r="A70" s="60" t="s">
        <v>163</v>
      </c>
      <c r="B70" s="60" t="s">
        <v>72</v>
      </c>
      <c r="C70" s="60">
        <v>13</v>
      </c>
      <c r="D70" s="72">
        <v>44147</v>
      </c>
      <c r="E70" s="61" t="s">
        <v>150</v>
      </c>
      <c r="F70" s="63" t="s">
        <v>151</v>
      </c>
      <c r="G70" s="63" t="s">
        <v>16</v>
      </c>
      <c r="H70" s="63" t="s">
        <v>155</v>
      </c>
      <c r="I70" s="73">
        <v>2100</v>
      </c>
      <c r="J70" s="73">
        <v>11000</v>
      </c>
      <c r="K70" s="73">
        <v>10500</v>
      </c>
      <c r="L70" s="73">
        <v>10643</v>
      </c>
      <c r="M70" s="63" t="s">
        <v>156</v>
      </c>
      <c r="N70" s="63" t="s">
        <v>158</v>
      </c>
      <c r="O70" s="63">
        <v>25</v>
      </c>
      <c r="P70" s="64">
        <v>425.72</v>
      </c>
    </row>
    <row r="71" spans="1:16">
      <c r="A71" s="65" t="s">
        <v>163</v>
      </c>
      <c r="B71" s="65" t="s">
        <v>72</v>
      </c>
      <c r="C71" s="65">
        <v>13</v>
      </c>
      <c r="D71" s="74">
        <v>44147</v>
      </c>
      <c r="E71" s="66" t="s">
        <v>150</v>
      </c>
      <c r="F71" s="68" t="s">
        <v>151</v>
      </c>
      <c r="G71" s="68" t="s">
        <v>16</v>
      </c>
      <c r="H71" s="68" t="s">
        <v>152</v>
      </c>
      <c r="I71" s="75">
        <v>1300</v>
      </c>
      <c r="J71" s="75">
        <v>11000</v>
      </c>
      <c r="K71" s="75">
        <v>10500</v>
      </c>
      <c r="L71" s="75">
        <v>10692</v>
      </c>
      <c r="M71" s="68" t="s">
        <v>153</v>
      </c>
      <c r="N71" s="68" t="s">
        <v>165</v>
      </c>
      <c r="O71" s="68">
        <v>25</v>
      </c>
      <c r="P71" s="69">
        <v>427.68</v>
      </c>
    </row>
    <row r="72" spans="1:16">
      <c r="A72" s="60" t="s">
        <v>163</v>
      </c>
      <c r="B72" s="60" t="s">
        <v>72</v>
      </c>
      <c r="C72" s="60">
        <v>13</v>
      </c>
      <c r="D72" s="72">
        <v>44147</v>
      </c>
      <c r="E72" s="61" t="s">
        <v>150</v>
      </c>
      <c r="F72" s="63" t="s">
        <v>151</v>
      </c>
      <c r="G72" s="63" t="s">
        <v>16</v>
      </c>
      <c r="H72" s="63" t="s">
        <v>152</v>
      </c>
      <c r="I72" s="73">
        <v>1300</v>
      </c>
      <c r="J72" s="73">
        <v>11000</v>
      </c>
      <c r="K72" s="73">
        <v>10500</v>
      </c>
      <c r="L72" s="73">
        <v>10692</v>
      </c>
      <c r="M72" s="63" t="s">
        <v>153</v>
      </c>
      <c r="N72" s="63" t="s">
        <v>166</v>
      </c>
      <c r="O72" s="63">
        <v>25</v>
      </c>
      <c r="P72" s="64">
        <v>427.68</v>
      </c>
    </row>
    <row r="73" spans="1:16">
      <c r="A73" s="65" t="s">
        <v>163</v>
      </c>
      <c r="B73" s="65" t="s">
        <v>72</v>
      </c>
      <c r="C73" s="65">
        <v>13</v>
      </c>
      <c r="D73" s="74">
        <v>44147</v>
      </c>
      <c r="E73" s="66" t="s">
        <v>150</v>
      </c>
      <c r="F73" s="68" t="s">
        <v>151</v>
      </c>
      <c r="G73" s="68" t="s">
        <v>16</v>
      </c>
      <c r="H73" s="68" t="s">
        <v>152</v>
      </c>
      <c r="I73" s="75">
        <v>1300</v>
      </c>
      <c r="J73" s="75">
        <v>11000</v>
      </c>
      <c r="K73" s="75">
        <v>10500</v>
      </c>
      <c r="L73" s="75">
        <v>10731</v>
      </c>
      <c r="M73" s="68" t="s">
        <v>153</v>
      </c>
      <c r="N73" s="68" t="s">
        <v>162</v>
      </c>
      <c r="O73" s="68">
        <v>25</v>
      </c>
      <c r="P73" s="69">
        <v>429.24</v>
      </c>
    </row>
    <row r="74" spans="1:16">
      <c r="A74" s="60" t="s">
        <v>163</v>
      </c>
      <c r="B74" s="60" t="s">
        <v>72</v>
      </c>
      <c r="C74" s="60">
        <v>13</v>
      </c>
      <c r="D74" s="72">
        <v>44147</v>
      </c>
      <c r="E74" s="61" t="s">
        <v>150</v>
      </c>
      <c r="F74" s="63" t="s">
        <v>151</v>
      </c>
      <c r="G74" s="63" t="s">
        <v>17</v>
      </c>
      <c r="H74" s="63" t="s">
        <v>152</v>
      </c>
      <c r="I74" s="73">
        <v>1400</v>
      </c>
      <c r="J74" s="73">
        <v>11000</v>
      </c>
      <c r="K74" s="73">
        <v>10500</v>
      </c>
      <c r="L74" s="73">
        <v>10714</v>
      </c>
      <c r="M74" s="63" t="s">
        <v>153</v>
      </c>
      <c r="N74" s="63" t="s">
        <v>166</v>
      </c>
      <c r="O74" s="63">
        <v>25</v>
      </c>
      <c r="P74" s="64">
        <v>428.56</v>
      </c>
    </row>
    <row r="75" spans="1:16">
      <c r="A75" s="65" t="s">
        <v>163</v>
      </c>
      <c r="B75" s="65" t="s">
        <v>72</v>
      </c>
      <c r="C75" s="65">
        <v>13</v>
      </c>
      <c r="D75" s="74">
        <v>44147</v>
      </c>
      <c r="E75" s="66" t="s">
        <v>150</v>
      </c>
      <c r="F75" s="68" t="s">
        <v>151</v>
      </c>
      <c r="G75" s="68" t="s">
        <v>21</v>
      </c>
      <c r="H75" s="68" t="s">
        <v>152</v>
      </c>
      <c r="I75" s="75">
        <v>1300</v>
      </c>
      <c r="J75" s="75">
        <v>9000</v>
      </c>
      <c r="K75" s="75">
        <v>8500</v>
      </c>
      <c r="L75" s="75">
        <v>8731</v>
      </c>
      <c r="M75" s="68" t="s">
        <v>153</v>
      </c>
      <c r="N75" s="68" t="s">
        <v>165</v>
      </c>
      <c r="O75" s="68">
        <v>25</v>
      </c>
      <c r="P75" s="69">
        <v>349.24</v>
      </c>
    </row>
    <row r="76" spans="1:16">
      <c r="A76" s="60" t="s">
        <v>163</v>
      </c>
      <c r="B76" s="60" t="s">
        <v>72</v>
      </c>
      <c r="C76" s="60">
        <v>13</v>
      </c>
      <c r="D76" s="72">
        <v>44147</v>
      </c>
      <c r="E76" s="61" t="s">
        <v>150</v>
      </c>
      <c r="F76" s="63" t="s">
        <v>151</v>
      </c>
      <c r="G76" s="63" t="s">
        <v>21</v>
      </c>
      <c r="H76" s="63" t="s">
        <v>152</v>
      </c>
      <c r="I76" s="73">
        <v>1300</v>
      </c>
      <c r="J76" s="73">
        <v>8500</v>
      </c>
      <c r="K76" s="73">
        <v>8000</v>
      </c>
      <c r="L76" s="73">
        <v>8231</v>
      </c>
      <c r="M76" s="63" t="s">
        <v>153</v>
      </c>
      <c r="N76" s="63" t="s">
        <v>166</v>
      </c>
      <c r="O76" s="63">
        <v>25</v>
      </c>
      <c r="P76" s="64">
        <v>329.24</v>
      </c>
    </row>
    <row r="77" spans="1:16">
      <c r="A77" s="65" t="s">
        <v>163</v>
      </c>
      <c r="B77" s="65" t="s">
        <v>72</v>
      </c>
      <c r="C77" s="65">
        <v>13</v>
      </c>
      <c r="D77" s="74">
        <v>44147</v>
      </c>
      <c r="E77" s="66" t="s">
        <v>150</v>
      </c>
      <c r="F77" s="68" t="s">
        <v>151</v>
      </c>
      <c r="G77" s="68" t="s">
        <v>21</v>
      </c>
      <c r="H77" s="68" t="s">
        <v>152</v>
      </c>
      <c r="I77" s="75">
        <v>1800</v>
      </c>
      <c r="J77" s="75">
        <v>8500</v>
      </c>
      <c r="K77" s="75">
        <v>8000</v>
      </c>
      <c r="L77" s="75">
        <v>8306</v>
      </c>
      <c r="M77" s="68" t="s">
        <v>153</v>
      </c>
      <c r="N77" s="68" t="s">
        <v>162</v>
      </c>
      <c r="O77" s="68">
        <v>25</v>
      </c>
      <c r="P77" s="69">
        <v>332.24</v>
      </c>
    </row>
    <row r="78" spans="1:16">
      <c r="A78" s="60" t="s">
        <v>163</v>
      </c>
      <c r="B78" s="60" t="s">
        <v>72</v>
      </c>
      <c r="C78" s="60">
        <v>13</v>
      </c>
      <c r="D78" s="72">
        <v>44147</v>
      </c>
      <c r="E78" s="61" t="s">
        <v>150</v>
      </c>
      <c r="F78" s="63" t="s">
        <v>151</v>
      </c>
      <c r="G78" s="63" t="s">
        <v>23</v>
      </c>
      <c r="H78" s="63" t="s">
        <v>152</v>
      </c>
      <c r="I78" s="73">
        <v>1300</v>
      </c>
      <c r="J78" s="73">
        <v>10000</v>
      </c>
      <c r="K78" s="73">
        <v>9500</v>
      </c>
      <c r="L78" s="73">
        <v>9731</v>
      </c>
      <c r="M78" s="63" t="s">
        <v>153</v>
      </c>
      <c r="N78" s="63" t="s">
        <v>166</v>
      </c>
      <c r="O78" s="63">
        <v>25</v>
      </c>
      <c r="P78" s="64">
        <v>389.24</v>
      </c>
    </row>
    <row r="79" spans="1:16">
      <c r="A79" s="65" t="s">
        <v>163</v>
      </c>
      <c r="B79" s="65" t="s">
        <v>72</v>
      </c>
      <c r="C79" s="65">
        <v>13</v>
      </c>
      <c r="D79" s="74">
        <v>44147</v>
      </c>
      <c r="E79" s="66" t="s">
        <v>150</v>
      </c>
      <c r="F79" s="68" t="s">
        <v>151</v>
      </c>
      <c r="G79" s="68" t="s">
        <v>23</v>
      </c>
      <c r="H79" s="68" t="s">
        <v>152</v>
      </c>
      <c r="I79" s="75">
        <v>1300</v>
      </c>
      <c r="J79" s="75">
        <v>10000</v>
      </c>
      <c r="K79" s="75">
        <v>9500</v>
      </c>
      <c r="L79" s="75">
        <v>9692</v>
      </c>
      <c r="M79" s="68" t="s">
        <v>153</v>
      </c>
      <c r="N79" s="68" t="s">
        <v>162</v>
      </c>
      <c r="O79" s="68">
        <v>25</v>
      </c>
      <c r="P79" s="69">
        <v>387.68</v>
      </c>
    </row>
    <row r="80" spans="1:16">
      <c r="A80" s="60" t="s">
        <v>31</v>
      </c>
      <c r="B80" s="60" t="s">
        <v>72</v>
      </c>
      <c r="C80" s="60">
        <v>13</v>
      </c>
      <c r="D80" s="72">
        <v>44147</v>
      </c>
      <c r="E80" s="61" t="s">
        <v>150</v>
      </c>
      <c r="F80" s="63" t="s">
        <v>151</v>
      </c>
      <c r="G80" s="63" t="s">
        <v>16</v>
      </c>
      <c r="H80" s="63" t="s">
        <v>155</v>
      </c>
      <c r="I80" s="63">
        <v>330</v>
      </c>
      <c r="J80" s="73">
        <v>12000</v>
      </c>
      <c r="K80" s="73">
        <v>11000</v>
      </c>
      <c r="L80" s="73">
        <v>11606</v>
      </c>
      <c r="M80" s="63" t="s">
        <v>156</v>
      </c>
      <c r="N80" s="63" t="s">
        <v>167</v>
      </c>
      <c r="O80" s="63">
        <v>25</v>
      </c>
      <c r="P80" s="64">
        <v>464.24</v>
      </c>
    </row>
    <row r="81" spans="1:16">
      <c r="A81" s="65" t="s">
        <v>31</v>
      </c>
      <c r="B81" s="65" t="s">
        <v>72</v>
      </c>
      <c r="C81" s="65">
        <v>13</v>
      </c>
      <c r="D81" s="74">
        <v>44147</v>
      </c>
      <c r="E81" s="66" t="s">
        <v>150</v>
      </c>
      <c r="F81" s="68" t="s">
        <v>151</v>
      </c>
      <c r="G81" s="68" t="s">
        <v>17</v>
      </c>
      <c r="H81" s="68" t="s">
        <v>152</v>
      </c>
      <c r="I81" s="68">
        <v>380</v>
      </c>
      <c r="J81" s="75">
        <v>12000</v>
      </c>
      <c r="K81" s="75">
        <v>11000</v>
      </c>
      <c r="L81" s="75">
        <v>11474</v>
      </c>
      <c r="M81" s="68" t="s">
        <v>153</v>
      </c>
      <c r="N81" s="68" t="s">
        <v>166</v>
      </c>
      <c r="O81" s="68">
        <v>25</v>
      </c>
      <c r="P81" s="69">
        <v>458.96</v>
      </c>
    </row>
    <row r="82" spans="1:16">
      <c r="A82" s="60" t="s">
        <v>32</v>
      </c>
      <c r="B82" s="60" t="s">
        <v>44</v>
      </c>
      <c r="C82" s="60">
        <v>7</v>
      </c>
      <c r="D82" s="72">
        <v>44147</v>
      </c>
      <c r="E82" s="61" t="s">
        <v>150</v>
      </c>
      <c r="F82" s="63" t="s">
        <v>151</v>
      </c>
      <c r="G82" s="63" t="s">
        <v>16</v>
      </c>
      <c r="H82" s="63" t="s">
        <v>152</v>
      </c>
      <c r="I82" s="73">
        <v>1200</v>
      </c>
      <c r="J82" s="73">
        <v>10000</v>
      </c>
      <c r="K82" s="73">
        <v>10000</v>
      </c>
      <c r="L82" s="73">
        <v>10000</v>
      </c>
      <c r="M82" s="63" t="s">
        <v>153</v>
      </c>
      <c r="N82" s="63" t="s">
        <v>162</v>
      </c>
      <c r="O82" s="63">
        <v>25</v>
      </c>
      <c r="P82" s="64">
        <v>400</v>
      </c>
    </row>
    <row r="83" spans="1:16">
      <c r="A83" s="65" t="s">
        <v>32</v>
      </c>
      <c r="B83" s="65" t="s">
        <v>44</v>
      </c>
      <c r="C83" s="65">
        <v>7</v>
      </c>
      <c r="D83" s="74">
        <v>44147</v>
      </c>
      <c r="E83" s="66" t="s">
        <v>150</v>
      </c>
      <c r="F83" s="68" t="s">
        <v>151</v>
      </c>
      <c r="G83" s="68" t="s">
        <v>23</v>
      </c>
      <c r="H83" s="68" t="s">
        <v>152</v>
      </c>
      <c r="I83" s="75">
        <v>1200</v>
      </c>
      <c r="J83" s="75">
        <v>9000</v>
      </c>
      <c r="K83" s="75">
        <v>9000</v>
      </c>
      <c r="L83" s="75">
        <v>9000</v>
      </c>
      <c r="M83" s="68" t="s">
        <v>153</v>
      </c>
      <c r="N83" s="68" t="s">
        <v>161</v>
      </c>
      <c r="O83" s="68">
        <v>25</v>
      </c>
      <c r="P83" s="69">
        <v>360</v>
      </c>
    </row>
    <row r="84" spans="1:16">
      <c r="A84" s="60" t="s">
        <v>29</v>
      </c>
      <c r="B84" s="60" t="s">
        <v>42</v>
      </c>
      <c r="C84" s="60">
        <v>5</v>
      </c>
      <c r="D84" s="72">
        <v>44147</v>
      </c>
      <c r="E84" s="61" t="s">
        <v>150</v>
      </c>
      <c r="F84" s="63" t="s">
        <v>151</v>
      </c>
      <c r="G84" s="63" t="s">
        <v>23</v>
      </c>
      <c r="H84" s="63" t="s">
        <v>152</v>
      </c>
      <c r="I84" s="63">
        <v>240</v>
      </c>
      <c r="J84" s="73">
        <v>10000</v>
      </c>
      <c r="K84" s="73">
        <v>9500</v>
      </c>
      <c r="L84" s="73">
        <v>9667</v>
      </c>
      <c r="M84" s="63" t="s">
        <v>153</v>
      </c>
      <c r="N84" s="63" t="s">
        <v>154</v>
      </c>
      <c r="O84" s="63">
        <v>25</v>
      </c>
      <c r="P84" s="64">
        <v>386.68</v>
      </c>
    </row>
    <row r="85" spans="1:16">
      <c r="A85" s="65" t="s">
        <v>28</v>
      </c>
      <c r="B85" s="65" t="s">
        <v>41</v>
      </c>
      <c r="C85" s="65">
        <v>4</v>
      </c>
      <c r="D85" s="74">
        <v>44147</v>
      </c>
      <c r="E85" s="66" t="s">
        <v>150</v>
      </c>
      <c r="F85" s="68" t="s">
        <v>151</v>
      </c>
      <c r="G85" s="68" t="s">
        <v>17</v>
      </c>
      <c r="H85" s="68" t="s">
        <v>152</v>
      </c>
      <c r="I85" s="75">
        <v>2000</v>
      </c>
      <c r="J85" s="75">
        <v>10000</v>
      </c>
      <c r="K85" s="75">
        <v>9500</v>
      </c>
      <c r="L85" s="75">
        <v>9750</v>
      </c>
      <c r="M85" s="68" t="s">
        <v>153</v>
      </c>
      <c r="N85" s="68" t="s">
        <v>169</v>
      </c>
      <c r="O85" s="68">
        <v>25</v>
      </c>
      <c r="P85" s="69">
        <v>390</v>
      </c>
    </row>
    <row r="86" spans="1:16">
      <c r="A86" s="60" t="s">
        <v>34</v>
      </c>
      <c r="B86" s="60" t="s">
        <v>173</v>
      </c>
      <c r="C86" s="60">
        <v>8</v>
      </c>
      <c r="D86" s="72">
        <v>44147</v>
      </c>
      <c r="E86" s="61" t="s">
        <v>150</v>
      </c>
      <c r="F86" s="63" t="s">
        <v>151</v>
      </c>
      <c r="G86" s="63" t="s">
        <v>16</v>
      </c>
      <c r="H86" s="63" t="s">
        <v>152</v>
      </c>
      <c r="I86" s="63">
        <v>500</v>
      </c>
      <c r="J86" s="73">
        <v>11000</v>
      </c>
      <c r="K86" s="73">
        <v>10000</v>
      </c>
      <c r="L86" s="73">
        <v>10500</v>
      </c>
      <c r="M86" s="63" t="s">
        <v>153</v>
      </c>
      <c r="N86" s="63" t="s">
        <v>174</v>
      </c>
      <c r="O86" s="63">
        <v>25</v>
      </c>
      <c r="P86" s="64">
        <v>420</v>
      </c>
    </row>
    <row r="87" spans="1:16">
      <c r="A87" s="65" t="s">
        <v>36</v>
      </c>
      <c r="B87" s="65" t="s">
        <v>48</v>
      </c>
      <c r="C87" s="65">
        <v>10</v>
      </c>
      <c r="D87" s="74">
        <v>44147</v>
      </c>
      <c r="E87" s="66" t="s">
        <v>150</v>
      </c>
      <c r="F87" s="68" t="s">
        <v>151</v>
      </c>
      <c r="G87" s="68" t="s">
        <v>24</v>
      </c>
      <c r="H87" s="68" t="s">
        <v>152</v>
      </c>
      <c r="I87" s="68">
        <v>150</v>
      </c>
      <c r="J87" s="75">
        <v>17000</v>
      </c>
      <c r="K87" s="75">
        <v>17000</v>
      </c>
      <c r="L87" s="75">
        <v>17000</v>
      </c>
      <c r="M87" s="68" t="s">
        <v>153</v>
      </c>
      <c r="N87" s="68" t="s">
        <v>158</v>
      </c>
      <c r="O87" s="68">
        <v>25</v>
      </c>
      <c r="P87" s="69">
        <v>680</v>
      </c>
    </row>
    <row r="88" spans="1:16">
      <c r="A88" s="60" t="s">
        <v>35</v>
      </c>
      <c r="B88" s="60" t="s">
        <v>47</v>
      </c>
      <c r="C88" s="60">
        <v>9</v>
      </c>
      <c r="D88" s="72">
        <v>44147</v>
      </c>
      <c r="E88" s="61" t="s">
        <v>150</v>
      </c>
      <c r="F88" s="63" t="s">
        <v>151</v>
      </c>
      <c r="G88" s="63" t="s">
        <v>16</v>
      </c>
      <c r="H88" s="63" t="s">
        <v>159</v>
      </c>
      <c r="I88" s="63">
        <v>500</v>
      </c>
      <c r="J88" s="73">
        <v>8000</v>
      </c>
      <c r="K88" s="73">
        <v>7000</v>
      </c>
      <c r="L88" s="73">
        <v>7500</v>
      </c>
      <c r="M88" s="63" t="s">
        <v>156</v>
      </c>
      <c r="N88" s="63" t="s">
        <v>172</v>
      </c>
      <c r="O88" s="63">
        <v>25</v>
      </c>
      <c r="P88" s="64">
        <v>300</v>
      </c>
    </row>
    <row r="89" spans="1:16">
      <c r="A89" s="65" t="s">
        <v>35</v>
      </c>
      <c r="B89" s="65" t="s">
        <v>47</v>
      </c>
      <c r="C89" s="65">
        <v>9</v>
      </c>
      <c r="D89" s="74">
        <v>44147</v>
      </c>
      <c r="E89" s="66" t="s">
        <v>150</v>
      </c>
      <c r="F89" s="68" t="s">
        <v>151</v>
      </c>
      <c r="G89" s="68" t="s">
        <v>16</v>
      </c>
      <c r="H89" s="68" t="s">
        <v>175</v>
      </c>
      <c r="I89" s="68">
        <v>80</v>
      </c>
      <c r="J89" s="75">
        <v>6000</v>
      </c>
      <c r="K89" s="75">
        <v>6000</v>
      </c>
      <c r="L89" s="75">
        <v>6000</v>
      </c>
      <c r="M89" s="68" t="s">
        <v>156</v>
      </c>
      <c r="N89" s="68" t="s">
        <v>172</v>
      </c>
      <c r="O89" s="68">
        <v>25</v>
      </c>
      <c r="P89" s="69">
        <v>240</v>
      </c>
    </row>
    <row r="90" spans="1:16">
      <c r="A90" s="60" t="s">
        <v>35</v>
      </c>
      <c r="B90" s="60" t="s">
        <v>47</v>
      </c>
      <c r="C90" s="60">
        <v>9</v>
      </c>
      <c r="D90" s="72">
        <v>44147</v>
      </c>
      <c r="E90" s="61" t="s">
        <v>150</v>
      </c>
      <c r="F90" s="63" t="s">
        <v>151</v>
      </c>
      <c r="G90" s="63" t="s">
        <v>24</v>
      </c>
      <c r="H90" s="63" t="s">
        <v>152</v>
      </c>
      <c r="I90" s="63">
        <v>200</v>
      </c>
      <c r="J90" s="73">
        <v>16000</v>
      </c>
      <c r="K90" s="73">
        <v>16000</v>
      </c>
      <c r="L90" s="73">
        <v>16000</v>
      </c>
      <c r="M90" s="63" t="s">
        <v>153</v>
      </c>
      <c r="N90" s="63" t="s">
        <v>172</v>
      </c>
      <c r="O90" s="63">
        <v>25</v>
      </c>
      <c r="P90" s="64">
        <v>640</v>
      </c>
    </row>
    <row r="91" spans="1:16">
      <c r="A91" s="65" t="s">
        <v>35</v>
      </c>
      <c r="B91" s="65" t="s">
        <v>47</v>
      </c>
      <c r="C91" s="65">
        <v>9</v>
      </c>
      <c r="D91" s="74">
        <v>44147</v>
      </c>
      <c r="E91" s="66" t="s">
        <v>150</v>
      </c>
      <c r="F91" s="68" t="s">
        <v>151</v>
      </c>
      <c r="G91" s="68" t="s">
        <v>21</v>
      </c>
      <c r="H91" s="68" t="s">
        <v>152</v>
      </c>
      <c r="I91" s="68">
        <v>300</v>
      </c>
      <c r="J91" s="75">
        <v>15000</v>
      </c>
      <c r="K91" s="75">
        <v>15000</v>
      </c>
      <c r="L91" s="75">
        <v>15000</v>
      </c>
      <c r="M91" s="68" t="s">
        <v>153</v>
      </c>
      <c r="N91" s="68" t="s">
        <v>172</v>
      </c>
      <c r="O91" s="68">
        <v>25</v>
      </c>
      <c r="P91" s="69">
        <v>600</v>
      </c>
    </row>
    <row r="92" spans="1:16">
      <c r="A92" s="60" t="s">
        <v>33</v>
      </c>
      <c r="B92" s="60" t="s">
        <v>45</v>
      </c>
      <c r="C92" s="60">
        <v>16</v>
      </c>
      <c r="D92" s="72">
        <v>44147</v>
      </c>
      <c r="E92" s="61" t="s">
        <v>150</v>
      </c>
      <c r="F92" s="63" t="s">
        <v>151</v>
      </c>
      <c r="G92" s="63" t="s">
        <v>16</v>
      </c>
      <c r="H92" s="63" t="s">
        <v>152</v>
      </c>
      <c r="I92" s="63">
        <v>240</v>
      </c>
      <c r="J92" s="73">
        <v>12500</v>
      </c>
      <c r="K92" s="73">
        <v>12000</v>
      </c>
      <c r="L92" s="73">
        <v>12208</v>
      </c>
      <c r="M92" s="63" t="s">
        <v>153</v>
      </c>
      <c r="N92" s="63" t="s">
        <v>162</v>
      </c>
      <c r="O92" s="63">
        <v>25</v>
      </c>
      <c r="P92" s="64">
        <v>488.32</v>
      </c>
    </row>
    <row r="93" spans="1:16">
      <c r="A93" s="65" t="s">
        <v>163</v>
      </c>
      <c r="B93" s="65" t="s">
        <v>72</v>
      </c>
      <c r="C93" s="65">
        <v>13</v>
      </c>
      <c r="D93" s="74">
        <v>44146</v>
      </c>
      <c r="E93" s="66" t="s">
        <v>150</v>
      </c>
      <c r="F93" s="68" t="s">
        <v>151</v>
      </c>
      <c r="G93" s="68" t="s">
        <v>16</v>
      </c>
      <c r="H93" s="68" t="s">
        <v>155</v>
      </c>
      <c r="I93" s="68">
        <v>1400</v>
      </c>
      <c r="J93" s="68">
        <v>11500</v>
      </c>
      <c r="K93" s="68">
        <v>11000</v>
      </c>
      <c r="L93" s="68">
        <v>11286</v>
      </c>
      <c r="M93" s="68" t="s">
        <v>156</v>
      </c>
      <c r="N93" s="68" t="s">
        <v>158</v>
      </c>
      <c r="O93" s="68">
        <v>25</v>
      </c>
      <c r="P93" s="69">
        <v>451.44</v>
      </c>
    </row>
    <row r="94" spans="1:16">
      <c r="A94" s="60" t="s">
        <v>163</v>
      </c>
      <c r="B94" s="60" t="s">
        <v>72</v>
      </c>
      <c r="C94" s="60">
        <v>13</v>
      </c>
      <c r="D94" s="72">
        <v>44146</v>
      </c>
      <c r="E94" s="61" t="s">
        <v>150</v>
      </c>
      <c r="F94" s="63" t="s">
        <v>151</v>
      </c>
      <c r="G94" s="63" t="s">
        <v>16</v>
      </c>
      <c r="H94" s="63" t="s">
        <v>152</v>
      </c>
      <c r="I94" s="63">
        <v>1300</v>
      </c>
      <c r="J94" s="63">
        <v>12000</v>
      </c>
      <c r="K94" s="63">
        <v>11500</v>
      </c>
      <c r="L94" s="63">
        <v>11731</v>
      </c>
      <c r="M94" s="63" t="s">
        <v>153</v>
      </c>
      <c r="N94" s="63" t="s">
        <v>162</v>
      </c>
      <c r="O94" s="63">
        <v>25</v>
      </c>
      <c r="P94" s="64">
        <v>469.24</v>
      </c>
    </row>
    <row r="95" spans="1:16">
      <c r="A95" s="65" t="s">
        <v>163</v>
      </c>
      <c r="B95" s="65" t="s">
        <v>72</v>
      </c>
      <c r="C95" s="65">
        <v>13</v>
      </c>
      <c r="D95" s="74">
        <v>44146</v>
      </c>
      <c r="E95" s="66" t="s">
        <v>150</v>
      </c>
      <c r="F95" s="68" t="s">
        <v>151</v>
      </c>
      <c r="G95" s="68" t="s">
        <v>17</v>
      </c>
      <c r="H95" s="68" t="s">
        <v>152</v>
      </c>
      <c r="I95" s="68">
        <v>1300</v>
      </c>
      <c r="J95" s="68">
        <v>11500</v>
      </c>
      <c r="K95" s="68">
        <v>11000</v>
      </c>
      <c r="L95" s="68">
        <v>11192</v>
      </c>
      <c r="M95" s="68" t="s">
        <v>153</v>
      </c>
      <c r="N95" s="68" t="s">
        <v>166</v>
      </c>
      <c r="O95" s="68">
        <v>25</v>
      </c>
      <c r="P95" s="69">
        <v>447.68</v>
      </c>
    </row>
    <row r="96" spans="1:16">
      <c r="A96" s="60" t="s">
        <v>163</v>
      </c>
      <c r="B96" s="60" t="s">
        <v>72</v>
      </c>
      <c r="C96" s="60">
        <v>13</v>
      </c>
      <c r="D96" s="72">
        <v>44146</v>
      </c>
      <c r="E96" s="61" t="s">
        <v>150</v>
      </c>
      <c r="F96" s="63" t="s">
        <v>151</v>
      </c>
      <c r="G96" s="63" t="s">
        <v>17</v>
      </c>
      <c r="H96" s="63" t="s">
        <v>152</v>
      </c>
      <c r="I96" s="63">
        <v>1300</v>
      </c>
      <c r="J96" s="63">
        <v>11500</v>
      </c>
      <c r="K96" s="63">
        <v>11000</v>
      </c>
      <c r="L96" s="63">
        <v>11231</v>
      </c>
      <c r="M96" s="63" t="s">
        <v>153</v>
      </c>
      <c r="N96" s="63" t="s">
        <v>162</v>
      </c>
      <c r="O96" s="63">
        <v>25</v>
      </c>
      <c r="P96" s="64">
        <v>449.24</v>
      </c>
    </row>
    <row r="97" spans="1:16">
      <c r="A97" s="65" t="s">
        <v>163</v>
      </c>
      <c r="B97" s="65" t="s">
        <v>72</v>
      </c>
      <c r="C97" s="65">
        <v>13</v>
      </c>
      <c r="D97" s="74">
        <v>44146</v>
      </c>
      <c r="E97" s="66" t="s">
        <v>150</v>
      </c>
      <c r="F97" s="68" t="s">
        <v>151</v>
      </c>
      <c r="G97" s="68" t="s">
        <v>21</v>
      </c>
      <c r="H97" s="68" t="s">
        <v>152</v>
      </c>
      <c r="I97" s="68">
        <v>1300</v>
      </c>
      <c r="J97" s="68">
        <v>10000</v>
      </c>
      <c r="K97" s="68">
        <v>9500</v>
      </c>
      <c r="L97" s="68">
        <v>9731</v>
      </c>
      <c r="M97" s="68" t="s">
        <v>153</v>
      </c>
      <c r="N97" s="68" t="s">
        <v>166</v>
      </c>
      <c r="O97" s="68">
        <v>25</v>
      </c>
      <c r="P97" s="69">
        <v>389.24</v>
      </c>
    </row>
    <row r="98" spans="1:16">
      <c r="A98" s="60" t="s">
        <v>163</v>
      </c>
      <c r="B98" s="60" t="s">
        <v>72</v>
      </c>
      <c r="C98" s="60">
        <v>13</v>
      </c>
      <c r="D98" s="72">
        <v>44146</v>
      </c>
      <c r="E98" s="61" t="s">
        <v>150</v>
      </c>
      <c r="F98" s="63" t="s">
        <v>151</v>
      </c>
      <c r="G98" s="63" t="s">
        <v>21</v>
      </c>
      <c r="H98" s="63" t="s">
        <v>152</v>
      </c>
      <c r="I98" s="63">
        <v>1400</v>
      </c>
      <c r="J98" s="63">
        <v>10000</v>
      </c>
      <c r="K98" s="63">
        <v>9500</v>
      </c>
      <c r="L98" s="63">
        <v>9714</v>
      </c>
      <c r="M98" s="63" t="s">
        <v>153</v>
      </c>
      <c r="N98" s="63" t="s">
        <v>162</v>
      </c>
      <c r="O98" s="63">
        <v>25</v>
      </c>
      <c r="P98" s="64">
        <v>388.56</v>
      </c>
    </row>
    <row r="99" spans="1:16">
      <c r="A99" s="65" t="s">
        <v>31</v>
      </c>
      <c r="B99" s="65" t="s">
        <v>72</v>
      </c>
      <c r="C99" s="65">
        <v>13</v>
      </c>
      <c r="D99" s="74">
        <v>44146</v>
      </c>
      <c r="E99" s="66" t="s">
        <v>150</v>
      </c>
      <c r="F99" s="68" t="s">
        <v>151</v>
      </c>
      <c r="G99" s="68" t="s">
        <v>16</v>
      </c>
      <c r="H99" s="68" t="s">
        <v>155</v>
      </c>
      <c r="I99" s="68">
        <v>390</v>
      </c>
      <c r="J99" s="68">
        <v>12000</v>
      </c>
      <c r="K99" s="68">
        <v>11500</v>
      </c>
      <c r="L99" s="68">
        <v>11756</v>
      </c>
      <c r="M99" s="68" t="s">
        <v>156</v>
      </c>
      <c r="N99" s="68" t="s">
        <v>167</v>
      </c>
      <c r="O99" s="68">
        <v>25</v>
      </c>
      <c r="P99" s="69">
        <v>470.24</v>
      </c>
    </row>
    <row r="100" spans="1:16">
      <c r="A100" s="60" t="s">
        <v>31</v>
      </c>
      <c r="B100" s="60" t="s">
        <v>72</v>
      </c>
      <c r="C100" s="60">
        <v>13</v>
      </c>
      <c r="D100" s="72">
        <v>44146</v>
      </c>
      <c r="E100" s="61" t="s">
        <v>150</v>
      </c>
      <c r="F100" s="63" t="s">
        <v>151</v>
      </c>
      <c r="G100" s="63" t="s">
        <v>17</v>
      </c>
      <c r="H100" s="63" t="s">
        <v>152</v>
      </c>
      <c r="I100" s="63">
        <v>340</v>
      </c>
      <c r="J100" s="63">
        <v>12000</v>
      </c>
      <c r="K100" s="63">
        <v>11000</v>
      </c>
      <c r="L100" s="63">
        <v>11588</v>
      </c>
      <c r="M100" s="63" t="s">
        <v>153</v>
      </c>
      <c r="N100" s="63" t="s">
        <v>166</v>
      </c>
      <c r="O100" s="63">
        <v>25</v>
      </c>
      <c r="P100" s="64">
        <v>463.52</v>
      </c>
    </row>
    <row r="101" spans="1:16">
      <c r="A101" s="65" t="s">
        <v>32</v>
      </c>
      <c r="B101" s="65" t="s">
        <v>44</v>
      </c>
      <c r="C101" s="65">
        <v>7</v>
      </c>
      <c r="D101" s="74">
        <v>44146</v>
      </c>
      <c r="E101" s="66" t="s">
        <v>150</v>
      </c>
      <c r="F101" s="68" t="s">
        <v>151</v>
      </c>
      <c r="G101" s="68" t="s">
        <v>23</v>
      </c>
      <c r="H101" s="68" t="s">
        <v>152</v>
      </c>
      <c r="I101" s="68">
        <v>1200</v>
      </c>
      <c r="J101" s="68">
        <v>10000</v>
      </c>
      <c r="K101" s="68">
        <v>10000</v>
      </c>
      <c r="L101" s="68">
        <v>10000</v>
      </c>
      <c r="M101" s="68" t="s">
        <v>153</v>
      </c>
      <c r="N101" s="68" t="s">
        <v>162</v>
      </c>
      <c r="O101" s="68">
        <v>25</v>
      </c>
      <c r="P101" s="69">
        <v>400</v>
      </c>
    </row>
    <row r="102" spans="1:16">
      <c r="A102" s="60" t="s">
        <v>29</v>
      </c>
      <c r="B102" s="60" t="s">
        <v>42</v>
      </c>
      <c r="C102" s="60">
        <v>5</v>
      </c>
      <c r="D102" s="72">
        <v>44146</v>
      </c>
      <c r="E102" s="61" t="s">
        <v>150</v>
      </c>
      <c r="F102" s="63" t="s">
        <v>151</v>
      </c>
      <c r="G102" s="63" t="s">
        <v>23</v>
      </c>
      <c r="H102" s="63" t="s">
        <v>152</v>
      </c>
      <c r="I102" s="63">
        <v>310</v>
      </c>
      <c r="J102" s="63">
        <v>9500</v>
      </c>
      <c r="K102" s="63">
        <v>9000</v>
      </c>
      <c r="L102" s="63">
        <v>9258</v>
      </c>
      <c r="M102" s="63" t="s">
        <v>153</v>
      </c>
      <c r="N102" s="63" t="s">
        <v>154</v>
      </c>
      <c r="O102" s="63">
        <v>25</v>
      </c>
      <c r="P102" s="64">
        <v>370.32</v>
      </c>
    </row>
    <row r="103" spans="1:16">
      <c r="A103" s="65" t="s">
        <v>28</v>
      </c>
      <c r="B103" s="65" t="s">
        <v>41</v>
      </c>
      <c r="C103" s="65">
        <v>4</v>
      </c>
      <c r="D103" s="74">
        <v>44146</v>
      </c>
      <c r="E103" s="66" t="s">
        <v>150</v>
      </c>
      <c r="F103" s="68" t="s">
        <v>151</v>
      </c>
      <c r="G103" s="68" t="s">
        <v>17</v>
      </c>
      <c r="H103" s="68" t="s">
        <v>152</v>
      </c>
      <c r="I103" s="68">
        <v>2000</v>
      </c>
      <c r="J103" s="68">
        <v>10000</v>
      </c>
      <c r="K103" s="68">
        <v>9500</v>
      </c>
      <c r="L103" s="68">
        <v>9750</v>
      </c>
      <c r="M103" s="68" t="s">
        <v>153</v>
      </c>
      <c r="N103" s="68" t="s">
        <v>169</v>
      </c>
      <c r="O103" s="68">
        <v>25</v>
      </c>
      <c r="P103" s="69">
        <v>390</v>
      </c>
    </row>
    <row r="104" spans="1:16">
      <c r="A104" s="60" t="s">
        <v>34</v>
      </c>
      <c r="B104" s="60" t="s">
        <v>173</v>
      </c>
      <c r="C104" s="60">
        <v>8</v>
      </c>
      <c r="D104" s="72">
        <v>44146</v>
      </c>
      <c r="E104" s="61" t="s">
        <v>150</v>
      </c>
      <c r="F104" s="63" t="s">
        <v>151</v>
      </c>
      <c r="G104" s="63" t="s">
        <v>16</v>
      </c>
      <c r="H104" s="63" t="s">
        <v>159</v>
      </c>
      <c r="I104" s="63">
        <v>1000</v>
      </c>
      <c r="J104" s="63">
        <v>11000</v>
      </c>
      <c r="K104" s="63">
        <v>10000</v>
      </c>
      <c r="L104" s="63">
        <v>10500</v>
      </c>
      <c r="M104" s="63" t="s">
        <v>153</v>
      </c>
      <c r="N104" s="63" t="s">
        <v>174</v>
      </c>
      <c r="O104" s="63">
        <v>25</v>
      </c>
      <c r="P104" s="64">
        <v>420</v>
      </c>
    </row>
    <row r="105" spans="1:16">
      <c r="A105" s="65" t="s">
        <v>36</v>
      </c>
      <c r="B105" s="65" t="s">
        <v>48</v>
      </c>
      <c r="C105" s="65">
        <v>10</v>
      </c>
      <c r="D105" s="74">
        <v>44146</v>
      </c>
      <c r="E105" s="66" t="s">
        <v>150</v>
      </c>
      <c r="F105" s="68" t="s">
        <v>151</v>
      </c>
      <c r="G105" s="68" t="s">
        <v>16</v>
      </c>
      <c r="H105" s="68" t="s">
        <v>159</v>
      </c>
      <c r="I105" s="68">
        <v>80</v>
      </c>
      <c r="J105" s="68">
        <v>7000</v>
      </c>
      <c r="K105" s="68">
        <v>7000</v>
      </c>
      <c r="L105" s="68">
        <v>7000</v>
      </c>
      <c r="M105" s="68" t="s">
        <v>153</v>
      </c>
      <c r="N105" s="68" t="s">
        <v>157</v>
      </c>
      <c r="O105" s="68">
        <v>25</v>
      </c>
      <c r="P105" s="69">
        <v>280</v>
      </c>
    </row>
    <row r="106" spans="1:16">
      <c r="A106" s="60" t="s">
        <v>33</v>
      </c>
      <c r="B106" s="60" t="s">
        <v>45</v>
      </c>
      <c r="C106" s="60">
        <v>16</v>
      </c>
      <c r="D106" s="72">
        <v>44146</v>
      </c>
      <c r="E106" s="61" t="s">
        <v>150</v>
      </c>
      <c r="F106" s="63" t="s">
        <v>151</v>
      </c>
      <c r="G106" s="63" t="s">
        <v>16</v>
      </c>
      <c r="H106" s="63" t="s">
        <v>152</v>
      </c>
      <c r="I106" s="63">
        <v>300</v>
      </c>
      <c r="J106" s="63">
        <v>12000</v>
      </c>
      <c r="K106" s="63">
        <v>11500</v>
      </c>
      <c r="L106" s="63">
        <v>11800</v>
      </c>
      <c r="M106" s="63" t="s">
        <v>153</v>
      </c>
      <c r="N106" s="63" t="s">
        <v>162</v>
      </c>
      <c r="O106" s="63">
        <v>25</v>
      </c>
      <c r="P106" s="64">
        <v>472</v>
      </c>
    </row>
    <row r="107" spans="1:16">
      <c r="A107" s="71" t="s">
        <v>163</v>
      </c>
      <c r="B107" s="65" t="s">
        <v>72</v>
      </c>
      <c r="C107" s="65">
        <v>13</v>
      </c>
      <c r="D107" s="74">
        <v>44153</v>
      </c>
      <c r="E107" s="66" t="s">
        <v>150</v>
      </c>
      <c r="F107" s="68" t="s">
        <v>151</v>
      </c>
      <c r="G107" s="68" t="s">
        <v>16</v>
      </c>
      <c r="H107" s="68" t="s">
        <v>155</v>
      </c>
      <c r="I107" s="75">
        <v>1300</v>
      </c>
      <c r="J107" s="75">
        <v>11000</v>
      </c>
      <c r="K107" s="75">
        <v>10000</v>
      </c>
      <c r="L107" s="75">
        <v>10462</v>
      </c>
      <c r="M107" s="68" t="s">
        <v>156</v>
      </c>
      <c r="N107" s="68" t="s">
        <v>158</v>
      </c>
      <c r="O107" s="68">
        <v>25</v>
      </c>
      <c r="P107" s="69">
        <v>418.48</v>
      </c>
    </row>
    <row r="108" spans="1:16">
      <c r="A108" s="70" t="s">
        <v>163</v>
      </c>
      <c r="B108" s="60" t="s">
        <v>72</v>
      </c>
      <c r="C108" s="60">
        <v>13</v>
      </c>
      <c r="D108" s="72">
        <v>44153</v>
      </c>
      <c r="E108" s="61" t="s">
        <v>150</v>
      </c>
      <c r="F108" s="63" t="s">
        <v>151</v>
      </c>
      <c r="G108" s="63" t="s">
        <v>16</v>
      </c>
      <c r="H108" s="63" t="s">
        <v>152</v>
      </c>
      <c r="I108" s="73">
        <v>1300</v>
      </c>
      <c r="J108" s="73">
        <v>11000</v>
      </c>
      <c r="K108" s="73">
        <v>10000</v>
      </c>
      <c r="L108" s="73">
        <v>10462</v>
      </c>
      <c r="M108" s="63" t="s">
        <v>153</v>
      </c>
      <c r="N108" s="63" t="s">
        <v>162</v>
      </c>
      <c r="O108" s="63">
        <v>25</v>
      </c>
      <c r="P108" s="64">
        <v>418.48</v>
      </c>
    </row>
    <row r="109" spans="1:16">
      <c r="A109" s="71" t="s">
        <v>163</v>
      </c>
      <c r="B109" s="65" t="s">
        <v>72</v>
      </c>
      <c r="C109" s="65">
        <v>13</v>
      </c>
      <c r="D109" s="74">
        <v>44153</v>
      </c>
      <c r="E109" s="66" t="s">
        <v>150</v>
      </c>
      <c r="F109" s="68" t="s">
        <v>151</v>
      </c>
      <c r="G109" s="68" t="s">
        <v>21</v>
      </c>
      <c r="H109" s="68" t="s">
        <v>152</v>
      </c>
      <c r="I109" s="75">
        <v>1300</v>
      </c>
      <c r="J109" s="75">
        <v>9000</v>
      </c>
      <c r="K109" s="75">
        <v>8500</v>
      </c>
      <c r="L109" s="75">
        <v>8731</v>
      </c>
      <c r="M109" s="68" t="s">
        <v>153</v>
      </c>
      <c r="N109" s="68" t="s">
        <v>165</v>
      </c>
      <c r="O109" s="68">
        <v>25</v>
      </c>
      <c r="P109" s="69">
        <v>349.24</v>
      </c>
    </row>
    <row r="110" spans="1:16">
      <c r="A110" s="70" t="s">
        <v>163</v>
      </c>
      <c r="B110" s="60" t="s">
        <v>72</v>
      </c>
      <c r="C110" s="60">
        <v>13</v>
      </c>
      <c r="D110" s="72">
        <v>44153</v>
      </c>
      <c r="E110" s="61" t="s">
        <v>150</v>
      </c>
      <c r="F110" s="63" t="s">
        <v>151</v>
      </c>
      <c r="G110" s="63" t="s">
        <v>21</v>
      </c>
      <c r="H110" s="63" t="s">
        <v>152</v>
      </c>
      <c r="I110" s="73">
        <v>1300</v>
      </c>
      <c r="J110" s="73">
        <v>9000</v>
      </c>
      <c r="K110" s="73">
        <v>8500</v>
      </c>
      <c r="L110" s="73">
        <v>8692</v>
      </c>
      <c r="M110" s="63" t="s">
        <v>153</v>
      </c>
      <c r="N110" s="63" t="s">
        <v>162</v>
      </c>
      <c r="O110" s="63">
        <v>25</v>
      </c>
      <c r="P110" s="64">
        <v>347.68</v>
      </c>
    </row>
    <row r="111" spans="1:16">
      <c r="A111" s="71" t="s">
        <v>163</v>
      </c>
      <c r="B111" s="65" t="s">
        <v>72</v>
      </c>
      <c r="C111" s="65">
        <v>13</v>
      </c>
      <c r="D111" s="74">
        <v>44153</v>
      </c>
      <c r="E111" s="66" t="s">
        <v>150</v>
      </c>
      <c r="F111" s="68" t="s">
        <v>151</v>
      </c>
      <c r="G111" s="68" t="s">
        <v>22</v>
      </c>
      <c r="H111" s="68" t="s">
        <v>155</v>
      </c>
      <c r="I111" s="75">
        <v>1200</v>
      </c>
      <c r="J111" s="75">
        <v>11000</v>
      </c>
      <c r="K111" s="75">
        <v>10000</v>
      </c>
      <c r="L111" s="75">
        <v>10417</v>
      </c>
      <c r="M111" s="68" t="s">
        <v>156</v>
      </c>
      <c r="N111" s="68" t="s">
        <v>158</v>
      </c>
      <c r="O111" s="68">
        <v>25</v>
      </c>
      <c r="P111" s="69">
        <v>416.68</v>
      </c>
    </row>
    <row r="112" spans="1:16">
      <c r="A112" s="70" t="s">
        <v>163</v>
      </c>
      <c r="B112" s="60" t="s">
        <v>72</v>
      </c>
      <c r="C112" s="60">
        <v>13</v>
      </c>
      <c r="D112" s="72">
        <v>44153</v>
      </c>
      <c r="E112" s="61" t="s">
        <v>150</v>
      </c>
      <c r="F112" s="63" t="s">
        <v>151</v>
      </c>
      <c r="G112" s="63" t="s">
        <v>23</v>
      </c>
      <c r="H112" s="63" t="s">
        <v>152</v>
      </c>
      <c r="I112" s="73">
        <v>1300</v>
      </c>
      <c r="J112" s="73">
        <v>8500</v>
      </c>
      <c r="K112" s="73">
        <v>8000</v>
      </c>
      <c r="L112" s="73">
        <v>8231</v>
      </c>
      <c r="M112" s="63" t="s">
        <v>153</v>
      </c>
      <c r="N112" s="63" t="s">
        <v>165</v>
      </c>
      <c r="O112" s="63">
        <v>25</v>
      </c>
      <c r="P112" s="64">
        <v>329.24</v>
      </c>
    </row>
    <row r="113" spans="1:16">
      <c r="A113" s="71" t="s">
        <v>163</v>
      </c>
      <c r="B113" s="65" t="s">
        <v>72</v>
      </c>
      <c r="C113" s="65">
        <v>13</v>
      </c>
      <c r="D113" s="74">
        <v>44153</v>
      </c>
      <c r="E113" s="66" t="s">
        <v>150</v>
      </c>
      <c r="F113" s="68" t="s">
        <v>151</v>
      </c>
      <c r="G113" s="68" t="s">
        <v>23</v>
      </c>
      <c r="H113" s="68" t="s">
        <v>152</v>
      </c>
      <c r="I113" s="75">
        <v>1200</v>
      </c>
      <c r="J113" s="75">
        <v>9000</v>
      </c>
      <c r="K113" s="75">
        <v>8500</v>
      </c>
      <c r="L113" s="75">
        <v>8708</v>
      </c>
      <c r="M113" s="68" t="s">
        <v>153</v>
      </c>
      <c r="N113" s="68" t="s">
        <v>162</v>
      </c>
      <c r="O113" s="68">
        <v>25</v>
      </c>
      <c r="P113" s="69">
        <v>348.32</v>
      </c>
    </row>
    <row r="114" spans="1:16">
      <c r="A114" s="70" t="s">
        <v>31</v>
      </c>
      <c r="B114" s="60" t="s">
        <v>72</v>
      </c>
      <c r="C114" s="60">
        <v>13</v>
      </c>
      <c r="D114" s="72">
        <v>44153</v>
      </c>
      <c r="E114" s="61" t="s">
        <v>150</v>
      </c>
      <c r="F114" s="63" t="s">
        <v>151</v>
      </c>
      <c r="G114" s="63" t="s">
        <v>17</v>
      </c>
      <c r="H114" s="63" t="s">
        <v>152</v>
      </c>
      <c r="I114" s="63">
        <v>250</v>
      </c>
      <c r="J114" s="73">
        <v>12000</v>
      </c>
      <c r="K114" s="73">
        <v>12000</v>
      </c>
      <c r="L114" s="73">
        <v>12000</v>
      </c>
      <c r="M114" s="63" t="s">
        <v>153</v>
      </c>
      <c r="N114" s="63" t="s">
        <v>166</v>
      </c>
      <c r="O114" s="63">
        <v>25</v>
      </c>
      <c r="P114" s="64">
        <v>480</v>
      </c>
    </row>
    <row r="115" spans="1:16">
      <c r="A115" s="71" t="s">
        <v>31</v>
      </c>
      <c r="B115" s="65" t="s">
        <v>72</v>
      </c>
      <c r="C115" s="65">
        <v>13</v>
      </c>
      <c r="D115" s="74">
        <v>44153</v>
      </c>
      <c r="E115" s="66" t="s">
        <v>150</v>
      </c>
      <c r="F115" s="68" t="s">
        <v>151</v>
      </c>
      <c r="G115" s="68" t="s">
        <v>23</v>
      </c>
      <c r="H115" s="68" t="s">
        <v>152</v>
      </c>
      <c r="I115" s="68">
        <v>320</v>
      </c>
      <c r="J115" s="75">
        <v>12000</v>
      </c>
      <c r="K115" s="75">
        <v>11500</v>
      </c>
      <c r="L115" s="75">
        <v>11812</v>
      </c>
      <c r="M115" s="68" t="s">
        <v>153</v>
      </c>
      <c r="N115" s="68" t="s">
        <v>176</v>
      </c>
      <c r="O115" s="68">
        <v>25</v>
      </c>
      <c r="P115" s="69">
        <v>472.48</v>
      </c>
    </row>
    <row r="116" spans="1:16">
      <c r="A116" s="70" t="s">
        <v>32</v>
      </c>
      <c r="B116" s="60" t="s">
        <v>44</v>
      </c>
      <c r="C116" s="60">
        <v>7</v>
      </c>
      <c r="D116" s="72">
        <v>44153</v>
      </c>
      <c r="E116" s="61" t="s">
        <v>150</v>
      </c>
      <c r="F116" s="63" t="s">
        <v>151</v>
      </c>
      <c r="G116" s="63" t="s">
        <v>23</v>
      </c>
      <c r="H116" s="63" t="s">
        <v>152</v>
      </c>
      <c r="I116" s="73">
        <v>1500</v>
      </c>
      <c r="J116" s="73">
        <v>9000</v>
      </c>
      <c r="K116" s="73">
        <v>9000</v>
      </c>
      <c r="L116" s="73">
        <v>9000</v>
      </c>
      <c r="M116" s="63" t="s">
        <v>153</v>
      </c>
      <c r="N116" s="63" t="s">
        <v>162</v>
      </c>
      <c r="O116" s="63">
        <v>25</v>
      </c>
      <c r="P116" s="64">
        <v>360</v>
      </c>
    </row>
    <row r="117" spans="1:16">
      <c r="A117" s="71" t="s">
        <v>29</v>
      </c>
      <c r="B117" s="65" t="s">
        <v>42</v>
      </c>
      <c r="C117" s="65">
        <v>5</v>
      </c>
      <c r="D117" s="74">
        <v>44153</v>
      </c>
      <c r="E117" s="66" t="s">
        <v>150</v>
      </c>
      <c r="F117" s="68" t="s">
        <v>151</v>
      </c>
      <c r="G117" s="68" t="s">
        <v>23</v>
      </c>
      <c r="H117" s="68" t="s">
        <v>152</v>
      </c>
      <c r="I117" s="68">
        <v>340</v>
      </c>
      <c r="J117" s="75">
        <v>8500</v>
      </c>
      <c r="K117" s="75">
        <v>8000</v>
      </c>
      <c r="L117" s="75">
        <v>8235</v>
      </c>
      <c r="M117" s="68" t="s">
        <v>153</v>
      </c>
      <c r="N117" s="68" t="s">
        <v>154</v>
      </c>
      <c r="O117" s="68">
        <v>25</v>
      </c>
      <c r="P117" s="69">
        <v>329.4</v>
      </c>
    </row>
    <row r="118" spans="1:16">
      <c r="A118" s="70" t="s">
        <v>28</v>
      </c>
      <c r="B118" s="60" t="s">
        <v>41</v>
      </c>
      <c r="C118" s="60">
        <v>4</v>
      </c>
      <c r="D118" s="72">
        <v>44153</v>
      </c>
      <c r="E118" s="61" t="s">
        <v>150</v>
      </c>
      <c r="F118" s="63" t="s">
        <v>151</v>
      </c>
      <c r="G118" s="63" t="s">
        <v>17</v>
      </c>
      <c r="H118" s="63" t="s">
        <v>160</v>
      </c>
      <c r="I118" s="73">
        <v>2000</v>
      </c>
      <c r="J118" s="73">
        <v>9000</v>
      </c>
      <c r="K118" s="73">
        <v>8500</v>
      </c>
      <c r="L118" s="73">
        <v>8750</v>
      </c>
      <c r="M118" s="63" t="s">
        <v>153</v>
      </c>
      <c r="N118" s="63" t="s">
        <v>169</v>
      </c>
      <c r="O118" s="63">
        <v>25</v>
      </c>
      <c r="P118" s="64">
        <v>350</v>
      </c>
    </row>
    <row r="119" spans="1:16">
      <c r="A119" s="71" t="s">
        <v>34</v>
      </c>
      <c r="B119" s="65" t="s">
        <v>173</v>
      </c>
      <c r="C119" s="65">
        <v>8</v>
      </c>
      <c r="D119" s="74">
        <v>44153</v>
      </c>
      <c r="E119" s="66" t="s">
        <v>150</v>
      </c>
      <c r="F119" s="68" t="s">
        <v>151</v>
      </c>
      <c r="G119" s="68" t="s">
        <v>16</v>
      </c>
      <c r="H119" s="68" t="s">
        <v>152</v>
      </c>
      <c r="I119" s="75">
        <v>1000</v>
      </c>
      <c r="J119" s="75">
        <v>10000</v>
      </c>
      <c r="K119" s="75">
        <v>9000</v>
      </c>
      <c r="L119" s="75">
        <v>9500</v>
      </c>
      <c r="M119" s="68" t="s">
        <v>153</v>
      </c>
      <c r="N119" s="68" t="s">
        <v>174</v>
      </c>
      <c r="O119" s="68">
        <v>25</v>
      </c>
      <c r="P119" s="69">
        <v>380</v>
      </c>
    </row>
    <row r="120" spans="1:16">
      <c r="A120" s="70" t="s">
        <v>36</v>
      </c>
      <c r="B120" s="60" t="s">
        <v>48</v>
      </c>
      <c r="C120" s="60">
        <v>10</v>
      </c>
      <c r="D120" s="72">
        <v>44153</v>
      </c>
      <c r="E120" s="61" t="s">
        <v>150</v>
      </c>
      <c r="F120" s="76" t="s">
        <v>151</v>
      </c>
      <c r="G120" s="76" t="s">
        <v>20</v>
      </c>
      <c r="H120" s="76" t="s">
        <v>159</v>
      </c>
      <c r="I120" s="77">
        <v>100</v>
      </c>
      <c r="J120" s="77">
        <v>8000</v>
      </c>
      <c r="K120" s="77">
        <v>8000</v>
      </c>
      <c r="L120" s="77">
        <v>8000</v>
      </c>
      <c r="M120" s="76" t="s">
        <v>153</v>
      </c>
      <c r="N120" s="76" t="s">
        <v>157</v>
      </c>
      <c r="O120" s="63">
        <v>25</v>
      </c>
      <c r="P120" s="64">
        <v>320</v>
      </c>
    </row>
    <row r="121" spans="1:16">
      <c r="A121" s="71" t="s">
        <v>35</v>
      </c>
      <c r="B121" s="65" t="s">
        <v>47</v>
      </c>
      <c r="C121" s="65">
        <v>9</v>
      </c>
      <c r="D121" s="74">
        <v>44153</v>
      </c>
      <c r="E121" s="66" t="s">
        <v>150</v>
      </c>
      <c r="F121" s="68" t="s">
        <v>151</v>
      </c>
      <c r="G121" s="68" t="s">
        <v>16</v>
      </c>
      <c r="H121" s="68" t="s">
        <v>159</v>
      </c>
      <c r="I121" s="68">
        <v>650</v>
      </c>
      <c r="J121" s="75">
        <v>8000</v>
      </c>
      <c r="K121" s="75">
        <v>8000</v>
      </c>
      <c r="L121" s="75">
        <v>8000</v>
      </c>
      <c r="M121" s="68" t="s">
        <v>153</v>
      </c>
      <c r="N121" s="68" t="s">
        <v>172</v>
      </c>
      <c r="O121" s="68">
        <v>25</v>
      </c>
      <c r="P121" s="69">
        <v>320</v>
      </c>
    </row>
    <row r="122" spans="1:16">
      <c r="A122" s="70" t="s">
        <v>35</v>
      </c>
      <c r="B122" s="60" t="s">
        <v>47</v>
      </c>
      <c r="C122" s="60">
        <v>9</v>
      </c>
      <c r="D122" s="72">
        <v>44153</v>
      </c>
      <c r="E122" s="61" t="s">
        <v>150</v>
      </c>
      <c r="F122" s="63" t="s">
        <v>151</v>
      </c>
      <c r="G122" s="63" t="s">
        <v>20</v>
      </c>
      <c r="H122" s="63" t="s">
        <v>152</v>
      </c>
      <c r="I122" s="63">
        <v>380</v>
      </c>
      <c r="J122" s="73">
        <v>15000</v>
      </c>
      <c r="K122" s="73">
        <v>15000</v>
      </c>
      <c r="L122" s="73">
        <v>15000</v>
      </c>
      <c r="M122" s="63" t="s">
        <v>153</v>
      </c>
      <c r="N122" s="63" t="s">
        <v>172</v>
      </c>
      <c r="O122" s="63">
        <v>25</v>
      </c>
      <c r="P122" s="64">
        <v>600</v>
      </c>
    </row>
    <row r="123" spans="1:16">
      <c r="A123" s="71" t="s">
        <v>35</v>
      </c>
      <c r="B123" s="65" t="s">
        <v>47</v>
      </c>
      <c r="C123" s="65">
        <v>9</v>
      </c>
      <c r="D123" s="74">
        <v>44153</v>
      </c>
      <c r="E123" s="66" t="s">
        <v>150</v>
      </c>
      <c r="F123" s="68" t="s">
        <v>151</v>
      </c>
      <c r="G123" s="68" t="s">
        <v>24</v>
      </c>
      <c r="H123" s="68" t="s">
        <v>152</v>
      </c>
      <c r="I123" s="68">
        <v>850</v>
      </c>
      <c r="J123" s="75">
        <v>15000</v>
      </c>
      <c r="K123" s="75">
        <v>15000</v>
      </c>
      <c r="L123" s="75">
        <v>15000</v>
      </c>
      <c r="M123" s="68" t="s">
        <v>153</v>
      </c>
      <c r="N123" s="68" t="s">
        <v>172</v>
      </c>
      <c r="O123" s="68">
        <v>25</v>
      </c>
      <c r="P123" s="69">
        <v>600</v>
      </c>
    </row>
    <row r="124" spans="1:16">
      <c r="A124" s="70" t="s">
        <v>33</v>
      </c>
      <c r="B124" s="60" t="s">
        <v>45</v>
      </c>
      <c r="C124" s="60">
        <v>16</v>
      </c>
      <c r="D124" s="72">
        <v>44153</v>
      </c>
      <c r="E124" s="61" t="s">
        <v>150</v>
      </c>
      <c r="F124" s="63" t="s">
        <v>151</v>
      </c>
      <c r="G124" s="63" t="s">
        <v>16</v>
      </c>
      <c r="H124" s="63" t="s">
        <v>155</v>
      </c>
      <c r="I124" s="63">
        <v>260</v>
      </c>
      <c r="J124" s="73">
        <v>10000</v>
      </c>
      <c r="K124" s="73">
        <v>9500</v>
      </c>
      <c r="L124" s="73">
        <v>9769</v>
      </c>
      <c r="M124" s="63" t="s">
        <v>153</v>
      </c>
      <c r="N124" s="63" t="s">
        <v>158</v>
      </c>
      <c r="O124" s="63">
        <v>25</v>
      </c>
      <c r="P124" s="64">
        <v>390.76</v>
      </c>
    </row>
    <row r="125" spans="1:16">
      <c r="A125" s="71" t="s">
        <v>33</v>
      </c>
      <c r="B125" s="65" t="s">
        <v>45</v>
      </c>
      <c r="C125" s="65">
        <v>16</v>
      </c>
      <c r="D125" s="74">
        <v>44153</v>
      </c>
      <c r="E125" s="66" t="s">
        <v>150</v>
      </c>
      <c r="F125" s="68" t="s">
        <v>151</v>
      </c>
      <c r="G125" s="68" t="s">
        <v>23</v>
      </c>
      <c r="H125" s="68" t="s">
        <v>152</v>
      </c>
      <c r="I125" s="68">
        <v>310</v>
      </c>
      <c r="J125" s="75">
        <v>8000</v>
      </c>
      <c r="K125" s="75">
        <v>7500</v>
      </c>
      <c r="L125" s="75">
        <v>7726</v>
      </c>
      <c r="M125" s="68" t="s">
        <v>153</v>
      </c>
      <c r="N125" s="68" t="s">
        <v>162</v>
      </c>
      <c r="O125" s="68">
        <v>25</v>
      </c>
      <c r="P125" s="69">
        <v>309.04000000000002</v>
      </c>
    </row>
    <row r="126" spans="1:16">
      <c r="A126" s="70" t="s">
        <v>163</v>
      </c>
      <c r="B126" s="60" t="s">
        <v>72</v>
      </c>
      <c r="C126" s="60">
        <v>13</v>
      </c>
      <c r="D126" s="72">
        <v>44155</v>
      </c>
      <c r="E126" s="61" t="s">
        <v>150</v>
      </c>
      <c r="F126" s="63" t="s">
        <v>151</v>
      </c>
      <c r="G126" s="63" t="s">
        <v>16</v>
      </c>
      <c r="H126" s="63" t="s">
        <v>152</v>
      </c>
      <c r="I126" s="73">
        <v>2550</v>
      </c>
      <c r="J126" s="73">
        <v>11000</v>
      </c>
      <c r="K126" s="73">
        <v>10000</v>
      </c>
      <c r="L126" s="73">
        <v>10490</v>
      </c>
      <c r="M126" s="63" t="s">
        <v>153</v>
      </c>
      <c r="N126" s="63" t="s">
        <v>165</v>
      </c>
      <c r="O126" s="63">
        <v>25</v>
      </c>
      <c r="P126" s="64">
        <v>419.6</v>
      </c>
    </row>
    <row r="127" spans="1:16">
      <c r="A127" s="71" t="s">
        <v>163</v>
      </c>
      <c r="B127" s="65" t="s">
        <v>72</v>
      </c>
      <c r="C127" s="65">
        <v>13</v>
      </c>
      <c r="D127" s="74">
        <v>44155</v>
      </c>
      <c r="E127" s="66" t="s">
        <v>150</v>
      </c>
      <c r="F127" s="68" t="s">
        <v>151</v>
      </c>
      <c r="G127" s="68" t="s">
        <v>16</v>
      </c>
      <c r="H127" s="68" t="s">
        <v>152</v>
      </c>
      <c r="I127" s="75">
        <v>2550</v>
      </c>
      <c r="J127" s="75">
        <v>10000</v>
      </c>
      <c r="K127" s="75">
        <v>9500</v>
      </c>
      <c r="L127" s="75">
        <v>9755</v>
      </c>
      <c r="M127" s="68" t="s">
        <v>153</v>
      </c>
      <c r="N127" s="68" t="s">
        <v>162</v>
      </c>
      <c r="O127" s="68">
        <v>25</v>
      </c>
      <c r="P127" s="69">
        <v>390.2</v>
      </c>
    </row>
    <row r="128" spans="1:16">
      <c r="A128" s="70" t="s">
        <v>163</v>
      </c>
      <c r="B128" s="60" t="s">
        <v>72</v>
      </c>
      <c r="C128" s="60">
        <v>13</v>
      </c>
      <c r="D128" s="72">
        <v>44155</v>
      </c>
      <c r="E128" s="61" t="s">
        <v>150</v>
      </c>
      <c r="F128" s="63" t="s">
        <v>151</v>
      </c>
      <c r="G128" s="63" t="s">
        <v>16</v>
      </c>
      <c r="H128" s="63" t="s">
        <v>177</v>
      </c>
      <c r="I128" s="63">
        <v>900</v>
      </c>
      <c r="J128" s="73">
        <v>8000</v>
      </c>
      <c r="K128" s="73">
        <v>8000</v>
      </c>
      <c r="L128" s="73">
        <v>8000</v>
      </c>
      <c r="M128" s="63" t="s">
        <v>153</v>
      </c>
      <c r="N128" s="63" t="s">
        <v>165</v>
      </c>
      <c r="O128" s="63">
        <v>25</v>
      </c>
      <c r="P128" s="64">
        <v>320</v>
      </c>
    </row>
    <row r="129" spans="1:16">
      <c r="A129" s="71" t="s">
        <v>163</v>
      </c>
      <c r="B129" s="65" t="s">
        <v>72</v>
      </c>
      <c r="C129" s="65">
        <v>13</v>
      </c>
      <c r="D129" s="74">
        <v>44155</v>
      </c>
      <c r="E129" s="66" t="s">
        <v>150</v>
      </c>
      <c r="F129" s="68" t="s">
        <v>151</v>
      </c>
      <c r="G129" s="68" t="s">
        <v>17</v>
      </c>
      <c r="H129" s="68" t="s">
        <v>152</v>
      </c>
      <c r="I129" s="75">
        <v>2500</v>
      </c>
      <c r="J129" s="75">
        <v>11000</v>
      </c>
      <c r="K129" s="75">
        <v>10000</v>
      </c>
      <c r="L129" s="75">
        <v>10480</v>
      </c>
      <c r="M129" s="68" t="s">
        <v>153</v>
      </c>
      <c r="N129" s="68" t="s">
        <v>178</v>
      </c>
      <c r="O129" s="68">
        <v>25</v>
      </c>
      <c r="P129" s="69">
        <v>419.2</v>
      </c>
    </row>
    <row r="130" spans="1:16">
      <c r="A130" s="70" t="s">
        <v>163</v>
      </c>
      <c r="B130" s="60" t="s">
        <v>72</v>
      </c>
      <c r="C130" s="60">
        <v>13</v>
      </c>
      <c r="D130" s="72">
        <v>44155</v>
      </c>
      <c r="E130" s="61" t="s">
        <v>150</v>
      </c>
      <c r="F130" s="63" t="s">
        <v>151</v>
      </c>
      <c r="G130" s="63" t="s">
        <v>19</v>
      </c>
      <c r="H130" s="63" t="s">
        <v>152</v>
      </c>
      <c r="I130" s="73">
        <v>2100</v>
      </c>
      <c r="J130" s="73">
        <v>9500</v>
      </c>
      <c r="K130" s="73">
        <v>9000</v>
      </c>
      <c r="L130" s="73">
        <v>9190</v>
      </c>
      <c r="M130" s="63" t="s">
        <v>153</v>
      </c>
      <c r="N130" s="63" t="s">
        <v>165</v>
      </c>
      <c r="O130" s="63">
        <v>25</v>
      </c>
      <c r="P130" s="64">
        <v>367.6</v>
      </c>
    </row>
    <row r="131" spans="1:16">
      <c r="A131" s="71" t="s">
        <v>163</v>
      </c>
      <c r="B131" s="65" t="s">
        <v>72</v>
      </c>
      <c r="C131" s="65">
        <v>13</v>
      </c>
      <c r="D131" s="74">
        <v>44155</v>
      </c>
      <c r="E131" s="66" t="s">
        <v>150</v>
      </c>
      <c r="F131" s="68" t="s">
        <v>151</v>
      </c>
      <c r="G131" s="68" t="s">
        <v>21</v>
      </c>
      <c r="H131" s="68" t="s">
        <v>152</v>
      </c>
      <c r="I131" s="75">
        <v>2000</v>
      </c>
      <c r="J131" s="75">
        <v>9000</v>
      </c>
      <c r="K131" s="75">
        <v>8500</v>
      </c>
      <c r="L131" s="75">
        <v>8725</v>
      </c>
      <c r="M131" s="68" t="s">
        <v>153</v>
      </c>
      <c r="N131" s="68" t="s">
        <v>179</v>
      </c>
      <c r="O131" s="68">
        <v>25</v>
      </c>
      <c r="P131" s="69">
        <v>349</v>
      </c>
    </row>
    <row r="132" spans="1:16">
      <c r="A132" s="70" t="s">
        <v>163</v>
      </c>
      <c r="B132" s="60" t="s">
        <v>72</v>
      </c>
      <c r="C132" s="60">
        <v>13</v>
      </c>
      <c r="D132" s="72">
        <v>44155</v>
      </c>
      <c r="E132" s="61" t="s">
        <v>150</v>
      </c>
      <c r="F132" s="63" t="s">
        <v>151</v>
      </c>
      <c r="G132" s="63" t="s">
        <v>23</v>
      </c>
      <c r="H132" s="63" t="s">
        <v>160</v>
      </c>
      <c r="I132" s="73">
        <v>2300</v>
      </c>
      <c r="J132" s="73">
        <v>9000</v>
      </c>
      <c r="K132" s="73">
        <v>8000</v>
      </c>
      <c r="L132" s="73">
        <v>8522</v>
      </c>
      <c r="M132" s="63" t="s">
        <v>153</v>
      </c>
      <c r="N132" s="63" t="s">
        <v>161</v>
      </c>
      <c r="O132" s="63">
        <v>25</v>
      </c>
      <c r="P132" s="64">
        <v>340.88</v>
      </c>
    </row>
    <row r="133" spans="1:16">
      <c r="A133" s="71" t="s">
        <v>31</v>
      </c>
      <c r="B133" s="65" t="s">
        <v>72</v>
      </c>
      <c r="C133" s="65">
        <v>13</v>
      </c>
      <c r="D133" s="74">
        <v>44155</v>
      </c>
      <c r="E133" s="66" t="s">
        <v>150</v>
      </c>
      <c r="F133" s="68" t="s">
        <v>151</v>
      </c>
      <c r="G133" s="68" t="s">
        <v>16</v>
      </c>
      <c r="H133" s="68" t="s">
        <v>152</v>
      </c>
      <c r="I133" s="68">
        <v>310</v>
      </c>
      <c r="J133" s="75">
        <v>12000</v>
      </c>
      <c r="K133" s="75">
        <v>11000</v>
      </c>
      <c r="L133" s="75">
        <v>11516</v>
      </c>
      <c r="M133" s="68" t="s">
        <v>153</v>
      </c>
      <c r="N133" s="68" t="s">
        <v>165</v>
      </c>
      <c r="O133" s="68">
        <v>25</v>
      </c>
      <c r="P133" s="69">
        <v>460.64</v>
      </c>
    </row>
    <row r="134" spans="1:16">
      <c r="A134" s="70" t="s">
        <v>31</v>
      </c>
      <c r="B134" s="60" t="s">
        <v>72</v>
      </c>
      <c r="C134" s="60">
        <v>13</v>
      </c>
      <c r="D134" s="72">
        <v>44155</v>
      </c>
      <c r="E134" s="61" t="s">
        <v>150</v>
      </c>
      <c r="F134" s="63" t="s">
        <v>151</v>
      </c>
      <c r="G134" s="63" t="s">
        <v>17</v>
      </c>
      <c r="H134" s="63" t="s">
        <v>152</v>
      </c>
      <c r="I134" s="63">
        <v>330</v>
      </c>
      <c r="J134" s="73">
        <v>12000</v>
      </c>
      <c r="K134" s="73">
        <v>11000</v>
      </c>
      <c r="L134" s="73">
        <v>11545</v>
      </c>
      <c r="M134" s="63" t="s">
        <v>153</v>
      </c>
      <c r="N134" s="63" t="s">
        <v>162</v>
      </c>
      <c r="O134" s="63">
        <v>25</v>
      </c>
      <c r="P134" s="64">
        <v>461.8</v>
      </c>
    </row>
    <row r="135" spans="1:16">
      <c r="A135" s="71" t="s">
        <v>32</v>
      </c>
      <c r="B135" s="65" t="s">
        <v>44</v>
      </c>
      <c r="C135" s="65">
        <v>7</v>
      </c>
      <c r="D135" s="74">
        <v>44155</v>
      </c>
      <c r="E135" s="66" t="s">
        <v>150</v>
      </c>
      <c r="F135" s="68" t="s">
        <v>151</v>
      </c>
      <c r="G135" s="68" t="s">
        <v>16</v>
      </c>
      <c r="H135" s="68" t="s">
        <v>152</v>
      </c>
      <c r="I135" s="75">
        <v>1200</v>
      </c>
      <c r="J135" s="75">
        <v>9000</v>
      </c>
      <c r="K135" s="75">
        <v>9000</v>
      </c>
      <c r="L135" s="75">
        <v>9000</v>
      </c>
      <c r="M135" s="68" t="s">
        <v>153</v>
      </c>
      <c r="N135" s="68" t="s">
        <v>161</v>
      </c>
      <c r="O135" s="68">
        <v>25</v>
      </c>
      <c r="P135" s="69">
        <v>360</v>
      </c>
    </row>
    <row r="136" spans="1:16">
      <c r="A136" s="70" t="s">
        <v>32</v>
      </c>
      <c r="B136" s="60" t="s">
        <v>44</v>
      </c>
      <c r="C136" s="60">
        <v>7</v>
      </c>
      <c r="D136" s="72">
        <v>44155</v>
      </c>
      <c r="E136" s="61" t="s">
        <v>150</v>
      </c>
      <c r="F136" s="63" t="s">
        <v>151</v>
      </c>
      <c r="G136" s="63" t="s">
        <v>23</v>
      </c>
      <c r="H136" s="63" t="s">
        <v>152</v>
      </c>
      <c r="I136" s="73">
        <v>1200</v>
      </c>
      <c r="J136" s="73">
        <v>9000</v>
      </c>
      <c r="K136" s="73">
        <v>9000</v>
      </c>
      <c r="L136" s="73">
        <v>9000</v>
      </c>
      <c r="M136" s="63" t="s">
        <v>153</v>
      </c>
      <c r="N136" s="63" t="s">
        <v>161</v>
      </c>
      <c r="O136" s="63">
        <v>25</v>
      </c>
      <c r="P136" s="64">
        <v>360</v>
      </c>
    </row>
    <row r="137" spans="1:16">
      <c r="A137" s="71" t="s">
        <v>29</v>
      </c>
      <c r="B137" s="65" t="s">
        <v>42</v>
      </c>
      <c r="C137" s="65">
        <v>5</v>
      </c>
      <c r="D137" s="74">
        <v>44155</v>
      </c>
      <c r="E137" s="66" t="s">
        <v>150</v>
      </c>
      <c r="F137" s="68" t="s">
        <v>151</v>
      </c>
      <c r="G137" s="68" t="s">
        <v>23</v>
      </c>
      <c r="H137" s="68" t="s">
        <v>152</v>
      </c>
      <c r="I137" s="68">
        <v>340</v>
      </c>
      <c r="J137" s="75">
        <v>10000</v>
      </c>
      <c r="K137" s="75">
        <v>9500</v>
      </c>
      <c r="L137" s="75">
        <v>9765</v>
      </c>
      <c r="M137" s="68" t="s">
        <v>153</v>
      </c>
      <c r="N137" s="68" t="s">
        <v>154</v>
      </c>
      <c r="O137" s="68">
        <v>25</v>
      </c>
      <c r="P137" s="69">
        <v>390.6</v>
      </c>
    </row>
    <row r="138" spans="1:16">
      <c r="A138" s="70" t="s">
        <v>28</v>
      </c>
      <c r="B138" s="60" t="s">
        <v>41</v>
      </c>
      <c r="C138" s="60">
        <v>4</v>
      </c>
      <c r="D138" s="72">
        <v>44155</v>
      </c>
      <c r="E138" s="61" t="s">
        <v>150</v>
      </c>
      <c r="F138" s="63" t="s">
        <v>151</v>
      </c>
      <c r="G138" s="63" t="s">
        <v>17</v>
      </c>
      <c r="H138" s="63" t="s">
        <v>160</v>
      </c>
      <c r="I138" s="73">
        <v>2200</v>
      </c>
      <c r="J138" s="73">
        <v>9000</v>
      </c>
      <c r="K138" s="73">
        <v>8500</v>
      </c>
      <c r="L138" s="73">
        <v>8750</v>
      </c>
      <c r="M138" s="63" t="s">
        <v>153</v>
      </c>
      <c r="N138" s="63" t="s">
        <v>169</v>
      </c>
      <c r="O138" s="63">
        <v>25</v>
      </c>
      <c r="P138" s="64">
        <v>350</v>
      </c>
    </row>
    <row r="139" spans="1:16">
      <c r="A139" s="65" t="s">
        <v>34</v>
      </c>
      <c r="B139" s="65" t="s">
        <v>173</v>
      </c>
      <c r="C139" s="65">
        <v>8</v>
      </c>
      <c r="D139" s="74">
        <v>44155</v>
      </c>
      <c r="E139" s="66" t="s">
        <v>150</v>
      </c>
      <c r="F139" s="68" t="s">
        <v>151</v>
      </c>
      <c r="G139" s="68" t="s">
        <v>16</v>
      </c>
      <c r="H139" s="68" t="s">
        <v>152</v>
      </c>
      <c r="I139" s="75">
        <v>1000</v>
      </c>
      <c r="J139" s="75">
        <v>10000</v>
      </c>
      <c r="K139" s="75">
        <v>9500</v>
      </c>
      <c r="L139" s="75">
        <v>9750</v>
      </c>
      <c r="M139" s="68" t="s">
        <v>153</v>
      </c>
      <c r="N139" s="68" t="s">
        <v>174</v>
      </c>
      <c r="O139" s="68">
        <v>25</v>
      </c>
      <c r="P139" s="69">
        <v>390</v>
      </c>
    </row>
    <row r="140" spans="1:16">
      <c r="A140" s="70" t="s">
        <v>36</v>
      </c>
      <c r="B140" s="60" t="s">
        <v>48</v>
      </c>
      <c r="C140" s="60">
        <v>10</v>
      </c>
      <c r="D140" s="72">
        <v>44155</v>
      </c>
      <c r="E140" s="61" t="s">
        <v>150</v>
      </c>
      <c r="F140" s="63" t="s">
        <v>151</v>
      </c>
      <c r="G140" s="63" t="s">
        <v>20</v>
      </c>
      <c r="H140" s="63" t="s">
        <v>159</v>
      </c>
      <c r="I140" s="63">
        <v>300</v>
      </c>
      <c r="J140" s="73">
        <v>8000</v>
      </c>
      <c r="K140" s="73">
        <v>7500</v>
      </c>
      <c r="L140" s="73">
        <v>7750</v>
      </c>
      <c r="M140" s="63" t="s">
        <v>153</v>
      </c>
      <c r="N140" s="63" t="s">
        <v>157</v>
      </c>
      <c r="O140" s="63">
        <v>25</v>
      </c>
      <c r="P140" s="64">
        <v>310</v>
      </c>
    </row>
    <row r="141" spans="1:16">
      <c r="A141" s="71" t="s">
        <v>36</v>
      </c>
      <c r="B141" s="65" t="s">
        <v>48</v>
      </c>
      <c r="C141" s="65">
        <v>10</v>
      </c>
      <c r="D141" s="74">
        <v>44155</v>
      </c>
      <c r="E141" s="66" t="s">
        <v>150</v>
      </c>
      <c r="F141" s="68" t="s">
        <v>151</v>
      </c>
      <c r="G141" s="68" t="s">
        <v>24</v>
      </c>
      <c r="H141" s="68" t="s">
        <v>152</v>
      </c>
      <c r="I141" s="68">
        <v>300</v>
      </c>
      <c r="J141" s="75">
        <v>18000</v>
      </c>
      <c r="K141" s="75">
        <v>18000</v>
      </c>
      <c r="L141" s="75">
        <v>18000</v>
      </c>
      <c r="M141" s="68" t="s">
        <v>153</v>
      </c>
      <c r="N141" s="68" t="s">
        <v>158</v>
      </c>
      <c r="O141" s="68">
        <v>25</v>
      </c>
      <c r="P141" s="69">
        <v>720</v>
      </c>
    </row>
    <row r="142" spans="1:16">
      <c r="A142" s="70" t="s">
        <v>35</v>
      </c>
      <c r="B142" s="60" t="s">
        <v>47</v>
      </c>
      <c r="C142" s="60">
        <v>9</v>
      </c>
      <c r="D142" s="72">
        <v>44155</v>
      </c>
      <c r="E142" s="61" t="s">
        <v>150</v>
      </c>
      <c r="F142" s="63" t="s">
        <v>151</v>
      </c>
      <c r="G142" s="63" t="s">
        <v>16</v>
      </c>
      <c r="H142" s="63" t="s">
        <v>159</v>
      </c>
      <c r="I142" s="63">
        <v>570</v>
      </c>
      <c r="J142" s="73">
        <v>8000</v>
      </c>
      <c r="K142" s="73">
        <v>7000</v>
      </c>
      <c r="L142" s="73">
        <v>7439</v>
      </c>
      <c r="M142" s="63" t="s">
        <v>153</v>
      </c>
      <c r="N142" s="63" t="s">
        <v>172</v>
      </c>
      <c r="O142" s="63">
        <v>25</v>
      </c>
      <c r="P142" s="64">
        <v>297.56</v>
      </c>
    </row>
    <row r="143" spans="1:16">
      <c r="A143" s="71" t="s">
        <v>35</v>
      </c>
      <c r="B143" s="65" t="s">
        <v>47</v>
      </c>
      <c r="C143" s="65">
        <v>9</v>
      </c>
      <c r="D143" s="74">
        <v>44155</v>
      </c>
      <c r="E143" s="66" t="s">
        <v>150</v>
      </c>
      <c r="F143" s="68" t="s">
        <v>151</v>
      </c>
      <c r="G143" s="68" t="s">
        <v>16</v>
      </c>
      <c r="H143" s="68" t="s">
        <v>175</v>
      </c>
      <c r="I143" s="68">
        <v>180</v>
      </c>
      <c r="J143" s="75">
        <v>6500</v>
      </c>
      <c r="K143" s="75">
        <v>6500</v>
      </c>
      <c r="L143" s="75">
        <v>6500</v>
      </c>
      <c r="M143" s="68" t="s">
        <v>153</v>
      </c>
      <c r="N143" s="68" t="s">
        <v>172</v>
      </c>
      <c r="O143" s="68">
        <v>25</v>
      </c>
      <c r="P143" s="69">
        <v>260</v>
      </c>
    </row>
    <row r="144" spans="1:16">
      <c r="A144" s="70" t="s">
        <v>35</v>
      </c>
      <c r="B144" s="60" t="s">
        <v>47</v>
      </c>
      <c r="C144" s="60">
        <v>9</v>
      </c>
      <c r="D144" s="72">
        <v>44155</v>
      </c>
      <c r="E144" s="61" t="s">
        <v>150</v>
      </c>
      <c r="F144" s="63" t="s">
        <v>151</v>
      </c>
      <c r="G144" s="63" t="s">
        <v>24</v>
      </c>
      <c r="H144" s="63" t="s">
        <v>152</v>
      </c>
      <c r="I144" s="73">
        <v>1200</v>
      </c>
      <c r="J144" s="73">
        <v>16000</v>
      </c>
      <c r="K144" s="73">
        <v>15000</v>
      </c>
      <c r="L144" s="73">
        <v>15542</v>
      </c>
      <c r="M144" s="63" t="s">
        <v>156</v>
      </c>
      <c r="N144" s="63" t="s">
        <v>172</v>
      </c>
      <c r="O144" s="63">
        <v>25</v>
      </c>
      <c r="P144" s="64">
        <v>621.67999999999995</v>
      </c>
    </row>
    <row r="145" spans="1:16">
      <c r="A145" s="71" t="s">
        <v>33</v>
      </c>
      <c r="B145" s="65" t="s">
        <v>45</v>
      </c>
      <c r="C145" s="65">
        <v>16</v>
      </c>
      <c r="D145" s="74">
        <v>44155</v>
      </c>
      <c r="E145" s="66" t="s">
        <v>150</v>
      </c>
      <c r="F145" s="78" t="s">
        <v>151</v>
      </c>
      <c r="G145" s="78" t="s">
        <v>16</v>
      </c>
      <c r="H145" s="78" t="s">
        <v>152</v>
      </c>
      <c r="I145" s="79">
        <v>260</v>
      </c>
      <c r="J145" s="79">
        <v>9000</v>
      </c>
      <c r="K145" s="79">
        <v>8000</v>
      </c>
      <c r="L145" s="79">
        <v>8615</v>
      </c>
      <c r="M145" s="78" t="s">
        <v>153</v>
      </c>
      <c r="N145" s="78" t="s">
        <v>162</v>
      </c>
      <c r="O145" s="68">
        <v>25</v>
      </c>
      <c r="P145" s="69">
        <v>344.6</v>
      </c>
    </row>
    <row r="146" spans="1:16">
      <c r="A146" s="70" t="s">
        <v>163</v>
      </c>
      <c r="B146" s="60" t="s">
        <v>72</v>
      </c>
      <c r="C146" s="60">
        <v>13</v>
      </c>
      <c r="D146" s="72">
        <v>44158</v>
      </c>
      <c r="E146" s="61" t="s">
        <v>150</v>
      </c>
      <c r="F146" s="63" t="s">
        <v>151</v>
      </c>
      <c r="G146" s="63" t="s">
        <v>16</v>
      </c>
      <c r="H146" s="63" t="s">
        <v>155</v>
      </c>
      <c r="I146" s="73">
        <v>1400</v>
      </c>
      <c r="J146" s="73">
        <v>11000</v>
      </c>
      <c r="K146" s="73">
        <v>10000</v>
      </c>
      <c r="L146" s="73">
        <v>10571</v>
      </c>
      <c r="M146" s="63" t="s">
        <v>156</v>
      </c>
      <c r="N146" s="63" t="s">
        <v>158</v>
      </c>
      <c r="O146" s="63">
        <v>25</v>
      </c>
      <c r="P146" s="64">
        <v>422.84</v>
      </c>
    </row>
    <row r="147" spans="1:16">
      <c r="A147" s="71" t="s">
        <v>163</v>
      </c>
      <c r="B147" s="65" t="s">
        <v>72</v>
      </c>
      <c r="C147" s="65">
        <v>13</v>
      </c>
      <c r="D147" s="74">
        <v>44158</v>
      </c>
      <c r="E147" s="66" t="s">
        <v>150</v>
      </c>
      <c r="F147" s="68" t="s">
        <v>151</v>
      </c>
      <c r="G147" s="68" t="s">
        <v>16</v>
      </c>
      <c r="H147" s="68" t="s">
        <v>152</v>
      </c>
      <c r="I147" s="75">
        <v>1400</v>
      </c>
      <c r="J147" s="75">
        <v>11500</v>
      </c>
      <c r="K147" s="75">
        <v>11000</v>
      </c>
      <c r="L147" s="75">
        <v>11286</v>
      </c>
      <c r="M147" s="68" t="s">
        <v>153</v>
      </c>
      <c r="N147" s="68" t="s">
        <v>180</v>
      </c>
      <c r="O147" s="68">
        <v>25</v>
      </c>
      <c r="P147" s="69">
        <v>451.44</v>
      </c>
    </row>
    <row r="148" spans="1:16">
      <c r="A148" s="70" t="s">
        <v>163</v>
      </c>
      <c r="B148" s="60" t="s">
        <v>72</v>
      </c>
      <c r="C148" s="60">
        <v>13</v>
      </c>
      <c r="D148" s="72">
        <v>44158</v>
      </c>
      <c r="E148" s="61" t="s">
        <v>150</v>
      </c>
      <c r="F148" s="63" t="s">
        <v>151</v>
      </c>
      <c r="G148" s="63" t="s">
        <v>17</v>
      </c>
      <c r="H148" s="63" t="s">
        <v>152</v>
      </c>
      <c r="I148" s="73">
        <v>1300</v>
      </c>
      <c r="J148" s="73">
        <v>11000</v>
      </c>
      <c r="K148" s="73">
        <v>10500</v>
      </c>
      <c r="L148" s="73">
        <v>10731</v>
      </c>
      <c r="M148" s="63" t="s">
        <v>153</v>
      </c>
      <c r="N148" s="63" t="s">
        <v>180</v>
      </c>
      <c r="O148" s="63">
        <v>25</v>
      </c>
      <c r="P148" s="64">
        <v>429.24</v>
      </c>
    </row>
    <row r="149" spans="1:16">
      <c r="A149" s="71" t="s">
        <v>163</v>
      </c>
      <c r="B149" s="65" t="s">
        <v>72</v>
      </c>
      <c r="C149" s="65">
        <v>13</v>
      </c>
      <c r="D149" s="74">
        <v>44158</v>
      </c>
      <c r="E149" s="66" t="s">
        <v>150</v>
      </c>
      <c r="F149" s="68" t="s">
        <v>151</v>
      </c>
      <c r="G149" s="68" t="s">
        <v>21</v>
      </c>
      <c r="H149" s="68" t="s">
        <v>152</v>
      </c>
      <c r="I149" s="75">
        <v>1200</v>
      </c>
      <c r="J149" s="75">
        <v>10000</v>
      </c>
      <c r="K149" s="75">
        <v>9500</v>
      </c>
      <c r="L149" s="75">
        <v>9708</v>
      </c>
      <c r="M149" s="68" t="s">
        <v>153</v>
      </c>
      <c r="N149" s="68" t="s">
        <v>180</v>
      </c>
      <c r="O149" s="68">
        <v>25</v>
      </c>
      <c r="P149" s="69">
        <v>388.32</v>
      </c>
    </row>
    <row r="150" spans="1:16">
      <c r="A150" s="70" t="s">
        <v>163</v>
      </c>
      <c r="B150" s="60" t="s">
        <v>72</v>
      </c>
      <c r="C150" s="60">
        <v>13</v>
      </c>
      <c r="D150" s="72">
        <v>44158</v>
      </c>
      <c r="E150" s="61" t="s">
        <v>150</v>
      </c>
      <c r="F150" s="63" t="s">
        <v>151</v>
      </c>
      <c r="G150" s="63" t="s">
        <v>21</v>
      </c>
      <c r="H150" s="63" t="s">
        <v>152</v>
      </c>
      <c r="I150" s="73">
        <v>1300</v>
      </c>
      <c r="J150" s="73">
        <v>10000</v>
      </c>
      <c r="K150" s="73">
        <v>9500</v>
      </c>
      <c r="L150" s="73">
        <v>9808</v>
      </c>
      <c r="M150" s="63" t="s">
        <v>153</v>
      </c>
      <c r="N150" s="63" t="s">
        <v>176</v>
      </c>
      <c r="O150" s="63">
        <v>25</v>
      </c>
      <c r="P150" s="64">
        <v>392.32</v>
      </c>
    </row>
    <row r="151" spans="1:16">
      <c r="A151" s="71" t="s">
        <v>163</v>
      </c>
      <c r="B151" s="65" t="s">
        <v>72</v>
      </c>
      <c r="C151" s="65">
        <v>13</v>
      </c>
      <c r="D151" s="74">
        <v>44158</v>
      </c>
      <c r="E151" s="66" t="s">
        <v>150</v>
      </c>
      <c r="F151" s="68" t="s">
        <v>151</v>
      </c>
      <c r="G151" s="68" t="s">
        <v>23</v>
      </c>
      <c r="H151" s="68" t="s">
        <v>152</v>
      </c>
      <c r="I151" s="75">
        <v>1400</v>
      </c>
      <c r="J151" s="75">
        <v>10000</v>
      </c>
      <c r="K151" s="75">
        <v>9500</v>
      </c>
      <c r="L151" s="75">
        <v>9714</v>
      </c>
      <c r="M151" s="68" t="s">
        <v>153</v>
      </c>
      <c r="N151" s="68" t="s">
        <v>180</v>
      </c>
      <c r="O151" s="68">
        <v>25</v>
      </c>
      <c r="P151" s="69">
        <v>388.56</v>
      </c>
    </row>
    <row r="152" spans="1:16">
      <c r="A152" s="70" t="s">
        <v>31</v>
      </c>
      <c r="B152" s="60" t="s">
        <v>72</v>
      </c>
      <c r="C152" s="60">
        <v>13</v>
      </c>
      <c r="D152" s="72">
        <v>44158</v>
      </c>
      <c r="E152" s="61" t="s">
        <v>150</v>
      </c>
      <c r="F152" s="63" t="s">
        <v>151</v>
      </c>
      <c r="G152" s="63" t="s">
        <v>17</v>
      </c>
      <c r="H152" s="63" t="s">
        <v>152</v>
      </c>
      <c r="I152" s="63">
        <v>250</v>
      </c>
      <c r="J152" s="73">
        <v>11000</v>
      </c>
      <c r="K152" s="73">
        <v>11000</v>
      </c>
      <c r="L152" s="73">
        <v>11000</v>
      </c>
      <c r="M152" s="63" t="s">
        <v>153</v>
      </c>
      <c r="N152" s="63" t="s">
        <v>166</v>
      </c>
      <c r="O152" s="63">
        <v>25</v>
      </c>
      <c r="P152" s="64">
        <v>440</v>
      </c>
    </row>
    <row r="153" spans="1:16">
      <c r="A153" s="71" t="s">
        <v>31</v>
      </c>
      <c r="B153" s="65" t="s">
        <v>72</v>
      </c>
      <c r="C153" s="65">
        <v>13</v>
      </c>
      <c r="D153" s="74">
        <v>44158</v>
      </c>
      <c r="E153" s="66" t="s">
        <v>150</v>
      </c>
      <c r="F153" s="68" t="s">
        <v>151</v>
      </c>
      <c r="G153" s="68" t="s">
        <v>25</v>
      </c>
      <c r="H153" s="68" t="s">
        <v>152</v>
      </c>
      <c r="I153" s="68">
        <v>200</v>
      </c>
      <c r="J153" s="75">
        <v>11000</v>
      </c>
      <c r="K153" s="75">
        <v>11000</v>
      </c>
      <c r="L153" s="75">
        <v>11000</v>
      </c>
      <c r="M153" s="68" t="s">
        <v>153</v>
      </c>
      <c r="N153" s="68" t="s">
        <v>162</v>
      </c>
      <c r="O153" s="68">
        <v>25</v>
      </c>
      <c r="P153" s="69">
        <v>440</v>
      </c>
    </row>
    <row r="154" spans="1:16">
      <c r="A154" s="70" t="s">
        <v>32</v>
      </c>
      <c r="B154" s="60" t="s">
        <v>44</v>
      </c>
      <c r="C154" s="60">
        <v>7</v>
      </c>
      <c r="D154" s="72">
        <v>44158</v>
      </c>
      <c r="E154" s="61" t="s">
        <v>150</v>
      </c>
      <c r="F154" s="63" t="s">
        <v>151</v>
      </c>
      <c r="G154" s="63" t="s">
        <v>16</v>
      </c>
      <c r="H154" s="63" t="s">
        <v>152</v>
      </c>
      <c r="I154" s="63">
        <v>800</v>
      </c>
      <c r="J154" s="73">
        <v>9000</v>
      </c>
      <c r="K154" s="73">
        <v>9000</v>
      </c>
      <c r="L154" s="73">
        <v>9000</v>
      </c>
      <c r="M154" s="63" t="s">
        <v>153</v>
      </c>
      <c r="N154" s="63" t="s">
        <v>161</v>
      </c>
      <c r="O154" s="63">
        <v>25</v>
      </c>
      <c r="P154" s="64">
        <v>360</v>
      </c>
    </row>
    <row r="155" spans="1:16">
      <c r="A155" s="71" t="s">
        <v>29</v>
      </c>
      <c r="B155" s="65" t="s">
        <v>42</v>
      </c>
      <c r="C155" s="65">
        <v>5</v>
      </c>
      <c r="D155" s="74">
        <v>44158</v>
      </c>
      <c r="E155" s="66" t="s">
        <v>150</v>
      </c>
      <c r="F155" s="68" t="s">
        <v>151</v>
      </c>
      <c r="G155" s="68" t="s">
        <v>23</v>
      </c>
      <c r="H155" s="68" t="s">
        <v>152</v>
      </c>
      <c r="I155" s="68">
        <v>370</v>
      </c>
      <c r="J155" s="75">
        <v>9500</v>
      </c>
      <c r="K155" s="75">
        <v>9000</v>
      </c>
      <c r="L155" s="75">
        <v>9257</v>
      </c>
      <c r="M155" s="68" t="s">
        <v>153</v>
      </c>
      <c r="N155" s="68" t="s">
        <v>154</v>
      </c>
      <c r="O155" s="68">
        <v>25</v>
      </c>
      <c r="P155" s="69">
        <v>370.28</v>
      </c>
    </row>
    <row r="156" spans="1:16">
      <c r="A156" s="70" t="s">
        <v>28</v>
      </c>
      <c r="B156" s="60" t="s">
        <v>41</v>
      </c>
      <c r="C156" s="60">
        <v>4</v>
      </c>
      <c r="D156" s="72">
        <v>44158</v>
      </c>
      <c r="E156" s="61" t="s">
        <v>150</v>
      </c>
      <c r="F156" s="63" t="s">
        <v>151</v>
      </c>
      <c r="G156" s="63" t="s">
        <v>17</v>
      </c>
      <c r="H156" s="63" t="s">
        <v>160</v>
      </c>
      <c r="I156" s="73">
        <v>2400</v>
      </c>
      <c r="J156" s="73">
        <v>9000</v>
      </c>
      <c r="K156" s="73">
        <v>8500</v>
      </c>
      <c r="L156" s="73">
        <v>8750</v>
      </c>
      <c r="M156" s="63" t="s">
        <v>153</v>
      </c>
      <c r="N156" s="63" t="s">
        <v>169</v>
      </c>
      <c r="O156" s="63">
        <v>25</v>
      </c>
      <c r="P156" s="64">
        <v>350</v>
      </c>
    </row>
    <row r="157" spans="1:16">
      <c r="A157" s="71" t="s">
        <v>36</v>
      </c>
      <c r="B157" s="65" t="s">
        <v>48</v>
      </c>
      <c r="C157" s="65">
        <v>10</v>
      </c>
      <c r="D157" s="74">
        <v>44158</v>
      </c>
      <c r="E157" s="66" t="s">
        <v>150</v>
      </c>
      <c r="F157" s="68" t="s">
        <v>151</v>
      </c>
      <c r="G157" s="68" t="s">
        <v>20</v>
      </c>
      <c r="H157" s="68" t="s">
        <v>159</v>
      </c>
      <c r="I157" s="68">
        <v>80</v>
      </c>
      <c r="J157" s="75">
        <v>8000</v>
      </c>
      <c r="K157" s="75">
        <v>8000</v>
      </c>
      <c r="L157" s="75">
        <v>8000</v>
      </c>
      <c r="M157" s="68" t="s">
        <v>153</v>
      </c>
      <c r="N157" s="68" t="s">
        <v>157</v>
      </c>
      <c r="O157" s="68">
        <v>25</v>
      </c>
      <c r="P157" s="69">
        <v>320</v>
      </c>
    </row>
    <row r="158" spans="1:16">
      <c r="A158" s="70" t="s">
        <v>36</v>
      </c>
      <c r="B158" s="60" t="s">
        <v>48</v>
      </c>
      <c r="C158" s="60">
        <v>10</v>
      </c>
      <c r="D158" s="72">
        <v>44158</v>
      </c>
      <c r="E158" s="61" t="s">
        <v>150</v>
      </c>
      <c r="F158" s="63" t="s">
        <v>151</v>
      </c>
      <c r="G158" s="63" t="s">
        <v>24</v>
      </c>
      <c r="H158" s="63" t="s">
        <v>152</v>
      </c>
      <c r="I158" s="63">
        <v>150</v>
      </c>
      <c r="J158" s="73">
        <v>18000</v>
      </c>
      <c r="K158" s="73">
        <v>18000</v>
      </c>
      <c r="L158" s="73">
        <v>18000</v>
      </c>
      <c r="M158" s="63" t="s">
        <v>153</v>
      </c>
      <c r="N158" s="63" t="s">
        <v>158</v>
      </c>
      <c r="O158" s="63">
        <v>25</v>
      </c>
      <c r="P158" s="64">
        <v>720</v>
      </c>
    </row>
    <row r="159" spans="1:16">
      <c r="A159" s="71" t="s">
        <v>35</v>
      </c>
      <c r="B159" s="65" t="s">
        <v>47</v>
      </c>
      <c r="C159" s="65">
        <v>9</v>
      </c>
      <c r="D159" s="74">
        <v>44158</v>
      </c>
      <c r="E159" s="66" t="s">
        <v>150</v>
      </c>
      <c r="F159" s="68" t="s">
        <v>151</v>
      </c>
      <c r="G159" s="68" t="s">
        <v>16</v>
      </c>
      <c r="H159" s="68" t="s">
        <v>159</v>
      </c>
      <c r="I159" s="68">
        <v>300</v>
      </c>
      <c r="J159" s="75">
        <v>8000</v>
      </c>
      <c r="K159" s="75">
        <v>8000</v>
      </c>
      <c r="L159" s="75">
        <v>8000</v>
      </c>
      <c r="M159" s="68" t="s">
        <v>156</v>
      </c>
      <c r="N159" s="68" t="s">
        <v>172</v>
      </c>
      <c r="O159" s="68">
        <v>25</v>
      </c>
      <c r="P159" s="69">
        <v>320</v>
      </c>
    </row>
    <row r="160" spans="1:16">
      <c r="A160" s="70" t="s">
        <v>35</v>
      </c>
      <c r="B160" s="60" t="s">
        <v>47</v>
      </c>
      <c r="C160" s="60">
        <v>9</v>
      </c>
      <c r="D160" s="72">
        <v>44158</v>
      </c>
      <c r="E160" s="61" t="s">
        <v>150</v>
      </c>
      <c r="F160" s="63" t="s">
        <v>151</v>
      </c>
      <c r="G160" s="63" t="s">
        <v>16</v>
      </c>
      <c r="H160" s="63" t="s">
        <v>175</v>
      </c>
      <c r="I160" s="63">
        <v>80</v>
      </c>
      <c r="J160" s="73">
        <v>5000</v>
      </c>
      <c r="K160" s="73">
        <v>5000</v>
      </c>
      <c r="L160" s="73">
        <v>5000</v>
      </c>
      <c r="M160" s="63" t="s">
        <v>156</v>
      </c>
      <c r="N160" s="63" t="s">
        <v>172</v>
      </c>
      <c r="O160" s="63">
        <v>25</v>
      </c>
      <c r="P160" s="64">
        <v>200</v>
      </c>
    </row>
    <row r="161" spans="1:16">
      <c r="A161" s="71" t="s">
        <v>35</v>
      </c>
      <c r="B161" s="65" t="s">
        <v>47</v>
      </c>
      <c r="C161" s="65">
        <v>9</v>
      </c>
      <c r="D161" s="74">
        <v>44158</v>
      </c>
      <c r="E161" s="66" t="s">
        <v>150</v>
      </c>
      <c r="F161" s="68" t="s">
        <v>151</v>
      </c>
      <c r="G161" s="68" t="s">
        <v>20</v>
      </c>
      <c r="H161" s="68" t="s">
        <v>152</v>
      </c>
      <c r="I161" s="68">
        <v>300</v>
      </c>
      <c r="J161" s="75">
        <v>15000</v>
      </c>
      <c r="K161" s="75">
        <v>14000</v>
      </c>
      <c r="L161" s="75">
        <v>14667</v>
      </c>
      <c r="M161" s="68" t="s">
        <v>153</v>
      </c>
      <c r="N161" s="68" t="s">
        <v>172</v>
      </c>
      <c r="O161" s="68">
        <v>25</v>
      </c>
      <c r="P161" s="69">
        <v>586.67999999999995</v>
      </c>
    </row>
    <row r="162" spans="1:16">
      <c r="A162" s="70" t="s">
        <v>35</v>
      </c>
      <c r="B162" s="60" t="s">
        <v>47</v>
      </c>
      <c r="C162" s="60">
        <v>9</v>
      </c>
      <c r="D162" s="72">
        <v>44158</v>
      </c>
      <c r="E162" s="61" t="s">
        <v>150</v>
      </c>
      <c r="F162" s="63" t="s">
        <v>151</v>
      </c>
      <c r="G162" s="63" t="s">
        <v>24</v>
      </c>
      <c r="H162" s="63" t="s">
        <v>152</v>
      </c>
      <c r="I162" s="63">
        <v>500</v>
      </c>
      <c r="J162" s="73">
        <v>15000</v>
      </c>
      <c r="K162" s="73">
        <v>14000</v>
      </c>
      <c r="L162" s="73">
        <v>14400</v>
      </c>
      <c r="M162" s="63" t="s">
        <v>153</v>
      </c>
      <c r="N162" s="63" t="s">
        <v>172</v>
      </c>
      <c r="O162" s="63">
        <v>25</v>
      </c>
      <c r="P162" s="64">
        <v>576</v>
      </c>
    </row>
    <row r="163" spans="1:16">
      <c r="A163" s="71" t="s">
        <v>35</v>
      </c>
      <c r="B163" s="65" t="s">
        <v>47</v>
      </c>
      <c r="C163" s="65">
        <v>9</v>
      </c>
      <c r="D163" s="74">
        <v>44158</v>
      </c>
      <c r="E163" s="66" t="s">
        <v>150</v>
      </c>
      <c r="F163" s="68" t="s">
        <v>151</v>
      </c>
      <c r="G163" s="68" t="s">
        <v>24</v>
      </c>
      <c r="H163" s="68" t="s">
        <v>177</v>
      </c>
      <c r="I163" s="68">
        <v>80</v>
      </c>
      <c r="J163" s="75">
        <v>12000</v>
      </c>
      <c r="K163" s="75">
        <v>12000</v>
      </c>
      <c r="L163" s="75">
        <v>12000</v>
      </c>
      <c r="M163" s="68" t="s">
        <v>153</v>
      </c>
      <c r="N163" s="68" t="s">
        <v>172</v>
      </c>
      <c r="O163" s="68">
        <v>25</v>
      </c>
      <c r="P163" s="69">
        <v>480</v>
      </c>
    </row>
    <row r="164" spans="1:16">
      <c r="A164" s="70" t="s">
        <v>33</v>
      </c>
      <c r="B164" s="60" t="s">
        <v>45</v>
      </c>
      <c r="C164" s="60">
        <v>16</v>
      </c>
      <c r="D164" s="72">
        <v>44158</v>
      </c>
      <c r="E164" s="61" t="s">
        <v>150</v>
      </c>
      <c r="F164" s="63" t="s">
        <v>151</v>
      </c>
      <c r="G164" s="63" t="s">
        <v>16</v>
      </c>
      <c r="H164" s="63" t="s">
        <v>152</v>
      </c>
      <c r="I164" s="63">
        <v>240</v>
      </c>
      <c r="J164" s="73">
        <v>9000</v>
      </c>
      <c r="K164" s="73">
        <v>8500</v>
      </c>
      <c r="L164" s="73">
        <v>8708</v>
      </c>
      <c r="M164" s="63" t="s">
        <v>153</v>
      </c>
      <c r="N164" s="63" t="s">
        <v>162</v>
      </c>
      <c r="O164" s="63">
        <v>25</v>
      </c>
      <c r="P164" s="64">
        <v>348.32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F67-A346-4BD6-82D2-38CCA9F22BD3}">
  <sheetPr>
    <tabColor rgb="FF00B050"/>
  </sheetPr>
  <dimension ref="A1:C180"/>
  <sheetViews>
    <sheetView workbookViewId="0">
      <selection activeCell="E15" sqref="E15"/>
    </sheetView>
  </sheetViews>
  <sheetFormatPr baseColWidth="10" defaultRowHeight="14.5"/>
  <cols>
    <col min="1" max="1" width="14.08984375" bestFit="1" customWidth="1"/>
    <col min="2" max="2" width="10.6328125" bestFit="1" customWidth="1"/>
    <col min="3" max="3" width="11.81640625" bestFit="1" customWidth="1"/>
  </cols>
  <sheetData>
    <row r="1" spans="1:3">
      <c r="A1" t="s">
        <v>15</v>
      </c>
      <c r="B1" t="s">
        <v>140</v>
      </c>
      <c r="C1" t="s">
        <v>228</v>
      </c>
    </row>
    <row r="2" spans="1:3">
      <c r="A2" s="57">
        <v>44118</v>
      </c>
      <c r="B2" s="37" t="s">
        <v>16</v>
      </c>
      <c r="C2" s="39">
        <v>7547.2391505078485</v>
      </c>
    </row>
    <row r="3" spans="1:3">
      <c r="A3" s="57">
        <v>44118</v>
      </c>
      <c r="B3" s="37" t="s">
        <v>17</v>
      </c>
      <c r="C3" s="39">
        <v>9500</v>
      </c>
    </row>
    <row r="4" spans="1:3">
      <c r="A4" s="57">
        <v>44118</v>
      </c>
      <c r="B4" s="37" t="s">
        <v>20</v>
      </c>
      <c r="C4" s="39">
        <v>5250</v>
      </c>
    </row>
    <row r="5" spans="1:3">
      <c r="A5" s="57">
        <v>44118</v>
      </c>
      <c r="B5" s="37" t="s">
        <v>22</v>
      </c>
      <c r="C5" s="39">
        <v>7812.2794117647063</v>
      </c>
    </row>
    <row r="6" spans="1:3">
      <c r="A6" s="57">
        <v>44118</v>
      </c>
      <c r="B6" s="37" t="s">
        <v>23</v>
      </c>
      <c r="C6" s="39">
        <v>6336.8888888888887</v>
      </c>
    </row>
    <row r="7" spans="1:3">
      <c r="A7" s="57">
        <v>44118</v>
      </c>
      <c r="B7" s="37" t="s">
        <v>24</v>
      </c>
      <c r="C7" s="39">
        <v>20000</v>
      </c>
    </row>
    <row r="8" spans="1:3">
      <c r="A8" s="57">
        <v>44118</v>
      </c>
      <c r="B8" s="37" t="s">
        <v>25</v>
      </c>
      <c r="C8" s="39">
        <v>8000</v>
      </c>
    </row>
    <row r="9" spans="1:3">
      <c r="A9" s="57">
        <v>44119</v>
      </c>
      <c r="B9" s="37" t="s">
        <v>16</v>
      </c>
      <c r="C9" s="39">
        <v>7578.4881602914393</v>
      </c>
    </row>
    <row r="10" spans="1:3">
      <c r="A10" s="57">
        <v>44119</v>
      </c>
      <c r="B10" s="37" t="s">
        <v>17</v>
      </c>
      <c r="C10" s="39">
        <v>9750</v>
      </c>
    </row>
    <row r="11" spans="1:3">
      <c r="A11" s="57">
        <v>44119</v>
      </c>
      <c r="B11" s="37" t="s">
        <v>20</v>
      </c>
      <c r="C11" s="39">
        <v>7119.8630136986303</v>
      </c>
    </row>
    <row r="12" spans="1:3">
      <c r="A12" s="57">
        <v>44119</v>
      </c>
      <c r="B12" s="37" t="s">
        <v>22</v>
      </c>
      <c r="C12" s="39">
        <v>7549.75</v>
      </c>
    </row>
    <row r="13" spans="1:3">
      <c r="A13" s="57">
        <v>44119</v>
      </c>
      <c r="B13" s="37" t="s">
        <v>23</v>
      </c>
      <c r="C13" s="39">
        <v>6442.7452229299361</v>
      </c>
    </row>
    <row r="14" spans="1:3">
      <c r="A14" s="57">
        <v>44119</v>
      </c>
      <c r="B14" s="37" t="s">
        <v>24</v>
      </c>
      <c r="C14" s="39">
        <v>20000</v>
      </c>
    </row>
    <row r="15" spans="1:3">
      <c r="A15" s="57">
        <v>44120</v>
      </c>
      <c r="B15" s="37" t="s">
        <v>16</v>
      </c>
      <c r="C15" s="39">
        <v>8156.3330106485964</v>
      </c>
    </row>
    <row r="16" spans="1:3">
      <c r="A16" s="57">
        <v>44120</v>
      </c>
      <c r="B16" s="37" t="s">
        <v>17</v>
      </c>
      <c r="C16" s="39">
        <v>8404.5238095238092</v>
      </c>
    </row>
    <row r="17" spans="1:3">
      <c r="A17" s="57">
        <v>44120</v>
      </c>
      <c r="B17" s="37" t="s">
        <v>20</v>
      </c>
      <c r="C17" s="39">
        <v>6764.7926267281109</v>
      </c>
    </row>
    <row r="18" spans="1:3">
      <c r="A18" s="57">
        <v>44120</v>
      </c>
      <c r="B18" s="37" t="s">
        <v>22</v>
      </c>
      <c r="C18" s="39">
        <v>7536.6829268292686</v>
      </c>
    </row>
    <row r="19" spans="1:3">
      <c r="A19" s="57">
        <v>44120</v>
      </c>
      <c r="B19" s="37" t="s">
        <v>23</v>
      </c>
      <c r="C19" s="39">
        <v>6766.045843045843</v>
      </c>
    </row>
    <row r="20" spans="1:3">
      <c r="A20" s="57">
        <v>44123</v>
      </c>
      <c r="B20" s="37" t="s">
        <v>16</v>
      </c>
      <c r="C20" s="39">
        <v>7620.4682274247489</v>
      </c>
    </row>
    <row r="21" spans="1:3">
      <c r="A21" s="57">
        <v>44123</v>
      </c>
      <c r="B21" s="37" t="s">
        <v>17</v>
      </c>
      <c r="C21" s="39">
        <v>9750</v>
      </c>
    </row>
    <row r="22" spans="1:3">
      <c r="A22" s="57">
        <v>44123</v>
      </c>
      <c r="B22" s="37" t="s">
        <v>20</v>
      </c>
      <c r="C22" s="39">
        <v>7218.1208053691271</v>
      </c>
    </row>
    <row r="23" spans="1:3">
      <c r="A23" s="57">
        <v>44123</v>
      </c>
      <c r="B23" s="37" t="s">
        <v>22</v>
      </c>
      <c r="C23" s="39">
        <v>7722</v>
      </c>
    </row>
    <row r="24" spans="1:3">
      <c r="A24" s="57">
        <v>44123</v>
      </c>
      <c r="B24" s="37" t="s">
        <v>23</v>
      </c>
      <c r="C24" s="39">
        <v>7165.9865470852019</v>
      </c>
    </row>
    <row r="25" spans="1:3">
      <c r="A25" s="57">
        <v>44123</v>
      </c>
      <c r="B25" s="37" t="s">
        <v>24</v>
      </c>
      <c r="C25" s="39">
        <v>14519</v>
      </c>
    </row>
    <row r="26" spans="1:3">
      <c r="A26" s="57">
        <v>44124</v>
      </c>
      <c r="B26" s="37" t="s">
        <v>16</v>
      </c>
      <c r="C26" s="39">
        <v>7928.177083333333</v>
      </c>
    </row>
    <row r="27" spans="1:3">
      <c r="A27" s="57">
        <v>44124</v>
      </c>
      <c r="B27" s="37" t="s">
        <v>17</v>
      </c>
      <c r="C27" s="39">
        <v>9371.5142857142855</v>
      </c>
    </row>
    <row r="28" spans="1:3">
      <c r="A28" s="57">
        <v>44124</v>
      </c>
      <c r="B28" s="37" t="s">
        <v>20</v>
      </c>
      <c r="C28" s="39">
        <v>7571.4285714285716</v>
      </c>
    </row>
    <row r="29" spans="1:3">
      <c r="A29" s="57">
        <v>44124</v>
      </c>
      <c r="B29" s="37" t="s">
        <v>21</v>
      </c>
      <c r="C29" s="39">
        <v>8286</v>
      </c>
    </row>
    <row r="30" spans="1:3">
      <c r="A30" s="57">
        <v>44124</v>
      </c>
      <c r="B30" s="37" t="s">
        <v>22</v>
      </c>
      <c r="C30" s="39">
        <v>7680.4651162790697</v>
      </c>
    </row>
    <row r="31" spans="1:3">
      <c r="A31" s="57">
        <v>44124</v>
      </c>
      <c r="B31" s="37" t="s">
        <v>23</v>
      </c>
      <c r="C31" s="39">
        <v>7202.7760617760614</v>
      </c>
    </row>
    <row r="32" spans="1:3">
      <c r="A32" s="57">
        <v>44124</v>
      </c>
      <c r="B32" s="37" t="s">
        <v>24</v>
      </c>
      <c r="C32" s="39">
        <v>16967.344262295082</v>
      </c>
    </row>
    <row r="33" spans="1:3">
      <c r="A33" s="57">
        <v>44125</v>
      </c>
      <c r="B33" s="37" t="s">
        <v>16</v>
      </c>
      <c r="C33" s="39">
        <v>8071.307070707071</v>
      </c>
    </row>
    <row r="34" spans="1:3">
      <c r="A34" s="57">
        <v>44125</v>
      </c>
      <c r="B34" s="37" t="s">
        <v>17</v>
      </c>
      <c r="C34" s="39">
        <v>9750</v>
      </c>
    </row>
    <row r="35" spans="1:3">
      <c r="A35" s="57">
        <v>44125</v>
      </c>
      <c r="B35" s="37" t="s">
        <v>20</v>
      </c>
      <c r="C35" s="39">
        <v>6804.7407407407409</v>
      </c>
    </row>
    <row r="36" spans="1:3">
      <c r="A36" s="57">
        <v>44125</v>
      </c>
      <c r="B36" s="37" t="s">
        <v>22</v>
      </c>
      <c r="C36" s="39">
        <v>7562.5749999999998</v>
      </c>
    </row>
    <row r="37" spans="1:3">
      <c r="A37" s="57">
        <v>44125</v>
      </c>
      <c r="B37" s="37" t="s">
        <v>23</v>
      </c>
      <c r="C37" s="39">
        <v>7312.4446397188049</v>
      </c>
    </row>
    <row r="38" spans="1:3">
      <c r="A38" s="57">
        <v>44125</v>
      </c>
      <c r="B38" s="37" t="s">
        <v>24</v>
      </c>
      <c r="C38" s="39">
        <v>15600</v>
      </c>
    </row>
    <row r="39" spans="1:3">
      <c r="A39" s="57">
        <v>44125</v>
      </c>
      <c r="B39" s="37" t="s">
        <v>25</v>
      </c>
      <c r="C39" s="39">
        <v>8000</v>
      </c>
    </row>
    <row r="40" spans="1:3">
      <c r="A40" s="57">
        <v>44126</v>
      </c>
      <c r="B40" s="37" t="s">
        <v>16</v>
      </c>
      <c r="C40" s="39">
        <v>7630.6867356538096</v>
      </c>
    </row>
    <row r="41" spans="1:3">
      <c r="A41" s="57">
        <v>44126</v>
      </c>
      <c r="B41" s="37" t="s">
        <v>17</v>
      </c>
      <c r="C41" s="39">
        <v>8954.636363636364</v>
      </c>
    </row>
    <row r="42" spans="1:3">
      <c r="A42" s="57">
        <v>44126</v>
      </c>
      <c r="B42" s="37" t="s">
        <v>20</v>
      </c>
      <c r="C42" s="39">
        <v>7313.1313131313127</v>
      </c>
    </row>
    <row r="43" spans="1:3">
      <c r="A43" s="57">
        <v>44126</v>
      </c>
      <c r="B43" s="37" t="s">
        <v>21</v>
      </c>
      <c r="C43" s="39">
        <v>6731</v>
      </c>
    </row>
    <row r="44" spans="1:3">
      <c r="A44" s="57">
        <v>44126</v>
      </c>
      <c r="B44" s="37" t="s">
        <v>22</v>
      </c>
      <c r="C44" s="39">
        <v>7883.75</v>
      </c>
    </row>
    <row r="45" spans="1:3">
      <c r="A45" s="57">
        <v>44126</v>
      </c>
      <c r="B45" s="37" t="s">
        <v>23</v>
      </c>
      <c r="C45" s="39">
        <v>6816.3849557522126</v>
      </c>
    </row>
    <row r="46" spans="1:3">
      <c r="A46" s="57">
        <v>44126</v>
      </c>
      <c r="B46" s="37" t="s">
        <v>24</v>
      </c>
      <c r="C46" s="39">
        <v>15603</v>
      </c>
    </row>
    <row r="47" spans="1:3">
      <c r="A47" s="57">
        <v>44127</v>
      </c>
      <c r="B47" s="37" t="s">
        <v>16</v>
      </c>
      <c r="C47" s="39">
        <v>7402.7850162866453</v>
      </c>
    </row>
    <row r="48" spans="1:3">
      <c r="A48" s="57">
        <v>44127</v>
      </c>
      <c r="B48" s="37" t="s">
        <v>17</v>
      </c>
      <c r="C48" s="39">
        <v>9495.9183673469379</v>
      </c>
    </row>
    <row r="49" spans="1:3">
      <c r="A49" s="57">
        <v>44127</v>
      </c>
      <c r="B49" s="37" t="s">
        <v>20</v>
      </c>
      <c r="C49" s="39">
        <v>7277.7777777777774</v>
      </c>
    </row>
    <row r="50" spans="1:3">
      <c r="A50" s="57">
        <v>44127</v>
      </c>
      <c r="B50" s="37" t="s">
        <v>21</v>
      </c>
      <c r="C50" s="39">
        <v>7231</v>
      </c>
    </row>
    <row r="51" spans="1:3">
      <c r="A51" s="57">
        <v>44127</v>
      </c>
      <c r="B51" s="37" t="s">
        <v>22</v>
      </c>
      <c r="C51" s="39">
        <v>7634.5035460992904</v>
      </c>
    </row>
    <row r="52" spans="1:3">
      <c r="A52" s="57">
        <v>44127</v>
      </c>
      <c r="B52" s="37" t="s">
        <v>23</v>
      </c>
      <c r="C52" s="39">
        <v>8778</v>
      </c>
    </row>
    <row r="53" spans="1:3">
      <c r="A53" s="57">
        <v>44127</v>
      </c>
      <c r="B53" s="37" t="s">
        <v>24</v>
      </c>
      <c r="C53" s="39">
        <v>16090.90909090909</v>
      </c>
    </row>
    <row r="54" spans="1:3">
      <c r="A54" s="57">
        <v>44130</v>
      </c>
      <c r="B54" s="37" t="s">
        <v>16</v>
      </c>
      <c r="C54" s="39">
        <v>7449.4739178690343</v>
      </c>
    </row>
    <row r="55" spans="1:3">
      <c r="A55" s="57">
        <v>44130</v>
      </c>
      <c r="B55" s="37" t="s">
        <v>17</v>
      </c>
      <c r="C55" s="39">
        <v>9250</v>
      </c>
    </row>
    <row r="56" spans="1:3">
      <c r="A56" s="57">
        <v>44130</v>
      </c>
      <c r="B56" s="37" t="s">
        <v>20</v>
      </c>
      <c r="C56" s="39">
        <v>5250</v>
      </c>
    </row>
    <row r="57" spans="1:3">
      <c r="A57" s="57">
        <v>44130</v>
      </c>
      <c r="B57" s="37" t="s">
        <v>22</v>
      </c>
      <c r="C57" s="39">
        <v>7217.1084337349394</v>
      </c>
    </row>
    <row r="58" spans="1:3">
      <c r="A58" s="57">
        <v>44130</v>
      </c>
      <c r="B58" s="37" t="s">
        <v>23</v>
      </c>
      <c r="C58" s="39">
        <v>6945.7720207253888</v>
      </c>
    </row>
    <row r="59" spans="1:3">
      <c r="A59" s="57">
        <v>44130</v>
      </c>
      <c r="B59" s="37" t="s">
        <v>24</v>
      </c>
      <c r="C59" s="39">
        <v>16500</v>
      </c>
    </row>
    <row r="60" spans="1:3">
      <c r="A60" s="57">
        <v>44131</v>
      </c>
      <c r="B60" s="37" t="s">
        <v>16</v>
      </c>
      <c r="C60" s="39">
        <v>7723.8519924098673</v>
      </c>
    </row>
    <row r="61" spans="1:3">
      <c r="A61" s="57">
        <v>44131</v>
      </c>
      <c r="B61" s="37" t="s">
        <v>17</v>
      </c>
      <c r="C61" s="39">
        <v>8791.9463087248314</v>
      </c>
    </row>
    <row r="62" spans="1:3">
      <c r="A62" s="57">
        <v>44131</v>
      </c>
      <c r="B62" s="37" t="s">
        <v>20</v>
      </c>
      <c r="C62" s="39">
        <v>6151.515151515152</v>
      </c>
    </row>
    <row r="63" spans="1:3">
      <c r="A63" s="57">
        <v>44131</v>
      </c>
      <c r="B63" s="37" t="s">
        <v>22</v>
      </c>
      <c r="C63" s="39">
        <v>8166.4888888888891</v>
      </c>
    </row>
    <row r="64" spans="1:3">
      <c r="A64" s="57">
        <v>44131</v>
      </c>
      <c r="B64" s="37" t="s">
        <v>23</v>
      </c>
      <c r="C64" s="39">
        <v>8180.5977961432509</v>
      </c>
    </row>
    <row r="65" spans="1:3">
      <c r="A65" s="57">
        <v>44131</v>
      </c>
      <c r="B65" s="37" t="s">
        <v>24</v>
      </c>
      <c r="C65" s="39">
        <v>17000</v>
      </c>
    </row>
    <row r="66" spans="1:3">
      <c r="A66" s="57">
        <v>44132</v>
      </c>
      <c r="B66" s="37" t="s">
        <v>16</v>
      </c>
      <c r="C66" s="39">
        <v>7850.1527777777774</v>
      </c>
    </row>
    <row r="67" spans="1:3">
      <c r="A67" s="57">
        <v>44132</v>
      </c>
      <c r="B67" s="37" t="s">
        <v>17</v>
      </c>
      <c r="C67" s="39">
        <v>8130.1354723707664</v>
      </c>
    </row>
    <row r="68" spans="1:3">
      <c r="A68" s="57">
        <v>44132</v>
      </c>
      <c r="B68" s="37" t="s">
        <v>22</v>
      </c>
      <c r="C68" s="39">
        <v>7466.6417910447763</v>
      </c>
    </row>
    <row r="69" spans="1:3">
      <c r="A69" s="57">
        <v>44132</v>
      </c>
      <c r="B69" s="37" t="s">
        <v>23</v>
      </c>
      <c r="C69" s="39">
        <v>7254.8481012658231</v>
      </c>
    </row>
    <row r="70" spans="1:3">
      <c r="A70" s="57">
        <v>44133</v>
      </c>
      <c r="B70" s="37" t="s">
        <v>16</v>
      </c>
      <c r="C70" s="39">
        <v>7872.3111111111111</v>
      </c>
    </row>
    <row r="71" spans="1:3">
      <c r="A71" s="57">
        <v>44133</v>
      </c>
      <c r="B71" s="37" t="s">
        <v>17</v>
      </c>
      <c r="C71" s="39">
        <v>8750</v>
      </c>
    </row>
    <row r="72" spans="1:3">
      <c r="A72" s="57">
        <v>44133</v>
      </c>
      <c r="B72" s="37" t="s">
        <v>20</v>
      </c>
      <c r="C72" s="39">
        <v>6533.9726027397264</v>
      </c>
    </row>
    <row r="73" spans="1:3">
      <c r="A73" s="57">
        <v>44133</v>
      </c>
      <c r="B73" s="37" t="s">
        <v>21</v>
      </c>
      <c r="C73" s="39">
        <v>6714</v>
      </c>
    </row>
    <row r="74" spans="1:3">
      <c r="A74" s="57">
        <v>44133</v>
      </c>
      <c r="B74" s="37" t="s">
        <v>22</v>
      </c>
      <c r="C74" s="39">
        <v>8103.6551724137935</v>
      </c>
    </row>
    <row r="75" spans="1:3">
      <c r="A75" s="57">
        <v>44133</v>
      </c>
      <c r="B75" s="37" t="s">
        <v>23</v>
      </c>
      <c r="C75" s="39">
        <v>7176.4137931034484</v>
      </c>
    </row>
    <row r="76" spans="1:3">
      <c r="A76" s="57">
        <v>44133</v>
      </c>
      <c r="B76" s="37" t="s">
        <v>24</v>
      </c>
      <c r="C76" s="39">
        <v>15000</v>
      </c>
    </row>
    <row r="77" spans="1:3">
      <c r="A77" s="57">
        <v>44134</v>
      </c>
      <c r="B77" s="37" t="s">
        <v>16</v>
      </c>
      <c r="C77" s="39">
        <v>7827.179144385027</v>
      </c>
    </row>
    <row r="78" spans="1:3">
      <c r="A78" s="57">
        <v>44134</v>
      </c>
      <c r="B78" s="37" t="s">
        <v>17</v>
      </c>
      <c r="C78" s="39">
        <v>8250</v>
      </c>
    </row>
    <row r="79" spans="1:3">
      <c r="A79" s="57">
        <v>44134</v>
      </c>
      <c r="B79" s="37" t="s">
        <v>21</v>
      </c>
      <c r="C79" s="39">
        <v>6750</v>
      </c>
    </row>
    <row r="80" spans="1:3">
      <c r="A80" s="57">
        <v>44134</v>
      </c>
      <c r="B80" s="37" t="s">
        <v>22</v>
      </c>
      <c r="C80" s="39">
        <v>7825.1204819277109</v>
      </c>
    </row>
    <row r="81" spans="1:3">
      <c r="A81" s="57">
        <v>44134</v>
      </c>
      <c r="B81" s="37" t="s">
        <v>23</v>
      </c>
      <c r="C81" s="39">
        <v>7129.9774011299432</v>
      </c>
    </row>
    <row r="82" spans="1:3">
      <c r="A82" s="57">
        <v>44134</v>
      </c>
      <c r="B82" s="37" t="s">
        <v>24</v>
      </c>
      <c r="C82" s="39">
        <v>15833.333333333334</v>
      </c>
    </row>
    <row r="83" spans="1:3">
      <c r="A83" s="57">
        <v>44137</v>
      </c>
      <c r="B83" s="37" t="s">
        <v>16</v>
      </c>
      <c r="C83" s="39">
        <v>7628.9728370221328</v>
      </c>
    </row>
    <row r="84" spans="1:3">
      <c r="A84" s="57">
        <v>44137</v>
      </c>
      <c r="B84" s="37" t="s">
        <v>17</v>
      </c>
      <c r="C84" s="39">
        <v>9000</v>
      </c>
    </row>
    <row r="85" spans="1:3">
      <c r="A85" s="57">
        <v>44137</v>
      </c>
      <c r="B85" s="37" t="s">
        <v>21</v>
      </c>
      <c r="C85" s="39">
        <v>7200</v>
      </c>
    </row>
    <row r="86" spans="1:3">
      <c r="A86" s="57">
        <v>44137</v>
      </c>
      <c r="B86" s="37" t="s">
        <v>22</v>
      </c>
      <c r="C86" s="39">
        <v>6794.2352941176468</v>
      </c>
    </row>
    <row r="87" spans="1:3">
      <c r="A87" s="57">
        <v>44137</v>
      </c>
      <c r="B87" s="37" t="s">
        <v>23</v>
      </c>
      <c r="C87" s="39">
        <v>7178.6233766233763</v>
      </c>
    </row>
    <row r="88" spans="1:3">
      <c r="A88" s="57">
        <v>44137</v>
      </c>
      <c r="B88" s="37" t="s">
        <v>24</v>
      </c>
      <c r="C88" s="39">
        <v>15362.31884057971</v>
      </c>
    </row>
    <row r="89" spans="1:3">
      <c r="A89" s="57">
        <v>44138</v>
      </c>
      <c r="B89" s="37" t="s">
        <v>16</v>
      </c>
      <c r="C89" s="39">
        <v>8101.3199268738572</v>
      </c>
    </row>
    <row r="90" spans="1:3">
      <c r="A90" s="57">
        <v>44138</v>
      </c>
      <c r="B90" s="37" t="s">
        <v>17</v>
      </c>
      <c r="C90" s="39">
        <v>7871.5142857142855</v>
      </c>
    </row>
    <row r="91" spans="1:3">
      <c r="A91" s="57">
        <v>44138</v>
      </c>
      <c r="B91" s="37" t="s">
        <v>22</v>
      </c>
      <c r="C91" s="39">
        <v>7428.5357142857147</v>
      </c>
    </row>
    <row r="92" spans="1:3">
      <c r="A92" s="57">
        <v>44138</v>
      </c>
      <c r="B92" s="37" t="s">
        <v>23</v>
      </c>
      <c r="C92" s="39">
        <v>7311.1076923076926</v>
      </c>
    </row>
    <row r="93" spans="1:3">
      <c r="A93" s="57">
        <v>44138</v>
      </c>
      <c r="B93" s="37" t="s">
        <v>24</v>
      </c>
      <c r="C93" s="39">
        <v>15380.952380952382</v>
      </c>
    </row>
    <row r="94" spans="1:3">
      <c r="A94" s="57">
        <v>44139</v>
      </c>
      <c r="B94" s="37" t="s">
        <v>16</v>
      </c>
      <c r="C94" s="39">
        <v>7774.2548076923076</v>
      </c>
    </row>
    <row r="95" spans="1:3">
      <c r="A95" s="57">
        <v>44139</v>
      </c>
      <c r="B95" s="37" t="s">
        <v>17</v>
      </c>
      <c r="C95" s="39">
        <v>8208.4166666666661</v>
      </c>
    </row>
    <row r="96" spans="1:3">
      <c r="A96" s="57">
        <v>44139</v>
      </c>
      <c r="B96" s="37" t="s">
        <v>22</v>
      </c>
      <c r="C96" s="39">
        <v>8212</v>
      </c>
    </row>
    <row r="97" spans="1:3">
      <c r="A97" s="57">
        <v>44139</v>
      </c>
      <c r="B97" s="37" t="s">
        <v>23</v>
      </c>
      <c r="C97" s="39">
        <v>7252.643356643357</v>
      </c>
    </row>
    <row r="98" spans="1:3">
      <c r="A98" s="57">
        <v>44140</v>
      </c>
      <c r="B98" s="37" t="s">
        <v>16</v>
      </c>
      <c r="C98" s="39">
        <v>9193.1152542372874</v>
      </c>
    </row>
    <row r="99" spans="1:3">
      <c r="A99" s="57">
        <v>44140</v>
      </c>
      <c r="B99" s="37" t="s">
        <v>17</v>
      </c>
      <c r="C99" s="39">
        <v>9445.782608695652</v>
      </c>
    </row>
    <row r="100" spans="1:3">
      <c r="A100" s="57">
        <v>44140</v>
      </c>
      <c r="B100" s="37" t="s">
        <v>21</v>
      </c>
      <c r="C100" s="39">
        <v>9498.2662538699697</v>
      </c>
    </row>
    <row r="101" spans="1:3">
      <c r="A101" s="57">
        <v>44140</v>
      </c>
      <c r="B101" s="37" t="s">
        <v>22</v>
      </c>
      <c r="C101" s="39">
        <v>9416.5</v>
      </c>
    </row>
    <row r="102" spans="1:3">
      <c r="A102" s="57">
        <v>44140</v>
      </c>
      <c r="B102" s="37" t="s">
        <v>23</v>
      </c>
      <c r="C102" s="39">
        <v>8536.2504288164673</v>
      </c>
    </row>
    <row r="103" spans="1:3">
      <c r="A103" s="57">
        <v>44140</v>
      </c>
      <c r="B103" s="37" t="s">
        <v>24</v>
      </c>
      <c r="C103" s="39">
        <v>17500</v>
      </c>
    </row>
    <row r="104" spans="1:3">
      <c r="A104" s="57">
        <v>44141</v>
      </c>
      <c r="B104" s="37" t="s">
        <v>16</v>
      </c>
      <c r="C104" s="39">
        <v>10954.50622406639</v>
      </c>
    </row>
    <row r="105" spans="1:3">
      <c r="A105" s="57">
        <v>44141</v>
      </c>
      <c r="B105" s="37" t="s">
        <v>17</v>
      </c>
      <c r="C105" s="39">
        <v>10518.43352601156</v>
      </c>
    </row>
    <row r="106" spans="1:3">
      <c r="A106" s="57">
        <v>44141</v>
      </c>
      <c r="B106" s="37" t="s">
        <v>21</v>
      </c>
      <c r="C106" s="39">
        <v>10430.126582278481</v>
      </c>
    </row>
    <row r="107" spans="1:3">
      <c r="A107" s="57">
        <v>44141</v>
      </c>
      <c r="B107" s="37" t="s">
        <v>22</v>
      </c>
      <c r="C107" s="39">
        <v>10192</v>
      </c>
    </row>
    <row r="108" spans="1:3">
      <c r="A108" s="57">
        <v>44141</v>
      </c>
      <c r="B108" s="37" t="s">
        <v>23</v>
      </c>
      <c r="C108" s="39">
        <v>10565.080495356036</v>
      </c>
    </row>
    <row r="109" spans="1:3">
      <c r="A109" s="57">
        <v>44141</v>
      </c>
      <c r="B109" s="37" t="s">
        <v>24</v>
      </c>
      <c r="C109" s="39">
        <v>17000</v>
      </c>
    </row>
    <row r="110" spans="1:3">
      <c r="A110" s="57">
        <v>44144</v>
      </c>
      <c r="B110" s="37" t="s">
        <v>16</v>
      </c>
      <c r="C110" s="39">
        <v>10252.29831932773</v>
      </c>
    </row>
    <row r="111" spans="1:3">
      <c r="A111" s="57">
        <v>44144</v>
      </c>
      <c r="B111" s="37" t="s">
        <v>17</v>
      </c>
      <c r="C111" s="39">
        <v>10511.130434782608</v>
      </c>
    </row>
    <row r="112" spans="1:3">
      <c r="A112" s="57">
        <v>44144</v>
      </c>
      <c r="B112" s="37" t="s">
        <v>21</v>
      </c>
      <c r="C112" s="39">
        <v>10208.666666666666</v>
      </c>
    </row>
    <row r="113" spans="1:3">
      <c r="A113" s="57">
        <v>44144</v>
      </c>
      <c r="B113" s="37" t="s">
        <v>23</v>
      </c>
      <c r="C113" s="39">
        <v>10461.615384615385</v>
      </c>
    </row>
    <row r="114" spans="1:3">
      <c r="A114" s="57">
        <v>44144</v>
      </c>
      <c r="B114" s="37" t="s">
        <v>24</v>
      </c>
      <c r="C114" s="39">
        <v>16076.923076923076</v>
      </c>
    </row>
    <row r="115" spans="1:3">
      <c r="A115" s="57">
        <v>44145</v>
      </c>
      <c r="B115" s="37" t="s">
        <v>16</v>
      </c>
      <c r="C115" s="39">
        <v>11191.588617886178</v>
      </c>
    </row>
    <row r="116" spans="1:3">
      <c r="A116" s="57">
        <v>44145</v>
      </c>
      <c r="B116" s="37" t="s">
        <v>17</v>
      </c>
      <c r="C116" s="39">
        <v>11020.156626506025</v>
      </c>
    </row>
    <row r="117" spans="1:3">
      <c r="A117" s="57">
        <v>44145</v>
      </c>
      <c r="B117" s="37" t="s">
        <v>20</v>
      </c>
      <c r="C117" s="39">
        <v>12000</v>
      </c>
    </row>
    <row r="118" spans="1:3">
      <c r="A118" s="57">
        <v>44145</v>
      </c>
      <c r="B118" s="37" t="s">
        <v>21</v>
      </c>
      <c r="C118" s="39">
        <v>9740</v>
      </c>
    </row>
    <row r="119" spans="1:3">
      <c r="A119" s="57">
        <v>44145</v>
      </c>
      <c r="B119" s="37" t="s">
        <v>23</v>
      </c>
      <c r="C119" s="39">
        <v>10713.46529013884</v>
      </c>
    </row>
    <row r="120" spans="1:3">
      <c r="A120" s="57">
        <v>44145</v>
      </c>
      <c r="B120" s="37" t="s">
        <v>24</v>
      </c>
      <c r="C120" s="39">
        <v>16789.473684210527</v>
      </c>
    </row>
    <row r="121" spans="1:3">
      <c r="A121" s="57">
        <v>44146</v>
      </c>
      <c r="B121" s="37" t="s">
        <v>16</v>
      </c>
      <c r="C121" s="39">
        <v>11238.375838926175</v>
      </c>
    </row>
    <row r="122" spans="1:3">
      <c r="A122" s="57">
        <v>44146</v>
      </c>
      <c r="B122" s="37" t="s">
        <v>17</v>
      </c>
      <c r="C122" s="39">
        <v>10645.975708502025</v>
      </c>
    </row>
    <row r="123" spans="1:3">
      <c r="A123" s="57">
        <v>44146</v>
      </c>
      <c r="B123" s="37" t="s">
        <v>21</v>
      </c>
      <c r="C123" s="39">
        <v>9722</v>
      </c>
    </row>
    <row r="124" spans="1:3">
      <c r="A124" s="57">
        <v>44146</v>
      </c>
      <c r="B124" s="37" t="s">
        <v>23</v>
      </c>
      <c r="C124" s="39">
        <v>9847.6688741721846</v>
      </c>
    </row>
    <row r="125" spans="1:3">
      <c r="A125" s="57">
        <v>44147</v>
      </c>
      <c r="B125" s="37" t="s">
        <v>16</v>
      </c>
      <c r="C125" s="39">
        <v>10433.857627118645</v>
      </c>
    </row>
    <row r="126" spans="1:3">
      <c r="A126" s="57">
        <v>44147</v>
      </c>
      <c r="B126" s="37" t="s">
        <v>17</v>
      </c>
      <c r="C126" s="39">
        <v>10280.349206349207</v>
      </c>
    </row>
    <row r="127" spans="1:3">
      <c r="A127" s="57">
        <v>44147</v>
      </c>
      <c r="B127" s="37" t="s">
        <v>21</v>
      </c>
      <c r="C127" s="39">
        <v>8829.7021276595751</v>
      </c>
    </row>
    <row r="128" spans="1:3">
      <c r="A128" s="57">
        <v>44147</v>
      </c>
      <c r="B128" s="37" t="s">
        <v>23</v>
      </c>
      <c r="C128" s="39">
        <v>9497.8415841584156</v>
      </c>
    </row>
    <row r="129" spans="1:3">
      <c r="A129" s="57">
        <v>44147</v>
      </c>
      <c r="B129" s="37" t="s">
        <v>24</v>
      </c>
      <c r="C129" s="39">
        <v>16428.571428571428</v>
      </c>
    </row>
    <row r="130" spans="1:3">
      <c r="A130" s="57">
        <v>44148</v>
      </c>
      <c r="B130" s="37" t="s">
        <v>16</v>
      </c>
      <c r="C130" s="39">
        <v>10308.135483870969</v>
      </c>
    </row>
    <row r="131" spans="1:3">
      <c r="A131" s="57">
        <v>44148</v>
      </c>
      <c r="B131" s="37" t="s">
        <v>17</v>
      </c>
      <c r="C131" s="39">
        <v>9990.2709359605906</v>
      </c>
    </row>
    <row r="132" spans="1:3">
      <c r="A132" s="57">
        <v>44148</v>
      </c>
      <c r="B132" s="37" t="s">
        <v>20</v>
      </c>
      <c r="C132" s="39">
        <v>9731</v>
      </c>
    </row>
    <row r="133" spans="1:3">
      <c r="A133" s="57">
        <v>44148</v>
      </c>
      <c r="B133" s="37" t="s">
        <v>21</v>
      </c>
      <c r="C133" s="39">
        <v>8897.9133858267724</v>
      </c>
    </row>
    <row r="134" spans="1:3">
      <c r="A134" s="57">
        <v>44148</v>
      </c>
      <c r="B134" s="37" t="s">
        <v>23</v>
      </c>
      <c r="C134" s="39">
        <v>9416.2214532871967</v>
      </c>
    </row>
    <row r="135" spans="1:3">
      <c r="A135" s="57">
        <v>44148</v>
      </c>
      <c r="B135" s="37" t="s">
        <v>24</v>
      </c>
      <c r="C135" s="39">
        <v>16000</v>
      </c>
    </row>
    <row r="136" spans="1:3">
      <c r="A136" s="57">
        <v>44151</v>
      </c>
      <c r="B136" s="37" t="s">
        <v>16</v>
      </c>
      <c r="C136" s="39">
        <v>9074.4331210191085</v>
      </c>
    </row>
    <row r="137" spans="1:3">
      <c r="A137" s="57">
        <v>44151</v>
      </c>
      <c r="B137" s="37" t="s">
        <v>17</v>
      </c>
      <c r="C137" s="39">
        <v>9739.4957983193272</v>
      </c>
    </row>
    <row r="138" spans="1:3">
      <c r="A138" s="57">
        <v>44151</v>
      </c>
      <c r="B138" s="37" t="s">
        <v>20</v>
      </c>
      <c r="C138" s="39">
        <v>7750</v>
      </c>
    </row>
    <row r="139" spans="1:3">
      <c r="A139" s="57">
        <v>44151</v>
      </c>
      <c r="B139" s="37" t="s">
        <v>21</v>
      </c>
      <c r="C139" s="39">
        <v>10715.852631578948</v>
      </c>
    </row>
    <row r="140" spans="1:3">
      <c r="A140" s="57">
        <v>44151</v>
      </c>
      <c r="B140" s="37" t="s">
        <v>22</v>
      </c>
      <c r="C140" s="39">
        <v>9192</v>
      </c>
    </row>
    <row r="141" spans="1:3">
      <c r="A141" s="57">
        <v>44151</v>
      </c>
      <c r="B141" s="37" t="s">
        <v>23</v>
      </c>
      <c r="C141" s="39">
        <v>8270.0034843205576</v>
      </c>
    </row>
    <row r="142" spans="1:3">
      <c r="A142" s="57">
        <v>44152</v>
      </c>
      <c r="B142" s="37" t="s">
        <v>16</v>
      </c>
      <c r="C142" s="39">
        <v>9158.104808877928</v>
      </c>
    </row>
    <row r="143" spans="1:3">
      <c r="A143" s="57">
        <v>44152</v>
      </c>
      <c r="B143" s="37" t="s">
        <v>17</v>
      </c>
      <c r="C143" s="39">
        <v>9791.2238805970155</v>
      </c>
    </row>
    <row r="144" spans="1:3">
      <c r="A144" s="57">
        <v>44152</v>
      </c>
      <c r="B144" s="37" t="s">
        <v>20</v>
      </c>
      <c r="C144" s="39">
        <v>7750</v>
      </c>
    </row>
    <row r="145" spans="1:3">
      <c r="A145" s="57">
        <v>44152</v>
      </c>
      <c r="B145" s="37" t="s">
        <v>21</v>
      </c>
      <c r="C145" s="39">
        <v>9103.310344827587</v>
      </c>
    </row>
    <row r="146" spans="1:3">
      <c r="A146" s="57">
        <v>44152</v>
      </c>
      <c r="B146" s="37" t="s">
        <v>23</v>
      </c>
      <c r="C146" s="39">
        <v>9147.4530386740335</v>
      </c>
    </row>
    <row r="147" spans="1:3">
      <c r="A147" s="57">
        <v>44152</v>
      </c>
      <c r="B147" s="37" t="s">
        <v>24</v>
      </c>
      <c r="C147" s="39">
        <v>16278</v>
      </c>
    </row>
    <row r="148" spans="1:3">
      <c r="A148" s="57">
        <v>44153</v>
      </c>
      <c r="B148" s="37" t="s">
        <v>16</v>
      </c>
      <c r="C148" s="39">
        <v>9853.9113082039912</v>
      </c>
    </row>
    <row r="149" spans="1:3">
      <c r="A149" s="57">
        <v>44153</v>
      </c>
      <c r="B149" s="37" t="s">
        <v>17</v>
      </c>
      <c r="C149" s="39">
        <v>9111.1111111111113</v>
      </c>
    </row>
    <row r="150" spans="1:3">
      <c r="A150" s="57">
        <v>44153</v>
      </c>
      <c r="B150" s="37" t="s">
        <v>20</v>
      </c>
      <c r="C150" s="39">
        <v>13541.666666666666</v>
      </c>
    </row>
    <row r="151" spans="1:3">
      <c r="A151" s="57">
        <v>44153</v>
      </c>
      <c r="B151" s="37" t="s">
        <v>21</v>
      </c>
      <c r="C151" s="39">
        <v>8712</v>
      </c>
    </row>
    <row r="152" spans="1:3">
      <c r="A152" s="57">
        <v>44153</v>
      </c>
      <c r="B152" s="37" t="s">
        <v>22</v>
      </c>
      <c r="C152" s="39">
        <v>10417</v>
      </c>
    </row>
    <row r="153" spans="1:3">
      <c r="A153" s="57">
        <v>44153</v>
      </c>
      <c r="B153" s="37" t="s">
        <v>23</v>
      </c>
      <c r="C153" s="39">
        <v>8777.6257545271637</v>
      </c>
    </row>
    <row r="154" spans="1:3">
      <c r="A154" s="57">
        <v>44153</v>
      </c>
      <c r="B154" s="37" t="s">
        <v>24</v>
      </c>
      <c r="C154" s="39">
        <v>15000</v>
      </c>
    </row>
    <row r="155" spans="1:3">
      <c r="A155" s="57">
        <v>44154</v>
      </c>
      <c r="B155" s="37" t="s">
        <v>16</v>
      </c>
      <c r="C155" s="39">
        <v>9330.7672955974849</v>
      </c>
    </row>
    <row r="156" spans="1:3">
      <c r="A156" s="57">
        <v>44154</v>
      </c>
      <c r="B156" s="37" t="s">
        <v>17</v>
      </c>
      <c r="C156" s="39">
        <v>9522.7272727272721</v>
      </c>
    </row>
    <row r="157" spans="1:3">
      <c r="A157" s="57">
        <v>44154</v>
      </c>
      <c r="B157" s="37" t="s">
        <v>21</v>
      </c>
      <c r="C157" s="39">
        <v>8854.1142857142859</v>
      </c>
    </row>
    <row r="158" spans="1:3">
      <c r="A158" s="57">
        <v>44154</v>
      </c>
      <c r="B158" s="37" t="s">
        <v>23</v>
      </c>
      <c r="C158" s="39">
        <v>8510.963768115942</v>
      </c>
    </row>
    <row r="159" spans="1:3">
      <c r="A159" s="57">
        <v>44154</v>
      </c>
      <c r="B159" s="37" t="s">
        <v>24</v>
      </c>
      <c r="C159" s="39">
        <v>15703.449152542373</v>
      </c>
    </row>
    <row r="160" spans="1:3">
      <c r="A160" s="57">
        <v>44155</v>
      </c>
      <c r="B160" s="37" t="s">
        <v>16</v>
      </c>
      <c r="C160" s="39">
        <v>9516.1355042016803</v>
      </c>
    </row>
    <row r="161" spans="1:3">
      <c r="A161" s="57">
        <v>44155</v>
      </c>
      <c r="B161" s="37" t="s">
        <v>17</v>
      </c>
      <c r="C161" s="39">
        <v>9793.210735586481</v>
      </c>
    </row>
    <row r="162" spans="1:3">
      <c r="A162" s="57">
        <v>44155</v>
      </c>
      <c r="B162" s="37" t="s">
        <v>19</v>
      </c>
      <c r="C162" s="39">
        <v>9190</v>
      </c>
    </row>
    <row r="163" spans="1:3">
      <c r="A163" s="57">
        <v>44155</v>
      </c>
      <c r="B163" s="37" t="s">
        <v>20</v>
      </c>
      <c r="C163" s="39">
        <v>7750</v>
      </c>
    </row>
    <row r="164" spans="1:3">
      <c r="A164" s="57">
        <v>44155</v>
      </c>
      <c r="B164" s="37" t="s">
        <v>21</v>
      </c>
      <c r="C164" s="39">
        <v>8725</v>
      </c>
    </row>
    <row r="165" spans="1:3">
      <c r="A165" s="57">
        <v>44155</v>
      </c>
      <c r="B165" s="37" t="s">
        <v>23</v>
      </c>
      <c r="C165" s="39">
        <v>8781.4322916666661</v>
      </c>
    </row>
    <row r="166" spans="1:3">
      <c r="A166" s="57">
        <v>44155</v>
      </c>
      <c r="B166" s="37" t="s">
        <v>24</v>
      </c>
      <c r="C166" s="39">
        <v>16033.6</v>
      </c>
    </row>
    <row r="167" spans="1:3">
      <c r="A167" s="57">
        <v>44158</v>
      </c>
      <c r="B167" s="37" t="s">
        <v>16</v>
      </c>
      <c r="C167" s="39">
        <v>10116.009478672986</v>
      </c>
    </row>
    <row r="168" spans="1:3">
      <c r="A168" s="57">
        <v>44158</v>
      </c>
      <c r="B168" s="37" t="s">
        <v>17</v>
      </c>
      <c r="C168" s="39">
        <v>9544.3797468354423</v>
      </c>
    </row>
    <row r="169" spans="1:3">
      <c r="A169" s="57">
        <v>44158</v>
      </c>
      <c r="B169" s="37" t="s">
        <v>20</v>
      </c>
      <c r="C169" s="39">
        <v>13263.421052631578</v>
      </c>
    </row>
    <row r="170" spans="1:3">
      <c r="A170" s="57">
        <v>44158</v>
      </c>
      <c r="B170" s="37" t="s">
        <v>21</v>
      </c>
      <c r="C170" s="39">
        <v>9760</v>
      </c>
    </row>
    <row r="171" spans="1:3">
      <c r="A171" s="57">
        <v>44158</v>
      </c>
      <c r="B171" s="37" t="s">
        <v>23</v>
      </c>
      <c r="C171" s="39">
        <v>9618.4689265536726</v>
      </c>
    </row>
    <row r="172" spans="1:3">
      <c r="A172" s="57">
        <v>44158</v>
      </c>
      <c r="B172" s="37" t="s">
        <v>24</v>
      </c>
      <c r="C172" s="39">
        <v>14876.739726027397</v>
      </c>
    </row>
    <row r="173" spans="1:3">
      <c r="A173" s="57">
        <v>44158</v>
      </c>
      <c r="B173" s="37" t="s">
        <v>25</v>
      </c>
      <c r="C173" s="39">
        <v>11000</v>
      </c>
    </row>
    <row r="174" spans="1:3">
      <c r="A174" s="57">
        <v>44159</v>
      </c>
      <c r="B174" s="37" t="s">
        <v>16</v>
      </c>
      <c r="C174" s="39">
        <v>11017.033582089553</v>
      </c>
    </row>
    <row r="175" spans="1:3">
      <c r="A175" s="57">
        <v>44159</v>
      </c>
      <c r="B175" s="37" t="s">
        <v>17</v>
      </c>
      <c r="C175" s="39">
        <v>10021.739130434782</v>
      </c>
    </row>
    <row r="176" spans="1:3">
      <c r="A176" s="57">
        <v>44159</v>
      </c>
      <c r="B176" s="37" t="s">
        <v>20</v>
      </c>
      <c r="C176" s="39">
        <v>8000</v>
      </c>
    </row>
    <row r="177" spans="1:3">
      <c r="A177" s="57">
        <v>44159</v>
      </c>
      <c r="B177" s="37" t="s">
        <v>21</v>
      </c>
      <c r="C177" s="39">
        <v>9192</v>
      </c>
    </row>
    <row r="178" spans="1:3">
      <c r="A178" s="57">
        <v>44159</v>
      </c>
      <c r="B178" s="37" t="s">
        <v>23</v>
      </c>
      <c r="C178" s="39">
        <v>10196.70634920635</v>
      </c>
    </row>
    <row r="179" spans="1:3">
      <c r="A179" s="57">
        <v>44159</v>
      </c>
      <c r="B179" s="37" t="s">
        <v>24</v>
      </c>
      <c r="C179" s="39">
        <v>16400</v>
      </c>
    </row>
    <row r="180" spans="1:3">
      <c r="A180" s="57">
        <v>44159</v>
      </c>
      <c r="B180" s="37" t="s">
        <v>25</v>
      </c>
      <c r="C180" s="39">
        <v>11000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B0C1-1BA6-426D-88FC-8F8905FB2C62}">
  <sheetPr>
    <tabColor rgb="FFFFC000"/>
  </sheetPr>
  <dimension ref="A1:L31"/>
  <sheetViews>
    <sheetView workbookViewId="0">
      <selection activeCell="D17" sqref="D17"/>
    </sheetView>
  </sheetViews>
  <sheetFormatPr baseColWidth="10" defaultRowHeight="14.5"/>
  <cols>
    <col min="6" max="6" width="11.36328125" customWidth="1"/>
    <col min="10" max="10" width="12.36328125" customWidth="1"/>
  </cols>
  <sheetData>
    <row r="1" spans="1:12" ht="26">
      <c r="A1" s="81" t="s">
        <v>15</v>
      </c>
      <c r="B1" s="82" t="s">
        <v>16</v>
      </c>
      <c r="C1" s="82" t="s">
        <v>17</v>
      </c>
      <c r="D1" s="82" t="s">
        <v>18</v>
      </c>
      <c r="E1" s="82" t="s">
        <v>19</v>
      </c>
      <c r="F1" s="82" t="s">
        <v>20</v>
      </c>
      <c r="G1" s="82" t="s">
        <v>21</v>
      </c>
      <c r="H1" s="82" t="s">
        <v>22</v>
      </c>
      <c r="I1" s="82" t="s">
        <v>23</v>
      </c>
      <c r="J1" s="82" t="s">
        <v>24</v>
      </c>
      <c r="K1" s="82" t="s">
        <v>25</v>
      </c>
      <c r="L1" s="80" t="s">
        <v>181</v>
      </c>
    </row>
    <row r="2" spans="1:12">
      <c r="A2" s="3">
        <v>44118</v>
      </c>
      <c r="B2" s="43">
        <v>7547.2391505078485</v>
      </c>
      <c r="C2" s="43">
        <v>9500</v>
      </c>
      <c r="D2" s="43"/>
      <c r="E2" s="43"/>
      <c r="F2" s="43">
        <v>5250</v>
      </c>
      <c r="G2" s="43"/>
      <c r="H2" s="43">
        <v>7812.2794117647063</v>
      </c>
      <c r="I2" s="43">
        <v>6336.8888888888887</v>
      </c>
      <c r="J2" s="43">
        <v>20000</v>
      </c>
      <c r="K2" s="43">
        <v>8000</v>
      </c>
      <c r="L2" s="43">
        <v>7656.3084025854105</v>
      </c>
    </row>
    <row r="3" spans="1:12">
      <c r="A3" s="2">
        <v>44119</v>
      </c>
      <c r="B3" s="40">
        <v>7578.4881602914393</v>
      </c>
      <c r="C3" s="40">
        <v>9750</v>
      </c>
      <c r="D3" s="40"/>
      <c r="E3" s="40"/>
      <c r="F3" s="40">
        <v>7119.8630136986303</v>
      </c>
      <c r="G3" s="40"/>
      <c r="H3" s="40">
        <v>7549.75</v>
      </c>
      <c r="I3" s="40">
        <v>6442.7452229299361</v>
      </c>
      <c r="J3" s="40">
        <v>20000</v>
      </c>
      <c r="K3" s="40"/>
      <c r="L3" s="40">
        <v>7642.1139287026826</v>
      </c>
    </row>
    <row r="4" spans="1:12">
      <c r="A4" s="2">
        <v>44120</v>
      </c>
      <c r="B4" s="40">
        <v>8156.3330106485964</v>
      </c>
      <c r="C4" s="40">
        <v>8404.5238095238092</v>
      </c>
      <c r="D4" s="40"/>
      <c r="E4" s="40"/>
      <c r="F4" s="40">
        <v>6764.7926267281109</v>
      </c>
      <c r="G4" s="40"/>
      <c r="H4" s="40">
        <v>7536.6829268292686</v>
      </c>
      <c r="I4" s="40">
        <v>6766.045843045843</v>
      </c>
      <c r="J4" s="40"/>
      <c r="K4" s="40"/>
      <c r="L4" s="40">
        <v>7758.6645750142616</v>
      </c>
    </row>
    <row r="5" spans="1:12">
      <c r="A5" s="2">
        <v>44123</v>
      </c>
      <c r="B5" s="40">
        <v>7620.4682274247489</v>
      </c>
      <c r="C5" s="40">
        <v>9750</v>
      </c>
      <c r="D5" s="40"/>
      <c r="E5" s="40"/>
      <c r="F5" s="40">
        <v>7218.1208053691271</v>
      </c>
      <c r="G5" s="40"/>
      <c r="H5" s="40">
        <v>7722</v>
      </c>
      <c r="I5" s="40">
        <v>7165.9865470852019</v>
      </c>
      <c r="J5" s="40">
        <v>14519</v>
      </c>
      <c r="K5" s="40"/>
      <c r="L5" s="40">
        <v>8165.9347714432461</v>
      </c>
    </row>
    <row r="6" spans="1:12">
      <c r="A6" s="2">
        <v>44124</v>
      </c>
      <c r="B6" s="40">
        <v>7928.177083333333</v>
      </c>
      <c r="C6" s="40">
        <v>9371.5142857142855</v>
      </c>
      <c r="D6" s="40"/>
      <c r="E6" s="40"/>
      <c r="F6" s="40">
        <v>7571.4285714285716</v>
      </c>
      <c r="G6" s="40">
        <v>8286</v>
      </c>
      <c r="H6" s="40">
        <v>7680.4651162790697</v>
      </c>
      <c r="I6" s="40">
        <v>7202.7760617760614</v>
      </c>
      <c r="J6" s="40">
        <v>16967.344262295082</v>
      </c>
      <c r="K6" s="40"/>
      <c r="L6" s="40">
        <v>8266.444397817877</v>
      </c>
    </row>
    <row r="7" spans="1:12">
      <c r="A7" s="2">
        <v>44125</v>
      </c>
      <c r="B7" s="40">
        <v>8071.307070707071</v>
      </c>
      <c r="C7" s="40">
        <v>9750</v>
      </c>
      <c r="D7" s="40"/>
      <c r="E7" s="40"/>
      <c r="F7" s="40">
        <v>6804.7407407407409</v>
      </c>
      <c r="G7" s="40"/>
      <c r="H7" s="40">
        <v>7562.5749999999998</v>
      </c>
      <c r="I7" s="40">
        <v>7312.4446397188049</v>
      </c>
      <c r="J7" s="40">
        <v>15600</v>
      </c>
      <c r="K7" s="40">
        <v>8000</v>
      </c>
      <c r="L7" s="40">
        <v>7918.0447854032764</v>
      </c>
    </row>
    <row r="8" spans="1:12">
      <c r="A8" s="2">
        <v>44126</v>
      </c>
      <c r="B8" s="40">
        <v>7630.6867356538096</v>
      </c>
      <c r="C8" s="40">
        <v>8954.636363636364</v>
      </c>
      <c r="D8" s="40"/>
      <c r="E8" s="40"/>
      <c r="F8" s="40">
        <v>7313.1313131313127</v>
      </c>
      <c r="G8" s="40">
        <v>6731</v>
      </c>
      <c r="H8" s="40">
        <v>7883.75</v>
      </c>
      <c r="I8" s="40">
        <v>6816.3849557522126</v>
      </c>
      <c r="J8" s="40">
        <v>15603</v>
      </c>
      <c r="K8" s="40"/>
      <c r="L8" s="40">
        <v>7836.3017276014461</v>
      </c>
    </row>
    <row r="9" spans="1:12">
      <c r="A9" s="2">
        <v>44127</v>
      </c>
      <c r="B9" s="40">
        <v>7402.7850162866453</v>
      </c>
      <c r="C9" s="40">
        <v>9495.9183673469379</v>
      </c>
      <c r="D9" s="40"/>
      <c r="E9" s="40"/>
      <c r="F9" s="40">
        <v>7277.7777777777774</v>
      </c>
      <c r="G9" s="40">
        <v>7231</v>
      </c>
      <c r="H9" s="40">
        <v>7634.5035460992904</v>
      </c>
      <c r="I9" s="40">
        <v>8778</v>
      </c>
      <c r="J9" s="40">
        <v>16090.90909090909</v>
      </c>
      <c r="K9" s="40"/>
      <c r="L9" s="40">
        <v>7917.8833252309187</v>
      </c>
    </row>
    <row r="10" spans="1:12">
      <c r="A10" s="2">
        <v>44130</v>
      </c>
      <c r="B10" s="40">
        <v>7449.4739178690343</v>
      </c>
      <c r="C10" s="40">
        <v>9250</v>
      </c>
      <c r="D10" s="40"/>
      <c r="E10" s="40"/>
      <c r="F10" s="40">
        <v>5250</v>
      </c>
      <c r="G10" s="40"/>
      <c r="H10" s="40">
        <v>7217.1084337349394</v>
      </c>
      <c r="I10" s="40">
        <v>6945.7720207253888</v>
      </c>
      <c r="J10" s="40">
        <v>16500</v>
      </c>
      <c r="K10" s="40"/>
      <c r="L10" s="40">
        <v>7565.2244053774557</v>
      </c>
    </row>
    <row r="11" spans="1:12">
      <c r="A11" s="2">
        <v>44131</v>
      </c>
      <c r="B11" s="40">
        <v>7723.8519924098673</v>
      </c>
      <c r="C11" s="40">
        <v>8791.9463087248314</v>
      </c>
      <c r="D11" s="40"/>
      <c r="E11" s="40"/>
      <c r="F11" s="40">
        <v>6151.515151515152</v>
      </c>
      <c r="G11" s="40"/>
      <c r="H11" s="40">
        <v>8166.4888888888891</v>
      </c>
      <c r="I11" s="40">
        <v>8180.5977961432509</v>
      </c>
      <c r="J11" s="40">
        <v>17000</v>
      </c>
      <c r="K11" s="40"/>
      <c r="L11" s="40">
        <v>8063.7125721901375</v>
      </c>
    </row>
    <row r="12" spans="1:12">
      <c r="A12" s="2">
        <v>44132</v>
      </c>
      <c r="B12" s="40">
        <v>7850.1527777777774</v>
      </c>
      <c r="C12" s="40">
        <v>8130.1354723707664</v>
      </c>
      <c r="D12" s="40"/>
      <c r="E12" s="40"/>
      <c r="F12" s="40"/>
      <c r="G12" s="40"/>
      <c r="H12" s="40">
        <v>7466.6417910447763</v>
      </c>
      <c r="I12" s="40">
        <v>7254.8481012658231</v>
      </c>
      <c r="J12" s="40"/>
      <c r="K12" s="40"/>
      <c r="L12" s="40">
        <v>7719.3658420551856</v>
      </c>
    </row>
    <row r="13" spans="1:12">
      <c r="A13" s="2">
        <v>44133</v>
      </c>
      <c r="B13" s="40">
        <v>7872.3111111111111</v>
      </c>
      <c r="C13" s="40">
        <v>8750</v>
      </c>
      <c r="D13" s="40"/>
      <c r="E13" s="40"/>
      <c r="F13" s="40">
        <v>6533.9726027397264</v>
      </c>
      <c r="G13" s="40">
        <v>6714</v>
      </c>
      <c r="H13" s="40">
        <v>8103.6551724137935</v>
      </c>
      <c r="I13" s="40">
        <v>7176.4137931034484</v>
      </c>
      <c r="J13" s="40">
        <v>15000</v>
      </c>
      <c r="K13" s="40"/>
      <c r="L13" s="40">
        <v>7621.2630085146639</v>
      </c>
    </row>
    <row r="14" spans="1:12">
      <c r="A14" s="2">
        <v>44134</v>
      </c>
      <c r="B14" s="40">
        <v>7827.179144385027</v>
      </c>
      <c r="C14" s="40">
        <v>8250</v>
      </c>
      <c r="D14" s="40"/>
      <c r="E14" s="40"/>
      <c r="F14" s="40"/>
      <c r="G14" s="40">
        <v>6750</v>
      </c>
      <c r="H14" s="40">
        <v>7825.1204819277109</v>
      </c>
      <c r="I14" s="40">
        <v>7129.9774011299432</v>
      </c>
      <c r="J14" s="40">
        <v>15833.333333333334</v>
      </c>
      <c r="K14" s="40"/>
      <c r="L14" s="40">
        <v>7714.4439584472393</v>
      </c>
    </row>
    <row r="15" spans="1:12">
      <c r="A15" s="2">
        <v>44137</v>
      </c>
      <c r="B15" s="40">
        <v>7628.9728370221328</v>
      </c>
      <c r="C15" s="40">
        <v>9000</v>
      </c>
      <c r="D15" s="40"/>
      <c r="E15" s="40"/>
      <c r="F15" s="40"/>
      <c r="G15" s="40">
        <v>7200</v>
      </c>
      <c r="H15" s="40">
        <v>6794.2352941176468</v>
      </c>
      <c r="I15" s="40">
        <v>7178.6233766233763</v>
      </c>
      <c r="J15" s="40">
        <v>15362.31884057971</v>
      </c>
      <c r="K15" s="40"/>
      <c r="L15" s="40">
        <v>8406.8087209302321</v>
      </c>
    </row>
    <row r="16" spans="1:12">
      <c r="A16" s="2">
        <v>44138</v>
      </c>
      <c r="B16" s="40">
        <v>8101.3199268738572</v>
      </c>
      <c r="C16" s="40">
        <v>7871.5142857142855</v>
      </c>
      <c r="D16" s="40"/>
      <c r="E16" s="40"/>
      <c r="F16" s="40"/>
      <c r="G16" s="40"/>
      <c r="H16" s="40">
        <v>7428.5357142857147</v>
      </c>
      <c r="I16" s="40">
        <v>7311.1076923076926</v>
      </c>
      <c r="J16" s="40">
        <v>15380.952380952382</v>
      </c>
      <c r="K16" s="40"/>
      <c r="L16" s="40">
        <v>8019.705001825484</v>
      </c>
    </row>
    <row r="17" spans="1:12">
      <c r="A17" s="2">
        <v>44139</v>
      </c>
      <c r="B17" s="40">
        <v>7774.2548076923076</v>
      </c>
      <c r="C17" s="40">
        <v>8208.4166666666661</v>
      </c>
      <c r="D17" s="40"/>
      <c r="E17" s="40"/>
      <c r="F17" s="40"/>
      <c r="G17" s="40"/>
      <c r="H17" s="40">
        <v>8212</v>
      </c>
      <c r="I17" s="40">
        <v>7252.643356643357</v>
      </c>
      <c r="J17" s="40"/>
      <c r="K17" s="40"/>
      <c r="L17" s="40">
        <v>7756.686567164179</v>
      </c>
    </row>
    <row r="18" spans="1:12">
      <c r="A18" s="2">
        <v>44140</v>
      </c>
      <c r="B18" s="40">
        <v>9193.1152542372874</v>
      </c>
      <c r="C18" s="40">
        <v>9445.782608695652</v>
      </c>
      <c r="D18" s="40"/>
      <c r="E18" s="40"/>
      <c r="F18" s="40"/>
      <c r="G18" s="40">
        <v>9498.2662538699697</v>
      </c>
      <c r="H18" s="40">
        <v>9416.5</v>
      </c>
      <c r="I18" s="40">
        <v>8536.2504288164673</v>
      </c>
      <c r="J18" s="40">
        <v>17500</v>
      </c>
      <c r="K18" s="40"/>
      <c r="L18" s="40">
        <v>9216.3953068592054</v>
      </c>
    </row>
    <row r="19" spans="1:12">
      <c r="A19" s="2">
        <v>44141</v>
      </c>
      <c r="B19" s="40">
        <v>10954.50622406639</v>
      </c>
      <c r="C19" s="40">
        <v>10518.43352601156</v>
      </c>
      <c r="D19" s="40"/>
      <c r="E19" s="40"/>
      <c r="F19" s="40"/>
      <c r="G19" s="40">
        <v>10430.126582278481</v>
      </c>
      <c r="H19" s="40">
        <v>10192</v>
      </c>
      <c r="I19" s="40">
        <v>10565.080495356036</v>
      </c>
      <c r="J19" s="40">
        <v>17000</v>
      </c>
      <c r="K19" s="40"/>
      <c r="L19" s="40">
        <v>10701.335784313726</v>
      </c>
    </row>
    <row r="20" spans="1:12">
      <c r="A20" s="2">
        <v>44144</v>
      </c>
      <c r="B20" s="40">
        <v>10252.29831932773</v>
      </c>
      <c r="C20" s="40">
        <v>10511.130434782608</v>
      </c>
      <c r="D20" s="40"/>
      <c r="E20" s="40"/>
      <c r="F20" s="40"/>
      <c r="G20" s="40">
        <v>10208.666666666666</v>
      </c>
      <c r="H20" s="40"/>
      <c r="I20" s="40">
        <v>10461.615384615385</v>
      </c>
      <c r="J20" s="40">
        <v>16076.923076923076</v>
      </c>
      <c r="K20" s="40"/>
      <c r="L20" s="40">
        <v>10808.358420727945</v>
      </c>
    </row>
    <row r="21" spans="1:12">
      <c r="A21" s="2">
        <v>44145</v>
      </c>
      <c r="B21" s="40">
        <v>11191.588617886178</v>
      </c>
      <c r="C21" s="40">
        <v>11020.156626506025</v>
      </c>
      <c r="D21" s="40"/>
      <c r="E21" s="40"/>
      <c r="F21" s="40">
        <v>12000</v>
      </c>
      <c r="G21" s="40">
        <v>9740</v>
      </c>
      <c r="H21" s="40"/>
      <c r="I21" s="40">
        <v>10713.46529013884</v>
      </c>
      <c r="J21" s="40">
        <v>16789.473684210527</v>
      </c>
      <c r="K21" s="40"/>
      <c r="L21" s="40">
        <v>10950.76766358892</v>
      </c>
    </row>
    <row r="22" spans="1:12">
      <c r="A22" s="2">
        <v>44146</v>
      </c>
      <c r="B22" s="40">
        <v>11238.375838926175</v>
      </c>
      <c r="C22" s="40">
        <v>10645.975708502025</v>
      </c>
      <c r="D22" s="40"/>
      <c r="E22" s="40"/>
      <c r="F22" s="40"/>
      <c r="G22" s="40">
        <v>9722</v>
      </c>
      <c r="H22" s="40"/>
      <c r="I22" s="40">
        <v>9847.6688741721846</v>
      </c>
      <c r="J22" s="40"/>
      <c r="K22" s="40"/>
      <c r="L22" s="40">
        <v>10568.725403817914</v>
      </c>
    </row>
    <row r="23" spans="1:12">
      <c r="A23" s="2">
        <v>44147</v>
      </c>
      <c r="B23" s="40">
        <v>10433.857627118645</v>
      </c>
      <c r="C23" s="40">
        <v>10280.349206349207</v>
      </c>
      <c r="D23" s="40"/>
      <c r="E23" s="40"/>
      <c r="F23" s="40"/>
      <c r="G23" s="40">
        <v>8829.7021276595751</v>
      </c>
      <c r="H23" s="40"/>
      <c r="I23" s="40">
        <v>9497.8415841584156</v>
      </c>
      <c r="J23" s="40">
        <v>16428.571428571428</v>
      </c>
      <c r="K23" s="40"/>
      <c r="L23" s="40">
        <v>9982.5156537753228</v>
      </c>
    </row>
    <row r="24" spans="1:12">
      <c r="A24" s="2">
        <v>44148</v>
      </c>
      <c r="B24" s="40">
        <v>10308.135483870969</v>
      </c>
      <c r="C24" s="40">
        <v>9990.2709359605906</v>
      </c>
      <c r="D24" s="40"/>
      <c r="E24" s="40"/>
      <c r="F24" s="40">
        <v>9731</v>
      </c>
      <c r="G24" s="40">
        <v>8897.9133858267724</v>
      </c>
      <c r="H24" s="40"/>
      <c r="I24" s="40">
        <v>9416.2214532871967</v>
      </c>
      <c r="J24" s="40">
        <v>16000</v>
      </c>
      <c r="K24" s="40"/>
      <c r="L24" s="40">
        <v>9695.7548845470701</v>
      </c>
    </row>
    <row r="25" spans="1:12">
      <c r="A25" s="2">
        <v>44151</v>
      </c>
      <c r="B25" s="40">
        <v>9074.4331210191085</v>
      </c>
      <c r="C25" s="40">
        <v>9739.4957983193272</v>
      </c>
      <c r="D25" s="40"/>
      <c r="E25" s="40"/>
      <c r="F25" s="40">
        <v>7750</v>
      </c>
      <c r="G25" s="40">
        <v>10715.852631578948</v>
      </c>
      <c r="H25" s="40">
        <v>9192</v>
      </c>
      <c r="I25" s="40">
        <v>8270.0034843205576</v>
      </c>
      <c r="J25" s="40"/>
      <c r="K25" s="40"/>
      <c r="L25" s="40">
        <v>9503.7254780999392</v>
      </c>
    </row>
    <row r="26" spans="1:12">
      <c r="A26" s="2">
        <v>44152</v>
      </c>
      <c r="B26" s="40">
        <v>9158.104808877928</v>
      </c>
      <c r="C26" s="40">
        <v>9791.2238805970155</v>
      </c>
      <c r="D26" s="40"/>
      <c r="E26" s="40"/>
      <c r="F26" s="40">
        <v>7750</v>
      </c>
      <c r="G26" s="40">
        <v>9103.310344827587</v>
      </c>
      <c r="H26" s="40"/>
      <c r="I26" s="40">
        <v>9147.4530386740335</v>
      </c>
      <c r="J26" s="40">
        <v>16278</v>
      </c>
      <c r="K26" s="40"/>
      <c r="L26" s="40">
        <v>9525.5239449976289</v>
      </c>
    </row>
    <row r="27" spans="1:12">
      <c r="A27" s="2">
        <v>44153</v>
      </c>
      <c r="B27" s="40">
        <v>9853.9113082039912</v>
      </c>
      <c r="C27" s="40">
        <v>9111.1111111111113</v>
      </c>
      <c r="D27" s="40"/>
      <c r="E27" s="40"/>
      <c r="F27" s="40">
        <v>13541.666666666666</v>
      </c>
      <c r="G27" s="40">
        <v>8712</v>
      </c>
      <c r="H27" s="40">
        <v>10417</v>
      </c>
      <c r="I27" s="40">
        <v>8777.6257545271637</v>
      </c>
      <c r="J27" s="40">
        <v>15000</v>
      </c>
      <c r="K27" s="40"/>
      <c r="L27" s="40">
        <v>9665.9276393831551</v>
      </c>
    </row>
    <row r="28" spans="1:12">
      <c r="A28" s="2">
        <v>44154</v>
      </c>
      <c r="B28" s="40">
        <v>9330.7672955974849</v>
      </c>
      <c r="C28" s="40">
        <v>9522.7272727272721</v>
      </c>
      <c r="D28" s="40"/>
      <c r="E28" s="40"/>
      <c r="F28" s="40"/>
      <c r="G28" s="40">
        <v>8854.1142857142859</v>
      </c>
      <c r="H28" s="40"/>
      <c r="I28" s="40">
        <v>8510.963768115942</v>
      </c>
      <c r="J28" s="40">
        <v>15703.449152542373</v>
      </c>
      <c r="K28" s="40"/>
      <c r="L28" s="40">
        <v>9320.0920998771999</v>
      </c>
    </row>
    <row r="29" spans="1:12">
      <c r="A29" s="2">
        <v>44155</v>
      </c>
      <c r="B29" s="40">
        <v>9516.1355042016803</v>
      </c>
      <c r="C29" s="40">
        <v>9793.210735586481</v>
      </c>
      <c r="D29" s="40"/>
      <c r="E29" s="40">
        <v>9190</v>
      </c>
      <c r="F29" s="40">
        <v>7750</v>
      </c>
      <c r="G29" s="40">
        <v>8725</v>
      </c>
      <c r="H29" s="40"/>
      <c r="I29" s="40">
        <v>8781.4322916666661</v>
      </c>
      <c r="J29" s="40">
        <v>16033.6</v>
      </c>
      <c r="K29" s="40"/>
      <c r="L29" s="40">
        <v>9744.6916426512962</v>
      </c>
    </row>
    <row r="30" spans="1:12">
      <c r="A30" s="2">
        <v>44158</v>
      </c>
      <c r="B30" s="40">
        <v>10116.009478672986</v>
      </c>
      <c r="C30" s="40">
        <v>9544.3797468354423</v>
      </c>
      <c r="D30" s="40"/>
      <c r="E30" s="40"/>
      <c r="F30" s="40">
        <v>13263.421052631578</v>
      </c>
      <c r="G30" s="40">
        <v>9760</v>
      </c>
      <c r="H30" s="40"/>
      <c r="I30" s="40">
        <v>9618.4689265536726</v>
      </c>
      <c r="J30" s="40">
        <v>14876.739726027397</v>
      </c>
      <c r="K30" s="40">
        <v>11000</v>
      </c>
      <c r="L30" s="40">
        <v>10175.612363636365</v>
      </c>
    </row>
    <row r="31" spans="1:12">
      <c r="A31" s="2">
        <v>44159</v>
      </c>
      <c r="B31" s="40">
        <v>11017.033582089553</v>
      </c>
      <c r="C31" s="40">
        <v>10021.739130434782</v>
      </c>
      <c r="D31" s="40"/>
      <c r="E31" s="40"/>
      <c r="F31" s="40">
        <v>8000</v>
      </c>
      <c r="G31" s="40">
        <v>9192</v>
      </c>
      <c r="H31" s="40"/>
      <c r="I31" s="40">
        <v>10196.70634920635</v>
      </c>
      <c r="J31" s="45">
        <v>16400</v>
      </c>
      <c r="K31" s="45">
        <v>11000</v>
      </c>
      <c r="L31" s="44">
        <v>10496.664739884392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2 f 9 6 0 8 - 6 2 0 9 - 4 5 2 f - b 0 f 7 - f 5 7 5 9 7 c 5 c 0 2 7 "   x m l n s = " h t t p : / / s c h e m a s . m i c r o s o f t . c o m / D a t a M a s h u p " > A A A A A D Y H A A B Q S w M E F A A C A A g A l L C K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C U s I p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C K U Q w S n n w x B A A A S h w A A B M A H A B G b 3 J t d W x h c y 9 T Z W N 0 a W 9 u M S 5 t I K I Y A C i g F A A A A A A A A A A A A A A A A A A A A A A A A A A A A O 1 Z z W 4 b N x C + G / A 7 E J s e b M C w I 8 d x a h Q 5 q E q N / E i x Y C v u I c h h x B 1 L h L m k y u U a d g 0 / R B 8 h x x x 8 K N p T j 9 0 X 6 1 B c y S u J S l x J F Y R C P t j Q c D i c G X 7 f j I Z O k V u h F T v z f y s / b G 5 s b q R d M B i z F r Q l V N h L J t F u b j D 6 O T G i g 4 o k P 1 1 z l L u 1 z B h U 9 m d t L t t a X 2 5 t 3 3 5 8 D w m + j P z O 6 N P d x 5 p W l l Q + 7 X g D T 6 K W 6 G n G I W k L i H V E p p w u 7 r Y M q P R C m 6 S m Z Z a o 1 k 0 P 0 y 1 / 3 M 7 t b d Q 0 y I V m C d x o I 1 I L 0 Q 6 z p M I s X t u 7 H X Y b N T C d k O 0 / r X x P w j f K H h 7 s O o s D 6 V F I u v 9 0 V H q 3 P f T Z + w Q s R g Y q k 8 B F / o d y n 2 K h I B G / e s F D M B 9 U T 1 x p e 2 K 7 a P z e d G s 8 c n d o I K p + I O R R V L V G t D P r F K N z k N p E E / 6 k j N P N K Z 2 0 D Q Z S e o r k H D 6 c / 8 g o X L r L h 1 f z 3 3 X U z 5 F 3 g 0 S 1 e n N v / z l 7 1 4 k o S 5 s b Q j 3 K s Q l o H c w M r Y M F Q i u E n C K O S g h S R w O h y p I 2 m j J 6 y u I l w M d 7 / u D s q s P G w 3 1 v X t g c z g y b w 0 V W p E x Z 7 d J w R c Y m 6 9 E Z J q C G 4 h g s W p H 4 U l M 1 g k M A R D X 9 S y a S t g 4 s U Q p 7 Y C C / T 0 O r p 4 2 A s A G Z x I A 8 / y 1 r B x d + z O 8 1 c 7 8 C a 3 V g V Q M Z B 5 X f h 1 y v 6 5 T V o a P T 5 Z N g 4 h 4 G q V 8 p N p x i h 7 p r k A / z k e H F z G R 4 s U A y H C P v A g u j P b V o x H U I 7 2 B c 0 m R g 6 R W m w u R f h j A F d d O X v w O T / z X Z v J t g C X x K h K D Z z C 5 p 0 + c Q b X S M Q T r p l L g W M o X d D B X v h t j T z G 7 c 6 t K / Q h S Z X y m w n 4 M R G E M 8 B v f e A u B + N D P c j x Y I d 9 f b G H R M f s + 1 n K z 9 j u x F o r 5 S 0 0 t a 3 y j v h W I D r d E 9 L Y U t d Z a w w Z O / / 3 w t O h 2 h x g v y q J 5 k 0 7 p E y d Z o w x g w s W z k a 5 2 j Z M g 3 k a k 9 p K x J 7 e S U 7 K X T T 2 X T W o 5 X S / s 9 Q b K e S + r y m 9 I Y Q F a K n U U O / 4 N e V J l j V l z k s L i m 5 5 q e / z N 6 t r R C C T G k c z L 0 2 e w M f b Z m 6 J q h a 4 Z O Y y g Z j 0 U i i B z z d t H Z R 7 r K w m e 6 8 E g 3 u J c + Q t 5 r Y 9 F l b f C u M T a c t d A k b s x z 8 G 2 C T N B A A e Y z p F g C O 4 5 p g O e 0 w W v V Q G J w H K t R k M b Z 1 Y 7 / E m N t 3 J Y z U F Y Q r k P P K N g h e 8 W 2 B v Q 0 7 + p v b G k A N / q C J l h g f o b 3 f r V A B t 9 w h s G + p q z o C 5 P Z I l O U M 8 1 q X S F l / l l N c 6 2 h S e K e M S T V P c W x V w B w P E G F M m W / 7 3 4 L k 4 y H n D / u + 0 0 k z x T V v N T p N j M k x 9 x J 1 i 6 f 1 h 5 T K 8 X m B h r u 7 M 7 H 2 d n f J C u L f J Q c T t 6 T / x 7 x U Y 7 L 6 5 n q P y K P A a w B x O m Q X O R f D O E 5 t P Y 2 w 6 u Q / F y g C R 7 y Q Q l y l W 7 o y Z a 8 2 O a a K g M X I A c 3 x S a c 9 Q 9 7 o / I l g L a U 1 F I e H + P + 0 O O V Q v w r 9 / V h t H l 9 5 w 7 t 1 y 3 n w J v z 6 t 7 + 8 3 / 7 T P 8 P U E s B A i 0 A F A A C A A g A l L C K U S V 9 A + S j A A A A 9 Q A A A B I A A A A A A A A A A A A A A A A A A A A A A E N v b m Z p Z y 9 Q Y W N r Y W d l L n h t b F B L A Q I t A B Q A A g A I A J S w i l E P y u m r p A A A A O k A A A A T A A A A A A A A A A A A A A A A A O 8 A A A B b Q 2 9 u d G V u d F 9 U e X B l c 1 0 u e G 1 s U E s B A i 0 A F A A C A A g A l L C K U Q w S n n w x B A A A S h w A A B M A A A A A A A A A A A A A A A A A 4 A E A A E Z v c m 1 1 b G F z L 1 N l Y 3 R p b 2 4 x L m 1 Q S w U G A A A A A A M A A w D C A A A A X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V o A A A A A A A B r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V j a W 9 f b W V z X 3 B i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V Q w M T o w N D o z O C 4 z N j Y z M j g 2 W i I g L z 4 8 R W 5 0 c n k g V H l w Z T 0 i R m l s b E N v b H V t b l R 5 c G V z I i B W Y W x 1 Z T 0 i c 0 J n W U d B d z 0 9 I i A v P j x F b n R y e S B U e X B l P S J G a W x s Q 2 9 s d W 1 u T m F t Z X M i I F Z h b H V l P S J z W y Z x d W 9 0 O 1 B y Z W N p b y B t Y X l v c m l z d G E m c X V v d D s s J n F 1 b 3 Q 7 T W V z J n F 1 b 3 Q 7 L C Z x d W 9 0 O 0 H D s W 8 m c X V v d D s s J n F 1 b 3 Q 7 Q 0 x Q L z I 1 I E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B y Z W N p b y B t Y X l v c m l z d G E s M H 0 m c X V v d D s s J n F 1 b 3 Q 7 U 2 V j d G l v b j E v V G F i b G E x L 0 F 1 d G 9 S Z W 1 v d m V k Q 2 9 s d W 1 u c z E u e 0 1 l c y w x f S Z x d W 9 0 O y w m c X V v d D t T Z W N 0 a W 9 u M S 9 U Y W J s Y T E v Q X V 0 b 1 J l b W 9 2 Z W R D b 2 x 1 b W 5 z M S 5 7 Q c O x b y w y f S Z x d W 9 0 O y w m c X V v d D t T Z W N 0 a W 9 u M S 9 U Y W J s Y T E v Q X V 0 b 1 J l b W 9 2 Z W R D b 2 x 1 b W 5 z M S 5 7 Q 0 x Q L z I 1 I E t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l E I i B W Y W x 1 Z T 0 i c z M 1 Z W F j M W Y z L T N k N T c t N G V m M i 1 i Y m R l L T V m Y z l h O D c 3 M D U 5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R f M i I g L z 4 8 R W 5 0 c n k g V H l w Z T 0 i R m l s b G V k Q 2 9 t c G x l d G V S Z X N 1 b H R U b 1 d v c m t z a G V l d C I g V m F s d W U 9 I m w x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D E 6 M D Q 6 M z k u N D g 2 N D k z M V o i I C 8 + P E V u d H J 5 I F R 5 c G U 9 I k Z p b G x D b 2 x 1 b W 5 U e X B l c y I g V m F s d W U 9 I n N C Z 1 l H Q l E 9 P S I g L z 4 8 R W 5 0 c n k g V H l w Z T 0 i R m l s b E N v b H V t b k 5 h b W V z I i B W Y W x 1 Z T 0 i c 1 s m c X V v d D t N Z X M m c X V v d D s s J n F 1 b 3 Q 7 Q 2 9 s d W 1 u Y T E m c X V v d D s s J n F 1 b 3 Q 7 Q c O x b y Z x d W 9 0 O y w m c X V v d D t Q c m V j a W 8 v S 2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Q v Q X V 0 b 1 J l b W 9 2 Z W R D b 2 x 1 b W 5 z M S 5 7 T W V z L D B 9 J n F 1 b 3 Q 7 L C Z x d W 9 0 O 1 N l Y 3 R p b 2 4 x L 1 R h Y m x h N C 9 B d X R v U m V t b 3 Z l Z E N v b H V t b n M x L n t D b 2 x 1 b W 5 h M S w x f S Z x d W 9 0 O y w m c X V v d D t T Z W N 0 a W 9 u M S 9 U Y W J s Y T Q v Q X V 0 b 1 J l b W 9 2 Z W R D b 2 x 1 b W 5 z M S 5 7 Q c O x b y w y f S Z x d W 9 0 O y w m c X V v d D t T Z W N 0 a W 9 u M S 9 U Y W J s Y T Q v Q X V 0 b 1 J l b W 9 2 Z W R D b 2 x 1 b W 5 z M S 5 7 U H J l Y 2 l v L 0 t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N C 9 B d X R v U m V t b 3 Z l Z E N v b H V t b n M x L n t N Z X M s M H 0 m c X V v d D s s J n F 1 b 3 Q 7 U 2 V j d G l v b j E v V G F i b G E 0 L 0 F 1 d G 9 S Z W 1 v d m V k Q 2 9 s d W 1 u c z E u e 0 N v b H V t b m E x L D F 9 J n F 1 b 3 Q 7 L C Z x d W 9 0 O 1 N l Y 3 R p b 2 4 x L 1 R h Y m x h N C 9 B d X R v U m V t b 3 Z l Z E N v b H V t b n M x L n t B w 7 F v L D J 9 J n F 1 b 3 Q 7 L C Z x d W 9 0 O 1 N l Y 3 R p b 2 4 x L 1 R h Y m x h N C 9 B d X R v U m V t b 3 Z l Z E N v b H V t b n M x L n t Q c m V j a W 8 v S 2 c s M 3 0 m c X V v d D t d L C Z x d W 9 0 O 1 J l b G F 0 a W 9 u c 2 h p c E l u Z m 8 m c X V v d D s 6 W 1 1 9 I i A v P j x F b n R y e S B U e X B l P S J R d W V y e U l E I i B W Y W x 1 Z T 0 i c 2 E 0 Y m Q y M D Y 3 L W E 3 N D E t N D d k Z i 0 4 M T N m L W E 2 Y j F h N m E 0 N z J m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V j a W 9 f c 2 V t Y W 5 h X 3 B i I i A v P j x F b n R y e S B U e X B l P S J G a W x s Z W R D b 2 1 w b G V 0 Z V J l c 3 V s d F R v V 2 9 y a 3 N o Z W V 0 I i B W Y W x 1 Z T 0 i b D E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D E 6 M D Q 6 N D A u N T U 5 N j U w M F o i I C 8 + P E V u d H J 5 I F R 5 c G U 9 I k Z p b G x D b 2 x 1 b W 5 U e X B l c y I g V m F s d W U 9 I n N C Z 2 N H Q l E 9 P S I g L z 4 8 R W 5 0 c n k g V H l w Z T 0 i R m l s b E N v b H V t b k 5 h b W V z I i B W Y W x 1 Z T 0 i c 1 s m c X V v d D t Q d W 5 0 b y B k Z S B 2 Z W 5 0 Y S Z x d W 9 0 O y w m c X V v d D t T Z W 1 h b m E m c X V v d D s s J n F 1 b 3 Q 7 U m V n a W 9 u J n F 1 b 3 Q 7 L C Z x d W 9 0 O 1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i 9 B d X R v U m V t b 3 Z l Z E N v b H V t b n M x L n t Q d W 5 0 b y B k Z S B 2 Z W 5 0 Y S w w f S Z x d W 9 0 O y w m c X V v d D t T Z W N 0 a W 9 u M S 9 U Y W J s Y T Y v Q X V 0 b 1 J l b W 9 2 Z W R D b 2 x 1 b W 5 z M S 5 7 U 2 V t Y W 5 h L D F 9 J n F 1 b 3 Q 7 L C Z x d W 9 0 O 1 N l Y 3 R p b 2 4 x L 1 R h Y m x h N i 9 B d X R v U m V t b 3 Z l Z E N v b H V t b n M x L n t S Z W d p b 2 4 s M n 0 m c X V v d D s s J n F 1 b 3 Q 7 U 2 V j d G l v b j E v V G F i b G E 2 L 0 F 1 d G 9 S Z W 1 v d m V k Q 2 9 s d W 1 u c z E u e 1 B y Z W N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Y v Q X V 0 b 1 J l b W 9 2 Z W R D b 2 x 1 b W 5 z M S 5 7 U H V u d G 8 g Z G U g d m V u d G E s M H 0 m c X V v d D s s J n F 1 b 3 Q 7 U 2 V j d G l v b j E v V G F i b G E 2 L 0 F 1 d G 9 S Z W 1 v d m V k Q 2 9 s d W 1 u c z E u e 1 N l b W F u Y S w x f S Z x d W 9 0 O y w m c X V v d D t T Z W N 0 a W 9 u M S 9 U Y W J s Y T Y v Q X V 0 b 1 J l b W 9 2 Z W R D b 2 x 1 b W 5 z M S 5 7 U m V n a W 9 u L D J 9 J n F 1 b 3 Q 7 L C Z x d W 9 0 O 1 N l Y 3 R p b 2 4 x L 1 R h Y m x h N i 9 B d X R v U m V t b 3 Z l Z E N v b H V t b n M x L n t Q c m V j a W 8 s M 3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N h O D c 4 M G Z m N C 0 2 O D N i L T R j N W I t Y T Y 4 N i 0 4 O T B m Z D U w M W Q 2 N W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H J l Y 2 l v X 2 R p Y X J p b 1 9 2 Y X I i I C 8 + P E V u d H J 5 I F R 5 c G U 9 I k Z p b G x l Z E N v b X B s Z X R l U m V z d W x 0 V G 9 X b 3 J r c 2 h l Z X Q i I F Z h b H V l P S J s M S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V Q w M T o w N D o 0 M C 4 1 M z M 5 N z E 2 W i I g L z 4 8 R W 5 0 c n k g V H l w Z T 0 i R m l s b E N v b H V t b l R 5 c G V z I i B W Y W x 1 Z T 0 i c 0 J 3 W U E i I C 8 + P E V u d H J 5 I F R 5 c G U 9 I k Z p b G x D b 2 x 1 b W 5 O Y W 1 l c y I g V m F s d W U 9 I n N b J n F 1 b 3 Q 7 R m V j a G E g J n F 1 b 3 Q 7 L C Z x d W 9 0 O 1 Z h c m l l Z G F k J n F 1 b 3 Q 7 L C Z x d W 9 0 O 3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y 9 B d X R v U m V t b 3 Z l Z E N v b H V t b n M x L n t G Z W N o Y S A s M H 0 m c X V v d D s s J n F 1 b 3 Q 7 U 2 V j d G l v b j E v V G F i b G E 3 L 0 F 1 d G 9 S Z W 1 v d m V k Q 2 9 s d W 1 u c z E u e 1 Z h c m l l Z G F k L D F 9 J n F 1 b 3 Q 7 L C Z x d W 9 0 O 1 N l Y 3 R p b 2 4 x L 1 R h Y m x h N y 9 B d X R v U m V t b 3 Z l Z E N v b H V t b n M x L n t w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3 L 0 F 1 d G 9 S Z W 1 v d m V k Q 2 9 s d W 1 u c z E u e 0 Z l Y 2 h h I C w w f S Z x d W 9 0 O y w m c X V v d D t T Z W N 0 a W 9 u M S 9 U Y W J s Y T c v Q X V 0 b 1 J l b W 9 2 Z W R D b 2 x 1 b W 5 z M S 5 7 V m F y a W V k Y W Q s M X 0 m c X V v d D s s J n F 1 b 3 Q 7 U 2 V j d G l v b j E v V G F i b G E 3 L 0 F 1 d G 9 S Z W 1 v d m V k Q 2 9 s d W 1 u c z E u e 3 B y Z W N p b y w y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l E I i B W Y W x 1 Z T 0 i c z g 4 Y W V l N j d l L T U 4 Y z Q t N G E 5 M S 1 i M z J i L T J i M W Y x M T g 2 N T U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d X B l c m Z p Y 2 l l X 3 B y b 2 R 1 Y 2 N p b 2 5 f c m R 0 b y I g L z 4 8 R W 5 0 c n k g V H l w Z T 0 i R m l s b G V k Q 2 9 t c G x l d G V S Z X N 1 b H R U b 1 d v c m t z a G V l d C I g V m F s d W U 9 I m w x I i A v P j x F b n R y e S B U e X B l P S J G a W x s Q 2 9 1 b n Q i I F Z h b H V l P S J s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A x O j A 0 O j Q w L j U y M T Q 4 N T l a I i A v P j x F b n R y e S B U e X B l P S J G a W x s Q 2 9 s d W 1 u V H l w Z X M i I F Z h b H V l P S J z Q m d Z Q S I g L z 4 8 R W 5 0 c n k g V H l w Z T 0 i R m l s b E N v b H V t b k 5 h b W V z I i B W Y W x 1 Z T 0 i c 1 s m c X V v d D t B w 7 F v I G F n c s O t Y 2 9 s Y S Z x d W 9 0 O y w m c X V v d D t S Z W d p w 7 N u J n F 1 b 3 Q 7 L C Z x d W 9 0 O 1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O S 9 B d X R v U m V t b 3 Z l Z E N v b H V t b n M x L n t B w 7 F v I G F n c s O t Y 2 9 s Y S w w f S Z x d W 9 0 O y w m c X V v d D t T Z W N 0 a W 9 u M S 9 U Y W J s Y T k v Q X V 0 b 1 J l b W 9 2 Z W R D b 2 x 1 b W 5 z M S 5 7 U m V n a c O z b i w x f S Z x d W 9 0 O y w m c X V v d D t T Z W N 0 a W 9 u M S 9 U Y W J s Y T k v Q X V 0 b 1 J l b W 9 2 Z W R D b 2 x 1 b W 5 z M S 5 7 U H J l Y 2 l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O S 9 B d X R v U m V t b 3 Z l Z E N v b H V t b n M x L n t B w 7 F v I G F n c s O t Y 2 9 s Y S w w f S Z x d W 9 0 O y w m c X V v d D t T Z W N 0 a W 9 u M S 9 U Y W J s Y T k v Q X V 0 b 1 J l b W 9 2 Z W R D b 2 x 1 b W 5 z M S 5 7 U m V n a c O z b i w x f S Z x d W 9 0 O y w m c X V v d D t T Z W N 0 a W 9 u M S 9 U Y W J s Y T k v Q X V 0 b 1 J l b W 9 2 Z W R D b 2 x 1 b W 5 z M S 5 7 U H J l Y 2 l v L D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N T R k Z G E y N D Y t M z B h N C 0 0 Y j k 2 L W I 3 O T c t Z D J j M z V k N D J m M j g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9 k d W N j a W 9 u X 2 N v b n N 1 b H R h I i A v P j x F b n R y e S B U e X B l P S J G a W x s Z W R D b 2 1 w b G V 0 Z V J l c 3 V s d F R v V 2 9 y a 3 N o Z W V 0 I i B W Y W x 1 Z T 0 i b D E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D E 6 M D Q 6 N D A u N T E w N z M 4 O V o i I C 8 + P E V u d H J 5 I F R 5 c G U 9 I k Z p b G x D b 2 x 1 b W 5 U e X B l c y I g V m F s d W U 9 I n N C Z 1 l B I i A v P j x F b n R y e S B U e X B l P S J G a W x s Q 2 9 s d W 1 u T m F t Z X M i I F Z h b H V l P S J z W y Z x d W 9 0 O 0 H D s W 8 g Y W d y w 6 1 j b 2 x h J n F 1 b 3 Q 7 L C Z x d W 9 0 O 1 J l Z 2 n D s 2 4 m c X V v d D s s J n F 1 b 3 Q 7 V G 9 u Z W x h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M S 9 B d X R v U m V t b 3 Z l Z E N v b H V t b n M x L n t B w 7 F v I G F n c s O t Y 2 9 s Y S w w f S Z x d W 9 0 O y w m c X V v d D t T Z W N 0 a W 9 u M S 9 U Y W J s Y T E x L 0 F 1 d G 9 S Z W 1 v d m V k Q 2 9 s d W 1 u c z E u e 1 J l Z 2 n D s 2 4 s M X 0 m c X V v d D s s J n F 1 b 3 Q 7 U 2 V j d G l v b j E v V G F i b G E x M S 9 B d X R v U m V t b 3 Z l Z E N v b H V t b n M x L n t U b 2 5 l b G F k Y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x M S 9 B d X R v U m V t b 3 Z l Z E N v b H V t b n M x L n t B w 7 F v I G F n c s O t Y 2 9 s Y S w w f S Z x d W 9 0 O y w m c X V v d D t T Z W N 0 a W 9 u M S 9 U Y W J s Y T E x L 0 F 1 d G 9 S Z W 1 v d m V k Q 2 9 s d W 1 u c z E u e 1 J l Z 2 n D s 2 4 s M X 0 m c X V v d D s s J n F 1 b 3 Q 7 U 2 V j d G l v b j E v V G F i b G E x M S 9 B d X R v U m V t b 3 Z l Z E N v b H V t b n M x L n t U b 2 5 l b G F k Y X M s M n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M 5 N j M w M G Y x Y i 0 4 M j I 1 L T R i M z U t Y m Y 0 O S 0 1 N G N l Z m I 4 Y W M w M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S Z W 5 k a W 1 p Z W 5 0 b 1 9 j b 2 5 z d W x 0 Y S I g L z 4 8 R W 5 0 c n k g V H l w Z T 0 i R m l s b G V k Q 2 9 t c G x l d G V S Z X N 1 b H R U b 1 d v c m t z a G V l d C I g V m F s d W U 9 I m w x I i A v P j x F b n R y e S B U e X B l P S J G a W x s Q 2 9 1 b n Q i I F Z h b H V l P S J s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A x O j A 0 O j M 4 L j M 5 M D c 0 M z d a I i A v P j x F b n R y e S B U e X B l P S J G a W x s Q 2 9 s d W 1 u V H l w Z X M i I F Z h b H V l P S J z Q m d Z Q S I g L z 4 8 R W 5 0 c n k g V H l w Z T 0 i R m l s b E N v b H V t b k 5 h b W V z I i B W Y W x 1 Z T 0 i c 1 s m c X V v d D t B w 7 F v I G F n c s O t Y 2 9 s Y S Z x d W 9 0 O y w m c X V v d D t S Z W d p w 7 N u J n F 1 b 3 Q 7 L C Z x d W 9 0 O 1 J l b m R p b W l l b n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M y 9 B d X R v U m V t b 3 Z l Z E N v b H V t b n M x L n t B w 7 F v I G F n c s O t Y 2 9 s Y S w w f S Z x d W 9 0 O y w m c X V v d D t T Z W N 0 a W 9 u M S 9 U Y W J s Y T E z L 0 F 1 d G 9 S Z W 1 v d m V k Q 2 9 s d W 1 u c z E u e 1 J l Z 2 n D s 2 4 s M X 0 m c X V v d D s s J n F 1 b 3 Q 7 U 2 V j d G l v b j E v V G F i b G E x M y 9 B d X R v U m V t b 3 Z l Z E N v b H V t b n M x L n t S Z W 5 k a W 1 p Z W 5 0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E z L 0 F 1 d G 9 S Z W 1 v d m V k Q 2 9 s d W 1 u c z E u e 0 H D s W 8 g Y W d y w 6 1 j b 2 x h L D B 9 J n F 1 b 3 Q 7 L C Z x d W 9 0 O 1 N l Y 3 R p b 2 4 x L 1 R h Y m x h M T M v Q X V 0 b 1 J l b W 9 2 Z W R D b 2 x 1 b W 5 z M S 5 7 U m V n a c O z b i w x f S Z x d W 9 0 O y w m c X V v d D t T Z W N 0 a W 9 u M S 9 U Y W J s Y T E z L 0 F 1 d G 9 S Z W 1 v d m V k Q 2 9 s d W 1 u c z E u e 1 J l b m R p b W l l b n R v L D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Y j l i Y T Q w M T g t M 2 E 0 Y S 0 0 Z W F l L W E 1 N D k t Y T c y Z D g y O W Q 5 Y W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x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N 1 8 y I i A v P j x F b n R y e S B U e X B l P S J G a W x s Z W R D b 2 1 w b G V 0 Z V J l c 3 V s d F R v V 2 9 y a 3 N o Z W V 0 I i B W Y W x 1 Z T 0 i b D E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D E 6 M D Q 6 M z k u N D U 0 N T M 1 O V o i I C 8 + P E V u d H J 5 I F R 5 c G U 9 I k Z p b G x D b 2 x 1 b W 5 U e X B l c y I g V m F s d W U 9 I n N C d 1 l G I i A v P j x F b n R y e S B U e X B l P S J G a W x s Q 2 9 s d W 1 u T m F t Z X M i I F Z h b H V l P S J z W y Z x d W 9 0 O 0 Z l Y 2 h h J n F 1 b 3 Q 7 L C Z x d W 9 0 O 0 1 l c m N h Z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3 L 0 F 1 d G 9 S Z W 1 v d m V k Q 2 9 s d W 1 u c z E u e 0 Z l Y 2 h h L D B 9 J n F 1 b 3 Q 7 L C Z x d W 9 0 O 1 N l Y 3 R p b 2 4 x L 1 R h Y m x h M T c v Q X V 0 b 1 J l b W 9 2 Z W R D b 2 x 1 b W 5 z M S 5 7 T W V y Y 2 F k b y w x f S Z x d W 9 0 O y w m c X V v d D t T Z W N 0 a W 9 u M S 9 U Y W J s Y T E 3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T c v Q X V 0 b 1 J l b W 9 2 Z W R D b 2 x 1 b W 5 z M S 5 7 R m V j a G E s M H 0 m c X V v d D s s J n F 1 b 3 Q 7 U 2 V j d G l v b j E v V G F i b G E x N y 9 B d X R v U m V t b 3 Z l Z E N v b H V t b n M x L n t N Z X J j Y W R v L D F 9 J n F 1 b 3 Q 7 L C Z x d W 9 0 O 1 N l Y 3 R p b 2 4 x L 1 R h Y m x h M T c v Q X V 0 b 1 J l b W 9 2 Z W R D b 2 x 1 b W 5 z M S 5 7 V m F s b 3 I s M n 0 m c X V v d D t d L C Z x d W 9 0 O 1 J l b G F 0 a W 9 u c 2 h p c E l u Z m 8 m c X V v d D s 6 W 1 1 9 I i A v P j x F b n R y e S B U e X B l P S J R d W V y e U l E I i B W Y W x 1 Z T 0 i c z R i Y j Y 4 N j J m L T Z m M G Q t N D M 4 N i 1 i N G N i L T c x Y z M 3 Z j c x O G M 4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T Z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A x O j A 0 O j M 5 L j Q z O D g 5 M T l a I i A v P j x F b n R y e S B U e X B l P S J G a W x s Q 2 9 s d W 1 u V H l w Z X M i I F Z h b H V l P S J z Q m d Z R 0 J n W U Q i I C 8 + P E V u d H J 5 I F R 5 c G U 9 I k Z p b G x D b 2 x 1 b W 5 O Y W 1 l c y I g V m F s d W U 9 I n N b J n F 1 b 3 Q 7 V m F y a W V k Y W Q m c X V v d D s s J n F 1 b 3 Q 7 T W V y Y 2 F k b y Z x d W 9 0 O y w m c X V v d D t V b m l k Y W Q g Z G V c b m N v b W V y Y 2 l h b G l 6 Y W N p w 7 N u I C Z x d W 9 0 O y w m c X V v d D t T Z W 1 h b m E g J n F 1 b 3 Q 7 L C Z x d W 9 0 O 0 T D r W E m c X V v d D s s J n F 1 b 3 Q 7 J C B u b 2 1 p b m F s I G N v b i B J V k E v M j V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T Y v Q X V 0 b 1 J l b W 9 2 Z W R D b 2 x 1 b W 5 z M S 5 7 V m F y a W V k Y W Q s M H 0 m c X V v d D s s J n F 1 b 3 Q 7 U 2 V j d G l v b j E v V G F i b G E x N i 9 B d X R v U m V t b 3 Z l Z E N v b H V t b n M x L n t N Z X J j Y W R v L D F 9 J n F 1 b 3 Q 7 L C Z x d W 9 0 O 1 N l Y 3 R p b 2 4 x L 1 R h Y m x h M T Y v Q X V 0 b 1 J l b W 9 2 Z W R D b 2 x 1 b W 5 z M S 5 7 V W 5 p Z G F k I G R l X G 5 j b 2 1 l c m N p Y W x p e m F j a c O z b i A s M n 0 m c X V v d D s s J n F 1 b 3 Q 7 U 2 V j d G l v b j E v V G F i b G E x N i 9 B d X R v U m V t b 3 Z l Z E N v b H V t b n M x L n t T Z W 1 h b m E g L D N 9 J n F 1 b 3 Q 7 L C Z x d W 9 0 O 1 N l Y 3 R p b 2 4 x L 1 R h Y m x h M T Y v Q X V 0 b 1 J l b W 9 2 Z W R D b 2 x 1 b W 5 z M S 5 7 R M O t Y S w 0 f S Z x d W 9 0 O y w m c X V v d D t T Z W N 0 a W 9 u M S 9 U Y W J s Y T E 2 L 0 F 1 d G 9 S Z W 1 v d m V k Q 2 9 s d W 1 u c z E u e y Q g b m 9 t a W 5 h b C B j b 2 4 g S V Z B L z I 1 S 2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E x N i 9 B d X R v U m V t b 3 Z l Z E N v b H V t b n M x L n t W Y X J p Z W R h Z C w w f S Z x d W 9 0 O y w m c X V v d D t T Z W N 0 a W 9 u M S 9 U Y W J s Y T E 2 L 0 F 1 d G 9 S Z W 1 v d m V k Q 2 9 s d W 1 u c z E u e 0 1 l c m N h Z G 8 s M X 0 m c X V v d D s s J n F 1 b 3 Q 7 U 2 V j d G l v b j E v V G F i b G E x N i 9 B d X R v U m V t b 3 Z l Z E N v b H V t b n M x L n t V b m l k Y W Q g Z G V c b m N v b W V y Y 2 l h b G l 6 Y W N p w 7 N u I C w y f S Z x d W 9 0 O y w m c X V v d D t T Z W N 0 a W 9 u M S 9 U Y W J s Y T E 2 L 0 F 1 d G 9 S Z W 1 v d m V k Q 2 9 s d W 1 u c z E u e 1 N l b W F u Y S A s M 3 0 m c X V v d D s s J n F 1 b 3 Q 7 U 2 V j d G l v b j E v V G F i b G E x N i 9 B d X R v U m V t b 3 Z l Z E N v b H V t b n M x L n t E w 6 1 h L D R 9 J n F 1 b 3 Q 7 L C Z x d W 9 0 O 1 N l Y 3 R p b 2 4 x L 1 R h Y m x h M T Y v Q X V 0 b 1 J l b W 9 2 Z W R D b 2 x 1 b W 5 z M S 5 7 J C B u b 2 1 p b m F s I G N v b i B J V k E v M j V L Z y w 1 f S Z x d W 9 0 O 1 0 s J n F 1 b 3 Q 7 U m V s Y X R p b 2 5 z a G l w S W 5 m b y Z x d W 9 0 O z p b X X 0 i I C 8 + P E V u d H J 5 I F R 5 c G U 9 I l F 1 Z X J 5 S U Q i I F Z h b H V l P S J z Z T B i Z D d h N j I t M T k z M C 0 0 M z M 2 L W J m Y 2 U t N 2 F k Z W R j N 2 Q 5 N W U 3 I i A v P j w v U 3 R h Y m x l R W 5 0 c m l l c z 4 8 L 0 l 0 Z W 0 + P E l 0 Z W 0 + P E l 0 Z W 1 M b 2 N h d G l v b j 4 8 S X R l b V R 5 c G U + R m 9 y b X V s Y T w v S X R l b V R 5 c G U + P E l 0 Z W 1 Q Y X R o P l N l Y 3 R p b 2 4 x L 1 R h Y m x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v M E 9 g C h j Q b 1 w T 1 p l L Z Q N A A A A A A I A A A A A A B B m A A A A A Q A A I A A A A K i F 7 D X / N k b q 8 W 8 Q T P m M A d O p l S U / X 6 L B 5 C o V M E 2 L T 2 9 W A A A A A A 6 A A A A A A g A A I A A A A B 9 d E Y 6 n p b K 8 p a y i j c h m U A Q q l v f 5 l c / h f j N 6 z r z p 9 6 l 2 U A A A A F J u g k 6 4 L O z V g x G Q v o o u N E d Z X w p E k a / p Q f N q n c W Q n v z g 2 g D 7 G S V c 2 H W L y 8 r r l W B R g D v G s D s p j c F n j m C 3 C j 3 2 1 e s G A M 3 + q H q n q f A W b n I I 2 j m + Q A A A A H X N s R + B Y H / z R F Z J 3 W j p Q 8 z d 3 6 A O v + m w z h 3 f L / Q x e k D 1 b q j B s 1 l n P e 1 O s a 1 M i G t B r X Y k I F n a 9 o Z f t X z B 8 G w w 3 z A = < / D a t a M a s h u p > 
</file>

<file path=customXml/itemProps1.xml><?xml version="1.0" encoding="utf-8"?>
<ds:datastoreItem xmlns:ds="http://schemas.openxmlformats.org/officeDocument/2006/customXml" ds:itemID="{A3D4E23D-8B56-46B4-A158-C821E54E3A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Precio_mayorista_mes</vt:lpstr>
      <vt:lpstr>Precio_mensual_papa_mayorista</vt:lpstr>
      <vt:lpstr>Precio_mensual_minorista</vt:lpstr>
      <vt:lpstr>Precio mensual_minorista</vt:lpstr>
      <vt:lpstr>Precio_semanal_minorista</vt:lpstr>
      <vt:lpstr>Precio_semanal_minorista_region</vt:lpstr>
      <vt:lpstr>Precio_diario</vt:lpstr>
      <vt:lpstr>Precio_diario_var</vt:lpstr>
      <vt:lpstr>precio_diario_variedades</vt:lpstr>
      <vt:lpstr>Superficie_producción_rendimien</vt:lpstr>
      <vt:lpstr>Superficie_consulta</vt:lpstr>
      <vt:lpstr>Superficie</vt:lpstr>
      <vt:lpstr>Producción_consulta</vt:lpstr>
      <vt:lpstr>Producción</vt:lpstr>
      <vt:lpstr>Rendimiento consulta</vt:lpstr>
      <vt:lpstr>Rendimiento</vt:lpstr>
      <vt:lpstr>Exportaciones</vt:lpstr>
      <vt:lpstr>Importaciones</vt:lpstr>
      <vt:lpstr>Tabla17</vt:lpstr>
      <vt:lpstr>Precio_diario_mercado</vt:lpstr>
      <vt:lpstr>Fuente</vt:lpstr>
      <vt:lpstr>Precio_dia_var_con</vt:lpstr>
      <vt:lpstr>Precio_diario_vari</vt:lpstr>
      <vt:lpstr>Codigos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2020-12-09T20:55:54Z</dcterms:created>
  <dcterms:modified xsi:type="dcterms:W3CDTF">2020-12-11T01:26:12Z</dcterms:modified>
</cp:coreProperties>
</file>