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AGRO\Repositorio Agricultura\Para power bi\Chile\Agricola\Repositorio\"/>
    </mc:Choice>
  </mc:AlternateContent>
  <xr:revisionPtr revIDLastSave="0" documentId="13_ncr:1_{21718436-5F12-499B-912E-B9A6D4E68828}" xr6:coauthVersionLast="46" xr6:coauthVersionMax="46" xr10:uidLastSave="{00000000-0000-0000-0000-000000000000}"/>
  <bookViews>
    <workbookView xWindow="15" yWindow="0" windowWidth="14460" windowHeight="15555" firstSheet="18" activeTab="22" xr2:uid="{00000000-000D-0000-FFFF-FFFF00000000}"/>
  </bookViews>
  <sheets>
    <sheet name="Resumen" sheetId="26" r:id="rId1"/>
    <sheet name="Fuente " sheetId="31" r:id="rId2"/>
    <sheet name="2019" sheetId="29" r:id="rId3"/>
    <sheet name="2018" sheetId="28" r:id="rId4"/>
    <sheet name="2017" sheetId="27" r:id="rId5"/>
    <sheet name="2016" sheetId="24" r:id="rId6"/>
    <sheet name="2015" sheetId="8" r:id="rId7"/>
    <sheet name="2014" sheetId="7" r:id="rId8"/>
    <sheet name="2013" sheetId="6" r:id="rId9"/>
    <sheet name="Arica y Parinacota" sheetId="21" r:id="rId10"/>
    <sheet name="Tarapaca" sheetId="22" r:id="rId11"/>
    <sheet name="Atacama" sheetId="10" r:id="rId12"/>
    <sheet name="Coquimbo" sheetId="11" r:id="rId13"/>
    <sheet name="Valparaiso" sheetId="1" r:id="rId14"/>
    <sheet name="Metropolitana" sheetId="4" r:id="rId15"/>
    <sheet name="O'Higgins" sheetId="5" r:id="rId16"/>
    <sheet name="Maule" sheetId="16" r:id="rId17"/>
    <sheet name="Ñuble" sheetId="30" r:id="rId18"/>
    <sheet name="Biobío" sheetId="9" r:id="rId19"/>
    <sheet name="Araucanía" sheetId="20" r:id="rId20"/>
    <sheet name="Los Ríos" sheetId="19" r:id="rId21"/>
    <sheet name="Lagos " sheetId="18" r:id="rId22"/>
    <sheet name="Aysén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1" l="1"/>
  <c r="G27" i="26"/>
  <c r="F27" i="26"/>
  <c r="C27" i="26"/>
  <c r="B27" i="26"/>
  <c r="K14" i="23"/>
  <c r="J14" i="23"/>
  <c r="L14" i="23" s="1"/>
  <c r="E14" i="23" s="1"/>
  <c r="H14" i="23"/>
  <c r="D14" i="23"/>
  <c r="K16" i="18"/>
  <c r="J16" i="18"/>
  <c r="L16" i="18"/>
  <c r="E16" i="18" s="1"/>
  <c r="H16" i="18"/>
  <c r="D16" i="18"/>
  <c r="K16" i="19"/>
  <c r="L16" i="19" s="1"/>
  <c r="E16" i="19" s="1"/>
  <c r="J16" i="19"/>
  <c r="H16" i="19"/>
  <c r="D16" i="19"/>
  <c r="K6" i="23"/>
  <c r="L6" i="23" s="1"/>
  <c r="J6" i="23"/>
  <c r="H6" i="23"/>
  <c r="I6" i="23" s="1"/>
  <c r="D6" i="23"/>
  <c r="K7" i="18"/>
  <c r="J7" i="18"/>
  <c r="L7" i="18" s="1"/>
  <c r="I7" i="18" s="1"/>
  <c r="H7" i="18"/>
  <c r="D7" i="18"/>
  <c r="K7" i="19"/>
  <c r="L7" i="19"/>
  <c r="I7" i="19"/>
  <c r="J7" i="19"/>
  <c r="H7" i="19"/>
  <c r="D7" i="19"/>
  <c r="K16" i="20"/>
  <c r="J16" i="20"/>
  <c r="L16" i="20" s="1"/>
  <c r="H16" i="20"/>
  <c r="I16" i="20" s="1"/>
  <c r="D16" i="20"/>
  <c r="E16" i="20" s="1"/>
  <c r="K7" i="20"/>
  <c r="J7" i="20"/>
  <c r="L7" i="20" s="1"/>
  <c r="H7" i="20"/>
  <c r="D7" i="20"/>
  <c r="K16" i="9"/>
  <c r="L16" i="9"/>
  <c r="E16" i="9" s="1"/>
  <c r="J16" i="9"/>
  <c r="H16" i="9"/>
  <c r="I16" i="9" s="1"/>
  <c r="D16" i="9"/>
  <c r="K7" i="9"/>
  <c r="J7" i="9"/>
  <c r="L7" i="9" s="1"/>
  <c r="H7" i="9"/>
  <c r="I7" i="9" s="1"/>
  <c r="D7" i="9"/>
  <c r="E7" i="9" s="1"/>
  <c r="K13" i="30"/>
  <c r="J13" i="30"/>
  <c r="L13" i="30" s="1"/>
  <c r="H13" i="30"/>
  <c r="D13" i="30"/>
  <c r="K5" i="30"/>
  <c r="L5" i="30" s="1"/>
  <c r="J5" i="30"/>
  <c r="H5" i="30"/>
  <c r="I5" i="30" s="1"/>
  <c r="D5" i="30"/>
  <c r="K7" i="16"/>
  <c r="J7" i="16"/>
  <c r="L7" i="16" s="1"/>
  <c r="H7" i="16"/>
  <c r="D7" i="16"/>
  <c r="E21" i="26"/>
  <c r="G28" i="26"/>
  <c r="G35" i="26"/>
  <c r="F28" i="26"/>
  <c r="F35" i="26"/>
  <c r="C28" i="26"/>
  <c r="C35" i="26"/>
  <c r="B28" i="26"/>
  <c r="B35" i="26" s="1"/>
  <c r="D70" i="26"/>
  <c r="K16" i="16"/>
  <c r="J16" i="16"/>
  <c r="L16" i="16" s="1"/>
  <c r="E16" i="16" s="1"/>
  <c r="H16" i="16"/>
  <c r="I16" i="16" s="1"/>
  <c r="D16" i="16"/>
  <c r="K14" i="22"/>
  <c r="J14" i="22"/>
  <c r="L14" i="22" s="1"/>
  <c r="H14" i="22"/>
  <c r="D14" i="22"/>
  <c r="K6" i="22"/>
  <c r="J6" i="22"/>
  <c r="L6" i="22" s="1"/>
  <c r="H6" i="22"/>
  <c r="I6" i="22" s="1"/>
  <c r="D6" i="22"/>
  <c r="K14" i="21"/>
  <c r="J14" i="21"/>
  <c r="L14" i="21"/>
  <c r="I14" i="21" s="1"/>
  <c r="H14" i="21"/>
  <c r="D14" i="21"/>
  <c r="K64" i="26"/>
  <c r="L64" i="26"/>
  <c r="K65" i="26"/>
  <c r="K66" i="26"/>
  <c r="K67" i="26"/>
  <c r="K77" i="26" s="1"/>
  <c r="K68" i="26"/>
  <c r="K69" i="26"/>
  <c r="K70" i="26"/>
  <c r="K71" i="26"/>
  <c r="K72" i="26"/>
  <c r="K73" i="26"/>
  <c r="L73" i="26" s="1"/>
  <c r="K74" i="26"/>
  <c r="K75" i="26"/>
  <c r="K76" i="26"/>
  <c r="J64" i="26"/>
  <c r="J65" i="26"/>
  <c r="J66" i="26"/>
  <c r="L66" i="26" s="1"/>
  <c r="J67" i="26"/>
  <c r="L67" i="26" s="1"/>
  <c r="E67" i="26" s="1"/>
  <c r="J68" i="26"/>
  <c r="L68" i="26"/>
  <c r="J69" i="26"/>
  <c r="L69" i="26" s="1"/>
  <c r="E69" i="26" s="1"/>
  <c r="J70" i="26"/>
  <c r="J28" i="26" s="1"/>
  <c r="J71" i="26"/>
  <c r="L71" i="26" s="1"/>
  <c r="J72" i="26"/>
  <c r="J73" i="26"/>
  <c r="J74" i="26"/>
  <c r="L74" i="26"/>
  <c r="J75" i="26"/>
  <c r="L75" i="26" s="1"/>
  <c r="E75" i="26" s="1"/>
  <c r="J76" i="26"/>
  <c r="H64" i="26"/>
  <c r="I64" i="26" s="1"/>
  <c r="H65" i="26"/>
  <c r="H66" i="26"/>
  <c r="H67" i="26"/>
  <c r="H68" i="26"/>
  <c r="H69" i="26"/>
  <c r="H70" i="26"/>
  <c r="H71" i="26"/>
  <c r="H72" i="26"/>
  <c r="H73" i="26"/>
  <c r="H74" i="26"/>
  <c r="H75" i="26"/>
  <c r="H76" i="26"/>
  <c r="D64" i="26"/>
  <c r="D65" i="26"/>
  <c r="D66" i="26"/>
  <c r="D67" i="26"/>
  <c r="D68" i="26"/>
  <c r="E68" i="26" s="1"/>
  <c r="D69" i="26"/>
  <c r="D71" i="26"/>
  <c r="D72" i="26"/>
  <c r="E72" i="26" s="1"/>
  <c r="D73" i="26"/>
  <c r="D74" i="26"/>
  <c r="E74" i="26" s="1"/>
  <c r="D75" i="26"/>
  <c r="D76" i="26"/>
  <c r="E14" i="21"/>
  <c r="L76" i="26"/>
  <c r="E76" i="26" s="1"/>
  <c r="K43" i="26"/>
  <c r="K44" i="26"/>
  <c r="K45" i="26"/>
  <c r="K46" i="26"/>
  <c r="K47" i="26"/>
  <c r="L47" i="26" s="1"/>
  <c r="I47" i="26" s="1"/>
  <c r="K48" i="26"/>
  <c r="K27" i="26" s="1"/>
  <c r="K35" i="26" s="1"/>
  <c r="K49" i="26"/>
  <c r="K28" i="26"/>
  <c r="K50" i="26"/>
  <c r="K51" i="26"/>
  <c r="K52" i="26"/>
  <c r="L52" i="26"/>
  <c r="K53" i="26"/>
  <c r="K54" i="26"/>
  <c r="K55" i="26"/>
  <c r="J44" i="26"/>
  <c r="J45" i="26"/>
  <c r="J56" i="26" s="1"/>
  <c r="J46" i="26"/>
  <c r="L46" i="26" s="1"/>
  <c r="J47" i="26"/>
  <c r="J48" i="26"/>
  <c r="J27" i="26" s="1"/>
  <c r="J35" i="26" s="1"/>
  <c r="J49" i="26"/>
  <c r="L49" i="26"/>
  <c r="J50" i="26"/>
  <c r="L50" i="26"/>
  <c r="J51" i="26"/>
  <c r="J52" i="26"/>
  <c r="J53" i="26"/>
  <c r="L53" i="26" s="1"/>
  <c r="I53" i="26" s="1"/>
  <c r="J54" i="26"/>
  <c r="L54" i="26" s="1"/>
  <c r="J55" i="26"/>
  <c r="L55" i="26" s="1"/>
  <c r="I55" i="26" s="1"/>
  <c r="H43" i="26"/>
  <c r="H44" i="26"/>
  <c r="H45" i="26"/>
  <c r="H46" i="26"/>
  <c r="H47" i="26"/>
  <c r="H48" i="26"/>
  <c r="H27" i="26" s="1"/>
  <c r="H49" i="26"/>
  <c r="H28" i="26" s="1"/>
  <c r="H50" i="26"/>
  <c r="I50" i="26" s="1"/>
  <c r="H51" i="26"/>
  <c r="H52" i="26"/>
  <c r="I52" i="26" s="1"/>
  <c r="H53" i="26"/>
  <c r="H54" i="26"/>
  <c r="I54" i="26" s="1"/>
  <c r="H55" i="26"/>
  <c r="D43" i="26"/>
  <c r="E43" i="26" s="1"/>
  <c r="D44" i="26"/>
  <c r="D45" i="26"/>
  <c r="D56" i="26" s="1"/>
  <c r="D46" i="26"/>
  <c r="D47" i="26"/>
  <c r="D48" i="26"/>
  <c r="D27" i="26" s="1"/>
  <c r="D49" i="26"/>
  <c r="D28" i="26" s="1"/>
  <c r="D50" i="26"/>
  <c r="D51" i="26"/>
  <c r="D52" i="26"/>
  <c r="E52" i="26" s="1"/>
  <c r="D53" i="26"/>
  <c r="D54" i="26"/>
  <c r="D55" i="26"/>
  <c r="L18" i="28"/>
  <c r="K18" i="28"/>
  <c r="J18" i="28"/>
  <c r="H18" i="28"/>
  <c r="I18" i="28" s="1"/>
  <c r="G18" i="28"/>
  <c r="F18" i="28"/>
  <c r="D18" i="28"/>
  <c r="E18" i="28" s="1"/>
  <c r="C18" i="28"/>
  <c r="B18" i="28"/>
  <c r="K14" i="26"/>
  <c r="J14" i="26"/>
  <c r="F14" i="26"/>
  <c r="G14" i="26"/>
  <c r="H14" i="26"/>
  <c r="B14" i="26"/>
  <c r="C14" i="26"/>
  <c r="D14" i="26"/>
  <c r="L65" i="26"/>
  <c r="I65" i="26" s="1"/>
  <c r="C18" i="5"/>
  <c r="F18" i="5"/>
  <c r="G18" i="5"/>
  <c r="B18" i="5"/>
  <c r="J17" i="5"/>
  <c r="K17" i="5"/>
  <c r="K18" i="5" s="1"/>
  <c r="H17" i="5"/>
  <c r="D17" i="5"/>
  <c r="C8" i="5"/>
  <c r="F8" i="5"/>
  <c r="G8" i="5"/>
  <c r="B8" i="5"/>
  <c r="F19" i="11"/>
  <c r="G19" i="11"/>
  <c r="C19" i="11"/>
  <c r="B19" i="11"/>
  <c r="J18" i="11"/>
  <c r="K18" i="11"/>
  <c r="H18" i="11"/>
  <c r="D18" i="11"/>
  <c r="E18" i="11" s="1"/>
  <c r="C8" i="11"/>
  <c r="F8" i="11"/>
  <c r="G8" i="11"/>
  <c r="B8" i="11"/>
  <c r="J7" i="11"/>
  <c r="K7" i="11"/>
  <c r="H7" i="11"/>
  <c r="H8" i="11"/>
  <c r="D7" i="11"/>
  <c r="F18" i="10"/>
  <c r="G18" i="10"/>
  <c r="C18" i="10"/>
  <c r="B18" i="10"/>
  <c r="J17" i="10"/>
  <c r="K17" i="10"/>
  <c r="K18" i="10" s="1"/>
  <c r="H17" i="10"/>
  <c r="D17" i="10"/>
  <c r="F8" i="10"/>
  <c r="G8" i="10"/>
  <c r="C8" i="10"/>
  <c r="B8" i="10"/>
  <c r="J7" i="10"/>
  <c r="L7" i="10"/>
  <c r="K7" i="10"/>
  <c r="H7" i="10"/>
  <c r="D7" i="10"/>
  <c r="D8" i="10" s="1"/>
  <c r="L18" i="27"/>
  <c r="K18" i="27"/>
  <c r="J18" i="27"/>
  <c r="H18" i="27"/>
  <c r="I18" i="27" s="1"/>
  <c r="G18" i="27"/>
  <c r="F18" i="27"/>
  <c r="D18" i="27"/>
  <c r="E18" i="27"/>
  <c r="C18" i="27"/>
  <c r="B18" i="27"/>
  <c r="J17" i="1"/>
  <c r="K17" i="1"/>
  <c r="L17" i="1" s="1"/>
  <c r="H17" i="1"/>
  <c r="C18" i="1"/>
  <c r="F18" i="1"/>
  <c r="G18" i="1"/>
  <c r="B18" i="1"/>
  <c r="D17" i="1"/>
  <c r="H7" i="1"/>
  <c r="C8" i="1"/>
  <c r="F8" i="1"/>
  <c r="G8" i="1"/>
  <c r="J7" i="1"/>
  <c r="K7" i="1"/>
  <c r="L7" i="1"/>
  <c r="B8" i="1"/>
  <c r="D7" i="1"/>
  <c r="G77" i="26"/>
  <c r="F77" i="26"/>
  <c r="C77" i="26"/>
  <c r="B77" i="26"/>
  <c r="L72" i="26"/>
  <c r="K63" i="26"/>
  <c r="J63" i="26"/>
  <c r="J77" i="26" s="1"/>
  <c r="H63" i="26"/>
  <c r="H77" i="26" s="1"/>
  <c r="D63" i="26"/>
  <c r="D77" i="26" s="1"/>
  <c r="G56" i="26"/>
  <c r="F56" i="26"/>
  <c r="C56" i="26"/>
  <c r="B56" i="26"/>
  <c r="J43" i="26"/>
  <c r="L43" i="26"/>
  <c r="I43" i="26"/>
  <c r="K42" i="26"/>
  <c r="J42" i="26"/>
  <c r="H42" i="26"/>
  <c r="H56" i="26"/>
  <c r="D42" i="26"/>
  <c r="E42" i="26" s="1"/>
  <c r="H17" i="4"/>
  <c r="D17" i="4"/>
  <c r="D18" i="4" s="1"/>
  <c r="J17" i="4"/>
  <c r="K17" i="4"/>
  <c r="L17" i="4" s="1"/>
  <c r="C18" i="4"/>
  <c r="F18" i="4"/>
  <c r="G18" i="4"/>
  <c r="B18" i="4"/>
  <c r="F8" i="4"/>
  <c r="G8" i="4"/>
  <c r="J7" i="4"/>
  <c r="K7" i="4"/>
  <c r="L7" i="4" s="1"/>
  <c r="H7" i="4"/>
  <c r="C8" i="4"/>
  <c r="B8" i="4"/>
  <c r="D7" i="4"/>
  <c r="J18" i="24"/>
  <c r="K18" i="24"/>
  <c r="L18" i="24"/>
  <c r="F18" i="24"/>
  <c r="G18" i="24"/>
  <c r="H18" i="24"/>
  <c r="I18" i="24" s="1"/>
  <c r="B18" i="24"/>
  <c r="C18" i="24"/>
  <c r="D18" i="24"/>
  <c r="E18" i="24" s="1"/>
  <c r="D5" i="9"/>
  <c r="H5" i="9"/>
  <c r="J5" i="9"/>
  <c r="K5" i="9"/>
  <c r="D6" i="9"/>
  <c r="H6" i="9"/>
  <c r="J6" i="9"/>
  <c r="K6" i="9"/>
  <c r="L6" i="9"/>
  <c r="I6" i="9" s="1"/>
  <c r="K13" i="23"/>
  <c r="J13" i="23"/>
  <c r="H13" i="23"/>
  <c r="D13" i="23"/>
  <c r="K5" i="23"/>
  <c r="J5" i="23"/>
  <c r="L5" i="23" s="1"/>
  <c r="H5" i="23"/>
  <c r="D5" i="23"/>
  <c r="K15" i="9"/>
  <c r="J15" i="9"/>
  <c r="H15" i="9"/>
  <c r="D15" i="9"/>
  <c r="K15" i="16"/>
  <c r="J15" i="16"/>
  <c r="L15" i="16" s="1"/>
  <c r="H15" i="16"/>
  <c r="D15" i="16"/>
  <c r="K6" i="16"/>
  <c r="J6" i="16"/>
  <c r="H6" i="16"/>
  <c r="D6" i="16"/>
  <c r="D13" i="22"/>
  <c r="K13" i="22"/>
  <c r="J13" i="22"/>
  <c r="L13" i="22" s="1"/>
  <c r="E13" i="22" s="1"/>
  <c r="H13" i="22"/>
  <c r="I13" i="22" s="1"/>
  <c r="K5" i="22"/>
  <c r="J5" i="22"/>
  <c r="H5" i="22"/>
  <c r="D5" i="22"/>
  <c r="E5" i="22" s="1"/>
  <c r="K13" i="21"/>
  <c r="J13" i="21"/>
  <c r="H13" i="21"/>
  <c r="D13" i="21"/>
  <c r="K5" i="21"/>
  <c r="J5" i="21"/>
  <c r="H5" i="21"/>
  <c r="D5" i="21"/>
  <c r="E5" i="21" s="1"/>
  <c r="K15" i="18"/>
  <c r="J15" i="18"/>
  <c r="H15" i="18"/>
  <c r="D15" i="18"/>
  <c r="K6" i="18"/>
  <c r="J6" i="18"/>
  <c r="H6" i="18"/>
  <c r="D6" i="18"/>
  <c r="J15" i="19"/>
  <c r="K15" i="19"/>
  <c r="H15" i="19"/>
  <c r="D15" i="19"/>
  <c r="J6" i="19"/>
  <c r="K6" i="19"/>
  <c r="H6" i="19"/>
  <c r="I6" i="19" s="1"/>
  <c r="D6" i="19"/>
  <c r="J15" i="20"/>
  <c r="K15" i="20"/>
  <c r="H15" i="20"/>
  <c r="D15" i="20"/>
  <c r="J6" i="20"/>
  <c r="K6" i="20"/>
  <c r="L6" i="20" s="1"/>
  <c r="E6" i="20" s="1"/>
  <c r="H6" i="20"/>
  <c r="D6" i="20"/>
  <c r="J14" i="9"/>
  <c r="K14" i="9"/>
  <c r="L14" i="9" s="1"/>
  <c r="J14" i="20"/>
  <c r="K14" i="20"/>
  <c r="H14" i="20"/>
  <c r="I14" i="20" s="1"/>
  <c r="D14" i="20"/>
  <c r="J5" i="20"/>
  <c r="K5" i="20"/>
  <c r="L5" i="20" s="1"/>
  <c r="H5" i="20"/>
  <c r="D5" i="20"/>
  <c r="J14" i="19"/>
  <c r="L14" i="19"/>
  <c r="I14" i="19" s="1"/>
  <c r="K14" i="19"/>
  <c r="H14" i="19"/>
  <c r="D14" i="19"/>
  <c r="J5" i="19"/>
  <c r="L5" i="19" s="1"/>
  <c r="K5" i="19"/>
  <c r="H5" i="19"/>
  <c r="I5" i="19" s="1"/>
  <c r="D5" i="19"/>
  <c r="J14" i="18"/>
  <c r="K14" i="18"/>
  <c r="H14" i="18"/>
  <c r="D14" i="18"/>
  <c r="J5" i="18"/>
  <c r="K5" i="18"/>
  <c r="H5" i="18"/>
  <c r="I5" i="18" s="1"/>
  <c r="D5" i="18"/>
  <c r="K14" i="16"/>
  <c r="J14" i="16"/>
  <c r="H14" i="16"/>
  <c r="D14" i="16"/>
  <c r="E14" i="16" s="1"/>
  <c r="K5" i="16"/>
  <c r="J5" i="16"/>
  <c r="L5" i="16" s="1"/>
  <c r="H5" i="16"/>
  <c r="D5" i="16"/>
  <c r="L14" i="16"/>
  <c r="J17" i="11"/>
  <c r="L17" i="11" s="1"/>
  <c r="K17" i="11"/>
  <c r="J16" i="11"/>
  <c r="K16" i="11"/>
  <c r="L16" i="11" s="1"/>
  <c r="H17" i="11"/>
  <c r="H19" i="11" s="1"/>
  <c r="H16" i="11"/>
  <c r="D17" i="11"/>
  <c r="D16" i="11"/>
  <c r="J6" i="11"/>
  <c r="L6" i="11" s="1"/>
  <c r="K6" i="11"/>
  <c r="J5" i="11"/>
  <c r="L5" i="11" s="1"/>
  <c r="K5" i="11"/>
  <c r="H6" i="11"/>
  <c r="H5" i="11"/>
  <c r="D6" i="11"/>
  <c r="D5" i="11"/>
  <c r="J16" i="10"/>
  <c r="K16" i="10"/>
  <c r="L16" i="10" s="1"/>
  <c r="J15" i="10"/>
  <c r="L15" i="10" s="1"/>
  <c r="K15" i="10"/>
  <c r="H16" i="10"/>
  <c r="H15" i="10"/>
  <c r="D16" i="10"/>
  <c r="D15" i="10"/>
  <c r="J6" i="10"/>
  <c r="L6" i="10" s="1"/>
  <c r="E6" i="10" s="1"/>
  <c r="K6" i="10"/>
  <c r="K8" i="10" s="1"/>
  <c r="J5" i="10"/>
  <c r="L5" i="10" s="1"/>
  <c r="K5" i="10"/>
  <c r="H6" i="10"/>
  <c r="H5" i="10"/>
  <c r="D6" i="10"/>
  <c r="D5" i="10"/>
  <c r="H14" i="9"/>
  <c r="D14" i="9"/>
  <c r="H16" i="5"/>
  <c r="J16" i="5"/>
  <c r="L16" i="5"/>
  <c r="E16" i="5" s="1"/>
  <c r="K16" i="5"/>
  <c r="H15" i="5"/>
  <c r="J15" i="5"/>
  <c r="K15" i="5"/>
  <c r="D16" i="5"/>
  <c r="D15" i="5"/>
  <c r="H6" i="5"/>
  <c r="J6" i="5"/>
  <c r="J8" i="5" s="1"/>
  <c r="K6" i="5"/>
  <c r="H5" i="5"/>
  <c r="J5" i="5"/>
  <c r="L5" i="5" s="1"/>
  <c r="I5" i="5" s="1"/>
  <c r="K5" i="5"/>
  <c r="D6" i="5"/>
  <c r="D5" i="5"/>
  <c r="E15" i="8"/>
  <c r="D15" i="8"/>
  <c r="C15" i="8"/>
  <c r="B15" i="8"/>
  <c r="F15" i="8" s="1"/>
  <c r="F14" i="7"/>
  <c r="F13" i="7"/>
  <c r="F12" i="7"/>
  <c r="F11" i="7"/>
  <c r="F10" i="7"/>
  <c r="F9" i="7"/>
  <c r="F8" i="7"/>
  <c r="E15" i="7"/>
  <c r="D15" i="7"/>
  <c r="C15" i="7"/>
  <c r="F7" i="7"/>
  <c r="F6" i="7"/>
  <c r="F5" i="7"/>
  <c r="E15" i="6"/>
  <c r="D15" i="6"/>
  <c r="C15" i="6"/>
  <c r="B15" i="6"/>
  <c r="F15" i="6" s="1"/>
  <c r="F14" i="6"/>
  <c r="G14" i="6" s="1"/>
  <c r="F13" i="6"/>
  <c r="F12" i="6"/>
  <c r="F11" i="6"/>
  <c r="F10" i="6"/>
  <c r="F9" i="6"/>
  <c r="F8" i="6"/>
  <c r="F7" i="6"/>
  <c r="F6" i="6"/>
  <c r="F5" i="6"/>
  <c r="B15" i="7"/>
  <c r="F15" i="7" s="1"/>
  <c r="K16" i="1"/>
  <c r="J16" i="1"/>
  <c r="K15" i="1"/>
  <c r="L15" i="1" s="1"/>
  <c r="J15" i="1"/>
  <c r="H16" i="1"/>
  <c r="H15" i="1"/>
  <c r="D16" i="1"/>
  <c r="D15" i="1"/>
  <c r="K6" i="1"/>
  <c r="L6" i="1" s="1"/>
  <c r="K5" i="1"/>
  <c r="L5" i="1" s="1"/>
  <c r="J5" i="1"/>
  <c r="J6" i="1"/>
  <c r="H6" i="1"/>
  <c r="H5" i="1"/>
  <c r="D6" i="1"/>
  <c r="D5" i="1"/>
  <c r="H16" i="4"/>
  <c r="H15" i="4"/>
  <c r="D16" i="4"/>
  <c r="D15" i="4"/>
  <c r="H6" i="4"/>
  <c r="H5" i="4"/>
  <c r="D6" i="4"/>
  <c r="D8" i="4" s="1"/>
  <c r="D5" i="4"/>
  <c r="K16" i="4"/>
  <c r="L16" i="4" s="1"/>
  <c r="K15" i="4"/>
  <c r="J16" i="4"/>
  <c r="J15" i="4"/>
  <c r="K6" i="4"/>
  <c r="L6" i="4" s="1"/>
  <c r="K5" i="4"/>
  <c r="L5" i="4" s="1"/>
  <c r="I5" i="4" s="1"/>
  <c r="J6" i="4"/>
  <c r="J5" i="4"/>
  <c r="L15" i="4"/>
  <c r="E15" i="4"/>
  <c r="L14" i="20"/>
  <c r="L15" i="9"/>
  <c r="L13" i="21"/>
  <c r="E13" i="21"/>
  <c r="L6" i="18"/>
  <c r="I6" i="18" s="1"/>
  <c r="K18" i="1"/>
  <c r="I15" i="4"/>
  <c r="H18" i="1"/>
  <c r="L13" i="23"/>
  <c r="L14" i="18"/>
  <c r="I14" i="18" s="1"/>
  <c r="L5" i="18"/>
  <c r="E5" i="18"/>
  <c r="L15" i="18"/>
  <c r="E15" i="18" s="1"/>
  <c r="L6" i="19"/>
  <c r="L15" i="19"/>
  <c r="E15" i="19" s="1"/>
  <c r="E15" i="9"/>
  <c r="I15" i="9"/>
  <c r="L6" i="16"/>
  <c r="E6" i="16"/>
  <c r="I14" i="16"/>
  <c r="L15" i="5"/>
  <c r="I15" i="5"/>
  <c r="K8" i="5"/>
  <c r="D8" i="5"/>
  <c r="D18" i="5"/>
  <c r="J18" i="5"/>
  <c r="J8" i="4"/>
  <c r="J18" i="4"/>
  <c r="J8" i="1"/>
  <c r="H8" i="1"/>
  <c r="L16" i="1"/>
  <c r="E16" i="1" s="1"/>
  <c r="D8" i="1"/>
  <c r="D18" i="1"/>
  <c r="D8" i="11"/>
  <c r="K8" i="11"/>
  <c r="K19" i="11"/>
  <c r="L7" i="11"/>
  <c r="E7" i="11" s="1"/>
  <c r="L18" i="11"/>
  <c r="D18" i="10"/>
  <c r="J18" i="10"/>
  <c r="L5" i="22"/>
  <c r="I5" i="22" s="1"/>
  <c r="L5" i="21"/>
  <c r="I5" i="21"/>
  <c r="L51" i="26"/>
  <c r="I51" i="26" s="1"/>
  <c r="L42" i="26"/>
  <c r="I42" i="26"/>
  <c r="I16" i="1"/>
  <c r="I18" i="11"/>
  <c r="I13" i="23"/>
  <c r="E13" i="23"/>
  <c r="I72" i="26"/>
  <c r="I6" i="16"/>
  <c r="I13" i="21"/>
  <c r="L15" i="20"/>
  <c r="I15" i="20" s="1"/>
  <c r="L5" i="9"/>
  <c r="I5" i="9"/>
  <c r="J18" i="1"/>
  <c r="J8" i="10"/>
  <c r="L14" i="26"/>
  <c r="E14" i="26" s="1"/>
  <c r="E14" i="20"/>
  <c r="H8" i="5"/>
  <c r="J8" i="11"/>
  <c r="H18" i="5"/>
  <c r="H8" i="4"/>
  <c r="J19" i="11"/>
  <c r="K8" i="1"/>
  <c r="I15" i="18"/>
  <c r="E6" i="19"/>
  <c r="I15" i="19"/>
  <c r="E15" i="5"/>
  <c r="I7" i="11"/>
  <c r="E5" i="9"/>
  <c r="L48" i="26"/>
  <c r="L27" i="26" s="1"/>
  <c r="E48" i="26"/>
  <c r="E64" i="26"/>
  <c r="E50" i="26"/>
  <c r="L44" i="26"/>
  <c r="I44" i="26" s="1"/>
  <c r="I49" i="26"/>
  <c r="E44" i="26"/>
  <c r="I17" i="11" l="1"/>
  <c r="L19" i="11"/>
  <c r="E17" i="11"/>
  <c r="G8" i="6"/>
  <c r="G14" i="8"/>
  <c r="G6" i="8"/>
  <c r="G7" i="8"/>
  <c r="G15" i="8"/>
  <c r="G12" i="8"/>
  <c r="G5" i="8"/>
  <c r="G11" i="8"/>
  <c r="G9" i="8"/>
  <c r="G13" i="8"/>
  <c r="G8" i="8"/>
  <c r="G10" i="8"/>
  <c r="E5" i="19"/>
  <c r="L8" i="1"/>
  <c r="D35" i="26"/>
  <c r="E27" i="26"/>
  <c r="I15" i="1"/>
  <c r="E15" i="1"/>
  <c r="E14" i="9"/>
  <c r="I14" i="9"/>
  <c r="I15" i="16"/>
  <c r="E15" i="16"/>
  <c r="I5" i="23"/>
  <c r="E5" i="23"/>
  <c r="E71" i="26"/>
  <c r="I71" i="26"/>
  <c r="I7" i="20"/>
  <c r="E7" i="20"/>
  <c r="G12" i="6"/>
  <c r="G13" i="6"/>
  <c r="G9" i="6"/>
  <c r="G7" i="6"/>
  <c r="G15" i="6"/>
  <c r="G6" i="6"/>
  <c r="G5" i="6"/>
  <c r="G10" i="6"/>
  <c r="E5" i="1"/>
  <c r="I5" i="1"/>
  <c r="I6" i="10"/>
  <c r="I5" i="16"/>
  <c r="E5" i="16"/>
  <c r="I6" i="11"/>
  <c r="E6" i="11"/>
  <c r="L8" i="11"/>
  <c r="E6" i="4"/>
  <c r="I6" i="4"/>
  <c r="I46" i="26"/>
  <c r="E66" i="26"/>
  <c r="I66" i="26"/>
  <c r="E16" i="4"/>
  <c r="I16" i="4"/>
  <c r="E6" i="1"/>
  <c r="I6" i="1"/>
  <c r="G11" i="6"/>
  <c r="E16" i="11"/>
  <c r="I16" i="11"/>
  <c r="E5" i="20"/>
  <c r="I5" i="20"/>
  <c r="E14" i="22"/>
  <c r="I14" i="22"/>
  <c r="E5" i="4"/>
  <c r="G14" i="7"/>
  <c r="G13" i="7"/>
  <c r="G9" i="7"/>
  <c r="G15" i="7"/>
  <c r="G6" i="7"/>
  <c r="G8" i="7"/>
  <c r="G11" i="7"/>
  <c r="G10" i="7"/>
  <c r="G5" i="7"/>
  <c r="E5" i="5"/>
  <c r="I5" i="10"/>
  <c r="E5" i="10"/>
  <c r="E15" i="10"/>
  <c r="I15" i="10"/>
  <c r="I5" i="11"/>
  <c r="E5" i="11"/>
  <c r="L8" i="10"/>
  <c r="E7" i="16"/>
  <c r="I7" i="16"/>
  <c r="I13" i="30"/>
  <c r="E13" i="30"/>
  <c r="G7" i="7"/>
  <c r="G12" i="7"/>
  <c r="I16" i="10"/>
  <c r="E16" i="10"/>
  <c r="E7" i="4"/>
  <c r="I7" i="4"/>
  <c r="I17" i="4"/>
  <c r="I18" i="4" s="1"/>
  <c r="E17" i="4"/>
  <c r="E17" i="1"/>
  <c r="L18" i="1"/>
  <c r="I17" i="1"/>
  <c r="I27" i="26"/>
  <c r="H35" i="26"/>
  <c r="I69" i="26"/>
  <c r="E73" i="26"/>
  <c r="I73" i="26"/>
  <c r="E6" i="22"/>
  <c r="I48" i="26"/>
  <c r="E15" i="20"/>
  <c r="H8" i="10"/>
  <c r="E7" i="10"/>
  <c r="K18" i="4"/>
  <c r="L63" i="26"/>
  <c r="D19" i="11"/>
  <c r="E65" i="26"/>
  <c r="E49" i="26"/>
  <c r="K56" i="26"/>
  <c r="I7" i="10"/>
  <c r="K8" i="4"/>
  <c r="E6" i="18"/>
  <c r="L6" i="5"/>
  <c r="L70" i="26"/>
  <c r="I7" i="1"/>
  <c r="L17" i="10"/>
  <c r="E51" i="26"/>
  <c r="I14" i="26"/>
  <c r="E6" i="9"/>
  <c r="E7" i="1"/>
  <c r="L45" i="26"/>
  <c r="I45" i="26" s="1"/>
  <c r="E14" i="19"/>
  <c r="I16" i="5"/>
  <c r="L17" i="5"/>
  <c r="E14" i="18"/>
  <c r="E17" i="5" l="1"/>
  <c r="I17" i="5"/>
  <c r="L18" i="5"/>
  <c r="I17" i="10"/>
  <c r="L18" i="10"/>
  <c r="E17" i="10"/>
  <c r="E45" i="26"/>
  <c r="L56" i="26"/>
  <c r="E70" i="26"/>
  <c r="I70" i="26"/>
  <c r="L28" i="26"/>
  <c r="E6" i="5"/>
  <c r="I6" i="5"/>
  <c r="L8" i="5"/>
  <c r="E63" i="26"/>
  <c r="I63" i="26"/>
  <c r="L77" i="26"/>
  <c r="E56" i="26" l="1"/>
  <c r="I56" i="26"/>
  <c r="I28" i="26"/>
  <c r="E28" i="26"/>
  <c r="L35" i="26"/>
  <c r="E35" i="26" s="1"/>
  <c r="I77" i="26"/>
  <c r="E77" i="26"/>
</calcChain>
</file>

<file path=xl/sharedStrings.xml><?xml version="1.0" encoding="utf-8"?>
<sst xmlns="http://schemas.openxmlformats.org/spreadsheetml/2006/main" count="828" uniqueCount="123">
  <si>
    <t xml:space="preserve">Distribución de la mano de obra permanente y temporal en predios frutícolas de la Región de Valparaíso </t>
  </si>
  <si>
    <t>Año</t>
  </si>
  <si>
    <t>Mujer</t>
  </si>
  <si>
    <t>Hombre</t>
  </si>
  <si>
    <t>Total</t>
  </si>
  <si>
    <t>Permanente</t>
  </si>
  <si>
    <t>Temporal</t>
  </si>
  <si>
    <t xml:space="preserve">Distribución de la mano de obra permanente y temporal en industrias frutícolas de la Región de Valparaíso </t>
  </si>
  <si>
    <t>Distribución de la mano de obra permanente y temporal en predios frutícolas de la Región Metropolitana</t>
  </si>
  <si>
    <t xml:space="preserve">Distribución de la mano de obra permanente y temporal en industrias frutícolas de la Región Metropolitana </t>
  </si>
  <si>
    <t>Total Permanente</t>
  </si>
  <si>
    <t>Total Temporal</t>
  </si>
  <si>
    <t>Región</t>
  </si>
  <si>
    <t>Mujeres</t>
  </si>
  <si>
    <t>Hombres</t>
  </si>
  <si>
    <t>%</t>
  </si>
  <si>
    <t>Predial</t>
  </si>
  <si>
    <t>Fuente: Catastro Frutícola 2011-2012 Odepa -Ciren</t>
  </si>
  <si>
    <t>Distribución de la mano de obra permanente y temporal en predios frutícolas de la Región de O'Higgins</t>
  </si>
  <si>
    <t>Catastro Frutícola 2009-2015</t>
  </si>
  <si>
    <t>Distribución de la mano de obra permanente y temporal en industrias frutícolas de la Región de O'Higgins</t>
  </si>
  <si>
    <t>Fuente: Catastro Frutícola Odepa -Ciren</t>
  </si>
  <si>
    <t>Catastro frutícola Año 2009-2015</t>
  </si>
  <si>
    <t>Distribución de la mano de obra permanente y temporal a nivel predial e  industrial por región</t>
  </si>
  <si>
    <t>Catastro frutícola  Odepa_Ciren</t>
  </si>
  <si>
    <t>Región/año referencia</t>
  </si>
  <si>
    <t>Industrial</t>
  </si>
  <si>
    <t>% Participación</t>
  </si>
  <si>
    <t>Atacama /2011</t>
  </si>
  <si>
    <t>Coquimbo /2011</t>
  </si>
  <si>
    <t>Valparaíso /2008</t>
  </si>
  <si>
    <t>Metropolitana /2010</t>
  </si>
  <si>
    <t>O'Higgins /2009</t>
  </si>
  <si>
    <t>Maule /2013</t>
  </si>
  <si>
    <t>Bío Bío / 2012</t>
  </si>
  <si>
    <t>La Araucanía /2012</t>
  </si>
  <si>
    <t>Los Ríos /2012</t>
  </si>
  <si>
    <t>Los Lagos /2012</t>
  </si>
  <si>
    <t>Total estimado</t>
  </si>
  <si>
    <t>Fuente: elaborado por Odepa con información del Catastro Frutícola Ciren.</t>
  </si>
  <si>
    <t>Valparaíso /2014</t>
  </si>
  <si>
    <t>Metropolitana /2014</t>
  </si>
  <si>
    <t>Atacama /2015</t>
  </si>
  <si>
    <t>Coquimbo /2015</t>
  </si>
  <si>
    <t>O'Higgins /2015</t>
  </si>
  <si>
    <t>Distribución de la mano de obra permanente y temporal en predios frutícolas</t>
  </si>
  <si>
    <t>Distribución de la mano de obra permanente y temporal en industrias frutícolas</t>
  </si>
  <si>
    <t>Distribución de la mano de obra permanente y temporal en predios frutícolas de la Región de Coquimbo</t>
  </si>
  <si>
    <t>Distribución de la mano de obra permanente y temporal en industrias frutícolas de la Región de Coquimbo</t>
  </si>
  <si>
    <t>Distribución de la mano de obra permanente y temporal en predios frutícolas de la Región de Atacama</t>
  </si>
  <si>
    <t>Distribución de la mano de obra permanente y temporal en industrias frutícolas de la Región de Atacama</t>
  </si>
  <si>
    <t>Catastro frutícola 2011-2015</t>
  </si>
  <si>
    <t>La Araucanía/2012</t>
  </si>
  <si>
    <t>Los Ríos/2012</t>
  </si>
  <si>
    <t>Los Lagos/2012</t>
  </si>
  <si>
    <t>O´Higgins/2015</t>
  </si>
  <si>
    <t>Metropolitana/2013</t>
  </si>
  <si>
    <t>Valparaíso/2013</t>
  </si>
  <si>
    <t>Coquimbo/2015</t>
  </si>
  <si>
    <t>Atacama/2015</t>
  </si>
  <si>
    <t xml:space="preserve">Distribución de la mano de obra permanente y temporal en predios frutícolas </t>
  </si>
  <si>
    <t xml:space="preserve">Distribución de la mano de obra permanente y temporal en industrias frutícolas </t>
  </si>
  <si>
    <t xml:space="preserve">Distribución de la mano de obra permanente y temporal en predios e industrias frutícolas </t>
  </si>
  <si>
    <t>Región/Año</t>
  </si>
  <si>
    <t>Industrias frutícolas</t>
  </si>
  <si>
    <t>Distribución de la mano de obra permanente y temporal en predios frutícolas de la Región del Maule</t>
  </si>
  <si>
    <t>Distribución de la mano de obra permanente y temporal en industrias frutícolas de la Región del Maule</t>
  </si>
  <si>
    <t>Bíobío /2012</t>
  </si>
  <si>
    <t>Fuente: Catastro Frutícola  Odepa -Ciren</t>
  </si>
  <si>
    <t>Bíobío /2016</t>
  </si>
  <si>
    <t>La Araucanía/2016</t>
  </si>
  <si>
    <t>Los Ríos/2016</t>
  </si>
  <si>
    <t>Los Lagos/2016</t>
  </si>
  <si>
    <t>Distribución de la mano de obra permanente y temporal en predios frutícolas Región de Aysén</t>
  </si>
  <si>
    <t>Aysén 2016</t>
  </si>
  <si>
    <t>Número de personas</t>
  </si>
  <si>
    <t>Distribución de la mano de obra permanente y temporal en predios frutícolas de la Región de Arica y Parinacota</t>
  </si>
  <si>
    <t>Distribución de la mano de obra permanente y temporal en industrias frutícolas de la Región de Arica y Parinacota</t>
  </si>
  <si>
    <t>Distribución de la mano de obra permanente y temporal en predios frutícolas de la Región de Tarapacá</t>
  </si>
  <si>
    <t>Tipo</t>
  </si>
  <si>
    <t>Distribución de la mano de obra permanente y temporal en industrias frutícolas de la Región de Tarapacá</t>
  </si>
  <si>
    <t>Arica y Parinacota /2016</t>
  </si>
  <si>
    <t>Tarapacá /2016</t>
  </si>
  <si>
    <t>Maule /2016</t>
  </si>
  <si>
    <t>Bíobío/ 2016</t>
  </si>
  <si>
    <t>La Araucanía/ 2016</t>
  </si>
  <si>
    <t>Los Ríos /2016</t>
  </si>
  <si>
    <t>Los Lagos/ 2016</t>
  </si>
  <si>
    <t>Aysén /2016</t>
  </si>
  <si>
    <t xml:space="preserve">Catastro Frutícola </t>
  </si>
  <si>
    <t>Catastro frutícola Año</t>
  </si>
  <si>
    <t>Distribución de la mano de obra permanente y temporal en industrias frutícolas Región de Aysén</t>
  </si>
  <si>
    <t>Distribución de la mano de obra permanente y temporal en predios e industrias frutícolas por región</t>
  </si>
  <si>
    <t>% Var 17/13</t>
  </si>
  <si>
    <t>Catastro frutícola</t>
  </si>
  <si>
    <t>Metropolitana/2017</t>
  </si>
  <si>
    <t>Catastro Frutícola</t>
  </si>
  <si>
    <t>% Var 17/14</t>
  </si>
  <si>
    <t>Valparaíso/2017</t>
  </si>
  <si>
    <t xml:space="preserve">Catastro frutícola </t>
  </si>
  <si>
    <t>Número de trabajadores</t>
  </si>
  <si>
    <t>Atacama/2018</t>
  </si>
  <si>
    <t>Coquimbo/2018</t>
  </si>
  <si>
    <t>O´Higgins/2018</t>
  </si>
  <si>
    <t>% Var 18/15</t>
  </si>
  <si>
    <t>Arica y Parinacota /2019</t>
  </si>
  <si>
    <t>Tarapacá /2019</t>
  </si>
  <si>
    <t>Maule/2019</t>
  </si>
  <si>
    <t>Bíobío/2019</t>
  </si>
  <si>
    <t>La Araucanía/2019</t>
  </si>
  <si>
    <t>Los Ríos/2019</t>
  </si>
  <si>
    <t>Los Lagos/2019</t>
  </si>
  <si>
    <t>Aysén /2019</t>
  </si>
  <si>
    <t>Ñuble/2019</t>
  </si>
  <si>
    <t>Maule /2019</t>
  </si>
  <si>
    <t>Bíobío/ 2019</t>
  </si>
  <si>
    <t>La Araucanía/ 2019</t>
  </si>
  <si>
    <t>Los Ríos /2019</t>
  </si>
  <si>
    <t>Los Lagos/ 2019</t>
  </si>
  <si>
    <t xml:space="preserve">Arica y Parinacota /2016 </t>
  </si>
  <si>
    <t xml:space="preserve">Arica y Parinacota / 2016 </t>
  </si>
  <si>
    <t>2012-2016 Biobío -Ñuble</t>
  </si>
  <si>
    <t xml:space="preserve">https://www.odepa.gob.cl/estadisticas-del-sector/estadisticas-productivas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</si>
</sst>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_ ;_ * \-#,##0_ ;_ * &quot;-&quot;_ ;_ @_ "/>
    <numFmt numFmtId="165" formatCode="_-* #,##0.00\ _€_-;\-* #,##0.00\ _€_-;_-* &quot;-&quot;??\ _€_-;_-@_-"/>
    <numFmt numFmtId="166" formatCode="_-* #,##0_-;\-* #,##0_-;_-* &quot;-&quot;??_-;_-@_-"/>
    <numFmt numFmtId="167" formatCode="_-* #,##0\ _€_-;\-* #,##0\ _€_-;_-* &quot;-&quot;??\ _€_-;_-@_-"/>
    <numFmt numFmtId="168" formatCode="_-* #,##0.0\ _€_-;\-* #,##0.0\ _€_-;_-* &quot;-&quot;??\ _€_-;_-@_-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167" fontId="3" fillId="0" borderId="3" xfId="1" applyNumberFormat="1" applyFont="1" applyBorder="1"/>
    <xf numFmtId="167" fontId="0" fillId="0" borderId="3" xfId="0" applyNumberFormat="1" applyBorder="1"/>
    <xf numFmtId="167" fontId="0" fillId="0" borderId="4" xfId="0" applyNumberFormat="1" applyBorder="1"/>
    <xf numFmtId="9" fontId="7" fillId="0" borderId="3" xfId="3" applyFont="1" applyBorder="1"/>
    <xf numFmtId="0" fontId="6" fillId="0" borderId="3" xfId="0" applyFont="1" applyBorder="1"/>
    <xf numFmtId="167" fontId="6" fillId="0" borderId="3" xfId="0" applyNumberFormat="1" applyFont="1" applyBorder="1"/>
    <xf numFmtId="0" fontId="6" fillId="0" borderId="5" xfId="0" applyFont="1" applyFill="1" applyBorder="1"/>
    <xf numFmtId="167" fontId="0" fillId="0" borderId="0" xfId="0" applyNumberFormat="1"/>
    <xf numFmtId="167" fontId="3" fillId="0" borderId="0" xfId="1" applyNumberFormat="1" applyFont="1"/>
    <xf numFmtId="167" fontId="3" fillId="0" borderId="0" xfId="1" applyNumberFormat="1" applyFont="1" applyBorder="1"/>
    <xf numFmtId="168" fontId="0" fillId="0" borderId="0" xfId="0" applyNumberFormat="1" applyBorder="1"/>
    <xf numFmtId="167" fontId="0" fillId="0" borderId="0" xfId="0" applyNumberFormat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9" fontId="3" fillId="0" borderId="0" xfId="3" applyFont="1"/>
    <xf numFmtId="169" fontId="3" fillId="0" borderId="3" xfId="3" applyNumberFormat="1" applyFont="1" applyBorder="1"/>
    <xf numFmtId="0" fontId="0" fillId="0" borderId="3" xfId="0" applyBorder="1" applyAlignment="1">
      <alignment horizontal="center"/>
    </xf>
    <xf numFmtId="169" fontId="3" fillId="0" borderId="3" xfId="3" applyNumberFormat="1" applyFont="1" applyBorder="1" applyAlignment="1">
      <alignment horizontal="center"/>
    </xf>
    <xf numFmtId="0" fontId="6" fillId="0" borderId="0" xfId="0" applyFont="1" applyFill="1" applyBorder="1"/>
    <xf numFmtId="167" fontId="7" fillId="0" borderId="3" xfId="1" applyNumberFormat="1" applyFont="1" applyBorder="1"/>
    <xf numFmtId="0" fontId="7" fillId="0" borderId="3" xfId="0" applyFont="1" applyBorder="1"/>
    <xf numFmtId="0" fontId="7" fillId="0" borderId="0" xfId="0" applyFont="1"/>
    <xf numFmtId="9" fontId="7" fillId="0" borderId="0" xfId="3" applyFont="1"/>
    <xf numFmtId="0" fontId="6" fillId="0" borderId="0" xfId="0" applyFont="1"/>
    <xf numFmtId="0" fontId="0" fillId="0" borderId="0" xfId="0" applyFont="1"/>
    <xf numFmtId="0" fontId="0" fillId="2" borderId="2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/>
    <xf numFmtId="0" fontId="6" fillId="2" borderId="6" xfId="0" applyFont="1" applyFill="1" applyBorder="1" applyAlignment="1">
      <alignment horizontal="center"/>
    </xf>
    <xf numFmtId="169" fontId="7" fillId="0" borderId="3" xfId="3" applyNumberFormat="1" applyFont="1" applyBorder="1"/>
    <xf numFmtId="169" fontId="7" fillId="0" borderId="3" xfId="3" applyNumberFormat="1" applyFont="1" applyBorder="1" applyAlignment="1">
      <alignment horizontal="center"/>
    </xf>
    <xf numFmtId="166" fontId="7" fillId="0" borderId="3" xfId="1" applyNumberFormat="1" applyFont="1" applyBorder="1"/>
    <xf numFmtId="0" fontId="10" fillId="0" borderId="0" xfId="0" applyFont="1" applyFill="1" applyBorder="1"/>
    <xf numFmtId="166" fontId="7" fillId="0" borderId="3" xfId="0" applyNumberFormat="1" applyFont="1" applyBorder="1"/>
    <xf numFmtId="166" fontId="7" fillId="0" borderId="3" xfId="3" applyNumberFormat="1" applyFont="1" applyBorder="1"/>
    <xf numFmtId="169" fontId="3" fillId="0" borderId="3" xfId="3" applyNumberFormat="1" applyFont="1" applyBorder="1" applyAlignment="1">
      <alignment horizontal="right"/>
    </xf>
    <xf numFmtId="167" fontId="7" fillId="0" borderId="3" xfId="1" applyNumberFormat="1" applyFont="1" applyBorder="1" applyAlignment="1">
      <alignment horizontal="center"/>
    </xf>
    <xf numFmtId="9" fontId="3" fillId="0" borderId="3" xfId="3" applyFont="1" applyBorder="1"/>
    <xf numFmtId="0" fontId="0" fillId="0" borderId="3" xfId="0" applyFont="1" applyBorder="1"/>
    <xf numFmtId="167" fontId="3" fillId="0" borderId="3" xfId="1" applyNumberFormat="1" applyFont="1" applyBorder="1"/>
    <xf numFmtId="167" fontId="0" fillId="0" borderId="3" xfId="0" applyNumberFormat="1" applyFont="1" applyBorder="1"/>
    <xf numFmtId="9" fontId="6" fillId="0" borderId="3" xfId="3" applyFont="1" applyBorder="1"/>
    <xf numFmtId="9" fontId="3" fillId="0" borderId="3" xfId="3" applyFont="1" applyBorder="1"/>
    <xf numFmtId="167" fontId="6" fillId="0" borderId="0" xfId="1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3" xfId="0" applyFont="1" applyFill="1" applyBorder="1"/>
    <xf numFmtId="169" fontId="6" fillId="0" borderId="3" xfId="3" applyNumberFormat="1" applyFont="1" applyBorder="1"/>
    <xf numFmtId="167" fontId="6" fillId="0" borderId="3" xfId="1" applyNumberFormat="1" applyFont="1" applyBorder="1" applyAlignment="1">
      <alignment horizontal="center"/>
    </xf>
    <xf numFmtId="167" fontId="6" fillId="0" borderId="3" xfId="1" applyNumberFormat="1" applyFont="1" applyBorder="1"/>
    <xf numFmtId="169" fontId="3" fillId="0" borderId="3" xfId="3" applyNumberFormat="1" applyFont="1" applyBorder="1"/>
    <xf numFmtId="167" fontId="6" fillId="0" borderId="3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1" applyNumberFormat="1" applyFont="1"/>
    <xf numFmtId="169" fontId="0" fillId="0" borderId="3" xfId="0" applyNumberFormat="1" applyBorder="1"/>
    <xf numFmtId="0" fontId="6" fillId="2" borderId="3" xfId="0" applyFont="1" applyFill="1" applyBorder="1" applyAlignment="1">
      <alignment horizontal="center"/>
    </xf>
    <xf numFmtId="0" fontId="0" fillId="0" borderId="3" xfId="0" applyFill="1" applyBorder="1"/>
    <xf numFmtId="169" fontId="3" fillId="0" borderId="3" xfId="3" applyNumberFormat="1" applyFont="1" applyBorder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9" fontId="3" fillId="0" borderId="0" xfId="3" applyNumberFormat="1" applyFont="1"/>
    <xf numFmtId="169" fontId="3" fillId="0" borderId="3" xfId="3" applyNumberFormat="1" applyFont="1" applyFill="1" applyBorder="1"/>
    <xf numFmtId="9" fontId="7" fillId="0" borderId="0" xfId="3" applyFont="1" applyFill="1"/>
    <xf numFmtId="0" fontId="7" fillId="0" borderId="0" xfId="0" applyFont="1" applyFill="1"/>
    <xf numFmtId="0" fontId="7" fillId="0" borderId="3" xfId="0" applyFont="1" applyFill="1" applyBorder="1"/>
    <xf numFmtId="0" fontId="0" fillId="0" borderId="0" xfId="0" applyFill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7" fontId="6" fillId="0" borderId="0" xfId="0" applyNumberFormat="1" applyFont="1"/>
    <xf numFmtId="167" fontId="0" fillId="0" borderId="0" xfId="0" applyNumberFormat="1" applyFont="1"/>
    <xf numFmtId="167" fontId="0" fillId="0" borderId="3" xfId="0" applyNumberFormat="1" applyBorder="1" applyAlignment="1"/>
    <xf numFmtId="0" fontId="6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3" fillId="0" borderId="3" xfId="2" applyFont="1" applyBorder="1"/>
    <xf numFmtId="164" fontId="3" fillId="0" borderId="3" xfId="2" applyFont="1" applyBorder="1" applyAlignment="1"/>
    <xf numFmtId="0" fontId="3" fillId="0" borderId="3" xfId="2" applyNumberFormat="1" applyFont="1" applyBorder="1"/>
    <xf numFmtId="3" fontId="6" fillId="0" borderId="0" xfId="0" applyNumberFormat="1" applyFont="1"/>
    <xf numFmtId="3" fontId="0" fillId="0" borderId="0" xfId="0" applyNumberFormat="1"/>
    <xf numFmtId="3" fontId="7" fillId="0" borderId="0" xfId="0" applyNumberFormat="1" applyFont="1" applyFill="1"/>
    <xf numFmtId="164" fontId="0" fillId="0" borderId="0" xfId="0" applyNumberFormat="1"/>
    <xf numFmtId="164" fontId="3" fillId="0" borderId="3" xfId="1" applyNumberFormat="1" applyFont="1" applyBorder="1"/>
    <xf numFmtId="0" fontId="12" fillId="0" borderId="0" xfId="4"/>
    <xf numFmtId="167" fontId="0" fillId="3" borderId="3" xfId="0" applyNumberFormat="1" applyFill="1" applyBorder="1"/>
    <xf numFmtId="0" fontId="3" fillId="3" borderId="3" xfId="1" applyNumberFormat="1" applyFont="1" applyFill="1" applyBorder="1" applyAlignment="1"/>
    <xf numFmtId="167" fontId="3" fillId="3" borderId="3" xfId="1" applyNumberFormat="1" applyFont="1" applyFill="1" applyBorder="1"/>
    <xf numFmtId="164" fontId="3" fillId="3" borderId="3" xfId="2" applyFont="1" applyFill="1" applyBorder="1"/>
    <xf numFmtId="166" fontId="7" fillId="3" borderId="3" xfId="1" applyNumberFormat="1" applyFont="1" applyFill="1" applyBorder="1"/>
    <xf numFmtId="167" fontId="7" fillId="3" borderId="3" xfId="1" applyNumberFormat="1" applyFont="1" applyFill="1" applyBorder="1" applyAlignment="1">
      <alignment horizontal="center"/>
    </xf>
    <xf numFmtId="167" fontId="7" fillId="3" borderId="3" xfId="1" applyNumberFormat="1" applyFont="1" applyFill="1" applyBorder="1"/>
    <xf numFmtId="164" fontId="3" fillId="3" borderId="3" xfId="1" applyNumberFormat="1" applyFont="1" applyFill="1" applyBorder="1"/>
    <xf numFmtId="167" fontId="3" fillId="3" borderId="0" xfId="1" applyNumberFormat="1" applyFont="1" applyFill="1"/>
    <xf numFmtId="164" fontId="3" fillId="3" borderId="3" xfId="2" applyFont="1" applyFill="1" applyBorder="1" applyAlignment="1"/>
    <xf numFmtId="0" fontId="11" fillId="0" borderId="0" xfId="0" applyFont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</cellXfs>
  <cellStyles count="5">
    <cellStyle name="Hipervínculo" xfId="4" builtinId="8"/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726427</xdr:colOff>
      <xdr:row>54</xdr:row>
      <xdr:rowOff>163131</xdr:rowOff>
    </xdr:from>
    <xdr:to>
      <xdr:col>12</xdr:col>
      <xdr:colOff>67857</xdr:colOff>
      <xdr:row>56</xdr:row>
      <xdr:rowOff>60183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6E59E2D-BA13-417B-9615-85CDE2E375F5}"/>
            </a:ext>
          </a:extLst>
        </xdr:cNvPr>
        <xdr:cNvSpPr/>
      </xdr:nvSpPr>
      <xdr:spPr>
        <a:xfrm>
          <a:off x="8275942" y="10076751"/>
          <a:ext cx="770933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3</xdr:col>
      <xdr:colOff>638162</xdr:colOff>
      <xdr:row>55</xdr:row>
      <xdr:rowOff>1971</xdr:rowOff>
    </xdr:from>
    <xdr:to>
      <xdr:col>5</xdr:col>
      <xdr:colOff>66841</xdr:colOff>
      <xdr:row>56</xdr:row>
      <xdr:rowOff>74263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BF0A11D-E93F-4DB2-9E79-1BF12569A766}"/>
            </a:ext>
          </a:extLst>
        </xdr:cNvPr>
        <xdr:cNvSpPr/>
      </xdr:nvSpPr>
      <xdr:spPr>
        <a:xfrm>
          <a:off x="3755377" y="10090669"/>
          <a:ext cx="549985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7</xdr:col>
      <xdr:colOff>649982</xdr:colOff>
      <xdr:row>55</xdr:row>
      <xdr:rowOff>1971</xdr:rowOff>
    </xdr:from>
    <xdr:to>
      <xdr:col>9</xdr:col>
      <xdr:colOff>92538</xdr:colOff>
      <xdr:row>56</xdr:row>
      <xdr:rowOff>74263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6D41F54-5843-4639-A009-CB1A91AFCBB8}"/>
            </a:ext>
          </a:extLst>
        </xdr:cNvPr>
        <xdr:cNvSpPr/>
      </xdr:nvSpPr>
      <xdr:spPr>
        <a:xfrm>
          <a:off x="6298942" y="10090669"/>
          <a:ext cx="549984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3</xdr:col>
      <xdr:colOff>618723</xdr:colOff>
      <xdr:row>75</xdr:row>
      <xdr:rowOff>149990</xdr:rowOff>
    </xdr:from>
    <xdr:to>
      <xdr:col>5</xdr:col>
      <xdr:colOff>39729</xdr:colOff>
      <xdr:row>77</xdr:row>
      <xdr:rowOff>54550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8C14EA4-7DEB-4284-ADC1-ADCCC326395B}"/>
            </a:ext>
          </a:extLst>
        </xdr:cNvPr>
        <xdr:cNvSpPr/>
      </xdr:nvSpPr>
      <xdr:spPr>
        <a:xfrm>
          <a:off x="3735938" y="13881230"/>
          <a:ext cx="549985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7</xdr:col>
      <xdr:colOff>649981</xdr:colOff>
      <xdr:row>76</xdr:row>
      <xdr:rowOff>1970</xdr:rowOff>
    </xdr:from>
    <xdr:to>
      <xdr:col>9</xdr:col>
      <xdr:colOff>92537</xdr:colOff>
      <xdr:row>77</xdr:row>
      <xdr:rowOff>81739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32D545D-2F11-4460-8713-ACD2FECCBCE2}"/>
            </a:ext>
          </a:extLst>
        </xdr:cNvPr>
        <xdr:cNvSpPr/>
      </xdr:nvSpPr>
      <xdr:spPr>
        <a:xfrm>
          <a:off x="6298941" y="13900668"/>
          <a:ext cx="549984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12</xdr:col>
      <xdr:colOff>83284</xdr:colOff>
      <xdr:row>77</xdr:row>
      <xdr:rowOff>83925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CA4F52F8-305A-4B6C-B9B4-EB5D85BD57B9}"/>
            </a:ext>
          </a:extLst>
        </xdr:cNvPr>
        <xdr:cNvSpPr/>
      </xdr:nvSpPr>
      <xdr:spPr>
        <a:xfrm>
          <a:off x="8286750" y="13906500"/>
          <a:ext cx="775404" cy="281940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10</xdr:col>
      <xdr:colOff>677973</xdr:colOff>
      <xdr:row>12</xdr:row>
      <xdr:rowOff>155510</xdr:rowOff>
    </xdr:from>
    <xdr:to>
      <xdr:col>11</xdr:col>
      <xdr:colOff>695555</xdr:colOff>
      <xdr:row>14</xdr:row>
      <xdr:rowOff>60338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FE966DB5-2930-4EC2-BDD4-3E7484EBEF35}"/>
            </a:ext>
          </a:extLst>
        </xdr:cNvPr>
        <xdr:cNvSpPr/>
      </xdr:nvSpPr>
      <xdr:spPr>
        <a:xfrm>
          <a:off x="8557416" y="2394857"/>
          <a:ext cx="732929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2</xdr:col>
      <xdr:colOff>686060</xdr:colOff>
      <xdr:row>12</xdr:row>
      <xdr:rowOff>155511</xdr:rowOff>
    </xdr:from>
    <xdr:to>
      <xdr:col>4</xdr:col>
      <xdr:colOff>6978</xdr:colOff>
      <xdr:row>14</xdr:row>
      <xdr:rowOff>60339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ACF4D04E-4225-4654-9C9C-3BA04C13025A}"/>
            </a:ext>
          </a:extLst>
        </xdr:cNvPr>
        <xdr:cNvSpPr/>
      </xdr:nvSpPr>
      <xdr:spPr>
        <a:xfrm>
          <a:off x="3208176" y="2394858"/>
          <a:ext cx="748722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6</xdr:col>
      <xdr:colOff>681392</xdr:colOff>
      <xdr:row>12</xdr:row>
      <xdr:rowOff>147735</xdr:rowOff>
    </xdr:from>
    <xdr:to>
      <xdr:col>7</xdr:col>
      <xdr:colOff>716577</xdr:colOff>
      <xdr:row>14</xdr:row>
      <xdr:rowOff>52563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48869C4D-1631-4AE2-83E9-C907703377D0}"/>
            </a:ext>
          </a:extLst>
        </xdr:cNvPr>
        <xdr:cNvSpPr/>
      </xdr:nvSpPr>
      <xdr:spPr>
        <a:xfrm>
          <a:off x="5808304" y="2387082"/>
          <a:ext cx="742757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3</xdr:col>
      <xdr:colOff>517278</xdr:colOff>
      <xdr:row>33</xdr:row>
      <xdr:rowOff>181299</xdr:rowOff>
    </xdr:from>
    <xdr:to>
      <xdr:col>5</xdr:col>
      <xdr:colOff>124177</xdr:colOff>
      <xdr:row>35</xdr:row>
      <xdr:rowOff>72012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C1AFA265-0254-4AC1-951F-E24C2FDD3304}"/>
            </a:ext>
          </a:extLst>
        </xdr:cNvPr>
        <xdr:cNvSpPr/>
      </xdr:nvSpPr>
      <xdr:spPr>
        <a:xfrm>
          <a:off x="3648463" y="6270949"/>
          <a:ext cx="714375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7</xdr:col>
      <xdr:colOff>552788</xdr:colOff>
      <xdr:row>34</xdr:row>
      <xdr:rowOff>3241</xdr:rowOff>
    </xdr:from>
    <xdr:to>
      <xdr:col>9</xdr:col>
      <xdr:colOff>167321</xdr:colOff>
      <xdr:row>35</xdr:row>
      <xdr:rowOff>81721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C537190A-D026-49B4-8A1B-3D7AA1E0F786}"/>
            </a:ext>
          </a:extLst>
        </xdr:cNvPr>
        <xdr:cNvSpPr/>
      </xdr:nvSpPr>
      <xdr:spPr>
        <a:xfrm>
          <a:off x="6201748" y="6280669"/>
          <a:ext cx="714374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10</xdr:col>
      <xdr:colOff>725636</xdr:colOff>
      <xdr:row>33</xdr:row>
      <xdr:rowOff>181299</xdr:rowOff>
    </xdr:from>
    <xdr:to>
      <xdr:col>12</xdr:col>
      <xdr:colOff>10908</xdr:colOff>
      <xdr:row>35</xdr:row>
      <xdr:rowOff>72012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E8EA3CB1-2DE0-4BE7-AA4A-B857CF3C409F}"/>
            </a:ext>
          </a:extLst>
        </xdr:cNvPr>
        <xdr:cNvSpPr/>
      </xdr:nvSpPr>
      <xdr:spPr>
        <a:xfrm>
          <a:off x="8281501" y="6270949"/>
          <a:ext cx="708349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241300</xdr:colOff>
      <xdr:row>6</xdr:row>
      <xdr:rowOff>25400</xdr:rowOff>
    </xdr:to>
    <xdr:pic>
      <xdr:nvPicPr>
        <xdr:cNvPr id="18046" name="Imagen 14">
          <a:extLst>
            <a:ext uri="{FF2B5EF4-FFF2-40B4-BE49-F238E27FC236}">
              <a16:creationId xmlns:a16="http://schemas.microsoft.com/office/drawing/2014/main" id="{4314E89B-EEA8-4E29-9B23-DD38C3ADB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575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491878</xdr:colOff>
      <xdr:row>17</xdr:row>
      <xdr:rowOff>174949</xdr:rowOff>
    </xdr:from>
    <xdr:to>
      <xdr:col>5</xdr:col>
      <xdr:colOff>124194</xdr:colOff>
      <xdr:row>19</xdr:row>
      <xdr:rowOff>72001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42195CFF-8499-44D8-BB65-CE61D7C0181F}"/>
            </a:ext>
          </a:extLst>
        </xdr:cNvPr>
        <xdr:cNvSpPr/>
      </xdr:nvSpPr>
      <xdr:spPr>
        <a:xfrm>
          <a:off x="3757048" y="6209989"/>
          <a:ext cx="878176" cy="26281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7</xdr:col>
      <xdr:colOff>521038</xdr:colOff>
      <xdr:row>18</xdr:row>
      <xdr:rowOff>519</xdr:rowOff>
    </xdr:from>
    <xdr:to>
      <xdr:col>9</xdr:col>
      <xdr:colOff>154648</xdr:colOff>
      <xdr:row>19</xdr:row>
      <xdr:rowOff>81721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828D8960-6C45-491E-9260-45BA25FC72A1}"/>
            </a:ext>
          </a:extLst>
        </xdr:cNvPr>
        <xdr:cNvSpPr/>
      </xdr:nvSpPr>
      <xdr:spPr>
        <a:xfrm>
          <a:off x="6537028" y="6219709"/>
          <a:ext cx="809609" cy="26281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10</xdr:col>
      <xdr:colOff>687536</xdr:colOff>
      <xdr:row>17</xdr:row>
      <xdr:rowOff>174949</xdr:rowOff>
    </xdr:from>
    <xdr:to>
      <xdr:col>12</xdr:col>
      <xdr:colOff>17718</xdr:colOff>
      <xdr:row>19</xdr:row>
      <xdr:rowOff>72001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63C968CB-40B8-4225-9169-9E1082D4E351}"/>
            </a:ext>
          </a:extLst>
        </xdr:cNvPr>
        <xdr:cNvSpPr/>
      </xdr:nvSpPr>
      <xdr:spPr>
        <a:xfrm>
          <a:off x="8752036" y="6209989"/>
          <a:ext cx="729432" cy="26281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695156</xdr:colOff>
      <xdr:row>16</xdr:row>
      <xdr:rowOff>173679</xdr:rowOff>
    </xdr:from>
    <xdr:to>
      <xdr:col>12</xdr:col>
      <xdr:colOff>17883</xdr:colOff>
      <xdr:row>18</xdr:row>
      <xdr:rowOff>71894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29CD1FD-0211-49A2-A69F-5B1923FBD39D}"/>
            </a:ext>
          </a:extLst>
        </xdr:cNvPr>
        <xdr:cNvSpPr/>
      </xdr:nvSpPr>
      <xdr:spPr>
        <a:xfrm>
          <a:off x="9407356" y="3093409"/>
          <a:ext cx="882029" cy="270321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3</xdr:col>
      <xdr:colOff>660788</xdr:colOff>
      <xdr:row>16</xdr:row>
      <xdr:rowOff>144469</xdr:rowOff>
    </xdr:from>
    <xdr:to>
      <xdr:col>5</xdr:col>
      <xdr:colOff>286751</xdr:colOff>
      <xdr:row>18</xdr:row>
      <xdr:rowOff>41521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D91E1B07-6C46-4802-AAC1-D7484FF6A9AA}"/>
            </a:ext>
          </a:extLst>
        </xdr:cNvPr>
        <xdr:cNvSpPr/>
      </xdr:nvSpPr>
      <xdr:spPr>
        <a:xfrm>
          <a:off x="3825628" y="3070549"/>
          <a:ext cx="1198216" cy="26281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8</xdr:col>
      <xdr:colOff>6688</xdr:colOff>
      <xdr:row>16</xdr:row>
      <xdr:rowOff>161809</xdr:rowOff>
    </xdr:from>
    <xdr:to>
      <xdr:col>9</xdr:col>
      <xdr:colOff>407350</xdr:colOff>
      <xdr:row>18</xdr:row>
      <xdr:rowOff>58861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76C77F8-F0B5-4BDC-B0AF-D6BF399DCB77}"/>
            </a:ext>
          </a:extLst>
        </xdr:cNvPr>
        <xdr:cNvSpPr/>
      </xdr:nvSpPr>
      <xdr:spPr>
        <a:xfrm>
          <a:off x="7108528" y="3087889"/>
          <a:ext cx="1205849" cy="26281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674123</xdr:colOff>
      <xdr:row>16</xdr:row>
      <xdr:rowOff>176854</xdr:rowOff>
    </xdr:from>
    <xdr:to>
      <xdr:col>5</xdr:col>
      <xdr:colOff>314098</xdr:colOff>
      <xdr:row>18</xdr:row>
      <xdr:rowOff>81415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910A2B1-9D0B-4940-BF9A-316CD5088255}"/>
            </a:ext>
          </a:extLst>
        </xdr:cNvPr>
        <xdr:cNvSpPr/>
      </xdr:nvSpPr>
      <xdr:spPr>
        <a:xfrm>
          <a:off x="2962663" y="3232474"/>
          <a:ext cx="1152525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7</xdr:col>
      <xdr:colOff>528658</xdr:colOff>
      <xdr:row>16</xdr:row>
      <xdr:rowOff>177049</xdr:rowOff>
    </xdr:from>
    <xdr:to>
      <xdr:col>9</xdr:col>
      <xdr:colOff>154625</xdr:colOff>
      <xdr:row>18</xdr:row>
      <xdr:rowOff>81610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885B3E0E-0669-48D2-8FA5-30E51EBFB101}"/>
            </a:ext>
          </a:extLst>
        </xdr:cNvPr>
        <xdr:cNvSpPr/>
      </xdr:nvSpPr>
      <xdr:spPr>
        <a:xfrm>
          <a:off x="6201748" y="6280669"/>
          <a:ext cx="714374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  <xdr:twoCellAnchor>
    <xdr:from>
      <xdr:col>10</xdr:col>
      <xdr:colOff>695156</xdr:colOff>
      <xdr:row>16</xdr:row>
      <xdr:rowOff>173679</xdr:rowOff>
    </xdr:from>
    <xdr:to>
      <xdr:col>12</xdr:col>
      <xdr:colOff>17883</xdr:colOff>
      <xdr:row>18</xdr:row>
      <xdr:rowOff>71894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EBE39D59-19B8-4D99-89D1-8AB4AA45A930}"/>
            </a:ext>
          </a:extLst>
        </xdr:cNvPr>
        <xdr:cNvSpPr/>
      </xdr:nvSpPr>
      <xdr:spPr>
        <a:xfrm>
          <a:off x="8281501" y="6270949"/>
          <a:ext cx="708349" cy="278052"/>
        </a:xfrm>
        <a:prstGeom prst="ellipse">
          <a:avLst/>
        </a:prstGeom>
        <a:noFill/>
        <a:ln>
          <a:solidFill>
            <a:srgbClr val="FF0000">
              <a:alpha val="99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epa.gob.cl/estadisticas-del-sector/estadisticas-productiva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8:R80"/>
  <sheetViews>
    <sheetView zoomScale="98" zoomScaleNormal="98" workbookViewId="0">
      <selection activeCell="I12" sqref="I12"/>
    </sheetView>
  </sheetViews>
  <sheetFormatPr baseColWidth="10" defaultRowHeight="15" x14ac:dyDescent="0.25"/>
  <cols>
    <col min="1" max="1" width="25.7109375" customWidth="1"/>
    <col min="2" max="2" width="11.28515625" customWidth="1"/>
    <col min="3" max="4" width="10.28515625" customWidth="1"/>
    <col min="5" max="5" width="8.140625" bestFit="1" customWidth="1"/>
    <col min="6" max="6" width="11.28515625" customWidth="1"/>
    <col min="7" max="8" width="10.28515625" customWidth="1"/>
    <col min="9" max="9" width="7" bestFit="1" customWidth="1"/>
    <col min="10" max="10" width="12.42578125" customWidth="1"/>
    <col min="11" max="11" width="10.42578125" customWidth="1"/>
    <col min="12" max="12" width="10.28515625" customWidth="1"/>
    <col min="14" max="14" width="24.85546875" bestFit="1" customWidth="1"/>
  </cols>
  <sheetData>
    <row r="8" spans="1:18" x14ac:dyDescent="0.25">
      <c r="A8" s="104" t="s">
        <v>62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</row>
    <row r="9" spans="1:18" x14ac:dyDescent="0.25">
      <c r="A9" s="105" t="s">
        <v>100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8" x14ac:dyDescent="0.25">
      <c r="A10" s="18" t="s">
        <v>79</v>
      </c>
      <c r="B10" s="106" t="s">
        <v>13</v>
      </c>
      <c r="C10" s="106"/>
      <c r="D10" s="106"/>
      <c r="E10" s="106"/>
      <c r="F10" s="107" t="s">
        <v>14</v>
      </c>
      <c r="G10" s="108"/>
      <c r="H10" s="108"/>
      <c r="I10" s="109"/>
      <c r="J10" s="110" t="s">
        <v>10</v>
      </c>
      <c r="K10" s="110" t="s">
        <v>11</v>
      </c>
      <c r="L10" s="19" t="s">
        <v>4</v>
      </c>
    </row>
    <row r="11" spans="1:18" x14ac:dyDescent="0.25">
      <c r="A11" s="34"/>
      <c r="B11" s="78" t="s">
        <v>5</v>
      </c>
      <c r="C11" s="78" t="s">
        <v>6</v>
      </c>
      <c r="D11" s="78" t="s">
        <v>4</v>
      </c>
      <c r="E11" s="78" t="s">
        <v>15</v>
      </c>
      <c r="F11" s="36" t="s">
        <v>5</v>
      </c>
      <c r="G11" s="36" t="s">
        <v>6</v>
      </c>
      <c r="H11" s="36" t="s">
        <v>4</v>
      </c>
      <c r="I11" s="36" t="s">
        <v>15</v>
      </c>
      <c r="J11" s="111"/>
      <c r="K11" s="111"/>
      <c r="L11" s="36"/>
    </row>
    <row r="12" spans="1:18" x14ac:dyDescent="0.25">
      <c r="A12" s="5" t="s">
        <v>16</v>
      </c>
      <c r="B12" s="49">
        <v>11579</v>
      </c>
      <c r="C12" s="49">
        <v>164674</v>
      </c>
      <c r="D12" s="7">
        <v>176253</v>
      </c>
      <c r="E12" s="69">
        <v>0.38896612907497152</v>
      </c>
      <c r="F12" s="49">
        <v>58480</v>
      </c>
      <c r="G12" s="49">
        <v>218399</v>
      </c>
      <c r="H12" s="7">
        <v>276879</v>
      </c>
      <c r="I12" s="69">
        <v>0.61103387092502848</v>
      </c>
      <c r="J12" s="7">
        <v>70059</v>
      </c>
      <c r="K12" s="7">
        <v>383073</v>
      </c>
      <c r="L12" s="7">
        <v>453132</v>
      </c>
      <c r="O12" s="13"/>
      <c r="P12" s="13"/>
      <c r="Q12" s="13"/>
      <c r="R12" s="13"/>
    </row>
    <row r="13" spans="1:18" x14ac:dyDescent="0.25">
      <c r="A13" s="5" t="s">
        <v>64</v>
      </c>
      <c r="B13" s="49">
        <v>4306</v>
      </c>
      <c r="C13" s="49">
        <v>72313</v>
      </c>
      <c r="D13" s="7">
        <v>76619</v>
      </c>
      <c r="E13" s="69">
        <v>0.64514743773260808</v>
      </c>
      <c r="F13" s="49">
        <v>9237</v>
      </c>
      <c r="G13" s="49">
        <v>32906</v>
      </c>
      <c r="H13" s="7">
        <v>42143</v>
      </c>
      <c r="I13" s="69">
        <v>0.35485256226739192</v>
      </c>
      <c r="J13" s="7">
        <v>13543</v>
      </c>
      <c r="K13" s="7">
        <v>105219</v>
      </c>
      <c r="L13" s="7">
        <v>118762</v>
      </c>
      <c r="O13" s="13"/>
      <c r="P13" s="13"/>
      <c r="Q13" s="13"/>
      <c r="R13" s="13"/>
    </row>
    <row r="14" spans="1:18" x14ac:dyDescent="0.25">
      <c r="A14" s="5" t="s">
        <v>4</v>
      </c>
      <c r="B14" s="7">
        <f>SUM(B12:B13)</f>
        <v>15885</v>
      </c>
      <c r="C14" s="7">
        <f>SUM(C12:C13)</f>
        <v>236987</v>
      </c>
      <c r="D14" s="7">
        <f>SUM(D12:D13)</f>
        <v>252872</v>
      </c>
      <c r="E14" s="69">
        <f>+D14/L14</f>
        <v>0.44216585591036101</v>
      </c>
      <c r="F14" s="7">
        <f>SUM(F12:F13)</f>
        <v>67717</v>
      </c>
      <c r="G14" s="7">
        <f>SUM(G12:G13)</f>
        <v>251305</v>
      </c>
      <c r="H14" s="7">
        <f>SUM(H12:H13)</f>
        <v>319022</v>
      </c>
      <c r="I14" s="69">
        <f>+H14/L14</f>
        <v>0.55783414408963894</v>
      </c>
      <c r="J14" s="7">
        <f>SUM(J12:J13)</f>
        <v>83602</v>
      </c>
      <c r="K14" s="7">
        <f>SUM(K12:K13)</f>
        <v>488292</v>
      </c>
      <c r="L14" s="7">
        <f>SUM(L12:L13)</f>
        <v>571894</v>
      </c>
      <c r="O14" s="13"/>
      <c r="P14" s="13"/>
      <c r="Q14" s="13"/>
      <c r="R14" s="13"/>
    </row>
    <row r="15" spans="1:18" x14ac:dyDescent="0.25">
      <c r="A15" s="27" t="s">
        <v>39</v>
      </c>
    </row>
    <row r="16" spans="1:18" x14ac:dyDescent="0.25">
      <c r="B16" s="13"/>
    </row>
    <row r="17" spans="1:18" x14ac:dyDescent="0.25">
      <c r="A17" s="112" t="s">
        <v>92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N17" s="14"/>
      <c r="O17" s="13"/>
      <c r="P17" s="13"/>
      <c r="Q17" s="13"/>
      <c r="R17" s="13"/>
    </row>
    <row r="18" spans="1:18" x14ac:dyDescent="0.25">
      <c r="A18" s="105" t="s">
        <v>100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N18" s="14"/>
      <c r="O18" s="13"/>
      <c r="P18" s="13"/>
      <c r="Q18" s="13"/>
      <c r="R18" s="13"/>
    </row>
    <row r="19" spans="1:18" x14ac:dyDescent="0.25">
      <c r="A19" s="18" t="s">
        <v>12</v>
      </c>
      <c r="B19" s="106" t="s">
        <v>13</v>
      </c>
      <c r="C19" s="106"/>
      <c r="D19" s="106"/>
      <c r="E19" s="106"/>
      <c r="F19" s="107" t="s">
        <v>14</v>
      </c>
      <c r="G19" s="108"/>
      <c r="H19" s="108"/>
      <c r="I19" s="109"/>
      <c r="J19" s="110" t="s">
        <v>10</v>
      </c>
      <c r="K19" s="110" t="s">
        <v>11</v>
      </c>
      <c r="L19" s="19" t="s">
        <v>4</v>
      </c>
      <c r="N19" s="14"/>
      <c r="O19" s="13"/>
      <c r="P19" s="13"/>
      <c r="Q19" s="13"/>
      <c r="R19" s="13"/>
    </row>
    <row r="20" spans="1:18" x14ac:dyDescent="0.25">
      <c r="A20" s="34"/>
      <c r="B20" s="79" t="s">
        <v>5</v>
      </c>
      <c r="C20" s="79" t="s">
        <v>6</v>
      </c>
      <c r="D20" s="79" t="s">
        <v>4</v>
      </c>
      <c r="E20" s="79" t="s">
        <v>15</v>
      </c>
      <c r="F20" s="36" t="s">
        <v>5</v>
      </c>
      <c r="G20" s="36" t="s">
        <v>6</v>
      </c>
      <c r="H20" s="36" t="s">
        <v>4</v>
      </c>
      <c r="I20" s="36" t="s">
        <v>15</v>
      </c>
      <c r="J20" s="111"/>
      <c r="K20" s="111"/>
      <c r="L20" s="36" t="s">
        <v>12</v>
      </c>
      <c r="N20" s="14"/>
    </row>
    <row r="21" spans="1:18" x14ac:dyDescent="0.25">
      <c r="A21" s="5" t="s">
        <v>105</v>
      </c>
      <c r="B21" s="7">
        <v>139</v>
      </c>
      <c r="C21" s="7">
        <v>66</v>
      </c>
      <c r="D21" s="7">
        <v>205</v>
      </c>
      <c r="E21" s="66">
        <f>+D21/L21</f>
        <v>9.0030742204655248E-2</v>
      </c>
      <c r="F21" s="7">
        <v>699</v>
      </c>
      <c r="G21" s="7">
        <v>1373</v>
      </c>
      <c r="H21" s="7">
        <v>2072</v>
      </c>
      <c r="I21" s="66">
        <v>0.90996925779534477</v>
      </c>
      <c r="J21" s="7">
        <v>838</v>
      </c>
      <c r="K21" s="7">
        <v>1439</v>
      </c>
      <c r="L21" s="7">
        <v>2277</v>
      </c>
      <c r="N21" s="14"/>
    </row>
    <row r="22" spans="1:18" x14ac:dyDescent="0.25">
      <c r="A22" s="5" t="s">
        <v>106</v>
      </c>
      <c r="B22" s="7">
        <v>65</v>
      </c>
      <c r="C22" s="7">
        <v>4</v>
      </c>
      <c r="D22" s="7">
        <v>69</v>
      </c>
      <c r="E22" s="66">
        <v>0.1</v>
      </c>
      <c r="F22" s="7">
        <v>271</v>
      </c>
      <c r="G22" s="7">
        <v>350</v>
      </c>
      <c r="H22" s="7">
        <v>621</v>
      </c>
      <c r="I22" s="66">
        <v>0.9</v>
      </c>
      <c r="J22" s="7">
        <v>336</v>
      </c>
      <c r="K22" s="7">
        <v>354</v>
      </c>
      <c r="L22" s="7">
        <v>690</v>
      </c>
      <c r="N22" s="65"/>
    </row>
    <row r="23" spans="1:18" x14ac:dyDescent="0.25">
      <c r="A23" s="5" t="s">
        <v>101</v>
      </c>
      <c r="B23" s="7">
        <v>408</v>
      </c>
      <c r="C23" s="7">
        <v>6855</v>
      </c>
      <c r="D23" s="7">
        <v>7263</v>
      </c>
      <c r="E23" s="66">
        <v>0.38176084099868596</v>
      </c>
      <c r="F23" s="7">
        <v>1909</v>
      </c>
      <c r="G23" s="7">
        <v>9853</v>
      </c>
      <c r="H23" s="7">
        <v>11762</v>
      </c>
      <c r="I23" s="66">
        <v>0.6182391590013141</v>
      </c>
      <c r="J23" s="7">
        <v>2317</v>
      </c>
      <c r="K23" s="7">
        <v>16708</v>
      </c>
      <c r="L23" s="7">
        <v>19025</v>
      </c>
      <c r="N23" s="65"/>
    </row>
    <row r="24" spans="1:18" x14ac:dyDescent="0.25">
      <c r="A24" s="5" t="s">
        <v>102</v>
      </c>
      <c r="B24" s="7">
        <v>1565</v>
      </c>
      <c r="C24" s="7">
        <v>19173</v>
      </c>
      <c r="D24" s="7">
        <v>20738</v>
      </c>
      <c r="E24" s="66">
        <v>0.43482272031535024</v>
      </c>
      <c r="F24" s="7">
        <v>6408</v>
      </c>
      <c r="G24" s="7">
        <v>20547</v>
      </c>
      <c r="H24" s="7">
        <v>26955</v>
      </c>
      <c r="I24" s="66">
        <v>0.5651772796846497</v>
      </c>
      <c r="J24" s="7">
        <v>7973</v>
      </c>
      <c r="K24" s="7">
        <v>39720</v>
      </c>
      <c r="L24" s="7">
        <v>47693</v>
      </c>
      <c r="N24" s="65"/>
    </row>
    <row r="25" spans="1:18" x14ac:dyDescent="0.25">
      <c r="A25" s="5" t="s">
        <v>98</v>
      </c>
      <c r="B25" s="7">
        <v>2229</v>
      </c>
      <c r="C25" s="7">
        <v>24451</v>
      </c>
      <c r="D25" s="7">
        <v>26680</v>
      </c>
      <c r="E25" s="66">
        <v>0.40823196388952643</v>
      </c>
      <c r="F25" s="7">
        <v>11248</v>
      </c>
      <c r="G25" s="7">
        <v>27427</v>
      </c>
      <c r="H25" s="7">
        <v>38675</v>
      </c>
      <c r="I25" s="66">
        <v>0.59176803611047357</v>
      </c>
      <c r="J25" s="7">
        <v>13477</v>
      </c>
      <c r="K25" s="7">
        <v>51878</v>
      </c>
      <c r="L25" s="7">
        <v>65355</v>
      </c>
      <c r="N25" s="65"/>
    </row>
    <row r="26" spans="1:18" x14ac:dyDescent="0.25">
      <c r="A26" s="29" t="s">
        <v>95</v>
      </c>
      <c r="B26" s="7">
        <v>2382</v>
      </c>
      <c r="C26" s="7">
        <v>21079</v>
      </c>
      <c r="D26" s="7">
        <v>23461</v>
      </c>
      <c r="E26" s="66">
        <v>0.39772496100901877</v>
      </c>
      <c r="F26" s="7">
        <v>9865</v>
      </c>
      <c r="G26" s="7">
        <v>25662</v>
      </c>
      <c r="H26" s="7">
        <v>35527</v>
      </c>
      <c r="I26" s="66">
        <v>0.60227503899098123</v>
      </c>
      <c r="J26" s="7">
        <v>12247</v>
      </c>
      <c r="K26" s="7">
        <v>46741</v>
      </c>
      <c r="L26" s="7">
        <v>58988</v>
      </c>
      <c r="N26" s="65"/>
    </row>
    <row r="27" spans="1:18" x14ac:dyDescent="0.25">
      <c r="A27" s="5" t="s">
        <v>103</v>
      </c>
      <c r="B27" s="7">
        <f t="shared" ref="B27:D28" si="0">+B48+B69</f>
        <v>3664</v>
      </c>
      <c r="C27" s="7">
        <f t="shared" si="0"/>
        <v>51217</v>
      </c>
      <c r="D27" s="7">
        <f t="shared" si="0"/>
        <v>54881</v>
      </c>
      <c r="E27" s="66">
        <f>+D27/L27</f>
        <v>0.41394629657565246</v>
      </c>
      <c r="F27" s="7">
        <f t="shared" ref="F27:H28" si="1">+F48+F69</f>
        <v>16068</v>
      </c>
      <c r="G27" s="7">
        <f t="shared" si="1"/>
        <v>61631</v>
      </c>
      <c r="H27" s="7">
        <f t="shared" si="1"/>
        <v>77699</v>
      </c>
      <c r="I27" s="66">
        <f>+H27/L27</f>
        <v>0.58605370342434759</v>
      </c>
      <c r="J27" s="7">
        <f t="shared" ref="J27:L28" si="2">+J48+J69</f>
        <v>19732</v>
      </c>
      <c r="K27" s="7">
        <f t="shared" si="2"/>
        <v>112848</v>
      </c>
      <c r="L27" s="7">
        <f t="shared" si="2"/>
        <v>132580</v>
      </c>
      <c r="N27" s="65"/>
    </row>
    <row r="28" spans="1:18" x14ac:dyDescent="0.25">
      <c r="A28" s="5" t="s">
        <v>114</v>
      </c>
      <c r="B28" s="7">
        <f t="shared" si="0"/>
        <v>3086</v>
      </c>
      <c r="C28" s="7">
        <f t="shared" si="0"/>
        <v>52489</v>
      </c>
      <c r="D28" s="7">
        <f t="shared" si="0"/>
        <v>55575</v>
      </c>
      <c r="E28" s="66">
        <f>+D28/L28</f>
        <v>0.42354151583279348</v>
      </c>
      <c r="F28" s="7">
        <f t="shared" si="1"/>
        <v>13290</v>
      </c>
      <c r="G28" s="7">
        <f t="shared" si="1"/>
        <v>62350</v>
      </c>
      <c r="H28" s="7">
        <f t="shared" si="1"/>
        <v>75640</v>
      </c>
      <c r="I28" s="66">
        <f>+H28/L28</f>
        <v>0.57645848416720646</v>
      </c>
      <c r="J28" s="7">
        <f t="shared" si="2"/>
        <v>16376</v>
      </c>
      <c r="K28" s="7">
        <f t="shared" si="2"/>
        <v>114839</v>
      </c>
      <c r="L28" s="7">
        <f t="shared" si="2"/>
        <v>131215</v>
      </c>
      <c r="N28" s="14"/>
    </row>
    <row r="29" spans="1:18" x14ac:dyDescent="0.25">
      <c r="A29" s="5" t="s">
        <v>113</v>
      </c>
      <c r="B29" s="7">
        <v>693</v>
      </c>
      <c r="C29" s="7">
        <v>21951</v>
      </c>
      <c r="D29" s="7">
        <v>22644</v>
      </c>
      <c r="E29" s="66">
        <v>0.49415153631284914</v>
      </c>
      <c r="F29" s="7">
        <v>3722</v>
      </c>
      <c r="G29" s="7">
        <v>19458</v>
      </c>
      <c r="H29" s="7">
        <v>23180</v>
      </c>
      <c r="I29" s="66">
        <v>0.50584846368715086</v>
      </c>
      <c r="J29" s="7">
        <v>4415</v>
      </c>
      <c r="K29" s="7">
        <v>41409</v>
      </c>
      <c r="L29" s="7">
        <v>45824</v>
      </c>
      <c r="N29" s="14"/>
    </row>
    <row r="30" spans="1:18" x14ac:dyDescent="0.25">
      <c r="A30" s="5" t="s">
        <v>115</v>
      </c>
      <c r="B30" s="7">
        <v>299</v>
      </c>
      <c r="C30" s="7">
        <v>7702</v>
      </c>
      <c r="D30" s="7">
        <v>8001</v>
      </c>
      <c r="E30" s="66">
        <v>0.57544591484464902</v>
      </c>
      <c r="F30" s="7">
        <v>991</v>
      </c>
      <c r="G30" s="7">
        <v>4912</v>
      </c>
      <c r="H30" s="7">
        <v>5903</v>
      </c>
      <c r="I30" s="66">
        <v>0.42455408515535098</v>
      </c>
      <c r="J30" s="7">
        <v>1290</v>
      </c>
      <c r="K30" s="7">
        <v>12614</v>
      </c>
      <c r="L30" s="7">
        <v>13904</v>
      </c>
      <c r="N30" s="14"/>
    </row>
    <row r="31" spans="1:18" x14ac:dyDescent="0.25">
      <c r="A31" s="5" t="s">
        <v>116</v>
      </c>
      <c r="B31" s="7">
        <v>730</v>
      </c>
      <c r="C31" s="7">
        <v>16148</v>
      </c>
      <c r="D31" s="7">
        <v>16878</v>
      </c>
      <c r="E31" s="66">
        <v>0.59051151074102581</v>
      </c>
      <c r="F31" s="7">
        <v>2039</v>
      </c>
      <c r="G31" s="7">
        <v>9665</v>
      </c>
      <c r="H31" s="7">
        <v>11704</v>
      </c>
      <c r="I31" s="66">
        <v>0.40948848925897419</v>
      </c>
      <c r="J31" s="7">
        <v>2769</v>
      </c>
      <c r="K31" s="7">
        <v>25813</v>
      </c>
      <c r="L31" s="7">
        <v>28582</v>
      </c>
      <c r="N31" s="14"/>
    </row>
    <row r="32" spans="1:18" x14ac:dyDescent="0.25">
      <c r="A32" s="5" t="s">
        <v>117</v>
      </c>
      <c r="B32" s="7">
        <v>295</v>
      </c>
      <c r="C32" s="7">
        <v>9289</v>
      </c>
      <c r="D32" s="7">
        <v>9584</v>
      </c>
      <c r="E32" s="66">
        <v>0.65055661145805055</v>
      </c>
      <c r="F32" s="7">
        <v>685</v>
      </c>
      <c r="G32" s="7">
        <v>4463</v>
      </c>
      <c r="H32" s="7">
        <v>5148</v>
      </c>
      <c r="I32" s="66">
        <v>0.34944338854194951</v>
      </c>
      <c r="J32" s="7">
        <v>980</v>
      </c>
      <c r="K32" s="7">
        <v>13752</v>
      </c>
      <c r="L32" s="7">
        <v>14732</v>
      </c>
      <c r="N32" s="14"/>
    </row>
    <row r="33" spans="1:18" x14ac:dyDescent="0.25">
      <c r="A33" s="5" t="s">
        <v>118</v>
      </c>
      <c r="B33" s="7">
        <v>316</v>
      </c>
      <c r="C33" s="7">
        <v>6358</v>
      </c>
      <c r="D33" s="7">
        <v>6674</v>
      </c>
      <c r="E33" s="66">
        <v>0.6467680976838841</v>
      </c>
      <c r="F33" s="7">
        <v>455</v>
      </c>
      <c r="G33" s="7">
        <v>3190</v>
      </c>
      <c r="H33" s="7">
        <v>3645</v>
      </c>
      <c r="I33" s="66">
        <v>0.3532319023161159</v>
      </c>
      <c r="J33" s="7">
        <v>771</v>
      </c>
      <c r="K33" s="7">
        <v>9548</v>
      </c>
      <c r="L33" s="7">
        <v>10319</v>
      </c>
      <c r="N33" s="14"/>
      <c r="O33" s="72"/>
    </row>
    <row r="34" spans="1:18" x14ac:dyDescent="0.25">
      <c r="A34" s="5" t="s">
        <v>112</v>
      </c>
      <c r="B34" s="7">
        <v>14</v>
      </c>
      <c r="C34" s="7">
        <v>205</v>
      </c>
      <c r="D34" s="7">
        <v>219</v>
      </c>
      <c r="E34" s="66">
        <v>0.30845070422535209</v>
      </c>
      <c r="F34" s="7">
        <v>67</v>
      </c>
      <c r="G34" s="7">
        <v>424</v>
      </c>
      <c r="H34" s="7">
        <v>491</v>
      </c>
      <c r="I34" s="66">
        <v>0.69154929577464785</v>
      </c>
      <c r="J34" s="7">
        <v>81</v>
      </c>
      <c r="K34" s="7">
        <v>629</v>
      </c>
      <c r="L34" s="7">
        <v>710</v>
      </c>
      <c r="N34" s="14"/>
    </row>
    <row r="35" spans="1:18" s="32" customFormat="1" x14ac:dyDescent="0.25">
      <c r="A35" s="55" t="s">
        <v>38</v>
      </c>
      <c r="B35" s="11">
        <f>SUM(B21:B34)</f>
        <v>15885</v>
      </c>
      <c r="C35" s="11">
        <f>SUM(C21:C34)</f>
        <v>236987</v>
      </c>
      <c r="D35" s="11">
        <f>SUM(D21:D34)</f>
        <v>252872</v>
      </c>
      <c r="E35" s="56">
        <f>+D35/L35</f>
        <v>0.44216585591036101</v>
      </c>
      <c r="F35" s="11">
        <f>SUM(F21:F34)</f>
        <v>67717</v>
      </c>
      <c r="G35" s="11">
        <f>SUM(G21:G34)</f>
        <v>251305</v>
      </c>
      <c r="H35" s="11">
        <f>SUM(H21:H34)</f>
        <v>319022</v>
      </c>
      <c r="I35" s="56">
        <v>0.56504822204874539</v>
      </c>
      <c r="J35" s="11">
        <f>SUM(J21:J34)</f>
        <v>83602</v>
      </c>
      <c r="K35" s="11">
        <f>SUM(K21:K34)</f>
        <v>488292</v>
      </c>
      <c r="L35" s="11">
        <f>SUM(L21:L34)</f>
        <v>571894</v>
      </c>
    </row>
    <row r="36" spans="1:18" x14ac:dyDescent="0.25">
      <c r="A36" s="27" t="s">
        <v>39</v>
      </c>
    </row>
    <row r="38" spans="1:18" x14ac:dyDescent="0.25">
      <c r="A38" s="104" t="s">
        <v>60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1:18" s="32" customFormat="1" x14ac:dyDescent="0.25">
      <c r="A39" s="105" t="s">
        <v>100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18" s="32" customFormat="1" x14ac:dyDescent="0.25">
      <c r="A40" s="113" t="s">
        <v>63</v>
      </c>
      <c r="B40" s="107" t="s">
        <v>2</v>
      </c>
      <c r="C40" s="108"/>
      <c r="D40" s="108"/>
      <c r="E40" s="109"/>
      <c r="F40" s="107" t="s">
        <v>3</v>
      </c>
      <c r="G40" s="108"/>
      <c r="H40" s="108"/>
      <c r="I40" s="109"/>
      <c r="J40" s="113" t="s">
        <v>10</v>
      </c>
      <c r="K40" s="113" t="s">
        <v>11</v>
      </c>
      <c r="L40" s="113" t="s">
        <v>4</v>
      </c>
    </row>
    <row r="41" spans="1:18" s="32" customFormat="1" x14ac:dyDescent="0.25">
      <c r="A41" s="113"/>
      <c r="B41" s="38" t="s">
        <v>5</v>
      </c>
      <c r="C41" s="70" t="s">
        <v>6</v>
      </c>
      <c r="D41" s="70" t="s">
        <v>4</v>
      </c>
      <c r="E41" s="70" t="s">
        <v>15</v>
      </c>
      <c r="F41" s="38" t="s">
        <v>5</v>
      </c>
      <c r="G41" s="70" t="s">
        <v>6</v>
      </c>
      <c r="H41" s="70" t="s">
        <v>4</v>
      </c>
      <c r="I41" s="70" t="s">
        <v>15</v>
      </c>
      <c r="J41" s="113"/>
      <c r="K41" s="113"/>
      <c r="L41" s="113"/>
    </row>
    <row r="42" spans="1:18" s="32" customFormat="1" x14ac:dyDescent="0.25">
      <c r="A42" s="5" t="s">
        <v>105</v>
      </c>
      <c r="B42" s="85">
        <v>118</v>
      </c>
      <c r="C42" s="85">
        <v>52</v>
      </c>
      <c r="D42" s="7">
        <f t="shared" ref="D42:D55" si="3">SUM(B42:C42)</f>
        <v>170</v>
      </c>
      <c r="E42" s="69">
        <f>+D42/L42</f>
        <v>9.023354564755838E-2</v>
      </c>
      <c r="F42" s="85">
        <v>488</v>
      </c>
      <c r="G42" s="85">
        <v>1226</v>
      </c>
      <c r="H42" s="7">
        <f>+G42+F42</f>
        <v>1714</v>
      </c>
      <c r="I42" s="69">
        <f>+H42/L42</f>
        <v>0.90976645435244163</v>
      </c>
      <c r="J42" s="7">
        <f t="shared" ref="J42:K55" si="4">+B42+F42</f>
        <v>606</v>
      </c>
      <c r="K42" s="7">
        <f t="shared" si="4"/>
        <v>1278</v>
      </c>
      <c r="L42" s="7">
        <f>SUM(J42:K42)</f>
        <v>1884</v>
      </c>
      <c r="O42" s="88"/>
      <c r="P42" s="88"/>
      <c r="Q42" s="88"/>
      <c r="R42" s="88"/>
    </row>
    <row r="43" spans="1:18" x14ac:dyDescent="0.25">
      <c r="A43" s="5" t="s">
        <v>106</v>
      </c>
      <c r="B43" s="85">
        <v>58</v>
      </c>
      <c r="C43" s="85">
        <v>0</v>
      </c>
      <c r="D43" s="7">
        <f t="shared" si="3"/>
        <v>58</v>
      </c>
      <c r="E43" s="69">
        <f>+D43/L43</f>
        <v>9.6828046744574292E-2</v>
      </c>
      <c r="F43" s="85">
        <v>224</v>
      </c>
      <c r="G43" s="85">
        <v>317</v>
      </c>
      <c r="H43" s="7">
        <f t="shared" ref="H43:H55" si="5">+G43+F43</f>
        <v>541</v>
      </c>
      <c r="I43" s="69">
        <f t="shared" ref="I43:I55" si="6">+H43/L43</f>
        <v>0.90317195325542576</v>
      </c>
      <c r="J43" s="7">
        <f t="shared" si="4"/>
        <v>282</v>
      </c>
      <c r="K43" s="7">
        <f t="shared" si="4"/>
        <v>317</v>
      </c>
      <c r="L43" s="7">
        <f>SUM(J43:K43)</f>
        <v>599</v>
      </c>
      <c r="O43" s="89"/>
      <c r="P43" s="89"/>
      <c r="Q43" s="89"/>
      <c r="R43" s="89"/>
    </row>
    <row r="44" spans="1:18" x14ac:dyDescent="0.25">
      <c r="A44" s="5" t="s">
        <v>101</v>
      </c>
      <c r="B44" s="85">
        <v>370</v>
      </c>
      <c r="C44" s="85">
        <v>3803</v>
      </c>
      <c r="D44" s="7">
        <f t="shared" si="3"/>
        <v>4173</v>
      </c>
      <c r="E44" s="69">
        <f>+D44/L44</f>
        <v>0.30776605944391178</v>
      </c>
      <c r="F44" s="85">
        <v>1784</v>
      </c>
      <c r="G44" s="85">
        <v>7602</v>
      </c>
      <c r="H44" s="7">
        <f t="shared" si="5"/>
        <v>9386</v>
      </c>
      <c r="I44" s="69">
        <f t="shared" si="6"/>
        <v>0.69223394055608822</v>
      </c>
      <c r="J44" s="7">
        <f t="shared" si="4"/>
        <v>2154</v>
      </c>
      <c r="K44" s="7">
        <f t="shared" si="4"/>
        <v>11405</v>
      </c>
      <c r="L44" s="50">
        <f>SUM(J44:K44)</f>
        <v>13559</v>
      </c>
      <c r="O44" s="89"/>
      <c r="P44" s="89"/>
      <c r="Q44" s="89"/>
      <c r="R44" s="89"/>
    </row>
    <row r="45" spans="1:18" x14ac:dyDescent="0.25">
      <c r="A45" s="5" t="s">
        <v>102</v>
      </c>
      <c r="B45" s="85">
        <v>1376</v>
      </c>
      <c r="C45" s="85">
        <v>12483</v>
      </c>
      <c r="D45" s="7">
        <f t="shared" si="3"/>
        <v>13859</v>
      </c>
      <c r="E45" s="69">
        <f>+D45/L45</f>
        <v>0.37508457603724055</v>
      </c>
      <c r="F45" s="85">
        <v>5725</v>
      </c>
      <c r="G45" s="85">
        <v>17365</v>
      </c>
      <c r="H45" s="7">
        <f t="shared" si="5"/>
        <v>23090</v>
      </c>
      <c r="I45" s="69">
        <f t="shared" si="6"/>
        <v>0.62491542396275945</v>
      </c>
      <c r="J45" s="7">
        <f t="shared" si="4"/>
        <v>7101</v>
      </c>
      <c r="K45" s="7">
        <f t="shared" si="4"/>
        <v>29848</v>
      </c>
      <c r="L45" s="50">
        <f t="shared" ref="L45:L55" si="7">SUM(J45:K45)</f>
        <v>36949</v>
      </c>
      <c r="O45" s="89"/>
      <c r="P45" s="89"/>
      <c r="Q45" s="89"/>
      <c r="R45" s="89"/>
    </row>
    <row r="46" spans="1:18" s="75" customFormat="1" x14ac:dyDescent="0.25">
      <c r="A46" s="68" t="s">
        <v>98</v>
      </c>
      <c r="B46" s="85">
        <v>1587</v>
      </c>
      <c r="C46" s="85">
        <v>12650</v>
      </c>
      <c r="D46" s="7">
        <f t="shared" si="3"/>
        <v>14237</v>
      </c>
      <c r="E46" s="73">
        <v>0.29937966565029966</v>
      </c>
      <c r="F46" s="85">
        <v>9828</v>
      </c>
      <c r="G46" s="85">
        <v>23490</v>
      </c>
      <c r="H46" s="7">
        <f t="shared" si="5"/>
        <v>33318</v>
      </c>
      <c r="I46" s="69">
        <f t="shared" si="6"/>
        <v>0.70062033434970039</v>
      </c>
      <c r="J46" s="7">
        <f t="shared" si="4"/>
        <v>11415</v>
      </c>
      <c r="K46" s="7">
        <f t="shared" si="4"/>
        <v>36140</v>
      </c>
      <c r="L46" s="50">
        <f t="shared" si="7"/>
        <v>47555</v>
      </c>
      <c r="M46" s="74"/>
      <c r="O46" s="90"/>
      <c r="P46" s="90"/>
      <c r="Q46" s="90"/>
      <c r="R46" s="90"/>
    </row>
    <row r="47" spans="1:18" s="77" customFormat="1" x14ac:dyDescent="0.25">
      <c r="A47" s="76" t="s">
        <v>95</v>
      </c>
      <c r="B47" s="85">
        <v>1326</v>
      </c>
      <c r="C47" s="85">
        <v>11463</v>
      </c>
      <c r="D47" s="7">
        <f t="shared" si="3"/>
        <v>12789</v>
      </c>
      <c r="E47" s="73">
        <v>0.31401772779728437</v>
      </c>
      <c r="F47" s="85">
        <v>7788</v>
      </c>
      <c r="G47" s="85">
        <v>20150</v>
      </c>
      <c r="H47" s="7">
        <f t="shared" si="5"/>
        <v>27938</v>
      </c>
      <c r="I47" s="69">
        <f t="shared" si="6"/>
        <v>0.68598227220271568</v>
      </c>
      <c r="J47" s="7">
        <f t="shared" si="4"/>
        <v>9114</v>
      </c>
      <c r="K47" s="7">
        <f t="shared" si="4"/>
        <v>31613</v>
      </c>
      <c r="L47" s="50">
        <f t="shared" si="7"/>
        <v>40727</v>
      </c>
      <c r="N47"/>
      <c r="O47"/>
      <c r="P47"/>
      <c r="Q47"/>
      <c r="R47"/>
    </row>
    <row r="48" spans="1:18" x14ac:dyDescent="0.25">
      <c r="A48" s="5" t="s">
        <v>103</v>
      </c>
      <c r="B48" s="85">
        <v>2609</v>
      </c>
      <c r="C48" s="85">
        <v>30188</v>
      </c>
      <c r="D48" s="7">
        <f t="shared" si="3"/>
        <v>32797</v>
      </c>
      <c r="E48" s="69">
        <f>+D48/L48</f>
        <v>0.33036514731805589</v>
      </c>
      <c r="F48" s="85">
        <v>13922</v>
      </c>
      <c r="G48" s="85">
        <v>52556</v>
      </c>
      <c r="H48" s="7">
        <f t="shared" si="5"/>
        <v>66478</v>
      </c>
      <c r="I48" s="69">
        <f t="shared" si="6"/>
        <v>0.66963485268194411</v>
      </c>
      <c r="J48" s="7">
        <f t="shared" si="4"/>
        <v>16531</v>
      </c>
      <c r="K48" s="7">
        <f t="shared" si="4"/>
        <v>82744</v>
      </c>
      <c r="L48" s="50">
        <f t="shared" si="7"/>
        <v>99275</v>
      </c>
    </row>
    <row r="49" spans="1:18" x14ac:dyDescent="0.25">
      <c r="A49" s="68" t="s">
        <v>107</v>
      </c>
      <c r="B49" s="85">
        <v>2330</v>
      </c>
      <c r="C49" s="85">
        <v>42127</v>
      </c>
      <c r="D49" s="7">
        <f t="shared" si="3"/>
        <v>44457</v>
      </c>
      <c r="E49" s="69">
        <f>+D49/L49</f>
        <v>0.39006606827932933</v>
      </c>
      <c r="F49" s="85">
        <v>12000</v>
      </c>
      <c r="G49" s="85">
        <v>57516</v>
      </c>
      <c r="H49" s="7">
        <f t="shared" si="5"/>
        <v>69516</v>
      </c>
      <c r="I49" s="69">
        <f t="shared" si="6"/>
        <v>0.60993393172067067</v>
      </c>
      <c r="J49" s="7">
        <f t="shared" si="4"/>
        <v>14330</v>
      </c>
      <c r="K49" s="7">
        <f t="shared" si="4"/>
        <v>99643</v>
      </c>
      <c r="L49" s="50">
        <f t="shared" si="7"/>
        <v>113973</v>
      </c>
      <c r="M49" s="13"/>
    </row>
    <row r="50" spans="1:18" x14ac:dyDescent="0.25">
      <c r="A50" s="68" t="s">
        <v>113</v>
      </c>
      <c r="B50" s="85">
        <v>472</v>
      </c>
      <c r="C50" s="85">
        <v>17490</v>
      </c>
      <c r="D50" s="7">
        <f t="shared" si="3"/>
        <v>17962</v>
      </c>
      <c r="E50" s="69">
        <f>+D50/L50</f>
        <v>0.46552975326560231</v>
      </c>
      <c r="F50" s="85">
        <v>3177</v>
      </c>
      <c r="G50" s="85">
        <v>17445</v>
      </c>
      <c r="H50" s="7">
        <f t="shared" si="5"/>
        <v>20622</v>
      </c>
      <c r="I50" s="69">
        <f t="shared" si="6"/>
        <v>0.53447024673439769</v>
      </c>
      <c r="J50" s="7">
        <f t="shared" si="4"/>
        <v>3649</v>
      </c>
      <c r="K50" s="7">
        <f t="shared" si="4"/>
        <v>34935</v>
      </c>
      <c r="L50" s="50">
        <f t="shared" si="7"/>
        <v>38584</v>
      </c>
      <c r="M50" s="13"/>
    </row>
    <row r="51" spans="1:18" x14ac:dyDescent="0.25">
      <c r="A51" s="68" t="s">
        <v>108</v>
      </c>
      <c r="B51" s="85">
        <v>242</v>
      </c>
      <c r="C51" s="85">
        <v>6789</v>
      </c>
      <c r="D51" s="7">
        <f t="shared" si="3"/>
        <v>7031</v>
      </c>
      <c r="E51" s="69">
        <f>+D51/L51</f>
        <v>0.56028368794326244</v>
      </c>
      <c r="F51" s="85">
        <v>879</v>
      </c>
      <c r="G51" s="85">
        <v>4639</v>
      </c>
      <c r="H51" s="7">
        <f t="shared" si="5"/>
        <v>5518</v>
      </c>
      <c r="I51" s="69">
        <f t="shared" si="6"/>
        <v>0.43971631205673761</v>
      </c>
      <c r="J51" s="7">
        <f t="shared" si="4"/>
        <v>1121</v>
      </c>
      <c r="K51" s="7">
        <f t="shared" si="4"/>
        <v>11428</v>
      </c>
      <c r="L51" s="50">
        <f t="shared" si="7"/>
        <v>12549</v>
      </c>
    </row>
    <row r="52" spans="1:18" x14ac:dyDescent="0.25">
      <c r="A52" s="68" t="s">
        <v>109</v>
      </c>
      <c r="B52" s="85">
        <v>564</v>
      </c>
      <c r="C52" s="85">
        <v>13388</v>
      </c>
      <c r="D52" s="7">
        <f t="shared" si="3"/>
        <v>13952</v>
      </c>
      <c r="E52" s="69">
        <f>+D52/L52</f>
        <v>0.57410912682083781</v>
      </c>
      <c r="F52" s="85">
        <v>1712</v>
      </c>
      <c r="G52" s="85">
        <v>8638</v>
      </c>
      <c r="H52" s="7">
        <f t="shared" si="5"/>
        <v>10350</v>
      </c>
      <c r="I52" s="69">
        <f t="shared" si="6"/>
        <v>0.42589087317916219</v>
      </c>
      <c r="J52" s="7">
        <f t="shared" si="4"/>
        <v>2276</v>
      </c>
      <c r="K52" s="7">
        <f t="shared" si="4"/>
        <v>22026</v>
      </c>
      <c r="L52" s="50">
        <f t="shared" si="7"/>
        <v>24302</v>
      </c>
    </row>
    <row r="53" spans="1:18" x14ac:dyDescent="0.25">
      <c r="A53" s="68" t="s">
        <v>110</v>
      </c>
      <c r="B53" s="85">
        <v>254</v>
      </c>
      <c r="C53" s="85">
        <v>8373</v>
      </c>
      <c r="D53" s="7">
        <f t="shared" si="3"/>
        <v>8627</v>
      </c>
      <c r="E53" s="69">
        <v>0.68077673058173549</v>
      </c>
      <c r="F53" s="85">
        <v>514</v>
      </c>
      <c r="G53" s="85">
        <v>4138</v>
      </c>
      <c r="H53" s="7">
        <f t="shared" si="5"/>
        <v>4652</v>
      </c>
      <c r="I53" s="69">
        <f t="shared" si="6"/>
        <v>0.35032758490850213</v>
      </c>
      <c r="J53" s="7">
        <f t="shared" si="4"/>
        <v>768</v>
      </c>
      <c r="K53" s="7">
        <f t="shared" si="4"/>
        <v>12511</v>
      </c>
      <c r="L53" s="50">
        <f t="shared" si="7"/>
        <v>13279</v>
      </c>
    </row>
    <row r="54" spans="1:18" x14ac:dyDescent="0.25">
      <c r="A54" s="68" t="s">
        <v>111</v>
      </c>
      <c r="B54" s="85">
        <v>264</v>
      </c>
      <c r="C54" s="85">
        <v>5699</v>
      </c>
      <c r="D54" s="7">
        <f t="shared" si="3"/>
        <v>5963</v>
      </c>
      <c r="E54" s="69">
        <v>0.73137406548079398</v>
      </c>
      <c r="F54" s="85">
        <v>378</v>
      </c>
      <c r="G54" s="85">
        <v>2897</v>
      </c>
      <c r="H54" s="7">
        <f t="shared" si="5"/>
        <v>3275</v>
      </c>
      <c r="I54" s="69">
        <f t="shared" si="6"/>
        <v>0.35451396406148517</v>
      </c>
      <c r="J54" s="7">
        <f t="shared" si="4"/>
        <v>642</v>
      </c>
      <c r="K54" s="7">
        <f t="shared" si="4"/>
        <v>8596</v>
      </c>
      <c r="L54" s="50">
        <f t="shared" si="7"/>
        <v>9238</v>
      </c>
      <c r="N54" s="65"/>
      <c r="O54" s="89"/>
      <c r="P54" s="89"/>
      <c r="Q54" s="89"/>
      <c r="R54" s="89"/>
    </row>
    <row r="55" spans="1:18" x14ac:dyDescent="0.25">
      <c r="A55" s="5" t="s">
        <v>112</v>
      </c>
      <c r="B55" s="85">
        <v>9</v>
      </c>
      <c r="C55" s="85">
        <v>169</v>
      </c>
      <c r="D55" s="7">
        <f t="shared" si="3"/>
        <v>178</v>
      </c>
      <c r="E55" s="69">
        <v>0.25891181988742962</v>
      </c>
      <c r="F55" s="85">
        <v>61</v>
      </c>
      <c r="G55" s="85">
        <v>420</v>
      </c>
      <c r="H55" s="7">
        <f t="shared" si="5"/>
        <v>481</v>
      </c>
      <c r="I55" s="69">
        <f t="shared" si="6"/>
        <v>0.72989377845220027</v>
      </c>
      <c r="J55" s="7">
        <f t="shared" si="4"/>
        <v>70</v>
      </c>
      <c r="K55" s="7">
        <f t="shared" si="4"/>
        <v>589</v>
      </c>
      <c r="L55" s="50">
        <f t="shared" si="7"/>
        <v>659</v>
      </c>
      <c r="O55" s="89"/>
      <c r="P55" s="89"/>
      <c r="Q55" s="89"/>
      <c r="R55" s="89"/>
    </row>
    <row r="56" spans="1:18" x14ac:dyDescent="0.25">
      <c r="A56" s="55" t="s">
        <v>38</v>
      </c>
      <c r="B56" s="11">
        <f>SUM(B42:B55)</f>
        <v>11579</v>
      </c>
      <c r="C56" s="11">
        <f>SUM(C42:C55)</f>
        <v>164674</v>
      </c>
      <c r="D56" s="11">
        <f>SUM(D42:D55)</f>
        <v>176253</v>
      </c>
      <c r="E56" s="56">
        <f>+D56/L56</f>
        <v>0.38896612907497152</v>
      </c>
      <c r="F56" s="11">
        <f>SUM(F42:F55)</f>
        <v>58480</v>
      </c>
      <c r="G56" s="11">
        <f>SUM(G42:G55)</f>
        <v>218399</v>
      </c>
      <c r="H56" s="11">
        <f>SUM(H42:H55)</f>
        <v>276879</v>
      </c>
      <c r="I56" s="56">
        <f>+H56/L56</f>
        <v>0.61103387092502848</v>
      </c>
      <c r="J56" s="57">
        <f>SUM(J42:J55)</f>
        <v>70059</v>
      </c>
      <c r="K56" s="11">
        <f>SUM(K42:K55)</f>
        <v>383073</v>
      </c>
      <c r="L56" s="58">
        <f>SUM(L42:L55)</f>
        <v>453132</v>
      </c>
      <c r="O56" s="89"/>
      <c r="P56" s="89"/>
      <c r="Q56" s="89"/>
      <c r="R56" s="89"/>
    </row>
    <row r="57" spans="1:18" x14ac:dyDescent="0.25">
      <c r="A57" s="27" t="s">
        <v>39</v>
      </c>
    </row>
    <row r="58" spans="1:18" x14ac:dyDescent="0.25">
      <c r="B58" s="91"/>
      <c r="J58" s="13"/>
      <c r="K58" s="13"/>
    </row>
    <row r="59" spans="1:18" s="32" customFormat="1" x14ac:dyDescent="0.25">
      <c r="A59" s="104" t="s">
        <v>61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1:18" s="32" customFormat="1" x14ac:dyDescent="0.25">
      <c r="A60" s="105" t="s">
        <v>100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</row>
    <row r="61" spans="1:18" s="32" customFormat="1" x14ac:dyDescent="0.25">
      <c r="A61" s="113" t="s">
        <v>63</v>
      </c>
      <c r="B61" s="107" t="s">
        <v>2</v>
      </c>
      <c r="C61" s="108"/>
      <c r="D61" s="108"/>
      <c r="E61" s="109"/>
      <c r="F61" s="107" t="s">
        <v>3</v>
      </c>
      <c r="G61" s="108"/>
      <c r="H61" s="108"/>
      <c r="I61" s="109"/>
      <c r="J61" s="113" t="s">
        <v>10</v>
      </c>
      <c r="K61" s="113" t="s">
        <v>11</v>
      </c>
      <c r="L61" s="113" t="s">
        <v>4</v>
      </c>
    </row>
    <row r="62" spans="1:18" s="32" customFormat="1" x14ac:dyDescent="0.25">
      <c r="A62" s="113"/>
      <c r="B62" s="38" t="s">
        <v>5</v>
      </c>
      <c r="C62" s="70" t="s">
        <v>6</v>
      </c>
      <c r="D62" s="70" t="s">
        <v>4</v>
      </c>
      <c r="E62" s="70" t="s">
        <v>15</v>
      </c>
      <c r="F62" s="38" t="s">
        <v>5</v>
      </c>
      <c r="G62" s="70" t="s">
        <v>6</v>
      </c>
      <c r="H62" s="70" t="s">
        <v>4</v>
      </c>
      <c r="I62" s="70" t="s">
        <v>15</v>
      </c>
      <c r="J62" s="113"/>
      <c r="K62" s="113"/>
      <c r="L62" s="113"/>
    </row>
    <row r="63" spans="1:18" s="32" customFormat="1" x14ac:dyDescent="0.25">
      <c r="A63" s="5" t="s">
        <v>105</v>
      </c>
      <c r="B63" s="86">
        <v>21</v>
      </c>
      <c r="C63" s="86">
        <v>14</v>
      </c>
      <c r="D63" s="82">
        <f t="shared" ref="D63:D76" si="8">SUM(B63:C63)</f>
        <v>35</v>
      </c>
      <c r="E63" s="69">
        <f>+D63/L63</f>
        <v>8.9058524173027995E-2</v>
      </c>
      <c r="F63" s="85">
        <v>211</v>
      </c>
      <c r="G63" s="85">
        <v>147</v>
      </c>
      <c r="H63" s="7">
        <f>+G63+F63</f>
        <v>358</v>
      </c>
      <c r="I63" s="69">
        <f>+H63/L63</f>
        <v>0.91094147582697205</v>
      </c>
      <c r="J63" s="7">
        <f t="shared" ref="J63:K76" si="9">+B63+F63</f>
        <v>232</v>
      </c>
      <c r="K63" s="7">
        <f t="shared" si="9"/>
        <v>161</v>
      </c>
      <c r="L63" s="7">
        <f>SUM(J63:K63)</f>
        <v>393</v>
      </c>
    </row>
    <row r="64" spans="1:18" s="33" customFormat="1" x14ac:dyDescent="0.25">
      <c r="A64" s="5" t="s">
        <v>106</v>
      </c>
      <c r="B64" s="86">
        <v>7</v>
      </c>
      <c r="C64" s="86">
        <v>4</v>
      </c>
      <c r="D64" s="82">
        <f t="shared" si="8"/>
        <v>11</v>
      </c>
      <c r="E64" s="69">
        <f t="shared" ref="E64:E76" si="10">+D64/L64</f>
        <v>0.12087912087912088</v>
      </c>
      <c r="F64" s="85">
        <v>47</v>
      </c>
      <c r="G64" s="85">
        <v>33</v>
      </c>
      <c r="H64" s="7">
        <f t="shared" ref="H64:H76" si="11">+G64+F64</f>
        <v>80</v>
      </c>
      <c r="I64" s="69">
        <f>+H64/L64</f>
        <v>0.87912087912087911</v>
      </c>
      <c r="J64" s="7">
        <f t="shared" si="9"/>
        <v>54</v>
      </c>
      <c r="K64" s="7">
        <f t="shared" si="9"/>
        <v>37</v>
      </c>
      <c r="L64" s="7">
        <f t="shared" ref="L64:L76" si="12">SUM(J64:K64)</f>
        <v>91</v>
      </c>
    </row>
    <row r="65" spans="1:14" s="33" customFormat="1" x14ac:dyDescent="0.25">
      <c r="A65" s="5" t="s">
        <v>101</v>
      </c>
      <c r="B65" s="86">
        <v>38</v>
      </c>
      <c r="C65" s="86">
        <v>3052</v>
      </c>
      <c r="D65" s="82">
        <f t="shared" si="8"/>
        <v>3090</v>
      </c>
      <c r="E65" s="69">
        <f t="shared" si="10"/>
        <v>0.5653128430296378</v>
      </c>
      <c r="F65" s="85">
        <v>125</v>
      </c>
      <c r="G65" s="85">
        <v>2251</v>
      </c>
      <c r="H65" s="7">
        <f t="shared" si="11"/>
        <v>2376</v>
      </c>
      <c r="I65" s="52">
        <f>+H65/L65</f>
        <v>0.43468715697036225</v>
      </c>
      <c r="J65" s="7">
        <f t="shared" si="9"/>
        <v>163</v>
      </c>
      <c r="K65" s="7">
        <f t="shared" si="9"/>
        <v>5303</v>
      </c>
      <c r="L65" s="7">
        <f t="shared" si="12"/>
        <v>5466</v>
      </c>
    </row>
    <row r="66" spans="1:14" s="30" customFormat="1" x14ac:dyDescent="0.25">
      <c r="A66" s="5" t="s">
        <v>102</v>
      </c>
      <c r="B66" s="86">
        <v>189</v>
      </c>
      <c r="C66" s="86">
        <v>6690</v>
      </c>
      <c r="D66" s="82">
        <f t="shared" si="8"/>
        <v>6879</v>
      </c>
      <c r="E66" s="69">
        <f t="shared" si="10"/>
        <v>0.6402643335815339</v>
      </c>
      <c r="F66" s="85">
        <v>683</v>
      </c>
      <c r="G66" s="85">
        <v>3182</v>
      </c>
      <c r="H66" s="7">
        <f t="shared" si="11"/>
        <v>3865</v>
      </c>
      <c r="I66" s="52">
        <f>+H66/L66</f>
        <v>0.3597356664184661</v>
      </c>
      <c r="J66" s="7">
        <f t="shared" si="9"/>
        <v>872</v>
      </c>
      <c r="K66" s="7">
        <f t="shared" si="9"/>
        <v>9872</v>
      </c>
      <c r="L66" s="7">
        <f t="shared" si="12"/>
        <v>10744</v>
      </c>
    </row>
    <row r="67" spans="1:14" s="30" customFormat="1" x14ac:dyDescent="0.25">
      <c r="A67" s="5" t="s">
        <v>98</v>
      </c>
      <c r="B67" s="86">
        <v>642</v>
      </c>
      <c r="C67" s="86">
        <v>11801</v>
      </c>
      <c r="D67" s="82">
        <f t="shared" si="8"/>
        <v>12443</v>
      </c>
      <c r="E67" s="69">
        <f t="shared" si="10"/>
        <v>0.69904494382022475</v>
      </c>
      <c r="F67" s="85">
        <v>1420</v>
      </c>
      <c r="G67" s="85">
        <v>3937</v>
      </c>
      <c r="H67" s="7">
        <f t="shared" si="11"/>
        <v>5357</v>
      </c>
      <c r="I67" s="52">
        <v>0.3009550561797753</v>
      </c>
      <c r="J67" s="7">
        <f t="shared" si="9"/>
        <v>2062</v>
      </c>
      <c r="K67" s="7">
        <f t="shared" si="9"/>
        <v>15738</v>
      </c>
      <c r="L67" s="7">
        <f t="shared" si="12"/>
        <v>17800</v>
      </c>
      <c r="M67" s="31"/>
    </row>
    <row r="68" spans="1:14" x14ac:dyDescent="0.25">
      <c r="A68" s="29" t="s">
        <v>95</v>
      </c>
      <c r="B68" s="86">
        <v>1056</v>
      </c>
      <c r="C68" s="86">
        <v>9616</v>
      </c>
      <c r="D68" s="82">
        <f t="shared" si="8"/>
        <v>10672</v>
      </c>
      <c r="E68" s="69">
        <f t="shared" si="10"/>
        <v>0.58441487322709595</v>
      </c>
      <c r="F68" s="85">
        <v>2077</v>
      </c>
      <c r="G68" s="85">
        <v>5512</v>
      </c>
      <c r="H68" s="7">
        <f t="shared" si="11"/>
        <v>7589</v>
      </c>
      <c r="I68" s="69">
        <v>0.41558512677290399</v>
      </c>
      <c r="J68" s="7">
        <f t="shared" si="9"/>
        <v>3133</v>
      </c>
      <c r="K68" s="7">
        <f t="shared" si="9"/>
        <v>15128</v>
      </c>
      <c r="L68" s="7">
        <f t="shared" si="12"/>
        <v>18261</v>
      </c>
      <c r="M68" s="23"/>
    </row>
    <row r="69" spans="1:14" x14ac:dyDescent="0.25">
      <c r="A69" s="5" t="s">
        <v>103</v>
      </c>
      <c r="B69" s="86">
        <v>1055</v>
      </c>
      <c r="C69" s="86">
        <v>21029</v>
      </c>
      <c r="D69" s="82">
        <f t="shared" si="8"/>
        <v>22084</v>
      </c>
      <c r="E69" s="69">
        <f t="shared" si="10"/>
        <v>0.66308362107791619</v>
      </c>
      <c r="F69" s="85">
        <v>2146</v>
      </c>
      <c r="G69" s="85">
        <v>9075</v>
      </c>
      <c r="H69" s="7">
        <f t="shared" si="11"/>
        <v>11221</v>
      </c>
      <c r="I69" s="69">
        <f>+H69/L69</f>
        <v>0.33691637892208376</v>
      </c>
      <c r="J69" s="7">
        <f t="shared" si="9"/>
        <v>3201</v>
      </c>
      <c r="K69" s="7">
        <f t="shared" si="9"/>
        <v>30104</v>
      </c>
      <c r="L69" s="7">
        <f t="shared" si="12"/>
        <v>33305</v>
      </c>
    </row>
    <row r="70" spans="1:14" x14ac:dyDescent="0.25">
      <c r="A70" s="68" t="s">
        <v>107</v>
      </c>
      <c r="B70" s="86">
        <v>756</v>
      </c>
      <c r="C70" s="86">
        <v>10362</v>
      </c>
      <c r="D70" s="82">
        <f t="shared" si="8"/>
        <v>11118</v>
      </c>
      <c r="E70" s="69">
        <f t="shared" si="10"/>
        <v>0.64482078645168772</v>
      </c>
      <c r="F70" s="87">
        <v>1290</v>
      </c>
      <c r="G70" s="87">
        <v>4834</v>
      </c>
      <c r="H70" s="7">
        <f t="shared" si="11"/>
        <v>6124</v>
      </c>
      <c r="I70" s="69">
        <f>+H70/L70</f>
        <v>0.35517921354831228</v>
      </c>
      <c r="J70" s="7">
        <f t="shared" si="9"/>
        <v>2046</v>
      </c>
      <c r="K70" s="7">
        <f t="shared" si="9"/>
        <v>15196</v>
      </c>
      <c r="L70" s="7">
        <f t="shared" si="12"/>
        <v>17242</v>
      </c>
      <c r="N70" s="14"/>
    </row>
    <row r="71" spans="1:14" x14ac:dyDescent="0.25">
      <c r="A71" s="68" t="s">
        <v>113</v>
      </c>
      <c r="B71" s="86">
        <v>221</v>
      </c>
      <c r="C71" s="86">
        <v>4461</v>
      </c>
      <c r="D71" s="82">
        <f t="shared" si="8"/>
        <v>4682</v>
      </c>
      <c r="E71" s="69">
        <f t="shared" si="10"/>
        <v>0.64668508287292814</v>
      </c>
      <c r="F71" s="85">
        <v>545</v>
      </c>
      <c r="G71" s="85">
        <v>2013</v>
      </c>
      <c r="H71" s="7">
        <f t="shared" si="11"/>
        <v>2558</v>
      </c>
      <c r="I71" s="69">
        <f>+H71/L71</f>
        <v>0.3533149171270718</v>
      </c>
      <c r="J71" s="7">
        <f t="shared" si="9"/>
        <v>766</v>
      </c>
      <c r="K71" s="7">
        <f t="shared" si="9"/>
        <v>6474</v>
      </c>
      <c r="L71" s="7">
        <f t="shared" si="12"/>
        <v>7240</v>
      </c>
      <c r="N71" s="14"/>
    </row>
    <row r="72" spans="1:14" x14ac:dyDescent="0.25">
      <c r="A72" s="68" t="s">
        <v>108</v>
      </c>
      <c r="B72" s="86">
        <v>57</v>
      </c>
      <c r="C72" s="86">
        <v>913</v>
      </c>
      <c r="D72" s="82">
        <f t="shared" si="8"/>
        <v>970</v>
      </c>
      <c r="E72" s="69">
        <f t="shared" si="10"/>
        <v>0.71586715867158668</v>
      </c>
      <c r="F72" s="85">
        <v>112</v>
      </c>
      <c r="G72" s="85">
        <v>273</v>
      </c>
      <c r="H72" s="7">
        <f t="shared" si="11"/>
        <v>385</v>
      </c>
      <c r="I72" s="69">
        <f>+H72/L72</f>
        <v>0.28413284132841327</v>
      </c>
      <c r="J72" s="7">
        <f t="shared" si="9"/>
        <v>169</v>
      </c>
      <c r="K72" s="7">
        <f t="shared" si="9"/>
        <v>1186</v>
      </c>
      <c r="L72" s="7">
        <f t="shared" si="12"/>
        <v>1355</v>
      </c>
      <c r="N72" s="14"/>
    </row>
    <row r="73" spans="1:14" x14ac:dyDescent="0.25">
      <c r="A73" s="68" t="s">
        <v>109</v>
      </c>
      <c r="B73" s="86">
        <v>166</v>
      </c>
      <c r="C73" s="86">
        <v>2760</v>
      </c>
      <c r="D73" s="82">
        <f t="shared" si="8"/>
        <v>2926</v>
      </c>
      <c r="E73" s="69">
        <f t="shared" si="10"/>
        <v>0.68364485981308409</v>
      </c>
      <c r="F73" s="85">
        <v>327</v>
      </c>
      <c r="G73" s="85">
        <v>1027</v>
      </c>
      <c r="H73" s="7">
        <f t="shared" si="11"/>
        <v>1354</v>
      </c>
      <c r="I73" s="69">
        <f>+H73/L73</f>
        <v>0.31635514018691591</v>
      </c>
      <c r="J73" s="7">
        <f t="shared" si="9"/>
        <v>493</v>
      </c>
      <c r="K73" s="7">
        <f t="shared" si="9"/>
        <v>3787</v>
      </c>
      <c r="L73" s="7">
        <f t="shared" si="12"/>
        <v>4280</v>
      </c>
      <c r="N73" s="14"/>
    </row>
    <row r="74" spans="1:14" x14ac:dyDescent="0.25">
      <c r="A74" s="68" t="s">
        <v>110</v>
      </c>
      <c r="B74" s="86">
        <v>41</v>
      </c>
      <c r="C74" s="86">
        <v>916</v>
      </c>
      <c r="D74" s="82">
        <f t="shared" si="8"/>
        <v>957</v>
      </c>
      <c r="E74" s="69">
        <f t="shared" si="10"/>
        <v>0.6586373021335169</v>
      </c>
      <c r="F74" s="85">
        <v>171</v>
      </c>
      <c r="G74" s="85">
        <v>325</v>
      </c>
      <c r="H74" s="7">
        <f t="shared" si="11"/>
        <v>496</v>
      </c>
      <c r="I74" s="69">
        <v>0.32022029897718329</v>
      </c>
      <c r="J74" s="7">
        <f t="shared" si="9"/>
        <v>212</v>
      </c>
      <c r="K74" s="7">
        <f t="shared" si="9"/>
        <v>1241</v>
      </c>
      <c r="L74" s="7">
        <f t="shared" si="12"/>
        <v>1453</v>
      </c>
      <c r="N74" s="14"/>
    </row>
    <row r="75" spans="1:14" x14ac:dyDescent="0.25">
      <c r="A75" s="68" t="s">
        <v>111</v>
      </c>
      <c r="B75" s="86">
        <v>52</v>
      </c>
      <c r="C75" s="86">
        <v>659</v>
      </c>
      <c r="D75" s="82">
        <f t="shared" si="8"/>
        <v>711</v>
      </c>
      <c r="E75" s="69">
        <f t="shared" si="10"/>
        <v>0.65772432932469937</v>
      </c>
      <c r="F75" s="85">
        <v>77</v>
      </c>
      <c r="G75" s="85">
        <v>293</v>
      </c>
      <c r="H75" s="7">
        <f t="shared" si="11"/>
        <v>370</v>
      </c>
      <c r="I75" s="69">
        <v>0.18570427470217238</v>
      </c>
      <c r="J75" s="7">
        <f t="shared" si="9"/>
        <v>129</v>
      </c>
      <c r="K75" s="7">
        <f t="shared" si="9"/>
        <v>952</v>
      </c>
      <c r="L75" s="7">
        <f t="shared" si="12"/>
        <v>1081</v>
      </c>
      <c r="N75" s="14"/>
    </row>
    <row r="76" spans="1:14" s="32" customFormat="1" x14ac:dyDescent="0.25">
      <c r="A76" s="5" t="s">
        <v>112</v>
      </c>
      <c r="B76" s="86">
        <v>5</v>
      </c>
      <c r="C76" s="86">
        <v>36</v>
      </c>
      <c r="D76" s="82">
        <f t="shared" si="8"/>
        <v>41</v>
      </c>
      <c r="E76" s="69">
        <f t="shared" si="10"/>
        <v>0.80392156862745101</v>
      </c>
      <c r="F76" s="85">
        <v>6</v>
      </c>
      <c r="G76" s="85">
        <v>4</v>
      </c>
      <c r="H76" s="7">
        <f t="shared" si="11"/>
        <v>10</v>
      </c>
      <c r="I76" s="69">
        <v>0.42741935483870969</v>
      </c>
      <c r="J76" s="7">
        <f t="shared" si="9"/>
        <v>11</v>
      </c>
      <c r="K76" s="7">
        <f t="shared" si="9"/>
        <v>40</v>
      </c>
      <c r="L76" s="7">
        <f t="shared" si="12"/>
        <v>51</v>
      </c>
    </row>
    <row r="77" spans="1:14" x14ac:dyDescent="0.25">
      <c r="A77" s="55" t="s">
        <v>38</v>
      </c>
      <c r="B77" s="11">
        <f>SUM(B63:B76)</f>
        <v>4306</v>
      </c>
      <c r="C77" s="11">
        <f>SUM(C63:C76)</f>
        <v>72313</v>
      </c>
      <c r="D77" s="11">
        <f>SUM(D63:D76)</f>
        <v>76619</v>
      </c>
      <c r="E77" s="56">
        <f>+D77/L77</f>
        <v>0.64514743773260808</v>
      </c>
      <c r="F77" s="58">
        <f>SUM(F63:F76)</f>
        <v>9237</v>
      </c>
      <c r="G77" s="58">
        <f>SUM(G63:G76)</f>
        <v>32906</v>
      </c>
      <c r="H77" s="11">
        <f>SUM(H63:H76)</f>
        <v>42143</v>
      </c>
      <c r="I77" s="56">
        <f>+H77/L77</f>
        <v>0.35485256226739192</v>
      </c>
      <c r="J77" s="11">
        <f>SUM(J63:J76)</f>
        <v>13543</v>
      </c>
      <c r="K77" s="11">
        <f>SUM(K63:K76)</f>
        <v>105219</v>
      </c>
      <c r="L77" s="60">
        <f>SUM(L63:L76)</f>
        <v>118762</v>
      </c>
    </row>
    <row r="78" spans="1:14" x14ac:dyDescent="0.25">
      <c r="A78" s="27" t="s">
        <v>39</v>
      </c>
    </row>
    <row r="79" spans="1:14" x14ac:dyDescent="0.25">
      <c r="B79" s="13"/>
    </row>
    <row r="80" spans="1:14" x14ac:dyDescent="0.25">
      <c r="B80" s="13"/>
    </row>
  </sheetData>
  <dataConsolidate topLabels="1">
    <dataRefs count="13">
      <dataRef ref="A21:L25" sheet="Araucanía"/>
      <dataRef ref="A17:L21" sheet="Arica y Parinacota"/>
      <dataRef ref="A23:L27" sheet="Atacama"/>
      <dataRef ref="A18:L22" sheet="Aysén"/>
      <dataRef ref="A22:L26" sheet="Biobío"/>
      <dataRef ref="A24:L28" sheet="Coquimbo"/>
      <dataRef ref="A21:L25" sheet="Lagos "/>
      <dataRef ref="A21:L25" sheet="Los Ríos"/>
      <dataRef ref="A19:L23" sheet="Maule"/>
      <dataRef ref="A23:L27" sheet="Metropolitana"/>
      <dataRef ref="A23:L27" sheet="O'Higgins"/>
      <dataRef ref="A17:L21" sheet="Tarapaca"/>
      <dataRef ref="A23:L27" sheet="Valparaiso"/>
    </dataRefs>
  </dataConsolidate>
  <mergeCells count="28">
    <mergeCell ref="A59:L59"/>
    <mergeCell ref="A60:L60"/>
    <mergeCell ref="A61:A62"/>
    <mergeCell ref="B61:E61"/>
    <mergeCell ref="F61:I61"/>
    <mergeCell ref="J61:J62"/>
    <mergeCell ref="K61:K62"/>
    <mergeCell ref="L61:L62"/>
    <mergeCell ref="A38:L38"/>
    <mergeCell ref="A39:L39"/>
    <mergeCell ref="A40:A41"/>
    <mergeCell ref="B40:E40"/>
    <mergeCell ref="F40:I40"/>
    <mergeCell ref="J40:J41"/>
    <mergeCell ref="K40:K41"/>
    <mergeCell ref="L40:L41"/>
    <mergeCell ref="A17:L17"/>
    <mergeCell ref="A18:L18"/>
    <mergeCell ref="B19:E19"/>
    <mergeCell ref="F19:I19"/>
    <mergeCell ref="J19:J20"/>
    <mergeCell ref="K19:K20"/>
    <mergeCell ref="A8:L8"/>
    <mergeCell ref="A9:L9"/>
    <mergeCell ref="B10:E10"/>
    <mergeCell ref="F10:I10"/>
    <mergeCell ref="J10:J11"/>
    <mergeCell ref="K10:K11"/>
  </mergeCells>
  <pageMargins left="0.70866141732283472" right="0.70866141732283472" top="0.74803149606299213" bottom="0.74803149606299213" header="0.31496062992125984" footer="0.31496062992125984"/>
  <pageSetup scale="8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pageSetUpPr fitToPage="1"/>
  </sheetPr>
  <dimension ref="A1:O16"/>
  <sheetViews>
    <sheetView workbookViewId="0">
      <selection activeCell="G29" sqref="G29"/>
    </sheetView>
  </sheetViews>
  <sheetFormatPr baseColWidth="10" defaultRowHeight="15" x14ac:dyDescent="0.25"/>
  <cols>
    <col min="1" max="1" width="22.42578125" customWidth="1"/>
    <col min="2" max="9" width="10.42578125" customWidth="1"/>
    <col min="10" max="10" width="11.42578125" customWidth="1"/>
    <col min="11" max="12" width="10.42578125" customWidth="1"/>
    <col min="14" max="14" width="14.28515625" style="14" bestFit="1" customWidth="1"/>
  </cols>
  <sheetData>
    <row r="1" spans="1:15" x14ac:dyDescent="0.25">
      <c r="A1" s="112" t="s">
        <v>76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5" x14ac:dyDescent="0.25">
      <c r="A2" s="115" t="s">
        <v>99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5" s="33" customFormat="1" x14ac:dyDescent="0.25">
      <c r="A3" s="18" t="s">
        <v>1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5" s="33" customFormat="1" x14ac:dyDescent="0.25">
      <c r="A4" s="34"/>
      <c r="B4" s="63" t="s">
        <v>5</v>
      </c>
      <c r="C4" s="63" t="s">
        <v>6</v>
      </c>
      <c r="D4" s="63" t="s">
        <v>4</v>
      </c>
      <c r="E4" s="63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  <c r="O4" s="81">
        <f>SUM(B5,B13)</f>
        <v>159</v>
      </c>
    </row>
    <row r="5" spans="1:15" x14ac:dyDescent="0.25">
      <c r="A5" s="5" t="s">
        <v>119</v>
      </c>
      <c r="B5" s="96">
        <v>123</v>
      </c>
      <c r="C5" s="96">
        <v>222</v>
      </c>
      <c r="D5" s="7">
        <f>SUM(B5:C5)</f>
        <v>345</v>
      </c>
      <c r="E5" s="59">
        <f>+D5/L5</f>
        <v>0.14718430034129693</v>
      </c>
      <c r="F5" s="96">
        <v>565</v>
      </c>
      <c r="G5" s="96">
        <v>1434</v>
      </c>
      <c r="H5" s="7">
        <f>+G5+F5</f>
        <v>1999</v>
      </c>
      <c r="I5" s="59">
        <f>+H5/L5</f>
        <v>0.85281569965870307</v>
      </c>
      <c r="J5" s="7">
        <f>+B5+F5</f>
        <v>688</v>
      </c>
      <c r="K5" s="7">
        <f>+C5+G5</f>
        <v>1656</v>
      </c>
      <c r="L5" s="7">
        <f>SUM(J5:K5)</f>
        <v>2344</v>
      </c>
    </row>
    <row r="6" spans="1:15" x14ac:dyDescent="0.25">
      <c r="A6" s="5" t="s">
        <v>105</v>
      </c>
      <c r="B6" s="94">
        <v>139</v>
      </c>
      <c r="C6" s="94">
        <v>66</v>
      </c>
      <c r="D6" s="7">
        <v>205</v>
      </c>
      <c r="E6" s="66">
        <v>9.0030742204655248E-2</v>
      </c>
      <c r="F6" s="94">
        <v>699</v>
      </c>
      <c r="G6" s="94">
        <v>1373</v>
      </c>
      <c r="H6" s="7">
        <v>2072</v>
      </c>
      <c r="I6" s="66">
        <v>0.90996925779534477</v>
      </c>
      <c r="J6" s="7">
        <v>838</v>
      </c>
      <c r="K6" s="7">
        <v>1439</v>
      </c>
      <c r="L6" s="7">
        <v>2277</v>
      </c>
    </row>
    <row r="7" spans="1:15" x14ac:dyDescent="0.25">
      <c r="A7" s="12" t="s">
        <v>21</v>
      </c>
    </row>
    <row r="8" spans="1:15" x14ac:dyDescent="0.25">
      <c r="A8" s="27"/>
    </row>
    <row r="9" spans="1:15" x14ac:dyDescent="0.25">
      <c r="A9" s="112" t="s">
        <v>77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5" x14ac:dyDescent="0.25">
      <c r="A10" s="115" t="s">
        <v>99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</row>
    <row r="11" spans="1:15" x14ac:dyDescent="0.25">
      <c r="A11" s="18" t="s">
        <v>1</v>
      </c>
      <c r="B11" s="106" t="s">
        <v>13</v>
      </c>
      <c r="C11" s="106"/>
      <c r="D11" s="106"/>
      <c r="E11" s="106"/>
      <c r="F11" s="107" t="s">
        <v>14</v>
      </c>
      <c r="G11" s="108"/>
      <c r="H11" s="108"/>
      <c r="I11" s="109"/>
      <c r="J11" s="110" t="s">
        <v>10</v>
      </c>
      <c r="K11" s="110" t="s">
        <v>11</v>
      </c>
      <c r="L11" s="19" t="s">
        <v>4</v>
      </c>
    </row>
    <row r="12" spans="1:15" s="64" customFormat="1" x14ac:dyDescent="0.25">
      <c r="A12" s="34"/>
      <c r="B12" s="63" t="s">
        <v>5</v>
      </c>
      <c r="C12" s="63" t="s">
        <v>6</v>
      </c>
      <c r="D12" s="63" t="s">
        <v>4</v>
      </c>
      <c r="E12" s="63" t="s">
        <v>15</v>
      </c>
      <c r="F12" s="36" t="s">
        <v>5</v>
      </c>
      <c r="G12" s="36" t="s">
        <v>6</v>
      </c>
      <c r="H12" s="36" t="s">
        <v>4</v>
      </c>
      <c r="I12" s="36" t="s">
        <v>15</v>
      </c>
      <c r="J12" s="111"/>
      <c r="K12" s="111"/>
      <c r="L12" s="36"/>
      <c r="N12" s="53"/>
    </row>
    <row r="13" spans="1:15" x14ac:dyDescent="0.25">
      <c r="A13" s="5" t="s">
        <v>120</v>
      </c>
      <c r="B13" s="96">
        <v>36</v>
      </c>
      <c r="C13" s="96">
        <v>23</v>
      </c>
      <c r="D13" s="7">
        <f>SUM(B13:C13)</f>
        <v>59</v>
      </c>
      <c r="E13" s="59">
        <f>+D13/L13</f>
        <v>0.12688172043010754</v>
      </c>
      <c r="F13" s="96">
        <v>147</v>
      </c>
      <c r="G13" s="96">
        <v>259</v>
      </c>
      <c r="H13" s="7">
        <f>+G13+F13</f>
        <v>406</v>
      </c>
      <c r="I13" s="59">
        <f>+H13/L13</f>
        <v>0.87311827956989252</v>
      </c>
      <c r="J13" s="7">
        <f>+B13+F13</f>
        <v>183</v>
      </c>
      <c r="K13" s="7">
        <f>+C13+G13</f>
        <v>282</v>
      </c>
      <c r="L13" s="7">
        <f>SUM(J13:K13)</f>
        <v>465</v>
      </c>
    </row>
    <row r="14" spans="1:15" x14ac:dyDescent="0.25">
      <c r="A14" s="5" t="s">
        <v>105</v>
      </c>
      <c r="B14" s="95">
        <v>21</v>
      </c>
      <c r="C14" s="95">
        <v>14</v>
      </c>
      <c r="D14" s="82">
        <f>SUM(B14:C14)</f>
        <v>35</v>
      </c>
      <c r="E14" s="69">
        <f>+D14/L14</f>
        <v>8.9058524173027995E-2</v>
      </c>
      <c r="F14" s="97">
        <v>211</v>
      </c>
      <c r="G14" s="97">
        <v>147</v>
      </c>
      <c r="H14" s="7">
        <f>+G14+F14</f>
        <v>358</v>
      </c>
      <c r="I14" s="69">
        <f>+H14/L14</f>
        <v>0.91094147582697205</v>
      </c>
      <c r="J14" s="7">
        <f>+B14+F14</f>
        <v>232</v>
      </c>
      <c r="K14" s="7">
        <f>+C14+G14</f>
        <v>161</v>
      </c>
      <c r="L14" s="7">
        <f>SUM(J14:K14)</f>
        <v>393</v>
      </c>
    </row>
    <row r="15" spans="1:15" x14ac:dyDescent="0.25">
      <c r="A15" s="12" t="s">
        <v>68</v>
      </c>
    </row>
    <row r="16" spans="1:15" x14ac:dyDescent="0.25">
      <c r="A16" s="27"/>
    </row>
  </sheetData>
  <mergeCells count="12">
    <mergeCell ref="A1:L1"/>
    <mergeCell ref="B3:E3"/>
    <mergeCell ref="F3:I3"/>
    <mergeCell ref="J3:J4"/>
    <mergeCell ref="K3:K4"/>
    <mergeCell ref="A9:L9"/>
    <mergeCell ref="A2:L2"/>
    <mergeCell ref="B11:E11"/>
    <mergeCell ref="F11:I11"/>
    <mergeCell ref="J11:J12"/>
    <mergeCell ref="K11:K12"/>
    <mergeCell ref="A10:L10"/>
  </mergeCells>
  <pageMargins left="0.70866141732283472" right="0.70866141732283472" top="0.74803149606299213" bottom="0.74803149606299213" header="0.31496062992125984" footer="0.31496062992125984"/>
  <pageSetup scale="89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>
    <pageSetUpPr fitToPage="1"/>
  </sheetPr>
  <dimension ref="A1:N15"/>
  <sheetViews>
    <sheetView workbookViewId="0">
      <selection activeCell="F13" sqref="F13:G13"/>
    </sheetView>
  </sheetViews>
  <sheetFormatPr baseColWidth="10" defaultRowHeight="15" x14ac:dyDescent="0.25"/>
  <cols>
    <col min="1" max="1" width="20.42578125" customWidth="1"/>
    <col min="2" max="2" width="11.28515625" bestFit="1" customWidth="1"/>
    <col min="3" max="9" width="10.42578125" customWidth="1"/>
    <col min="10" max="10" width="11.42578125" customWidth="1"/>
    <col min="11" max="12" width="10.42578125" customWidth="1"/>
    <col min="14" max="14" width="14.28515625" style="14" bestFit="1" customWidth="1"/>
  </cols>
  <sheetData>
    <row r="1" spans="1:14" x14ac:dyDescent="0.25">
      <c r="A1" s="112" t="s">
        <v>78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4" x14ac:dyDescent="0.25">
      <c r="A2" s="115" t="s">
        <v>99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4" s="33" customFormat="1" x14ac:dyDescent="0.25">
      <c r="A3" s="18" t="s">
        <v>1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x14ac:dyDescent="0.25">
      <c r="A4" s="34"/>
      <c r="B4" s="79" t="s">
        <v>5</v>
      </c>
      <c r="C4" s="63" t="s">
        <v>6</v>
      </c>
      <c r="D4" s="63" t="s">
        <v>4</v>
      </c>
      <c r="E4" s="63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5" t="s">
        <v>82</v>
      </c>
      <c r="B5" s="96">
        <v>48</v>
      </c>
      <c r="C5" s="96">
        <v>43</v>
      </c>
      <c r="D5" s="7">
        <f>SUM(B5:C5)</f>
        <v>91</v>
      </c>
      <c r="E5" s="59">
        <f>+D5/L5</f>
        <v>0.16337522441651706</v>
      </c>
      <c r="F5" s="96">
        <v>221</v>
      </c>
      <c r="G5" s="96">
        <v>245</v>
      </c>
      <c r="H5" s="7">
        <f>+G5+F5</f>
        <v>466</v>
      </c>
      <c r="I5" s="59">
        <f>+H5/L5</f>
        <v>0.83662477558348292</v>
      </c>
      <c r="J5" s="7">
        <f>+B5+F5</f>
        <v>269</v>
      </c>
      <c r="K5" s="7">
        <f>+C5+G5</f>
        <v>288</v>
      </c>
      <c r="L5" s="7">
        <f>SUM(J5:K5)</f>
        <v>557</v>
      </c>
    </row>
    <row r="6" spans="1:14" x14ac:dyDescent="0.25">
      <c r="A6" s="5" t="s">
        <v>106</v>
      </c>
      <c r="B6" s="97">
        <v>58</v>
      </c>
      <c r="C6" s="97">
        <v>0</v>
      </c>
      <c r="D6" s="7">
        <f>SUM(B6:C6)</f>
        <v>58</v>
      </c>
      <c r="E6" s="69">
        <f>+D6/L6</f>
        <v>9.6828046744574292E-2</v>
      </c>
      <c r="F6" s="97">
        <v>224</v>
      </c>
      <c r="G6" s="97">
        <v>317</v>
      </c>
      <c r="H6" s="7">
        <f>+G6+F6</f>
        <v>541</v>
      </c>
      <c r="I6" s="69">
        <f>+H6/L6</f>
        <v>0.90317195325542576</v>
      </c>
      <c r="J6" s="7">
        <f>+B6+F6</f>
        <v>282</v>
      </c>
      <c r="K6" s="7">
        <f>+C6+G6</f>
        <v>317</v>
      </c>
      <c r="L6" s="7">
        <f>SUM(J6:K6)</f>
        <v>599</v>
      </c>
      <c r="N6"/>
    </row>
    <row r="7" spans="1:14" x14ac:dyDescent="0.25">
      <c r="A7" s="12" t="s">
        <v>21</v>
      </c>
    </row>
    <row r="8" spans="1:14" x14ac:dyDescent="0.25">
      <c r="A8" s="27"/>
    </row>
    <row r="9" spans="1:14" x14ac:dyDescent="0.25">
      <c r="A9" s="112" t="s">
        <v>80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4" x14ac:dyDescent="0.25">
      <c r="A10" s="115" t="s">
        <v>94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</row>
    <row r="11" spans="1:14" x14ac:dyDescent="0.25">
      <c r="A11" s="18" t="s">
        <v>1</v>
      </c>
      <c r="B11" s="106" t="s">
        <v>13</v>
      </c>
      <c r="C11" s="106"/>
      <c r="D11" s="106"/>
      <c r="E11" s="106"/>
      <c r="F11" s="107" t="s">
        <v>14</v>
      </c>
      <c r="G11" s="108"/>
      <c r="H11" s="108"/>
      <c r="I11" s="109"/>
      <c r="J11" s="110" t="s">
        <v>10</v>
      </c>
      <c r="K11" s="110" t="s">
        <v>11</v>
      </c>
      <c r="L11" s="19" t="s">
        <v>4</v>
      </c>
    </row>
    <row r="12" spans="1:14" s="64" customFormat="1" x14ac:dyDescent="0.25">
      <c r="A12" s="34"/>
      <c r="B12" s="79" t="s">
        <v>5</v>
      </c>
      <c r="C12" s="63" t="s">
        <v>6</v>
      </c>
      <c r="D12" s="63" t="s">
        <v>4</v>
      </c>
      <c r="E12" s="63" t="s">
        <v>15</v>
      </c>
      <c r="F12" s="36" t="s">
        <v>5</v>
      </c>
      <c r="G12" s="36" t="s">
        <v>6</v>
      </c>
      <c r="H12" s="36" t="s">
        <v>4</v>
      </c>
      <c r="I12" s="36" t="s">
        <v>15</v>
      </c>
      <c r="J12" s="111"/>
      <c r="K12" s="111"/>
      <c r="L12" s="36"/>
      <c r="N12" s="53"/>
    </row>
    <row r="13" spans="1:14" x14ac:dyDescent="0.25">
      <c r="A13" s="5" t="s">
        <v>82</v>
      </c>
      <c r="B13" s="96">
        <v>12</v>
      </c>
      <c r="C13" s="96">
        <v>15</v>
      </c>
      <c r="D13" s="7">
        <f>SUM(B13:C13)</f>
        <v>27</v>
      </c>
      <c r="E13" s="59">
        <f>+D13/L13</f>
        <v>0.29032258064516131</v>
      </c>
      <c r="F13" s="96">
        <v>29</v>
      </c>
      <c r="G13" s="96">
        <v>37</v>
      </c>
      <c r="H13" s="7">
        <f>+G13+F13</f>
        <v>66</v>
      </c>
      <c r="I13" s="59">
        <f>+H13/L13</f>
        <v>0.70967741935483875</v>
      </c>
      <c r="J13" s="7">
        <f>+B13+F13</f>
        <v>41</v>
      </c>
      <c r="K13" s="7">
        <f>+C13+G13</f>
        <v>52</v>
      </c>
      <c r="L13" s="7">
        <f>SUM(J13:K13)</f>
        <v>93</v>
      </c>
    </row>
    <row r="14" spans="1:14" s="33" customFormat="1" x14ac:dyDescent="0.25">
      <c r="A14" s="5" t="s">
        <v>106</v>
      </c>
      <c r="B14" s="95">
        <v>7</v>
      </c>
      <c r="C14" s="95">
        <v>4</v>
      </c>
      <c r="D14" s="82">
        <f>SUM(B14:C14)</f>
        <v>11</v>
      </c>
      <c r="E14" s="69">
        <f>+D14/L14</f>
        <v>0.12087912087912088</v>
      </c>
      <c r="F14" s="97">
        <v>47</v>
      </c>
      <c r="G14" s="97">
        <v>33</v>
      </c>
      <c r="H14" s="7">
        <f>+G14+F14</f>
        <v>80</v>
      </c>
      <c r="I14" s="69">
        <f>+H14/L14</f>
        <v>0.87912087912087911</v>
      </c>
      <c r="J14" s="7">
        <f>+B14+F14</f>
        <v>54</v>
      </c>
      <c r="K14" s="7">
        <f>+C14+G14</f>
        <v>37</v>
      </c>
      <c r="L14" s="7">
        <f>SUM(J14:K14)</f>
        <v>91</v>
      </c>
    </row>
    <row r="15" spans="1:14" x14ac:dyDescent="0.25">
      <c r="A15" s="12" t="s">
        <v>68</v>
      </c>
    </row>
  </sheetData>
  <mergeCells count="12">
    <mergeCell ref="A1:L1"/>
    <mergeCell ref="B3:E3"/>
    <mergeCell ref="F3:I3"/>
    <mergeCell ref="J3:J4"/>
    <mergeCell ref="K3:K4"/>
    <mergeCell ref="A9:L9"/>
    <mergeCell ref="A2:L2"/>
    <mergeCell ref="B11:E11"/>
    <mergeCell ref="F11:I11"/>
    <mergeCell ref="J11:J12"/>
    <mergeCell ref="K11:K12"/>
    <mergeCell ref="A10:L10"/>
  </mergeCells>
  <pageMargins left="0.70866141732283472" right="0.70866141732283472" top="0.74803149606299213" bottom="0.74803149606299213" header="0.31496062992125984" footer="0.31496062992125984"/>
  <pageSetup scale="8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>
    <pageSetUpPr fitToPage="1"/>
  </sheetPr>
  <dimension ref="A1:T19"/>
  <sheetViews>
    <sheetView workbookViewId="0">
      <selection activeCell="F15" sqref="F15:G15"/>
    </sheetView>
  </sheetViews>
  <sheetFormatPr baseColWidth="10" defaultRowHeight="15" x14ac:dyDescent="0.25"/>
  <cols>
    <col min="1" max="1" width="23.7109375" customWidth="1"/>
  </cols>
  <sheetData>
    <row r="1" spans="1:20" x14ac:dyDescent="0.25">
      <c r="A1" s="104" t="s">
        <v>49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20" x14ac:dyDescent="0.25">
      <c r="A2" s="115" t="s">
        <v>99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20" s="32" customFormat="1" x14ac:dyDescent="0.25">
      <c r="A3" s="113" t="s">
        <v>1</v>
      </c>
      <c r="B3" s="107" t="s">
        <v>2</v>
      </c>
      <c r="C3" s="108"/>
      <c r="D3" s="108"/>
      <c r="E3" s="109"/>
      <c r="F3" s="107" t="s">
        <v>3</v>
      </c>
      <c r="G3" s="108"/>
      <c r="H3" s="108"/>
      <c r="I3" s="109"/>
      <c r="J3" s="113" t="s">
        <v>10</v>
      </c>
      <c r="K3" s="113" t="s">
        <v>11</v>
      </c>
      <c r="L3" s="113" t="s">
        <v>4</v>
      </c>
    </row>
    <row r="4" spans="1:20" s="32" customFormat="1" x14ac:dyDescent="0.25">
      <c r="A4" s="113"/>
      <c r="B4" s="38" t="s">
        <v>5</v>
      </c>
      <c r="C4" s="35" t="s">
        <v>6</v>
      </c>
      <c r="D4" s="35" t="s">
        <v>4</v>
      </c>
      <c r="E4" s="35" t="s">
        <v>15</v>
      </c>
      <c r="F4" s="38" t="s">
        <v>5</v>
      </c>
      <c r="G4" s="35" t="s">
        <v>6</v>
      </c>
      <c r="H4" s="35" t="s">
        <v>4</v>
      </c>
      <c r="I4" s="35" t="s">
        <v>15</v>
      </c>
      <c r="J4" s="113"/>
      <c r="K4" s="113"/>
      <c r="L4" s="113"/>
    </row>
    <row r="5" spans="1:20" s="33" customFormat="1" x14ac:dyDescent="0.25">
      <c r="A5" s="48">
        <v>2011</v>
      </c>
      <c r="B5" s="96">
        <v>405</v>
      </c>
      <c r="C5" s="96">
        <v>4302</v>
      </c>
      <c r="D5" s="49">
        <f>SUM(B5:C5)</f>
        <v>4707</v>
      </c>
      <c r="E5" s="52">
        <f>+D5/L5</f>
        <v>0.29764765397748832</v>
      </c>
      <c r="F5" s="96">
        <v>2111</v>
      </c>
      <c r="G5" s="96">
        <v>8996</v>
      </c>
      <c r="H5" s="50">
        <f>SUM(F5:G5)</f>
        <v>11107</v>
      </c>
      <c r="I5" s="47">
        <f>+H5/L5</f>
        <v>0.70235234602251173</v>
      </c>
      <c r="J5" s="50">
        <f t="shared" ref="J5:K7" si="0">+B5+F5</f>
        <v>2516</v>
      </c>
      <c r="K5" s="50">
        <f t="shared" si="0"/>
        <v>13298</v>
      </c>
      <c r="L5" s="50">
        <f>SUM(J5:K5)</f>
        <v>15814</v>
      </c>
    </row>
    <row r="6" spans="1:20" s="33" customFormat="1" x14ac:dyDescent="0.25">
      <c r="A6" s="48">
        <v>2015</v>
      </c>
      <c r="B6" s="96">
        <v>311</v>
      </c>
      <c r="C6" s="96">
        <v>2825</v>
      </c>
      <c r="D6" s="49">
        <f>SUM(B6:C6)</f>
        <v>3136</v>
      </c>
      <c r="E6" s="52">
        <f>+D6/L6</f>
        <v>0.29767441860465116</v>
      </c>
      <c r="F6" s="96">
        <v>1946</v>
      </c>
      <c r="G6" s="96">
        <v>5453</v>
      </c>
      <c r="H6" s="50">
        <f>SUM(F6:G6)</f>
        <v>7399</v>
      </c>
      <c r="I6" s="47">
        <f>+H6/L6</f>
        <v>0.70232558139534884</v>
      </c>
      <c r="J6" s="50">
        <f t="shared" si="0"/>
        <v>2257</v>
      </c>
      <c r="K6" s="50">
        <f t="shared" si="0"/>
        <v>8278</v>
      </c>
      <c r="L6" s="50">
        <f>SUM(J6:K6)</f>
        <v>10535</v>
      </c>
    </row>
    <row r="7" spans="1:20" s="33" customFormat="1" x14ac:dyDescent="0.25">
      <c r="A7" s="48">
        <v>2018</v>
      </c>
      <c r="B7" s="96">
        <v>370</v>
      </c>
      <c r="C7" s="96">
        <v>3803</v>
      </c>
      <c r="D7" s="49">
        <f>SUM(B7:C7)</f>
        <v>4173</v>
      </c>
      <c r="E7" s="52">
        <f>+D7/L7</f>
        <v>0.30776605944391178</v>
      </c>
      <c r="F7" s="96">
        <v>1784</v>
      </c>
      <c r="G7" s="96">
        <v>7602</v>
      </c>
      <c r="H7" s="50">
        <f>SUM(F7:G7)</f>
        <v>9386</v>
      </c>
      <c r="I7" s="52">
        <f>+H7/L7</f>
        <v>0.69223394055608822</v>
      </c>
      <c r="J7" s="50">
        <f t="shared" si="0"/>
        <v>2154</v>
      </c>
      <c r="K7" s="50">
        <f t="shared" si="0"/>
        <v>11405</v>
      </c>
      <c r="L7" s="50">
        <f>SUM(J7:K7)</f>
        <v>13559</v>
      </c>
    </row>
    <row r="8" spans="1:20" x14ac:dyDescent="0.25">
      <c r="A8" s="25" t="s">
        <v>104</v>
      </c>
      <c r="B8" s="45">
        <f>+B7/B6-1</f>
        <v>0.18971061093247599</v>
      </c>
      <c r="C8" s="45">
        <f>+C7/C6-1</f>
        <v>0.34619469026548666</v>
      </c>
      <c r="D8" s="45">
        <f>+D7/D6-1</f>
        <v>0.33067602040816335</v>
      </c>
      <c r="E8" s="45"/>
      <c r="F8" s="45">
        <f>+F7/F6-1</f>
        <v>-8.3247687564234285E-2</v>
      </c>
      <c r="G8" s="45">
        <f>+G7/G6-1</f>
        <v>0.39409499358151479</v>
      </c>
      <c r="H8" s="45">
        <f>+H7/H6-1</f>
        <v>0.26854980402757134</v>
      </c>
      <c r="I8" s="45"/>
      <c r="J8" s="45">
        <f>+J7/J6-1</f>
        <v>-4.5635799734160432E-2</v>
      </c>
      <c r="K8" s="45">
        <f>+K7/K6-1</f>
        <v>0.3777482483691712</v>
      </c>
      <c r="L8" s="45">
        <f>+L7/L6-1</f>
        <v>0.28704318936877082</v>
      </c>
      <c r="M8" s="23"/>
    </row>
    <row r="9" spans="1:20" x14ac:dyDescent="0.25">
      <c r="A9" s="12" t="s">
        <v>21</v>
      </c>
      <c r="B9" s="14"/>
      <c r="C9" s="14"/>
      <c r="D9" s="15"/>
      <c r="E9" s="16"/>
      <c r="F9" s="14"/>
      <c r="G9" s="14"/>
      <c r="H9" s="15"/>
      <c r="I9" s="16"/>
      <c r="J9" s="17"/>
      <c r="K9" s="17"/>
      <c r="L9" s="17"/>
    </row>
    <row r="10" spans="1:20" x14ac:dyDescent="0.25">
      <c r="A10" s="27"/>
      <c r="B10" s="14"/>
      <c r="C10" s="14"/>
      <c r="D10" s="15"/>
      <c r="E10" s="16"/>
      <c r="F10" s="14"/>
      <c r="G10" s="14"/>
      <c r="H10" s="15"/>
      <c r="I10" s="16"/>
      <c r="J10" s="17"/>
      <c r="K10" s="17"/>
      <c r="L10" s="17"/>
    </row>
    <row r="11" spans="1:20" x14ac:dyDescent="0.25">
      <c r="A11" s="104" t="s">
        <v>50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</row>
    <row r="12" spans="1:20" x14ac:dyDescent="0.25">
      <c r="A12" s="115" t="s">
        <v>94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</row>
    <row r="13" spans="1:20" s="32" customFormat="1" x14ac:dyDescent="0.25">
      <c r="A13" s="113" t="s">
        <v>1</v>
      </c>
      <c r="B13" s="107" t="s">
        <v>2</v>
      </c>
      <c r="C13" s="108"/>
      <c r="D13" s="108"/>
      <c r="E13" s="109"/>
      <c r="F13" s="107" t="s">
        <v>3</v>
      </c>
      <c r="G13" s="108"/>
      <c r="H13" s="108"/>
      <c r="I13" s="109"/>
      <c r="J13" s="113" t="s">
        <v>10</v>
      </c>
      <c r="K13" s="113" t="s">
        <v>11</v>
      </c>
      <c r="L13" s="113" t="s">
        <v>4</v>
      </c>
    </row>
    <row r="14" spans="1:20" s="32" customFormat="1" x14ac:dyDescent="0.25">
      <c r="A14" s="113"/>
      <c r="B14" s="38" t="s">
        <v>5</v>
      </c>
      <c r="C14" s="35" t="s">
        <v>6</v>
      </c>
      <c r="D14" s="35" t="s">
        <v>4</v>
      </c>
      <c r="E14" s="35" t="s">
        <v>15</v>
      </c>
      <c r="F14" s="38" t="s">
        <v>5</v>
      </c>
      <c r="G14" s="35" t="s">
        <v>6</v>
      </c>
      <c r="H14" s="35" t="s">
        <v>4</v>
      </c>
      <c r="I14" s="35" t="s">
        <v>15</v>
      </c>
      <c r="J14" s="113"/>
      <c r="K14" s="113"/>
      <c r="L14" s="113"/>
      <c r="P14" s="80"/>
      <c r="Q14" s="80"/>
      <c r="R14" s="80"/>
      <c r="S14" s="80"/>
      <c r="T14" s="80"/>
    </row>
    <row r="15" spans="1:20" s="33" customFormat="1" x14ac:dyDescent="0.25">
      <c r="A15" s="48">
        <v>2011</v>
      </c>
      <c r="B15" s="96">
        <v>186</v>
      </c>
      <c r="C15" s="96">
        <v>3799</v>
      </c>
      <c r="D15" s="49">
        <f>SUM(B15:C15)</f>
        <v>3985</v>
      </c>
      <c r="E15" s="52">
        <f>+D15/L15</f>
        <v>0.55961241398679962</v>
      </c>
      <c r="F15" s="96">
        <v>637</v>
      </c>
      <c r="G15" s="96">
        <v>2499</v>
      </c>
      <c r="H15" s="50">
        <f>SUM(F15:G15)</f>
        <v>3136</v>
      </c>
      <c r="I15" s="47">
        <f>+H15/L15</f>
        <v>0.44038758601320038</v>
      </c>
      <c r="J15" s="50">
        <f t="shared" ref="J15:K17" si="1">+B15+F15</f>
        <v>823</v>
      </c>
      <c r="K15" s="50">
        <f t="shared" si="1"/>
        <v>6298</v>
      </c>
      <c r="L15" s="50">
        <f>SUM(J15:K15)</f>
        <v>7121</v>
      </c>
      <c r="P15" s="81"/>
      <c r="Q15" s="81"/>
      <c r="R15" s="81"/>
      <c r="S15" s="81"/>
      <c r="T15" s="81"/>
    </row>
    <row r="16" spans="1:20" s="33" customFormat="1" x14ac:dyDescent="0.25">
      <c r="A16" s="48">
        <v>2015</v>
      </c>
      <c r="B16" s="96">
        <v>33</v>
      </c>
      <c r="C16" s="96">
        <v>3359</v>
      </c>
      <c r="D16" s="49">
        <f>SUM(B16:C16)</f>
        <v>3392</v>
      </c>
      <c r="E16" s="52">
        <f>+D16/L16</f>
        <v>0.47586980920314254</v>
      </c>
      <c r="F16" s="96">
        <v>1348</v>
      </c>
      <c r="G16" s="96">
        <v>2388</v>
      </c>
      <c r="H16" s="50">
        <f>SUM(F16:G16)</f>
        <v>3736</v>
      </c>
      <c r="I16" s="47">
        <f>+H16/L16</f>
        <v>0.52413019079685741</v>
      </c>
      <c r="J16" s="50">
        <f t="shared" si="1"/>
        <v>1381</v>
      </c>
      <c r="K16" s="50">
        <f t="shared" si="1"/>
        <v>5747</v>
      </c>
      <c r="L16" s="50">
        <f>SUM(J16:K16)</f>
        <v>7128</v>
      </c>
      <c r="P16" s="81"/>
      <c r="Q16" s="81"/>
      <c r="R16" s="81"/>
      <c r="S16" s="81"/>
      <c r="T16" s="81"/>
    </row>
    <row r="17" spans="1:13" s="33" customFormat="1" x14ac:dyDescent="0.25">
      <c r="A17" s="48">
        <v>2018</v>
      </c>
      <c r="B17" s="96">
        <v>38</v>
      </c>
      <c r="C17" s="96">
        <v>3052</v>
      </c>
      <c r="D17" s="49">
        <f>SUM(B17:C17)</f>
        <v>3090</v>
      </c>
      <c r="E17" s="52">
        <f>+D17/L17</f>
        <v>0.5653128430296378</v>
      </c>
      <c r="F17" s="96">
        <v>125</v>
      </c>
      <c r="G17" s="96">
        <v>2251</v>
      </c>
      <c r="H17" s="50">
        <f>SUM(F17:G17)</f>
        <v>2376</v>
      </c>
      <c r="I17" s="52">
        <f>+H17/L17</f>
        <v>0.43468715697036225</v>
      </c>
      <c r="J17" s="50">
        <f t="shared" si="1"/>
        <v>163</v>
      </c>
      <c r="K17" s="50">
        <f t="shared" si="1"/>
        <v>5303</v>
      </c>
      <c r="L17" s="50">
        <f>SUM(J17:K17)</f>
        <v>5466</v>
      </c>
    </row>
    <row r="18" spans="1:13" x14ac:dyDescent="0.25">
      <c r="A18" s="25" t="s">
        <v>104</v>
      </c>
      <c r="B18" s="45">
        <f>+B17/B16-1</f>
        <v>0.1515151515151516</v>
      </c>
      <c r="C18" s="45">
        <f>+C17/C16-1</f>
        <v>-9.139624888359632E-2</v>
      </c>
      <c r="D18" s="45">
        <f>+D17/D16-1</f>
        <v>-8.9033018867924474E-2</v>
      </c>
      <c r="E18" s="45"/>
      <c r="F18" s="45">
        <f>+F17/F16-1</f>
        <v>-0.90727002967359049</v>
      </c>
      <c r="G18" s="45">
        <f>+G17/G16-1</f>
        <v>-5.7370184254606382E-2</v>
      </c>
      <c r="H18" s="45"/>
      <c r="I18" s="45"/>
      <c r="J18" s="45">
        <f>+J17/J16-1</f>
        <v>-0.88196958725561192</v>
      </c>
      <c r="K18" s="45">
        <f>+K17/K16-1</f>
        <v>-7.7257699669392776E-2</v>
      </c>
      <c r="L18" s="45">
        <f>+L17/L16-1</f>
        <v>-0.23316498316498313</v>
      </c>
      <c r="M18" s="23"/>
    </row>
    <row r="19" spans="1:13" x14ac:dyDescent="0.25">
      <c r="A19" s="12" t="s">
        <v>21</v>
      </c>
      <c r="B19" s="14"/>
      <c r="C19" s="14"/>
      <c r="D19" s="15"/>
      <c r="E19" s="16"/>
      <c r="F19" s="14"/>
      <c r="G19" s="14"/>
      <c r="H19" s="15"/>
      <c r="I19" s="16"/>
      <c r="J19" s="17"/>
      <c r="K19" s="17"/>
      <c r="L19" s="17"/>
    </row>
  </sheetData>
  <dataConsolidate topLabels="1">
    <dataRefs count="3">
      <dataRef ref="A23:L27" sheet="Atacama"/>
      <dataRef ref="A24:L28" sheet="Coquimbo"/>
      <dataRef ref="A23:L27" sheet="Valparaiso"/>
    </dataRefs>
  </dataConsolidate>
  <mergeCells count="16">
    <mergeCell ref="L13:L14"/>
    <mergeCell ref="A11:L11"/>
    <mergeCell ref="A3:A4"/>
    <mergeCell ref="B3:E3"/>
    <mergeCell ref="F3:I3"/>
    <mergeCell ref="A12:L12"/>
    <mergeCell ref="A13:A14"/>
    <mergeCell ref="B13:E13"/>
    <mergeCell ref="F13:I13"/>
    <mergeCell ref="J13:J14"/>
    <mergeCell ref="K13:K14"/>
    <mergeCell ref="A1:L1"/>
    <mergeCell ref="A2:L2"/>
    <mergeCell ref="J3:J4"/>
    <mergeCell ref="K3:K4"/>
    <mergeCell ref="L3:L4"/>
  </mergeCells>
  <pageMargins left="0.70866141732283472" right="0.70866141732283472" top="0.74803149606299213" bottom="0.74803149606299213" header="0.31496062992125984" footer="0.31496062992125984"/>
  <pageSetup scale="88" orientation="landscape"/>
  <headerFooter alignWithMargins="0"/>
  <ignoredErrors>
    <ignoredError sqref="D5:D6 D15:D1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pageSetUpPr fitToPage="1"/>
  </sheetPr>
  <dimension ref="A1:M20"/>
  <sheetViews>
    <sheetView workbookViewId="0">
      <selection activeCell="F16" sqref="F16:G16"/>
    </sheetView>
  </sheetViews>
  <sheetFormatPr baseColWidth="10" defaultRowHeight="15" x14ac:dyDescent="0.25"/>
  <cols>
    <col min="1" max="1" width="24.42578125" customWidth="1"/>
  </cols>
  <sheetData>
    <row r="1" spans="1:13" x14ac:dyDescent="0.25">
      <c r="A1" s="104" t="s">
        <v>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x14ac:dyDescent="0.25">
      <c r="A2" s="115" t="s">
        <v>94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3" s="32" customFormat="1" x14ac:dyDescent="0.25">
      <c r="A3" s="113" t="s">
        <v>1</v>
      </c>
      <c r="B3" s="107" t="s">
        <v>2</v>
      </c>
      <c r="C3" s="108"/>
      <c r="D3" s="108"/>
      <c r="E3" s="109"/>
      <c r="F3" s="107" t="s">
        <v>3</v>
      </c>
      <c r="G3" s="108"/>
      <c r="H3" s="108"/>
      <c r="I3" s="109"/>
      <c r="J3" s="113" t="s">
        <v>10</v>
      </c>
      <c r="K3" s="113" t="s">
        <v>11</v>
      </c>
      <c r="L3" s="113" t="s">
        <v>4</v>
      </c>
    </row>
    <row r="4" spans="1:13" s="32" customFormat="1" x14ac:dyDescent="0.25">
      <c r="A4" s="113"/>
      <c r="B4" s="38" t="s">
        <v>5</v>
      </c>
      <c r="C4" s="35" t="s">
        <v>6</v>
      </c>
      <c r="D4" s="35" t="s">
        <v>4</v>
      </c>
      <c r="E4" s="35" t="s">
        <v>15</v>
      </c>
      <c r="F4" s="38" t="s">
        <v>5</v>
      </c>
      <c r="G4" s="35" t="s">
        <v>6</v>
      </c>
      <c r="H4" s="35" t="s">
        <v>4</v>
      </c>
      <c r="I4" s="35" t="s">
        <v>15</v>
      </c>
      <c r="J4" s="113"/>
      <c r="K4" s="113"/>
      <c r="L4" s="113"/>
    </row>
    <row r="5" spans="1:13" s="33" customFormat="1" x14ac:dyDescent="0.25">
      <c r="A5" s="48">
        <v>2011</v>
      </c>
      <c r="B5" s="96">
        <v>1163</v>
      </c>
      <c r="C5" s="96">
        <v>12874</v>
      </c>
      <c r="D5" s="49">
        <f>SUM(B5:C5)</f>
        <v>14037</v>
      </c>
      <c r="E5" s="52">
        <f>+D5/L5</f>
        <v>0.39556444795130474</v>
      </c>
      <c r="F5" s="96">
        <v>6305</v>
      </c>
      <c r="G5" s="96">
        <v>15144</v>
      </c>
      <c r="H5" s="50">
        <f>SUM(F5:G5)</f>
        <v>21449</v>
      </c>
      <c r="I5" s="47">
        <f>+H5/L5</f>
        <v>0.60443555204869526</v>
      </c>
      <c r="J5" s="50">
        <f t="shared" ref="J5:K7" si="0">+B5+F5</f>
        <v>7468</v>
      </c>
      <c r="K5" s="50">
        <f t="shared" si="0"/>
        <v>28018</v>
      </c>
      <c r="L5" s="50">
        <f>SUM(J5:K5)</f>
        <v>35486</v>
      </c>
    </row>
    <row r="6" spans="1:13" s="33" customFormat="1" x14ac:dyDescent="0.25">
      <c r="A6" s="48">
        <v>2015</v>
      </c>
      <c r="B6" s="96">
        <v>1276</v>
      </c>
      <c r="C6" s="96">
        <v>11158</v>
      </c>
      <c r="D6" s="49">
        <f>SUM(B6:C6)</f>
        <v>12434</v>
      </c>
      <c r="E6" s="52">
        <f>+D6/L6</f>
        <v>0.35986339430423708</v>
      </c>
      <c r="F6" s="96">
        <v>7070</v>
      </c>
      <c r="G6" s="96">
        <v>15048</v>
      </c>
      <c r="H6" s="50">
        <f>SUM(F6:G6)</f>
        <v>22118</v>
      </c>
      <c r="I6" s="47">
        <f>+H6/L6</f>
        <v>0.64013660569576292</v>
      </c>
      <c r="J6" s="50">
        <f t="shared" si="0"/>
        <v>8346</v>
      </c>
      <c r="K6" s="50">
        <f t="shared" si="0"/>
        <v>26206</v>
      </c>
      <c r="L6" s="50">
        <f>SUM(J6:K6)</f>
        <v>34552</v>
      </c>
    </row>
    <row r="7" spans="1:13" s="33" customFormat="1" x14ac:dyDescent="0.25">
      <c r="A7" s="48">
        <v>2018</v>
      </c>
      <c r="B7" s="96">
        <v>1376</v>
      </c>
      <c r="C7" s="96">
        <v>12483</v>
      </c>
      <c r="D7" s="49">
        <f>SUM(B7:C7)</f>
        <v>13859</v>
      </c>
      <c r="E7" s="52">
        <f>+D7/L7</f>
        <v>0.37508457603724055</v>
      </c>
      <c r="F7" s="96">
        <v>5725</v>
      </c>
      <c r="G7" s="96">
        <v>17365</v>
      </c>
      <c r="H7" s="50">
        <f>SUM(F7:G7)</f>
        <v>23090</v>
      </c>
      <c r="I7" s="52">
        <f>+H7/L7</f>
        <v>0.62491542396275945</v>
      </c>
      <c r="J7" s="50">
        <f t="shared" si="0"/>
        <v>7101</v>
      </c>
      <c r="K7" s="50">
        <f t="shared" si="0"/>
        <v>29848</v>
      </c>
      <c r="L7" s="50">
        <f>SUM(J7:K7)</f>
        <v>36949</v>
      </c>
    </row>
    <row r="8" spans="1:13" x14ac:dyDescent="0.25">
      <c r="A8" s="25" t="s">
        <v>104</v>
      </c>
      <c r="B8" s="45">
        <f>+B7/B6</f>
        <v>1.0783699059561129</v>
      </c>
      <c r="C8" s="45">
        <f t="shared" ref="C8:L8" si="1">+C7/C6</f>
        <v>1.1187488797275498</v>
      </c>
      <c r="D8" s="45">
        <f t="shared" si="1"/>
        <v>1.1146051150072382</v>
      </c>
      <c r="E8" s="45"/>
      <c r="F8" s="45">
        <f t="shared" si="1"/>
        <v>0.8097595473833098</v>
      </c>
      <c r="G8" s="45">
        <f t="shared" si="1"/>
        <v>1.1539739500265815</v>
      </c>
      <c r="H8" s="45">
        <f t="shared" si="1"/>
        <v>1.0439461072429694</v>
      </c>
      <c r="I8" s="45"/>
      <c r="J8" s="45">
        <f t="shared" si="1"/>
        <v>0.85082674335010788</v>
      </c>
      <c r="K8" s="45">
        <f t="shared" si="1"/>
        <v>1.1389758070670839</v>
      </c>
      <c r="L8" s="45">
        <f t="shared" si="1"/>
        <v>1.0693736976151886</v>
      </c>
      <c r="M8" s="23"/>
    </row>
    <row r="9" spans="1:13" x14ac:dyDescent="0.25">
      <c r="A9" s="12" t="s">
        <v>21</v>
      </c>
      <c r="B9" s="14"/>
      <c r="C9" s="14"/>
      <c r="D9" s="15"/>
      <c r="E9" s="16"/>
      <c r="F9" s="14"/>
      <c r="G9" s="14"/>
      <c r="H9" s="15"/>
      <c r="I9" s="16"/>
      <c r="J9" s="17"/>
      <c r="K9" s="17"/>
      <c r="L9" s="17"/>
    </row>
    <row r="10" spans="1:13" x14ac:dyDescent="0.25">
      <c r="A10" s="12"/>
    </row>
    <row r="12" spans="1:13" x14ac:dyDescent="0.25">
      <c r="A12" s="104" t="s">
        <v>48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1:13" x14ac:dyDescent="0.25">
      <c r="A13" s="115" t="s">
        <v>51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</row>
    <row r="14" spans="1:13" s="32" customFormat="1" x14ac:dyDescent="0.25">
      <c r="A14" s="113" t="s">
        <v>1</v>
      </c>
      <c r="B14" s="107" t="s">
        <v>2</v>
      </c>
      <c r="C14" s="108"/>
      <c r="D14" s="108"/>
      <c r="E14" s="109"/>
      <c r="F14" s="107" t="s">
        <v>3</v>
      </c>
      <c r="G14" s="108"/>
      <c r="H14" s="108"/>
      <c r="I14" s="109"/>
      <c r="J14" s="113" t="s">
        <v>10</v>
      </c>
      <c r="K14" s="113" t="s">
        <v>11</v>
      </c>
      <c r="L14" s="113" t="s">
        <v>4</v>
      </c>
    </row>
    <row r="15" spans="1:13" s="32" customFormat="1" x14ac:dyDescent="0.25">
      <c r="A15" s="113"/>
      <c r="B15" s="38" t="s">
        <v>5</v>
      </c>
      <c r="C15" s="35" t="s">
        <v>6</v>
      </c>
      <c r="D15" s="35" t="s">
        <v>4</v>
      </c>
      <c r="E15" s="35" t="s">
        <v>15</v>
      </c>
      <c r="F15" s="38" t="s">
        <v>5</v>
      </c>
      <c r="G15" s="35" t="s">
        <v>6</v>
      </c>
      <c r="H15" s="35" t="s">
        <v>4</v>
      </c>
      <c r="I15" s="35" t="s">
        <v>15</v>
      </c>
      <c r="J15" s="113"/>
      <c r="K15" s="113"/>
      <c r="L15" s="113"/>
    </row>
    <row r="16" spans="1:13" s="33" customFormat="1" x14ac:dyDescent="0.25">
      <c r="A16" s="48">
        <v>2011</v>
      </c>
      <c r="B16" s="96">
        <v>264</v>
      </c>
      <c r="C16" s="96">
        <v>9117</v>
      </c>
      <c r="D16" s="49">
        <f>SUM(B16:C16)</f>
        <v>9381</v>
      </c>
      <c r="E16" s="52">
        <f>+D16/L16</f>
        <v>0.66193903471634208</v>
      </c>
      <c r="F16" s="96">
        <v>460</v>
      </c>
      <c r="G16" s="96">
        <v>4331</v>
      </c>
      <c r="H16" s="50">
        <f>SUM(F16:G16)</f>
        <v>4791</v>
      </c>
      <c r="I16" s="47">
        <f>+H16/L16</f>
        <v>0.33806096528365792</v>
      </c>
      <c r="J16" s="50">
        <f t="shared" ref="J16:K18" si="2">+B16+F16</f>
        <v>724</v>
      </c>
      <c r="K16" s="50">
        <f t="shared" si="2"/>
        <v>13448</v>
      </c>
      <c r="L16" s="50">
        <f>SUM(J16:K16)</f>
        <v>14172</v>
      </c>
    </row>
    <row r="17" spans="1:13" s="33" customFormat="1" x14ac:dyDescent="0.25">
      <c r="A17" s="48">
        <v>2015</v>
      </c>
      <c r="B17" s="96">
        <v>192</v>
      </c>
      <c r="C17" s="96">
        <v>6612</v>
      </c>
      <c r="D17" s="49">
        <f>SUM(B17:C17)</f>
        <v>6804</v>
      </c>
      <c r="E17" s="52">
        <f>+D17/L17</f>
        <v>0.55565536953858718</v>
      </c>
      <c r="F17" s="96">
        <v>1852</v>
      </c>
      <c r="G17" s="96">
        <v>3589</v>
      </c>
      <c r="H17" s="50">
        <f>SUM(F17:G17)</f>
        <v>5441</v>
      </c>
      <c r="I17" s="47">
        <f>+H17/L17</f>
        <v>0.44434463046141282</v>
      </c>
      <c r="J17" s="50">
        <f t="shared" si="2"/>
        <v>2044</v>
      </c>
      <c r="K17" s="50">
        <f t="shared" si="2"/>
        <v>10201</v>
      </c>
      <c r="L17" s="50">
        <f>SUM(J17:K17)</f>
        <v>12245</v>
      </c>
    </row>
    <row r="18" spans="1:13" s="33" customFormat="1" x14ac:dyDescent="0.25">
      <c r="A18" s="48">
        <v>2018</v>
      </c>
      <c r="B18" s="96">
        <v>189</v>
      </c>
      <c r="C18" s="96">
        <v>6690</v>
      </c>
      <c r="D18" s="49">
        <f>SUM(B18:C18)</f>
        <v>6879</v>
      </c>
      <c r="E18" s="52">
        <f>+D18/L18</f>
        <v>0.6402643335815339</v>
      </c>
      <c r="F18" s="96">
        <v>683</v>
      </c>
      <c r="G18" s="96">
        <v>3182</v>
      </c>
      <c r="H18" s="50">
        <f>SUM(F18:G18)</f>
        <v>3865</v>
      </c>
      <c r="I18" s="52">
        <f>+H18/L18</f>
        <v>0.3597356664184661</v>
      </c>
      <c r="J18" s="50">
        <f t="shared" si="2"/>
        <v>872</v>
      </c>
      <c r="K18" s="50">
        <f t="shared" si="2"/>
        <v>9872</v>
      </c>
      <c r="L18" s="50">
        <f>SUM(J18:K18)</f>
        <v>10744</v>
      </c>
    </row>
    <row r="19" spans="1:13" x14ac:dyDescent="0.25">
      <c r="A19" s="25" t="s">
        <v>104</v>
      </c>
      <c r="B19" s="45">
        <f>+B18/B17-1</f>
        <v>-1.5625E-2</v>
      </c>
      <c r="C19" s="45">
        <f>+C18/C17-1</f>
        <v>1.1796733212341204E-2</v>
      </c>
      <c r="D19" s="45">
        <f>+D18/D17-1</f>
        <v>1.1022927689594342E-2</v>
      </c>
      <c r="E19" s="45"/>
      <c r="F19" s="45">
        <f>+F18/F17-1</f>
        <v>-0.6312095032397409</v>
      </c>
      <c r="G19" s="45">
        <f>+G18/G17-1</f>
        <v>-0.11340206185567014</v>
      </c>
      <c r="H19" s="45">
        <f>+H18/H17-1</f>
        <v>-0.28965263738283409</v>
      </c>
      <c r="I19" s="45"/>
      <c r="J19" s="45">
        <f>+J18/J17-1</f>
        <v>-0.57338551859099807</v>
      </c>
      <c r="K19" s="45">
        <f>+K18/K17-1</f>
        <v>-3.2251740025487696E-2</v>
      </c>
      <c r="L19" s="45">
        <f>+L18/L17-1</f>
        <v>-0.1225806451612903</v>
      </c>
      <c r="M19" s="23"/>
    </row>
    <row r="20" spans="1:13" x14ac:dyDescent="0.25">
      <c r="A20" s="12" t="s">
        <v>21</v>
      </c>
      <c r="B20" s="14"/>
      <c r="C20" s="14"/>
      <c r="D20" s="15"/>
      <c r="E20" s="16"/>
      <c r="F20" s="14"/>
      <c r="G20" s="14"/>
      <c r="H20" s="15"/>
      <c r="I20" s="16"/>
      <c r="J20" s="17"/>
      <c r="K20" s="17"/>
      <c r="L20" s="17"/>
    </row>
  </sheetData>
  <mergeCells count="16">
    <mergeCell ref="L14:L15"/>
    <mergeCell ref="A12:L12"/>
    <mergeCell ref="A3:A4"/>
    <mergeCell ref="B3:E3"/>
    <mergeCell ref="A13:L13"/>
    <mergeCell ref="F3:I3"/>
    <mergeCell ref="A14:A15"/>
    <mergeCell ref="B14:E14"/>
    <mergeCell ref="F14:I14"/>
    <mergeCell ref="J14:J15"/>
    <mergeCell ref="K14:K15"/>
    <mergeCell ref="A1:L1"/>
    <mergeCell ref="A2:L2"/>
    <mergeCell ref="J3:J4"/>
    <mergeCell ref="K3:K4"/>
    <mergeCell ref="L3:L4"/>
  </mergeCells>
  <pageMargins left="0.70866141732283472" right="0.70866141732283472" top="0.74803149606299213" bottom="0.74803149606299213" header="0.31496062992125984" footer="0.31496062992125984"/>
  <pageSetup scale="86" orientation="landscape"/>
  <headerFooter alignWithMargins="0"/>
  <ignoredErrors>
    <ignoredError sqref="D5:D6 D16:D17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>
    <pageSetUpPr fitToPage="1"/>
  </sheetPr>
  <dimension ref="A1:M19"/>
  <sheetViews>
    <sheetView topLeftCell="C1" workbookViewId="0">
      <selection activeCell="G25" sqref="G25"/>
    </sheetView>
  </sheetViews>
  <sheetFormatPr baseColWidth="10" defaultColWidth="10.85546875" defaultRowHeight="14.25" x14ac:dyDescent="0.2"/>
  <cols>
    <col min="1" max="1" width="24" style="1" customWidth="1"/>
    <col min="2" max="2" width="12.42578125" style="1" customWidth="1"/>
    <col min="3" max="4" width="11.140625" style="1" customWidth="1"/>
    <col min="5" max="5" width="8.85546875" style="1" customWidth="1"/>
    <col min="6" max="13" width="11.140625" style="1" customWidth="1"/>
    <col min="14" max="16384" width="10.85546875" style="1"/>
  </cols>
  <sheetData>
    <row r="1" spans="1:13" ht="15.75" customHeight="1" x14ac:dyDescent="0.2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3" ht="15.75" x14ac:dyDescent="0.25">
      <c r="A2" s="119" t="s">
        <v>96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3" s="32" customFormat="1" ht="15" x14ac:dyDescent="0.25">
      <c r="A3" s="113" t="s">
        <v>1</v>
      </c>
      <c r="B3" s="107" t="s">
        <v>2</v>
      </c>
      <c r="C3" s="108"/>
      <c r="D3" s="108"/>
      <c r="E3" s="109"/>
      <c r="F3" s="107" t="s">
        <v>3</v>
      </c>
      <c r="G3" s="108"/>
      <c r="H3" s="108"/>
      <c r="I3" s="109"/>
      <c r="J3" s="113" t="s">
        <v>10</v>
      </c>
      <c r="K3" s="113" t="s">
        <v>11</v>
      </c>
      <c r="L3" s="113" t="s">
        <v>4</v>
      </c>
    </row>
    <row r="4" spans="1:13" s="32" customFormat="1" ht="15" x14ac:dyDescent="0.25">
      <c r="A4" s="113"/>
      <c r="B4" s="38" t="s">
        <v>5</v>
      </c>
      <c r="C4" s="35" t="s">
        <v>6</v>
      </c>
      <c r="D4" s="35" t="s">
        <v>4</v>
      </c>
      <c r="E4" s="35" t="s">
        <v>15</v>
      </c>
      <c r="F4" s="38" t="s">
        <v>5</v>
      </c>
      <c r="G4" s="35" t="s">
        <v>6</v>
      </c>
      <c r="H4" s="35" t="s">
        <v>4</v>
      </c>
      <c r="I4" s="35" t="s">
        <v>15</v>
      </c>
      <c r="J4" s="113"/>
      <c r="K4" s="113"/>
      <c r="L4" s="113"/>
    </row>
    <row r="5" spans="1:13" s="30" customFormat="1" ht="15" x14ac:dyDescent="0.25">
      <c r="A5" s="29">
        <v>2008</v>
      </c>
      <c r="B5" s="98">
        <v>1041</v>
      </c>
      <c r="C5" s="98">
        <v>12896</v>
      </c>
      <c r="D5" s="41">
        <f>SUM(B5:C5)</f>
        <v>13937</v>
      </c>
      <c r="E5" s="9">
        <f>+D5/L5</f>
        <v>0.27227084472923341</v>
      </c>
      <c r="F5" s="98">
        <v>12024</v>
      </c>
      <c r="G5" s="98">
        <v>25227</v>
      </c>
      <c r="H5" s="41">
        <f>SUM(F5:G5)</f>
        <v>37251</v>
      </c>
      <c r="I5" s="9">
        <f>+H5/L5</f>
        <v>0.72772915527076654</v>
      </c>
      <c r="J5" s="41">
        <f t="shared" ref="J5:K7" si="0">+B5+F5</f>
        <v>13065</v>
      </c>
      <c r="K5" s="43">
        <f t="shared" si="0"/>
        <v>38123</v>
      </c>
      <c r="L5" s="43">
        <f>+K5+J5</f>
        <v>51188</v>
      </c>
    </row>
    <row r="6" spans="1:13" s="30" customFormat="1" ht="15" x14ac:dyDescent="0.25">
      <c r="A6" s="29">
        <v>2014</v>
      </c>
      <c r="B6" s="98">
        <v>1441</v>
      </c>
      <c r="C6" s="98">
        <v>11520</v>
      </c>
      <c r="D6" s="41">
        <f>SUM(B6:C6)</f>
        <v>12961</v>
      </c>
      <c r="E6" s="9">
        <f>+D6/L6</f>
        <v>0.29756411139426497</v>
      </c>
      <c r="F6" s="98">
        <v>10275</v>
      </c>
      <c r="G6" s="98">
        <v>20321</v>
      </c>
      <c r="H6" s="41">
        <f>SUM(F6:G6)</f>
        <v>30596</v>
      </c>
      <c r="I6" s="9">
        <f>+H6/L6</f>
        <v>0.70243588860573503</v>
      </c>
      <c r="J6" s="41">
        <f t="shared" si="0"/>
        <v>11716</v>
      </c>
      <c r="K6" s="43">
        <f t="shared" si="0"/>
        <v>31841</v>
      </c>
      <c r="L6" s="43">
        <f>+K6+J6</f>
        <v>43557</v>
      </c>
    </row>
    <row r="7" spans="1:13" s="30" customFormat="1" ht="15" x14ac:dyDescent="0.25">
      <c r="A7" s="29">
        <v>2017</v>
      </c>
      <c r="B7" s="98">
        <v>1587</v>
      </c>
      <c r="C7" s="98">
        <v>12650</v>
      </c>
      <c r="D7" s="41">
        <f>SUM(B7:C7)</f>
        <v>14237</v>
      </c>
      <c r="E7" s="9">
        <f>+D7/L7</f>
        <v>0.29937966565029966</v>
      </c>
      <c r="F7" s="98">
        <v>9828</v>
      </c>
      <c r="G7" s="98">
        <v>23490</v>
      </c>
      <c r="H7" s="41">
        <f>SUM(F7:G7)</f>
        <v>33318</v>
      </c>
      <c r="I7" s="9">
        <f>+H7/L7</f>
        <v>0.70062033434970039</v>
      </c>
      <c r="J7" s="41">
        <f t="shared" si="0"/>
        <v>11415</v>
      </c>
      <c r="K7" s="43">
        <f t="shared" si="0"/>
        <v>36140</v>
      </c>
      <c r="L7" s="43">
        <f>+K7+J7</f>
        <v>47555</v>
      </c>
    </row>
    <row r="8" spans="1:13" customFormat="1" ht="15" x14ac:dyDescent="0.25">
      <c r="A8" s="25" t="s">
        <v>97</v>
      </c>
      <c r="B8" s="45">
        <f>+B7/B6-1</f>
        <v>0.10131852879944492</v>
      </c>
      <c r="C8" s="45">
        <f t="shared" ref="C8:L8" si="1">+C7/C6-1</f>
        <v>9.8090277777777679E-2</v>
      </c>
      <c r="D8" s="45">
        <f t="shared" si="1"/>
        <v>9.8449193735051344E-2</v>
      </c>
      <c r="E8" s="45"/>
      <c r="F8" s="45">
        <f t="shared" si="1"/>
        <v>-4.3503649635036501E-2</v>
      </c>
      <c r="G8" s="45">
        <f t="shared" si="1"/>
        <v>0.15594704984990893</v>
      </c>
      <c r="H8" s="45">
        <f t="shared" si="1"/>
        <v>8.8965877892535072E-2</v>
      </c>
      <c r="I8" s="45"/>
      <c r="J8" s="45">
        <f t="shared" si="1"/>
        <v>-2.5691362239672277E-2</v>
      </c>
      <c r="K8" s="45">
        <f t="shared" si="1"/>
        <v>0.13501460381269426</v>
      </c>
      <c r="L8" s="45">
        <f t="shared" si="1"/>
        <v>9.1787772344284591E-2</v>
      </c>
      <c r="M8" s="23"/>
    </row>
    <row r="9" spans="1:13" customFormat="1" ht="15" x14ac:dyDescent="0.25">
      <c r="A9" s="12" t="s">
        <v>21</v>
      </c>
      <c r="B9" s="14"/>
      <c r="C9" s="14"/>
      <c r="D9" s="15"/>
      <c r="E9" s="16"/>
      <c r="F9" s="14"/>
      <c r="G9" s="14"/>
      <c r="H9" s="15"/>
      <c r="I9" s="16"/>
      <c r="J9" s="17"/>
      <c r="K9" s="17"/>
      <c r="L9" s="17"/>
    </row>
    <row r="10" spans="1:13" ht="15" x14ac:dyDescent="0.25">
      <c r="A10" s="42"/>
    </row>
    <row r="11" spans="1:13" s="30" customFormat="1" ht="15.75" customHeight="1" x14ac:dyDescent="0.25">
      <c r="A11" s="118" t="s">
        <v>7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</row>
    <row r="12" spans="1:13" s="30" customFormat="1" ht="15.75" customHeight="1" x14ac:dyDescent="0.25">
      <c r="A12" s="120" t="s">
        <v>96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</row>
    <row r="13" spans="1:13" s="32" customFormat="1" ht="15" x14ac:dyDescent="0.25">
      <c r="A13" s="113" t="s">
        <v>1</v>
      </c>
      <c r="B13" s="107" t="s">
        <v>2</v>
      </c>
      <c r="C13" s="108"/>
      <c r="D13" s="108"/>
      <c r="E13" s="109"/>
      <c r="F13" s="107" t="s">
        <v>3</v>
      </c>
      <c r="G13" s="108"/>
      <c r="H13" s="108"/>
      <c r="I13" s="109"/>
      <c r="J13" s="113" t="s">
        <v>10</v>
      </c>
      <c r="K13" s="113" t="s">
        <v>11</v>
      </c>
      <c r="L13" s="113" t="s">
        <v>4</v>
      </c>
    </row>
    <row r="14" spans="1:13" s="32" customFormat="1" ht="15" x14ac:dyDescent="0.25">
      <c r="A14" s="113"/>
      <c r="B14" s="38" t="s">
        <v>5</v>
      </c>
      <c r="C14" s="35" t="s">
        <v>6</v>
      </c>
      <c r="D14" s="35" t="s">
        <v>4</v>
      </c>
      <c r="E14" s="35" t="s">
        <v>15</v>
      </c>
      <c r="F14" s="38" t="s">
        <v>5</v>
      </c>
      <c r="G14" s="35" t="s">
        <v>6</v>
      </c>
      <c r="H14" s="35" t="s">
        <v>4</v>
      </c>
      <c r="I14" s="35" t="s">
        <v>15</v>
      </c>
      <c r="J14" s="113"/>
      <c r="K14" s="113"/>
      <c r="L14" s="113"/>
    </row>
    <row r="15" spans="1:13" s="30" customFormat="1" ht="15" x14ac:dyDescent="0.25">
      <c r="A15" s="29">
        <v>2008</v>
      </c>
      <c r="B15" s="98">
        <v>893</v>
      </c>
      <c r="C15" s="98">
        <v>10693</v>
      </c>
      <c r="D15" s="41">
        <f>SUM(B15:C15)</f>
        <v>11586</v>
      </c>
      <c r="E15" s="9">
        <f>+D15/L15</f>
        <v>0.70052602938508979</v>
      </c>
      <c r="F15" s="98">
        <v>1128</v>
      </c>
      <c r="G15" s="98">
        <v>3825</v>
      </c>
      <c r="H15" s="41">
        <f>SUM(F15:G15)</f>
        <v>4953</v>
      </c>
      <c r="I15" s="9">
        <f>+H15/L15</f>
        <v>0.29947397061491021</v>
      </c>
      <c r="J15" s="41">
        <f t="shared" ref="J15:K17" si="2">+B15+F15</f>
        <v>2021</v>
      </c>
      <c r="K15" s="43">
        <f t="shared" si="2"/>
        <v>14518</v>
      </c>
      <c r="L15" s="43">
        <f>+K15+J15</f>
        <v>16539</v>
      </c>
    </row>
    <row r="16" spans="1:13" s="30" customFormat="1" ht="15" x14ac:dyDescent="0.25">
      <c r="A16" s="29">
        <v>2014</v>
      </c>
      <c r="B16" s="98">
        <v>1255</v>
      </c>
      <c r="C16" s="98">
        <v>10297</v>
      </c>
      <c r="D16" s="41">
        <f>SUM(B16:C16)</f>
        <v>11552</v>
      </c>
      <c r="E16" s="9">
        <f>+D16/L16</f>
        <v>0.66801596021511589</v>
      </c>
      <c r="F16" s="98">
        <v>1723</v>
      </c>
      <c r="G16" s="98">
        <v>4018</v>
      </c>
      <c r="H16" s="41">
        <f>SUM(F16:G16)</f>
        <v>5741</v>
      </c>
      <c r="I16" s="9">
        <f>+H16/L16</f>
        <v>0.33198403978488406</v>
      </c>
      <c r="J16" s="41">
        <f t="shared" si="2"/>
        <v>2978</v>
      </c>
      <c r="K16" s="44">
        <f t="shared" si="2"/>
        <v>14315</v>
      </c>
      <c r="L16" s="43">
        <f>+K16+J16</f>
        <v>17293</v>
      </c>
    </row>
    <row r="17" spans="1:13" s="30" customFormat="1" ht="15" x14ac:dyDescent="0.25">
      <c r="A17" s="29">
        <v>2017</v>
      </c>
      <c r="B17" s="98">
        <v>642</v>
      </c>
      <c r="C17" s="98">
        <v>11801</v>
      </c>
      <c r="D17" s="41">
        <f>SUM(B17:C17)</f>
        <v>12443</v>
      </c>
      <c r="E17" s="9">
        <f>+D17/L17</f>
        <v>0.69904494382022475</v>
      </c>
      <c r="F17" s="98">
        <v>1420</v>
      </c>
      <c r="G17" s="98">
        <v>3937</v>
      </c>
      <c r="H17" s="41">
        <f>SUM(F17:G17)</f>
        <v>5357</v>
      </c>
      <c r="I17" s="9">
        <f>+H17/L17</f>
        <v>0.3009550561797753</v>
      </c>
      <c r="J17" s="41">
        <f t="shared" si="2"/>
        <v>2062</v>
      </c>
      <c r="K17" s="44">
        <f t="shared" si="2"/>
        <v>15738</v>
      </c>
      <c r="L17" s="43">
        <f>+K17+J17</f>
        <v>17800</v>
      </c>
    </row>
    <row r="18" spans="1:13" customFormat="1" ht="15" x14ac:dyDescent="0.25">
      <c r="A18" s="25" t="s">
        <v>97</v>
      </c>
      <c r="B18" s="45">
        <f>+B17/B16-1</f>
        <v>-0.4884462151394422</v>
      </c>
      <c r="C18" s="45">
        <f t="shared" ref="C18:L18" si="3">+C17/C16-1</f>
        <v>0.14606195979411485</v>
      </c>
      <c r="D18" s="45">
        <f t="shared" si="3"/>
        <v>7.7129501385041488E-2</v>
      </c>
      <c r="E18" s="45"/>
      <c r="F18" s="45">
        <f t="shared" si="3"/>
        <v>-0.17585606500290196</v>
      </c>
      <c r="G18" s="45">
        <f t="shared" si="3"/>
        <v>-2.0159283225485325E-2</v>
      </c>
      <c r="H18" s="45">
        <f t="shared" si="3"/>
        <v>-6.6887301863786774E-2</v>
      </c>
      <c r="I18" s="45"/>
      <c r="J18" s="45">
        <f t="shared" si="3"/>
        <v>-0.30758898589657491</v>
      </c>
      <c r="K18" s="45">
        <f t="shared" si="3"/>
        <v>9.9406217254627949E-2</v>
      </c>
      <c r="L18" s="45">
        <f t="shared" si="3"/>
        <v>2.9318221245590692E-2</v>
      </c>
      <c r="M18" s="23"/>
    </row>
    <row r="19" spans="1:13" customFormat="1" ht="15" x14ac:dyDescent="0.25">
      <c r="A19" s="12" t="s">
        <v>21</v>
      </c>
      <c r="B19" s="14"/>
      <c r="C19" s="14"/>
      <c r="D19" s="15"/>
      <c r="E19" s="16"/>
      <c r="F19" s="14"/>
      <c r="G19" s="14"/>
      <c r="H19" s="15"/>
      <c r="I19" s="16"/>
      <c r="J19" s="17"/>
      <c r="K19" s="17"/>
      <c r="L19" s="17"/>
    </row>
  </sheetData>
  <mergeCells count="16">
    <mergeCell ref="A1:L1"/>
    <mergeCell ref="A2:L2"/>
    <mergeCell ref="A13:A14"/>
    <mergeCell ref="J13:J14"/>
    <mergeCell ref="K3:K4"/>
    <mergeCell ref="L3:L4"/>
    <mergeCell ref="B13:E13"/>
    <mergeCell ref="F13:I13"/>
    <mergeCell ref="K13:K14"/>
    <mergeCell ref="L13:L14"/>
    <mergeCell ref="A11:L11"/>
    <mergeCell ref="A12:L12"/>
    <mergeCell ref="A3:A4"/>
    <mergeCell ref="J3:J4"/>
    <mergeCell ref="B3:E3"/>
    <mergeCell ref="F3:I3"/>
  </mergeCells>
  <pageMargins left="0.70866141732283472" right="0.70866141732283472" top="0.74803149606299213" bottom="0.74803149606299213" header="0.31496062992125984" footer="0.31496062992125984"/>
  <pageSetup scale="93" orientation="landscape"/>
  <headerFooter alignWithMargins="0"/>
  <ignoredErrors>
    <ignoredError sqref="D5:D6 D15:D16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2">
    <pageSetUpPr fitToPage="1"/>
  </sheetPr>
  <dimension ref="A1:M19"/>
  <sheetViews>
    <sheetView topLeftCell="C1" workbookViewId="0">
      <selection activeCell="E29" sqref="E29"/>
    </sheetView>
  </sheetViews>
  <sheetFormatPr baseColWidth="10" defaultColWidth="10.85546875" defaultRowHeight="15.75" x14ac:dyDescent="0.25"/>
  <cols>
    <col min="1" max="1" width="22.28515625" style="37" customWidth="1"/>
    <col min="2" max="12" width="11.7109375" style="37" customWidth="1"/>
    <col min="13" max="16384" width="10.85546875" style="37"/>
  </cols>
  <sheetData>
    <row r="1" spans="1:13" s="21" customFormat="1" x14ac:dyDescent="0.25">
      <c r="A1" s="118" t="s">
        <v>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3" s="21" customFormat="1" x14ac:dyDescent="0.25">
      <c r="A2" s="119" t="s">
        <v>89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3" s="32" customFormat="1" ht="15" x14ac:dyDescent="0.25">
      <c r="A3" s="113" t="s">
        <v>1</v>
      </c>
      <c r="B3" s="107" t="s">
        <v>2</v>
      </c>
      <c r="C3" s="108"/>
      <c r="D3" s="108"/>
      <c r="E3" s="109"/>
      <c r="F3" s="107" t="s">
        <v>3</v>
      </c>
      <c r="G3" s="108"/>
      <c r="H3" s="108"/>
      <c r="I3" s="109"/>
      <c r="J3" s="113" t="s">
        <v>10</v>
      </c>
      <c r="K3" s="113" t="s">
        <v>11</v>
      </c>
      <c r="L3" s="113" t="s">
        <v>4</v>
      </c>
    </row>
    <row r="4" spans="1:13" s="32" customFormat="1" ht="15" x14ac:dyDescent="0.25">
      <c r="A4" s="113"/>
      <c r="B4" s="38" t="s">
        <v>5</v>
      </c>
      <c r="C4" s="35" t="s">
        <v>6</v>
      </c>
      <c r="D4" s="35" t="s">
        <v>4</v>
      </c>
      <c r="E4" s="35" t="s">
        <v>15</v>
      </c>
      <c r="F4" s="38" t="s">
        <v>5</v>
      </c>
      <c r="G4" s="35" t="s">
        <v>6</v>
      </c>
      <c r="H4" s="35" t="s">
        <v>4</v>
      </c>
      <c r="I4" s="35" t="s">
        <v>15</v>
      </c>
      <c r="J4" s="113"/>
      <c r="K4" s="113"/>
      <c r="L4" s="113"/>
    </row>
    <row r="5" spans="1:13" s="30" customFormat="1" ht="15" x14ac:dyDescent="0.25">
      <c r="A5" s="29">
        <v>2009</v>
      </c>
      <c r="B5" s="99">
        <v>912</v>
      </c>
      <c r="C5" s="99">
        <v>16093</v>
      </c>
      <c r="D5" s="46">
        <f>SUM(B5:C5)</f>
        <v>17005</v>
      </c>
      <c r="E5" s="40">
        <f>+D5/L5</f>
        <v>0.34617890151052483</v>
      </c>
      <c r="F5" s="99">
        <v>8702</v>
      </c>
      <c r="G5" s="99">
        <v>23415</v>
      </c>
      <c r="H5" s="46">
        <f>SUM(F5:G5)</f>
        <v>32117</v>
      </c>
      <c r="I5" s="40">
        <f>+H5/L5</f>
        <v>0.65382109848947523</v>
      </c>
      <c r="J5" s="46">
        <f t="shared" ref="J5:K7" si="0">+B5+F5</f>
        <v>9614</v>
      </c>
      <c r="K5" s="46">
        <f t="shared" si="0"/>
        <v>39508</v>
      </c>
      <c r="L5" s="46">
        <f>+K5+J5</f>
        <v>49122</v>
      </c>
    </row>
    <row r="6" spans="1:13" s="30" customFormat="1" ht="15" x14ac:dyDescent="0.25">
      <c r="A6" s="29">
        <v>2013</v>
      </c>
      <c r="B6" s="99">
        <v>1161</v>
      </c>
      <c r="C6" s="99">
        <v>11886</v>
      </c>
      <c r="D6" s="46">
        <f>SUM(B6:C6)</f>
        <v>13047</v>
      </c>
      <c r="E6" s="40">
        <f>+D6/L6</f>
        <v>0.31043589987627296</v>
      </c>
      <c r="F6" s="99">
        <v>8437</v>
      </c>
      <c r="G6" s="99">
        <v>20544</v>
      </c>
      <c r="H6" s="46">
        <f>SUM(F6:G6)</f>
        <v>28981</v>
      </c>
      <c r="I6" s="40">
        <f>+H6/L6</f>
        <v>0.68956410012372704</v>
      </c>
      <c r="J6" s="46">
        <f t="shared" si="0"/>
        <v>9598</v>
      </c>
      <c r="K6" s="46">
        <f t="shared" si="0"/>
        <v>32430</v>
      </c>
      <c r="L6" s="46">
        <f>+K6+J6</f>
        <v>42028</v>
      </c>
      <c r="M6" s="31"/>
    </row>
    <row r="7" spans="1:13" s="30" customFormat="1" ht="15" x14ac:dyDescent="0.25">
      <c r="A7" s="29">
        <v>2017</v>
      </c>
      <c r="B7" s="99">
        <v>1326</v>
      </c>
      <c r="C7" s="99">
        <v>11463</v>
      </c>
      <c r="D7" s="46">
        <f>SUM(B7:C7)</f>
        <v>12789</v>
      </c>
      <c r="E7" s="40">
        <f>+D7/L7</f>
        <v>0.31401772779728437</v>
      </c>
      <c r="F7" s="99">
        <v>7788</v>
      </c>
      <c r="G7" s="99">
        <v>20150</v>
      </c>
      <c r="H7" s="46">
        <f>SUM(F7:G7)</f>
        <v>27938</v>
      </c>
      <c r="I7" s="40">
        <f>+H7/L7</f>
        <v>0.68598227220271568</v>
      </c>
      <c r="J7" s="46">
        <f t="shared" si="0"/>
        <v>9114</v>
      </c>
      <c r="K7" s="46">
        <f t="shared" si="0"/>
        <v>31613</v>
      </c>
      <c r="L7" s="46">
        <f>+K7+J7</f>
        <v>40727</v>
      </c>
      <c r="M7" s="31"/>
    </row>
    <row r="8" spans="1:13" customFormat="1" ht="15" x14ac:dyDescent="0.25">
      <c r="A8" s="25" t="s">
        <v>93</v>
      </c>
      <c r="B8" s="26">
        <f>+B7/B6-1</f>
        <v>0.14211886304909571</v>
      </c>
      <c r="C8" s="26">
        <f>+C7/C6-1</f>
        <v>-3.5588086824835941E-2</v>
      </c>
      <c r="D8" s="26">
        <f>+D7/D6-1</f>
        <v>-1.9774660841572755E-2</v>
      </c>
      <c r="E8" s="26"/>
      <c r="F8" s="26">
        <f>+F7/F6-1</f>
        <v>-7.6923076923076872E-2</v>
      </c>
      <c r="G8" s="26">
        <f>+G7/G6-1</f>
        <v>-1.9178348909657306E-2</v>
      </c>
      <c r="H8" s="26">
        <f>+H7/H6-1</f>
        <v>-3.5989096304475332E-2</v>
      </c>
      <c r="I8" s="26"/>
      <c r="J8" s="26">
        <f>+J7/J6-1</f>
        <v>-5.0427172327568215E-2</v>
      </c>
      <c r="K8" s="26">
        <f>+K7/K6-1</f>
        <v>-2.5192722787542365E-2</v>
      </c>
      <c r="L8" s="26"/>
      <c r="M8" s="23"/>
    </row>
    <row r="9" spans="1:13" customFormat="1" ht="15" x14ac:dyDescent="0.25">
      <c r="A9" s="12" t="s">
        <v>21</v>
      </c>
      <c r="B9" s="14"/>
      <c r="C9" s="14"/>
      <c r="D9" s="15"/>
      <c r="E9" s="16"/>
      <c r="F9" s="14"/>
      <c r="G9" s="14"/>
      <c r="H9" s="15"/>
      <c r="I9" s="16"/>
      <c r="J9" s="17"/>
      <c r="K9" s="17"/>
      <c r="L9" s="17"/>
    </row>
    <row r="10" spans="1:13" s="30" customFormat="1" ht="15" x14ac:dyDescent="0.25"/>
    <row r="11" spans="1:13" s="2" customFormat="1" x14ac:dyDescent="0.25">
      <c r="A11" s="118" t="s">
        <v>9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</row>
    <row r="12" spans="1:13" s="2" customFormat="1" ht="15.75" customHeight="1" x14ac:dyDescent="0.25">
      <c r="A12" s="118" t="s">
        <v>94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</row>
    <row r="13" spans="1:13" s="32" customFormat="1" ht="15" x14ac:dyDescent="0.25">
      <c r="A13" s="113" t="s">
        <v>1</v>
      </c>
      <c r="B13" s="107" t="s">
        <v>2</v>
      </c>
      <c r="C13" s="108"/>
      <c r="D13" s="108"/>
      <c r="E13" s="109"/>
      <c r="F13" s="107" t="s">
        <v>3</v>
      </c>
      <c r="G13" s="108"/>
      <c r="H13" s="108"/>
      <c r="I13" s="109"/>
      <c r="J13" s="113" t="s">
        <v>10</v>
      </c>
      <c r="K13" s="113" t="s">
        <v>11</v>
      </c>
      <c r="L13" s="113" t="s">
        <v>4</v>
      </c>
    </row>
    <row r="14" spans="1:13" s="32" customFormat="1" ht="15" x14ac:dyDescent="0.25">
      <c r="A14" s="113"/>
      <c r="B14" s="38" t="s">
        <v>5</v>
      </c>
      <c r="C14" s="35" t="s">
        <v>6</v>
      </c>
      <c r="D14" s="35" t="s">
        <v>4</v>
      </c>
      <c r="E14" s="35" t="s">
        <v>15</v>
      </c>
      <c r="F14" s="38" t="s">
        <v>5</v>
      </c>
      <c r="G14" s="35" t="s">
        <v>6</v>
      </c>
      <c r="H14" s="35" t="s">
        <v>4</v>
      </c>
      <c r="I14" s="35" t="s">
        <v>15</v>
      </c>
      <c r="J14" s="113"/>
      <c r="K14" s="113"/>
      <c r="L14" s="113"/>
    </row>
    <row r="15" spans="1:13" s="30" customFormat="1" ht="15" x14ac:dyDescent="0.25">
      <c r="A15" s="29">
        <v>2009</v>
      </c>
      <c r="B15" s="100">
        <v>905</v>
      </c>
      <c r="C15" s="100">
        <v>13462</v>
      </c>
      <c r="D15" s="28">
        <f>SUM(B15:C15)</f>
        <v>14367</v>
      </c>
      <c r="E15" s="40">
        <f>+D15/L15</f>
        <v>0.66061247011219426</v>
      </c>
      <c r="F15" s="100">
        <v>1637</v>
      </c>
      <c r="G15" s="100">
        <v>5744</v>
      </c>
      <c r="H15" s="28">
        <f>SUM(F15:G15)</f>
        <v>7381</v>
      </c>
      <c r="I15" s="39">
        <f>+H15/L15</f>
        <v>0.33938752988780579</v>
      </c>
      <c r="J15" s="28">
        <f t="shared" ref="J15:K17" si="1">+B15+F15</f>
        <v>2542</v>
      </c>
      <c r="K15" s="28">
        <f t="shared" si="1"/>
        <v>19206</v>
      </c>
      <c r="L15" s="28">
        <f>+K15+J15</f>
        <v>21748</v>
      </c>
    </row>
    <row r="16" spans="1:13" s="30" customFormat="1" ht="15" x14ac:dyDescent="0.25">
      <c r="A16" s="29">
        <v>2013</v>
      </c>
      <c r="B16" s="100">
        <v>1229</v>
      </c>
      <c r="C16" s="100">
        <v>9966</v>
      </c>
      <c r="D16" s="28">
        <f>SUM(B16:C16)</f>
        <v>11195</v>
      </c>
      <c r="E16" s="40">
        <f>+D16/L16</f>
        <v>0.62960463416005852</v>
      </c>
      <c r="F16" s="100">
        <v>2321</v>
      </c>
      <c r="G16" s="100">
        <v>4265</v>
      </c>
      <c r="H16" s="28">
        <f>SUM(F16:G16)</f>
        <v>6586</v>
      </c>
      <c r="I16" s="39">
        <f>+H16/L16</f>
        <v>0.37039536583994154</v>
      </c>
      <c r="J16" s="28">
        <f t="shared" si="1"/>
        <v>3550</v>
      </c>
      <c r="K16" s="28">
        <f t="shared" si="1"/>
        <v>14231</v>
      </c>
      <c r="L16" s="28">
        <f>+K16+J16</f>
        <v>17781</v>
      </c>
      <c r="M16" s="31"/>
    </row>
    <row r="17" spans="1:13" s="30" customFormat="1" ht="15" x14ac:dyDescent="0.25">
      <c r="A17" s="29">
        <v>2017</v>
      </c>
      <c r="B17" s="100">
        <v>1056</v>
      </c>
      <c r="C17" s="100">
        <v>9616</v>
      </c>
      <c r="D17" s="28">
        <f>SUM(B17:C17)</f>
        <v>10672</v>
      </c>
      <c r="E17" s="40">
        <f>+D17/L17</f>
        <v>0.58441487322709595</v>
      </c>
      <c r="F17" s="100">
        <v>2077</v>
      </c>
      <c r="G17" s="100">
        <v>5512</v>
      </c>
      <c r="H17" s="28">
        <f>SUM(F17:G17)</f>
        <v>7589</v>
      </c>
      <c r="I17" s="39">
        <f>+H17/L17</f>
        <v>0.41558512677290399</v>
      </c>
      <c r="J17" s="28">
        <f t="shared" si="1"/>
        <v>3133</v>
      </c>
      <c r="K17" s="28">
        <f t="shared" si="1"/>
        <v>15128</v>
      </c>
      <c r="L17" s="28">
        <f>+K17+J17</f>
        <v>18261</v>
      </c>
      <c r="M17" s="31"/>
    </row>
    <row r="18" spans="1:13" customFormat="1" ht="15" x14ac:dyDescent="0.25">
      <c r="A18" s="25" t="s">
        <v>93</v>
      </c>
      <c r="B18" s="26">
        <f>+B17/B16-1</f>
        <v>-0.14076484947111467</v>
      </c>
      <c r="C18" s="26">
        <f t="shared" ref="C18:K18" si="2">+C17/C16-1</f>
        <v>-3.511940598033314E-2</v>
      </c>
      <c r="D18" s="26">
        <f t="shared" si="2"/>
        <v>-4.6717284502009848E-2</v>
      </c>
      <c r="E18" s="26"/>
      <c r="F18" s="26">
        <f t="shared" si="2"/>
        <v>-0.10512710038776385</v>
      </c>
      <c r="G18" s="26">
        <f t="shared" si="2"/>
        <v>0.29237983587338801</v>
      </c>
      <c r="H18" s="26"/>
      <c r="I18" s="26">
        <f t="shared" si="2"/>
        <v>0.12200412073322275</v>
      </c>
      <c r="J18" s="26">
        <f t="shared" si="2"/>
        <v>-0.11746478873239441</v>
      </c>
      <c r="K18" s="26">
        <f t="shared" si="2"/>
        <v>6.3031410301454649E-2</v>
      </c>
      <c r="L18" s="26"/>
      <c r="M18" s="23"/>
    </row>
    <row r="19" spans="1:13" customFormat="1" ht="15" x14ac:dyDescent="0.25">
      <c r="A19" s="12" t="s">
        <v>21</v>
      </c>
      <c r="B19" s="14"/>
      <c r="C19" s="14"/>
      <c r="D19" s="15"/>
      <c r="E19" s="16"/>
      <c r="F19" s="14"/>
      <c r="G19" s="14"/>
      <c r="H19" s="15"/>
      <c r="I19" s="16"/>
      <c r="J19" s="17"/>
      <c r="K19" s="17"/>
      <c r="L19" s="17"/>
    </row>
  </sheetData>
  <mergeCells count="16">
    <mergeCell ref="A11:L11"/>
    <mergeCell ref="A12:L12"/>
    <mergeCell ref="A13:A14"/>
    <mergeCell ref="L13:L14"/>
    <mergeCell ref="J13:J14"/>
    <mergeCell ref="K13:K14"/>
    <mergeCell ref="B13:E13"/>
    <mergeCell ref="F13:I13"/>
    <mergeCell ref="A1:L1"/>
    <mergeCell ref="A2:L2"/>
    <mergeCell ref="A3:A4"/>
    <mergeCell ref="L3:L4"/>
    <mergeCell ref="J3:J4"/>
    <mergeCell ref="K3:K4"/>
    <mergeCell ref="B3:E3"/>
    <mergeCell ref="F3:I3"/>
  </mergeCells>
  <pageMargins left="0.70866141732283472" right="0.70866141732283472" top="0.74803149606299213" bottom="0.74803149606299213" header="0.31496062992125984" footer="0.31496062992125984"/>
  <pageSetup scale="87" orientation="landscape"/>
  <headerFooter alignWithMargins="0"/>
  <ignoredErrors>
    <ignoredError sqref="D5:D6 D15:D16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>
    <pageSetUpPr fitToPage="1"/>
  </sheetPr>
  <dimension ref="A1:M19"/>
  <sheetViews>
    <sheetView workbookViewId="0">
      <selection activeCell="F15" sqref="F15:G15"/>
    </sheetView>
  </sheetViews>
  <sheetFormatPr baseColWidth="10" defaultRowHeight="15" x14ac:dyDescent="0.25"/>
  <cols>
    <col min="1" max="1" width="22.28515625" customWidth="1"/>
    <col min="2" max="2" width="11.7109375" bestFit="1" customWidth="1"/>
    <col min="3" max="4" width="11.85546875" bestFit="1" customWidth="1"/>
    <col min="5" max="5" width="8" bestFit="1" customWidth="1"/>
    <col min="6" max="8" width="11.85546875" bestFit="1" customWidth="1"/>
    <col min="9" max="9" width="7.140625" bestFit="1" customWidth="1"/>
    <col min="10" max="10" width="11.85546875" bestFit="1" customWidth="1"/>
    <col min="11" max="11" width="11.85546875" customWidth="1"/>
  </cols>
  <sheetData>
    <row r="1" spans="1:13" s="21" customFormat="1" ht="15.75" customHeight="1" x14ac:dyDescent="0.25">
      <c r="A1" s="118" t="s">
        <v>18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3" s="21" customFormat="1" ht="15.75" x14ac:dyDescent="0.25">
      <c r="A2" s="119" t="s">
        <v>19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3" s="33" customFormat="1" x14ac:dyDescent="0.25">
      <c r="A3" s="18" t="s">
        <v>1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</row>
    <row r="4" spans="1:13" s="33" customFormat="1" x14ac:dyDescent="0.25">
      <c r="A4" s="34"/>
      <c r="B4" s="35" t="s">
        <v>5</v>
      </c>
      <c r="C4" s="35" t="s">
        <v>6</v>
      </c>
      <c r="D4" s="35" t="s">
        <v>4</v>
      </c>
      <c r="E4" s="35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</row>
    <row r="5" spans="1:13" x14ac:dyDescent="0.25">
      <c r="A5" s="5">
        <v>2009</v>
      </c>
      <c r="B5" s="96">
        <v>2003</v>
      </c>
      <c r="C5" s="96">
        <v>38409</v>
      </c>
      <c r="D5" s="6">
        <f>SUM(B5:C5)</f>
        <v>40412</v>
      </c>
      <c r="E5" s="24">
        <f>+D5/L5</f>
        <v>0.3066253907554099</v>
      </c>
      <c r="F5" s="6">
        <v>21222</v>
      </c>
      <c r="G5" s="6">
        <v>70162</v>
      </c>
      <c r="H5" s="6">
        <f>+G5+F5</f>
        <v>91384</v>
      </c>
      <c r="I5" s="24">
        <f>+H5/L5</f>
        <v>0.69337460924459016</v>
      </c>
      <c r="J5" s="7">
        <f t="shared" ref="J5:K6" si="0">+B5+F5</f>
        <v>23225</v>
      </c>
      <c r="K5" s="7">
        <f t="shared" si="0"/>
        <v>108571</v>
      </c>
      <c r="L5" s="7">
        <f>+J5+K5</f>
        <v>131796</v>
      </c>
    </row>
    <row r="6" spans="1:13" x14ac:dyDescent="0.25">
      <c r="A6" s="5">
        <v>2015</v>
      </c>
      <c r="B6" s="96">
        <v>2002</v>
      </c>
      <c r="C6" s="96">
        <v>27498</v>
      </c>
      <c r="D6" s="6">
        <f>SUM(B6:C6)</f>
        <v>29500</v>
      </c>
      <c r="E6" s="24">
        <f>+D6/L6</f>
        <v>0.31382978723404253</v>
      </c>
      <c r="F6" s="6">
        <v>14383</v>
      </c>
      <c r="G6" s="6">
        <v>50117</v>
      </c>
      <c r="H6" s="6">
        <f>+G6+F6</f>
        <v>64500</v>
      </c>
      <c r="I6" s="24">
        <f>+H6/L6</f>
        <v>0.68617021276595747</v>
      </c>
      <c r="J6" s="7">
        <f t="shared" si="0"/>
        <v>16385</v>
      </c>
      <c r="K6" s="7">
        <f t="shared" si="0"/>
        <v>77615</v>
      </c>
      <c r="L6" s="7">
        <f>+J6+K6</f>
        <v>94000</v>
      </c>
    </row>
    <row r="7" spans="1:13" x14ac:dyDescent="0.25">
      <c r="A7" s="5">
        <v>2018</v>
      </c>
      <c r="B7" s="101">
        <v>2609</v>
      </c>
      <c r="C7" s="101">
        <v>30188</v>
      </c>
      <c r="D7" s="49">
        <v>32797</v>
      </c>
      <c r="E7" s="69">
        <v>0.33036514731805589</v>
      </c>
      <c r="F7" s="92">
        <v>13922</v>
      </c>
      <c r="G7" s="92">
        <v>52556</v>
      </c>
      <c r="H7" s="49">
        <v>66478</v>
      </c>
      <c r="I7" s="69">
        <v>0.66963485268194411</v>
      </c>
      <c r="J7" s="7">
        <v>16531</v>
      </c>
      <c r="K7" s="7">
        <v>82744</v>
      </c>
      <c r="L7" s="7">
        <v>99275</v>
      </c>
    </row>
    <row r="8" spans="1:13" x14ac:dyDescent="0.25">
      <c r="A8" s="25" t="s">
        <v>104</v>
      </c>
      <c r="B8" s="26">
        <f>+B7/B6-1</f>
        <v>0.30319680319680309</v>
      </c>
      <c r="C8" s="26">
        <f t="shared" ref="C8:L8" si="1">+C7/C6-1</f>
        <v>9.7825296385191551E-2</v>
      </c>
      <c r="D8" s="26">
        <f t="shared" si="1"/>
        <v>0.11176271186440667</v>
      </c>
      <c r="E8" s="26"/>
      <c r="F8" s="26">
        <f t="shared" si="1"/>
        <v>-3.2051727734130564E-2</v>
      </c>
      <c r="G8" s="26">
        <f t="shared" si="1"/>
        <v>4.8666121276213614E-2</v>
      </c>
      <c r="H8" s="26">
        <f t="shared" si="1"/>
        <v>3.066666666666662E-2</v>
      </c>
      <c r="I8" s="26"/>
      <c r="J8" s="26">
        <f t="shared" si="1"/>
        <v>8.9105889533109828E-3</v>
      </c>
      <c r="K8" s="26">
        <f t="shared" si="1"/>
        <v>6.6082587128776682E-2</v>
      </c>
      <c r="L8" s="26">
        <f t="shared" si="1"/>
        <v>5.6117021276595791E-2</v>
      </c>
      <c r="M8" s="23"/>
    </row>
    <row r="9" spans="1:13" x14ac:dyDescent="0.25">
      <c r="A9" s="12" t="s">
        <v>21</v>
      </c>
      <c r="B9" s="14"/>
      <c r="C9" s="14"/>
      <c r="D9" s="15"/>
      <c r="E9" s="16"/>
      <c r="F9" s="14"/>
      <c r="G9" s="14"/>
      <c r="H9" s="15"/>
      <c r="I9" s="16"/>
      <c r="J9" s="17"/>
      <c r="K9" s="17"/>
      <c r="L9" s="17"/>
    </row>
    <row r="10" spans="1:13" x14ac:dyDescent="0.25">
      <c r="A10" s="27"/>
      <c r="B10" s="14"/>
      <c r="C10" s="14"/>
      <c r="D10" s="15"/>
      <c r="E10" s="16"/>
      <c r="F10" s="14"/>
      <c r="G10" s="14"/>
      <c r="H10" s="15"/>
      <c r="I10" s="16"/>
      <c r="J10" s="17"/>
      <c r="K10" s="17"/>
      <c r="L10" s="17"/>
    </row>
    <row r="11" spans="1:13" s="22" customFormat="1" ht="15.75" customHeight="1" x14ac:dyDescent="0.25">
      <c r="A11" s="118" t="s">
        <v>20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</row>
    <row r="12" spans="1:13" s="22" customFormat="1" ht="15.75" customHeight="1" x14ac:dyDescent="0.25">
      <c r="A12" s="121" t="s">
        <v>22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</row>
    <row r="13" spans="1:13" s="33" customFormat="1" x14ac:dyDescent="0.25">
      <c r="A13" s="18" t="s">
        <v>1</v>
      </c>
      <c r="B13" s="106" t="s">
        <v>13</v>
      </c>
      <c r="C13" s="106"/>
      <c r="D13" s="106"/>
      <c r="E13" s="106"/>
      <c r="F13" s="107" t="s">
        <v>14</v>
      </c>
      <c r="G13" s="108"/>
      <c r="H13" s="108"/>
      <c r="I13" s="109"/>
      <c r="J13" s="110" t="s">
        <v>10</v>
      </c>
      <c r="K13" s="110" t="s">
        <v>11</v>
      </c>
      <c r="L13" s="19" t="s">
        <v>4</v>
      </c>
    </row>
    <row r="14" spans="1:13" s="33" customFormat="1" x14ac:dyDescent="0.25">
      <c r="A14" s="34"/>
      <c r="B14" s="35" t="s">
        <v>5</v>
      </c>
      <c r="C14" s="35" t="s">
        <v>6</v>
      </c>
      <c r="D14" s="35" t="s">
        <v>4</v>
      </c>
      <c r="E14" s="35" t="s">
        <v>15</v>
      </c>
      <c r="F14" s="36" t="s">
        <v>5</v>
      </c>
      <c r="G14" s="36" t="s">
        <v>6</v>
      </c>
      <c r="H14" s="36" t="s">
        <v>4</v>
      </c>
      <c r="I14" s="36" t="s">
        <v>15</v>
      </c>
      <c r="J14" s="111"/>
      <c r="K14" s="111"/>
      <c r="L14" s="36"/>
    </row>
    <row r="15" spans="1:13" x14ac:dyDescent="0.25">
      <c r="A15" s="5">
        <v>2009</v>
      </c>
      <c r="B15" s="102">
        <v>1140</v>
      </c>
      <c r="C15" s="102">
        <v>17522</v>
      </c>
      <c r="D15" s="6">
        <f>SUM(B15:C15)</f>
        <v>18662</v>
      </c>
      <c r="E15" s="24">
        <f>+D15/L15</f>
        <v>0.62828670504662831</v>
      </c>
      <c r="F15" s="14">
        <v>3282</v>
      </c>
      <c r="G15" s="14">
        <v>7759</v>
      </c>
      <c r="H15" s="6">
        <f>+G15+F15</f>
        <v>11041</v>
      </c>
      <c r="I15" s="24">
        <f>+H15/L15</f>
        <v>0.37171329495337169</v>
      </c>
      <c r="J15" s="8">
        <f t="shared" ref="J15:K17" si="2">+B15+F15</f>
        <v>4422</v>
      </c>
      <c r="K15" s="8">
        <f t="shared" si="2"/>
        <v>25281</v>
      </c>
      <c r="L15" s="7">
        <f>+J15+K15</f>
        <v>29703</v>
      </c>
    </row>
    <row r="16" spans="1:13" x14ac:dyDescent="0.25">
      <c r="A16" s="5">
        <v>2015</v>
      </c>
      <c r="B16" s="96">
        <v>947</v>
      </c>
      <c r="C16" s="96">
        <v>21342</v>
      </c>
      <c r="D16" s="6">
        <f>SUM(B16:C16)</f>
        <v>22289</v>
      </c>
      <c r="E16" s="24">
        <f>+D16/L16</f>
        <v>0.65043188980973499</v>
      </c>
      <c r="F16" s="6">
        <v>2350</v>
      </c>
      <c r="G16" s="6">
        <v>9629</v>
      </c>
      <c r="H16" s="6">
        <f>+G16+F16</f>
        <v>11979</v>
      </c>
      <c r="I16" s="24">
        <f>+H16/L16</f>
        <v>0.34956811019026496</v>
      </c>
      <c r="J16" s="8">
        <f t="shared" si="2"/>
        <v>3297</v>
      </c>
      <c r="K16" s="8">
        <f t="shared" si="2"/>
        <v>30971</v>
      </c>
      <c r="L16" s="7">
        <f>+J16+K16</f>
        <v>34268</v>
      </c>
      <c r="M16" s="23"/>
    </row>
    <row r="17" spans="1:13" x14ac:dyDescent="0.25">
      <c r="A17" s="5">
        <v>2018</v>
      </c>
      <c r="B17" s="96">
        <v>1055</v>
      </c>
      <c r="C17" s="96">
        <v>21029</v>
      </c>
      <c r="D17" s="49">
        <f>SUM(B17:C17)</f>
        <v>22084</v>
      </c>
      <c r="E17" s="69">
        <f>+D17/L17</f>
        <v>0.66308362107791619</v>
      </c>
      <c r="F17" s="49">
        <v>2146</v>
      </c>
      <c r="G17" s="49">
        <v>9075</v>
      </c>
      <c r="H17" s="49">
        <f>+G17+F17</f>
        <v>11221</v>
      </c>
      <c r="I17" s="69">
        <f>+H17/L17</f>
        <v>0.33691637892208376</v>
      </c>
      <c r="J17" s="8">
        <f t="shared" si="2"/>
        <v>3201</v>
      </c>
      <c r="K17" s="8">
        <f t="shared" si="2"/>
        <v>30104</v>
      </c>
      <c r="L17" s="7">
        <f>+J17+K17</f>
        <v>33305</v>
      </c>
      <c r="M17" s="23"/>
    </row>
    <row r="18" spans="1:13" x14ac:dyDescent="0.25">
      <c r="A18" s="25" t="s">
        <v>104</v>
      </c>
      <c r="B18" s="26">
        <f>+B17/B16-1</f>
        <v>0.11404435058078133</v>
      </c>
      <c r="C18" s="26">
        <f t="shared" ref="C18:L18" si="3">+C17/C16-1</f>
        <v>-1.466591697123043E-2</v>
      </c>
      <c r="D18" s="26">
        <f t="shared" si="3"/>
        <v>-9.1973619274081653E-3</v>
      </c>
      <c r="E18" s="26"/>
      <c r="F18" s="26">
        <f t="shared" si="3"/>
        <v>-8.6808510638297864E-2</v>
      </c>
      <c r="G18" s="26">
        <f t="shared" si="3"/>
        <v>-5.7534531103956787E-2</v>
      </c>
      <c r="H18" s="26">
        <f t="shared" si="3"/>
        <v>-6.3277402120377357E-2</v>
      </c>
      <c r="I18" s="26"/>
      <c r="J18" s="26">
        <f t="shared" si="3"/>
        <v>-2.9117379435850799E-2</v>
      </c>
      <c r="K18" s="26">
        <f t="shared" si="3"/>
        <v>-2.7993929805301687E-2</v>
      </c>
      <c r="L18" s="26">
        <f t="shared" si="3"/>
        <v>-2.8102019376678E-2</v>
      </c>
      <c r="M18" s="23"/>
    </row>
    <row r="19" spans="1:13" x14ac:dyDescent="0.25">
      <c r="A19" s="12" t="s">
        <v>21</v>
      </c>
      <c r="F19" s="13"/>
      <c r="G19" s="13"/>
      <c r="H19" s="13"/>
    </row>
  </sheetData>
  <mergeCells count="12">
    <mergeCell ref="B13:E13"/>
    <mergeCell ref="F13:I13"/>
    <mergeCell ref="J13:J14"/>
    <mergeCell ref="K13:K14"/>
    <mergeCell ref="A11:L11"/>
    <mergeCell ref="A12:L12"/>
    <mergeCell ref="B3:E3"/>
    <mergeCell ref="F3:I3"/>
    <mergeCell ref="J3:J4"/>
    <mergeCell ref="K3:K4"/>
    <mergeCell ref="A1:L1"/>
    <mergeCell ref="A2:L2"/>
  </mergeCells>
  <pageMargins left="0.70866141732283472" right="0.70866141732283472" top="0.74803149606299213" bottom="0.74803149606299213" header="0.31496062992125984" footer="0.31496062992125984"/>
  <pageSetup scale="92" orientation="landscape"/>
  <headerFooter alignWithMargins="0"/>
  <ignoredErrors>
    <ignoredError sqref="D5:D6 D15:D16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4">
    <pageSetUpPr fitToPage="1"/>
  </sheetPr>
  <dimension ref="A1:N17"/>
  <sheetViews>
    <sheetView topLeftCell="B1" workbookViewId="0">
      <selection activeCell="F14" sqref="F14:G14"/>
    </sheetView>
  </sheetViews>
  <sheetFormatPr baseColWidth="10" defaultRowHeight="15" x14ac:dyDescent="0.25"/>
  <cols>
    <col min="1" max="1" width="36.42578125" bestFit="1" customWidth="1"/>
    <col min="2" max="2" width="11.7109375" bestFit="1" customWidth="1"/>
    <col min="3" max="4" width="11.85546875" bestFit="1" customWidth="1"/>
    <col min="5" max="5" width="7.140625" bestFit="1" customWidth="1"/>
    <col min="6" max="8" width="11.85546875" bestFit="1" customWidth="1"/>
    <col min="9" max="9" width="7.140625" bestFit="1" customWidth="1"/>
    <col min="10" max="10" width="11.85546875" bestFit="1" customWidth="1"/>
    <col min="11" max="11" width="11.85546875" customWidth="1"/>
  </cols>
  <sheetData>
    <row r="1" spans="1:14" s="21" customFormat="1" ht="15.75" customHeight="1" x14ac:dyDescent="0.25">
      <c r="A1" s="118" t="s">
        <v>65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4" s="21" customFormat="1" ht="15.75" x14ac:dyDescent="0.25">
      <c r="A2" s="119" t="s">
        <v>89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4" s="33" customFormat="1" x14ac:dyDescent="0.25">
      <c r="A3" s="18" t="s">
        <v>1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</row>
    <row r="4" spans="1:14" s="33" customFormat="1" x14ac:dyDescent="0.25">
      <c r="A4" s="34"/>
      <c r="B4" s="54" t="s">
        <v>5</v>
      </c>
      <c r="C4" s="54" t="s">
        <v>6</v>
      </c>
      <c r="D4" s="54" t="s">
        <v>4</v>
      </c>
      <c r="E4" s="54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</row>
    <row r="5" spans="1:14" x14ac:dyDescent="0.25">
      <c r="A5" s="5">
        <v>2013</v>
      </c>
      <c r="B5" s="96">
        <v>1682</v>
      </c>
      <c r="C5" s="96">
        <v>38135</v>
      </c>
      <c r="D5" s="6">
        <f>SUM(B5:C5)</f>
        <v>39817</v>
      </c>
      <c r="E5" s="24">
        <f>+D5/L5</f>
        <v>0.42124584752755972</v>
      </c>
      <c r="F5" s="6">
        <v>10296</v>
      </c>
      <c r="G5" s="6">
        <v>44409</v>
      </c>
      <c r="H5" s="6">
        <f>+G5+F5</f>
        <v>54705</v>
      </c>
      <c r="I5" s="24">
        <f>+H5/L5</f>
        <v>0.57875415247244033</v>
      </c>
      <c r="J5" s="7">
        <f t="shared" ref="J5:K7" si="0">+B5+F5</f>
        <v>11978</v>
      </c>
      <c r="K5" s="7">
        <f t="shared" si="0"/>
        <v>82544</v>
      </c>
      <c r="L5" s="7">
        <f>+J5+K5</f>
        <v>94522</v>
      </c>
    </row>
    <row r="6" spans="1:14" x14ac:dyDescent="0.25">
      <c r="A6" s="5">
        <v>2016</v>
      </c>
      <c r="B6" s="96">
        <v>2098</v>
      </c>
      <c r="C6" s="96">
        <v>37667</v>
      </c>
      <c r="D6" s="49">
        <f>SUM(B6:C6)</f>
        <v>39765</v>
      </c>
      <c r="E6" s="59">
        <f>+D6/L6</f>
        <v>0.36772457415524606</v>
      </c>
      <c r="F6" s="49">
        <v>12694</v>
      </c>
      <c r="G6" s="49">
        <v>55679</v>
      </c>
      <c r="H6" s="49">
        <f>+G6+F6</f>
        <v>68373</v>
      </c>
      <c r="I6" s="59">
        <f>+H6/L6</f>
        <v>0.63227542584475394</v>
      </c>
      <c r="J6" s="7">
        <f t="shared" si="0"/>
        <v>14792</v>
      </c>
      <c r="K6" s="7">
        <f t="shared" si="0"/>
        <v>93346</v>
      </c>
      <c r="L6" s="7">
        <f>+J6+K6</f>
        <v>108138</v>
      </c>
    </row>
    <row r="7" spans="1:14" x14ac:dyDescent="0.25">
      <c r="A7" s="68">
        <v>2019</v>
      </c>
      <c r="B7" s="97">
        <v>2330</v>
      </c>
      <c r="C7" s="97">
        <v>42127</v>
      </c>
      <c r="D7" s="7">
        <f>SUM(B7:C7)</f>
        <v>44457</v>
      </c>
      <c r="E7" s="69">
        <f>+D7/L7</f>
        <v>0.39006606827932933</v>
      </c>
      <c r="F7" s="85">
        <v>12000</v>
      </c>
      <c r="G7" s="85">
        <v>57516</v>
      </c>
      <c r="H7" s="7">
        <f>+G7+F7</f>
        <v>69516</v>
      </c>
      <c r="I7" s="69">
        <f>+H7/L7</f>
        <v>0.60993393172067067</v>
      </c>
      <c r="J7" s="7">
        <f t="shared" si="0"/>
        <v>14330</v>
      </c>
      <c r="K7" s="7">
        <f t="shared" si="0"/>
        <v>99643</v>
      </c>
      <c r="L7" s="50">
        <f>SUM(J7:K7)</f>
        <v>113973</v>
      </c>
      <c r="M7" s="13"/>
      <c r="N7" s="14"/>
    </row>
    <row r="8" spans="1:14" x14ac:dyDescent="0.25">
      <c r="A8" s="12" t="s">
        <v>21</v>
      </c>
      <c r="B8" s="14"/>
      <c r="C8" s="14"/>
      <c r="D8" s="15"/>
      <c r="E8" s="16"/>
      <c r="F8" s="14"/>
      <c r="G8" s="14"/>
      <c r="H8" s="15"/>
      <c r="I8" s="16"/>
      <c r="J8" s="17"/>
      <c r="K8" s="17"/>
      <c r="L8" s="17"/>
    </row>
    <row r="9" spans="1:14" x14ac:dyDescent="0.25">
      <c r="A9" s="27"/>
      <c r="B9" s="14"/>
      <c r="C9" s="14"/>
      <c r="D9" s="15"/>
      <c r="E9" s="16"/>
      <c r="F9" s="14"/>
      <c r="G9" s="14"/>
      <c r="H9" s="15"/>
      <c r="I9" s="16"/>
      <c r="J9" s="17"/>
      <c r="K9" s="17"/>
      <c r="L9" s="17"/>
    </row>
    <row r="10" spans="1:14" s="22" customFormat="1" ht="15.75" customHeight="1" x14ac:dyDescent="0.25">
      <c r="A10" s="118" t="s">
        <v>66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</row>
    <row r="11" spans="1:14" s="22" customFormat="1" ht="15.75" customHeight="1" x14ac:dyDescent="0.25">
      <c r="A11" s="121" t="s">
        <v>90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</row>
    <row r="12" spans="1:14" s="33" customFormat="1" x14ac:dyDescent="0.25">
      <c r="A12" s="18" t="s">
        <v>1</v>
      </c>
      <c r="B12" s="106" t="s">
        <v>13</v>
      </c>
      <c r="C12" s="106"/>
      <c r="D12" s="106"/>
      <c r="E12" s="106"/>
      <c r="F12" s="107" t="s">
        <v>14</v>
      </c>
      <c r="G12" s="108"/>
      <c r="H12" s="108"/>
      <c r="I12" s="109"/>
      <c r="J12" s="110" t="s">
        <v>10</v>
      </c>
      <c r="K12" s="110" t="s">
        <v>11</v>
      </c>
      <c r="L12" s="19" t="s">
        <v>4</v>
      </c>
    </row>
    <row r="13" spans="1:14" s="33" customFormat="1" x14ac:dyDescent="0.25">
      <c r="A13" s="34"/>
      <c r="B13" s="54" t="s">
        <v>5</v>
      </c>
      <c r="C13" s="54" t="s">
        <v>6</v>
      </c>
      <c r="D13" s="54" t="s">
        <v>4</v>
      </c>
      <c r="E13" s="54" t="s">
        <v>15</v>
      </c>
      <c r="F13" s="36" t="s">
        <v>5</v>
      </c>
      <c r="G13" s="36" t="s">
        <v>6</v>
      </c>
      <c r="H13" s="36" t="s">
        <v>4</v>
      </c>
      <c r="I13" s="36" t="s">
        <v>15</v>
      </c>
      <c r="J13" s="111"/>
      <c r="K13" s="111"/>
      <c r="L13" s="36"/>
    </row>
    <row r="14" spans="1:14" x14ac:dyDescent="0.25">
      <c r="A14" s="5">
        <v>2013</v>
      </c>
      <c r="B14" s="96">
        <v>842</v>
      </c>
      <c r="C14" s="96">
        <v>14062</v>
      </c>
      <c r="D14" s="6">
        <f>SUM(B14:C14)</f>
        <v>14904</v>
      </c>
      <c r="E14" s="24">
        <f>+D14/L14</f>
        <v>0.70001409046075802</v>
      </c>
      <c r="F14" s="6">
        <v>1487</v>
      </c>
      <c r="G14" s="6">
        <v>4900</v>
      </c>
      <c r="H14" s="6">
        <f>+G14+F14</f>
        <v>6387</v>
      </c>
      <c r="I14" s="24">
        <f>+H14/L14</f>
        <v>0.29998590953924192</v>
      </c>
      <c r="J14" s="7">
        <f t="shared" ref="J14:K16" si="1">+B14+F14</f>
        <v>2329</v>
      </c>
      <c r="K14" s="7">
        <f t="shared" si="1"/>
        <v>18962</v>
      </c>
      <c r="L14" s="7">
        <f>+J14+K14</f>
        <v>21291</v>
      </c>
    </row>
    <row r="15" spans="1:14" x14ac:dyDescent="0.25">
      <c r="A15" s="5">
        <v>2016</v>
      </c>
      <c r="B15" s="96">
        <v>911</v>
      </c>
      <c r="C15" s="96">
        <v>16644</v>
      </c>
      <c r="D15" s="49">
        <f>SUM(B15:C15)</f>
        <v>17555</v>
      </c>
      <c r="E15" s="59">
        <f>+D15/L15</f>
        <v>0.68520686963309918</v>
      </c>
      <c r="F15" s="49">
        <v>1693</v>
      </c>
      <c r="G15" s="49">
        <v>6372</v>
      </c>
      <c r="H15" s="49">
        <f>+G15+F15</f>
        <v>8065</v>
      </c>
      <c r="I15" s="59">
        <f>+H15/L15</f>
        <v>0.31479313036690088</v>
      </c>
      <c r="J15" s="7">
        <f t="shared" si="1"/>
        <v>2604</v>
      </c>
      <c r="K15" s="7">
        <f t="shared" si="1"/>
        <v>23016</v>
      </c>
      <c r="L15" s="7">
        <f>+J15+K15</f>
        <v>25620</v>
      </c>
    </row>
    <row r="16" spans="1:14" x14ac:dyDescent="0.25">
      <c r="A16" s="68">
        <v>2019</v>
      </c>
      <c r="B16" s="103">
        <v>93</v>
      </c>
      <c r="C16" s="103">
        <v>1202</v>
      </c>
      <c r="D16" s="82">
        <f>SUM(B16:C16)</f>
        <v>1295</v>
      </c>
      <c r="E16" s="69">
        <f>+D16/L16</f>
        <v>0.59240622140896615</v>
      </c>
      <c r="F16" s="85">
        <v>217</v>
      </c>
      <c r="G16" s="85">
        <v>674</v>
      </c>
      <c r="H16" s="7">
        <f>+G16+F16</f>
        <v>891</v>
      </c>
      <c r="I16" s="69">
        <f>+H16/L16</f>
        <v>0.40759377859103385</v>
      </c>
      <c r="J16" s="7">
        <f t="shared" si="1"/>
        <v>310</v>
      </c>
      <c r="K16" s="7">
        <f t="shared" si="1"/>
        <v>1876</v>
      </c>
      <c r="L16" s="7">
        <f>SUM(J16:K16)</f>
        <v>2186</v>
      </c>
      <c r="N16" s="14"/>
    </row>
    <row r="17" spans="1:8" x14ac:dyDescent="0.25">
      <c r="A17" s="12" t="s">
        <v>21</v>
      </c>
      <c r="F17" s="13"/>
      <c r="G17" s="13"/>
      <c r="H17" s="13"/>
    </row>
  </sheetData>
  <mergeCells count="12">
    <mergeCell ref="A1:L1"/>
    <mergeCell ref="A2:L2"/>
    <mergeCell ref="B3:E3"/>
    <mergeCell ref="F3:I3"/>
    <mergeCell ref="J3:J4"/>
    <mergeCell ref="K3:K4"/>
    <mergeCell ref="A10:L10"/>
    <mergeCell ref="A11:L11"/>
    <mergeCell ref="B12:E12"/>
    <mergeCell ref="F12:I12"/>
    <mergeCell ref="J12:J13"/>
    <mergeCell ref="K12:K13"/>
  </mergeCells>
  <pageMargins left="0.70866141732283472" right="0.70866141732283472" top="0.74803149606299213" bottom="0.74803149606299213" header="0.31496062992125984" footer="0.31496062992125984"/>
  <pageSetup scale="92" orientation="landscape"/>
  <headerFooter alignWithMargins="0"/>
  <ignoredErrors>
    <ignoredError sqref="D5 D14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4"/>
  <sheetViews>
    <sheetView workbookViewId="0">
      <selection activeCell="F13" sqref="F13:G13"/>
    </sheetView>
  </sheetViews>
  <sheetFormatPr baseColWidth="10" defaultRowHeight="15" x14ac:dyDescent="0.25"/>
  <sheetData>
    <row r="1" spans="1:14" x14ac:dyDescent="0.25">
      <c r="A1" s="112" t="s">
        <v>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N1" s="14"/>
    </row>
    <row r="2" spans="1:14" x14ac:dyDescent="0.25">
      <c r="N2" s="14"/>
    </row>
    <row r="3" spans="1:14" s="33" customFormat="1" ht="15" customHeight="1" x14ac:dyDescent="0.25">
      <c r="A3" s="18" t="s">
        <v>12</v>
      </c>
      <c r="B3" s="107" t="s">
        <v>13</v>
      </c>
      <c r="C3" s="108"/>
      <c r="D3" s="108"/>
      <c r="E3" s="109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ht="15" customHeight="1" x14ac:dyDescent="0.25">
      <c r="A4" s="34"/>
      <c r="B4" s="84" t="s">
        <v>5</v>
      </c>
      <c r="C4" s="84" t="s">
        <v>6</v>
      </c>
      <c r="D4" s="84" t="s">
        <v>4</v>
      </c>
      <c r="E4" s="84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68" t="s">
        <v>113</v>
      </c>
      <c r="B5" s="97">
        <v>472</v>
      </c>
      <c r="C5" s="97">
        <v>17490</v>
      </c>
      <c r="D5" s="7">
        <f>SUM(B5:C5)</f>
        <v>17962</v>
      </c>
      <c r="E5" s="69"/>
      <c r="F5" s="97">
        <v>3177</v>
      </c>
      <c r="G5" s="97">
        <v>17445</v>
      </c>
      <c r="H5" s="7">
        <f>+G5+F5</f>
        <v>20622</v>
      </c>
      <c r="I5" s="69">
        <f>+H5/L5</f>
        <v>0.53447024673439769</v>
      </c>
      <c r="J5" s="7">
        <f>+B5+F5</f>
        <v>3649</v>
      </c>
      <c r="K5" s="7">
        <f>+C5+G5</f>
        <v>34935</v>
      </c>
      <c r="L5" s="50">
        <f>SUM(J5:K5)</f>
        <v>38584</v>
      </c>
      <c r="M5" s="13"/>
      <c r="N5" s="14"/>
    </row>
    <row r="6" spans="1:14" x14ac:dyDescent="0.25">
      <c r="A6" s="5"/>
      <c r="B6" s="49"/>
      <c r="C6" s="49"/>
      <c r="D6" s="7"/>
      <c r="E6" s="69"/>
      <c r="F6" s="49"/>
      <c r="G6" s="49"/>
      <c r="H6" s="7"/>
      <c r="I6" s="69"/>
      <c r="J6" s="7"/>
      <c r="K6" s="7"/>
      <c r="L6" s="7"/>
      <c r="M6" s="13"/>
      <c r="N6" s="14"/>
    </row>
    <row r="7" spans="1:14" x14ac:dyDescent="0.25">
      <c r="A7" s="12" t="s">
        <v>68</v>
      </c>
      <c r="N7" s="14"/>
    </row>
    <row r="8" spans="1:14" x14ac:dyDescent="0.25">
      <c r="A8" s="27"/>
      <c r="N8" s="14"/>
    </row>
    <row r="9" spans="1:14" x14ac:dyDescent="0.25">
      <c r="A9" s="112" t="s">
        <v>46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N9" s="14"/>
    </row>
    <row r="10" spans="1:14" x14ac:dyDescent="0.25">
      <c r="N10" s="14"/>
    </row>
    <row r="11" spans="1:14" x14ac:dyDescent="0.25">
      <c r="A11" s="18" t="s">
        <v>12</v>
      </c>
      <c r="B11" s="106" t="s">
        <v>13</v>
      </c>
      <c r="C11" s="106"/>
      <c r="D11" s="106"/>
      <c r="E11" s="106"/>
      <c r="F11" s="107" t="s">
        <v>14</v>
      </c>
      <c r="G11" s="108"/>
      <c r="H11" s="108"/>
      <c r="I11" s="109"/>
      <c r="J11" s="110" t="s">
        <v>10</v>
      </c>
      <c r="K11" s="110" t="s">
        <v>11</v>
      </c>
      <c r="L11" s="19" t="s">
        <v>4</v>
      </c>
      <c r="N11" s="14"/>
    </row>
    <row r="12" spans="1:14" s="83" customFormat="1" x14ac:dyDescent="0.25">
      <c r="A12" s="34"/>
      <c r="B12" s="84" t="s">
        <v>5</v>
      </c>
      <c r="C12" s="84" t="s">
        <v>6</v>
      </c>
      <c r="D12" s="84" t="s">
        <v>4</v>
      </c>
      <c r="E12" s="84" t="s">
        <v>15</v>
      </c>
      <c r="F12" s="36" t="s">
        <v>5</v>
      </c>
      <c r="G12" s="36" t="s">
        <v>6</v>
      </c>
      <c r="H12" s="36" t="s">
        <v>4</v>
      </c>
      <c r="I12" s="36" t="s">
        <v>15</v>
      </c>
      <c r="J12" s="111"/>
      <c r="K12" s="111"/>
      <c r="L12" s="36"/>
      <c r="N12" s="53"/>
    </row>
    <row r="13" spans="1:14" x14ac:dyDescent="0.25">
      <c r="A13" s="68" t="s">
        <v>113</v>
      </c>
      <c r="B13" s="103">
        <v>221</v>
      </c>
      <c r="C13" s="103">
        <v>4461</v>
      </c>
      <c r="D13" s="82">
        <f>SUM(B13:C13)</f>
        <v>4682</v>
      </c>
      <c r="E13" s="69">
        <f>+D13/L13</f>
        <v>0.64668508287292814</v>
      </c>
      <c r="F13" s="97">
        <v>545</v>
      </c>
      <c r="G13" s="97">
        <v>2013</v>
      </c>
      <c r="H13" s="7">
        <f>+G13+F13</f>
        <v>2558</v>
      </c>
      <c r="I13" s="69">
        <f>+H13/L13</f>
        <v>0.3533149171270718</v>
      </c>
      <c r="J13" s="7">
        <f>+B13+F13</f>
        <v>766</v>
      </c>
      <c r="K13" s="7">
        <f>+C13+G13</f>
        <v>6474</v>
      </c>
      <c r="L13" s="7">
        <f>SUM(J13:K13)</f>
        <v>7240</v>
      </c>
      <c r="N13" s="14"/>
    </row>
    <row r="14" spans="1:14" x14ac:dyDescent="0.25">
      <c r="A14" s="5"/>
      <c r="B14" s="49"/>
      <c r="C14" s="49"/>
      <c r="D14" s="7"/>
      <c r="E14" s="69"/>
      <c r="F14" s="49"/>
      <c r="G14" s="49"/>
      <c r="H14" s="7"/>
      <c r="I14" s="69"/>
      <c r="J14" s="7"/>
      <c r="K14" s="7"/>
      <c r="L14" s="7"/>
      <c r="M14" s="13"/>
      <c r="N14" s="14"/>
    </row>
  </sheetData>
  <mergeCells count="10">
    <mergeCell ref="B11:E11"/>
    <mergeCell ref="F11:I11"/>
    <mergeCell ref="J11:J12"/>
    <mergeCell ref="K11:K12"/>
    <mergeCell ref="A1:L1"/>
    <mergeCell ref="B3:E3"/>
    <mergeCell ref="F3:I3"/>
    <mergeCell ref="J3:J4"/>
    <mergeCell ref="K3:K4"/>
    <mergeCell ref="A9:L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5">
    <pageSetUpPr fitToPage="1"/>
  </sheetPr>
  <dimension ref="A1:N18"/>
  <sheetViews>
    <sheetView workbookViewId="0">
      <selection activeCell="F14" sqref="F14:G16"/>
    </sheetView>
  </sheetViews>
  <sheetFormatPr baseColWidth="10" defaultRowHeight="15" x14ac:dyDescent="0.25"/>
  <cols>
    <col min="1" max="1" width="23.42578125" customWidth="1"/>
    <col min="2" max="2" width="12.28515625" customWidth="1"/>
    <col min="3" max="9" width="10.42578125" customWidth="1"/>
    <col min="10" max="10" width="11.42578125" customWidth="1"/>
    <col min="11" max="12" width="10.42578125" customWidth="1"/>
    <col min="14" max="14" width="14.28515625" style="14" bestFit="1" customWidth="1"/>
  </cols>
  <sheetData>
    <row r="1" spans="1:14" x14ac:dyDescent="0.25">
      <c r="A1" s="112" t="s">
        <v>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3" spans="1:14" s="33" customFormat="1" ht="15" customHeight="1" x14ac:dyDescent="0.25">
      <c r="A3" s="18" t="s">
        <v>12</v>
      </c>
      <c r="B3" s="107" t="s">
        <v>13</v>
      </c>
      <c r="C3" s="108"/>
      <c r="D3" s="108"/>
      <c r="E3" s="109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ht="15" customHeight="1" x14ac:dyDescent="0.25">
      <c r="A4" s="34"/>
      <c r="B4" s="67" t="s">
        <v>5</v>
      </c>
      <c r="C4" s="67" t="s">
        <v>6</v>
      </c>
      <c r="D4" s="67" t="s">
        <v>4</v>
      </c>
      <c r="E4" s="67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5" t="s">
        <v>67</v>
      </c>
      <c r="B5" s="96">
        <v>449</v>
      </c>
      <c r="C5" s="96">
        <v>24624</v>
      </c>
      <c r="D5" s="7">
        <f>SUM(B5:C5)</f>
        <v>25073</v>
      </c>
      <c r="E5" s="59">
        <f>+D5/L5</f>
        <v>0.59414691943127962</v>
      </c>
      <c r="F5" s="96">
        <v>3197</v>
      </c>
      <c r="G5" s="96">
        <v>13930</v>
      </c>
      <c r="H5" s="7">
        <f>+G5+F5</f>
        <v>17127</v>
      </c>
      <c r="I5" s="59">
        <f>+H5/L5</f>
        <v>0.40585308056872038</v>
      </c>
      <c r="J5" s="7">
        <f t="shared" ref="J5:K7" si="0">+B5+F5</f>
        <v>3646</v>
      </c>
      <c r="K5" s="7">
        <f t="shared" si="0"/>
        <v>38554</v>
      </c>
      <c r="L5" s="7">
        <f>SUM(J5:K5)</f>
        <v>42200</v>
      </c>
      <c r="M5" s="13"/>
    </row>
    <row r="6" spans="1:14" x14ac:dyDescent="0.25">
      <c r="A6" s="5" t="s">
        <v>69</v>
      </c>
      <c r="B6" s="96">
        <v>1397</v>
      </c>
      <c r="C6" s="96">
        <v>25018</v>
      </c>
      <c r="D6" s="7">
        <f>SUM(B6:C6)</f>
        <v>26415</v>
      </c>
      <c r="E6" s="59">
        <f>+D6/L6</f>
        <v>0.56977998274374464</v>
      </c>
      <c r="F6" s="96">
        <v>4655</v>
      </c>
      <c r="G6" s="96">
        <v>15290</v>
      </c>
      <c r="H6" s="7">
        <f>+G6+F6</f>
        <v>19945</v>
      </c>
      <c r="I6" s="59">
        <f>+H6/L6</f>
        <v>0.43022001725625542</v>
      </c>
      <c r="J6" s="7">
        <f t="shared" si="0"/>
        <v>6052</v>
      </c>
      <c r="K6" s="7">
        <f t="shared" si="0"/>
        <v>40308</v>
      </c>
      <c r="L6" s="7">
        <f>SUM(J6:K6)</f>
        <v>46360</v>
      </c>
      <c r="M6" s="13"/>
    </row>
    <row r="7" spans="1:14" x14ac:dyDescent="0.25">
      <c r="A7" s="5" t="s">
        <v>108</v>
      </c>
      <c r="B7" s="96">
        <v>242</v>
      </c>
      <c r="C7" s="96">
        <v>6789</v>
      </c>
      <c r="D7" s="7">
        <f>SUM(B7:C7)</f>
        <v>7031</v>
      </c>
      <c r="E7" s="69">
        <f>+D7/L7</f>
        <v>0.56028368794326244</v>
      </c>
      <c r="F7" s="96">
        <v>879</v>
      </c>
      <c r="G7" s="96">
        <v>4639</v>
      </c>
      <c r="H7" s="7">
        <f>+G7+F7</f>
        <v>5518</v>
      </c>
      <c r="I7" s="69">
        <f>+H7/L7</f>
        <v>0.43971631205673761</v>
      </c>
      <c r="J7" s="7">
        <f t="shared" si="0"/>
        <v>1121</v>
      </c>
      <c r="K7" s="7">
        <f t="shared" si="0"/>
        <v>11428</v>
      </c>
      <c r="L7" s="7">
        <f>SUM(J7:K7)</f>
        <v>12549</v>
      </c>
      <c r="M7" s="13"/>
    </row>
    <row r="8" spans="1:14" x14ac:dyDescent="0.25">
      <c r="A8" s="12" t="s">
        <v>68</v>
      </c>
    </row>
    <row r="9" spans="1:14" x14ac:dyDescent="0.25">
      <c r="A9" s="27"/>
    </row>
    <row r="10" spans="1:14" x14ac:dyDescent="0.25">
      <c r="A10" s="112" t="s">
        <v>46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2" spans="1:14" x14ac:dyDescent="0.25">
      <c r="A12" s="18" t="s">
        <v>12</v>
      </c>
      <c r="B12" s="106" t="s">
        <v>13</v>
      </c>
      <c r="C12" s="106"/>
      <c r="D12" s="106"/>
      <c r="E12" s="106"/>
      <c r="F12" s="107" t="s">
        <v>14</v>
      </c>
      <c r="G12" s="108"/>
      <c r="H12" s="108"/>
      <c r="I12" s="109"/>
      <c r="J12" s="110" t="s">
        <v>10</v>
      </c>
      <c r="K12" s="110" t="s">
        <v>11</v>
      </c>
      <c r="L12" s="19" t="s">
        <v>4</v>
      </c>
    </row>
    <row r="13" spans="1:14" s="20" customFormat="1" x14ac:dyDescent="0.25">
      <c r="A13" s="34"/>
      <c r="B13" s="35" t="s">
        <v>5</v>
      </c>
      <c r="C13" s="35" t="s">
        <v>6</v>
      </c>
      <c r="D13" s="35" t="s">
        <v>4</v>
      </c>
      <c r="E13" s="35" t="s">
        <v>15</v>
      </c>
      <c r="F13" s="36" t="s">
        <v>5</v>
      </c>
      <c r="G13" s="36" t="s">
        <v>6</v>
      </c>
      <c r="H13" s="36" t="s">
        <v>4</v>
      </c>
      <c r="I13" s="36" t="s">
        <v>15</v>
      </c>
      <c r="J13" s="111"/>
      <c r="K13" s="111"/>
      <c r="L13" s="36"/>
      <c r="N13" s="53"/>
    </row>
    <row r="14" spans="1:14" x14ac:dyDescent="0.25">
      <c r="A14" s="5" t="s">
        <v>67</v>
      </c>
      <c r="B14" s="96">
        <v>771</v>
      </c>
      <c r="C14" s="96">
        <v>3939</v>
      </c>
      <c r="D14" s="7">
        <f>SUM(B14:C14)</f>
        <v>4710</v>
      </c>
      <c r="E14" s="24">
        <f>+D14/L14</f>
        <v>0.68369865002177388</v>
      </c>
      <c r="F14" s="96">
        <v>343</v>
      </c>
      <c r="G14" s="96">
        <v>1836</v>
      </c>
      <c r="H14" s="7">
        <f>SUM(F14:G14)</f>
        <v>2179</v>
      </c>
      <c r="I14" s="24">
        <f>+H14/L14</f>
        <v>0.31630134997822618</v>
      </c>
      <c r="J14" s="7">
        <f t="shared" ref="J14:K16" si="1">+B14+F14</f>
        <v>1114</v>
      </c>
      <c r="K14" s="7">
        <f t="shared" si="1"/>
        <v>5775</v>
      </c>
      <c r="L14" s="7">
        <f>SUM(J14:K14)</f>
        <v>6889</v>
      </c>
    </row>
    <row r="15" spans="1:14" x14ac:dyDescent="0.25">
      <c r="A15" s="5" t="s">
        <v>69</v>
      </c>
      <c r="B15" s="96">
        <v>205</v>
      </c>
      <c r="C15" s="96">
        <v>5390</v>
      </c>
      <c r="D15" s="7">
        <f>SUM(B15:C15)</f>
        <v>5595</v>
      </c>
      <c r="E15" s="59">
        <f>+D15/L15</f>
        <v>0.723709740007761</v>
      </c>
      <c r="F15" s="96">
        <v>372</v>
      </c>
      <c r="G15" s="96">
        <v>1764</v>
      </c>
      <c r="H15" s="7">
        <f>SUM(F15:G15)</f>
        <v>2136</v>
      </c>
      <c r="I15" s="59">
        <f>+H15/L15</f>
        <v>0.27629025999223905</v>
      </c>
      <c r="J15" s="7">
        <f t="shared" si="1"/>
        <v>577</v>
      </c>
      <c r="K15" s="7">
        <f t="shared" si="1"/>
        <v>7154</v>
      </c>
      <c r="L15" s="7">
        <f>SUM(J15:K15)</f>
        <v>7731</v>
      </c>
      <c r="M15" s="13"/>
    </row>
    <row r="16" spans="1:14" x14ac:dyDescent="0.25">
      <c r="A16" s="5" t="s">
        <v>108</v>
      </c>
      <c r="B16" s="96">
        <v>57</v>
      </c>
      <c r="C16" s="96">
        <v>913</v>
      </c>
      <c r="D16" s="7">
        <f>SUM(B16:C16)</f>
        <v>970</v>
      </c>
      <c r="E16" s="69">
        <f>+D16/L16</f>
        <v>0.71586715867158668</v>
      </c>
      <c r="F16" s="96">
        <v>112</v>
      </c>
      <c r="G16" s="96">
        <v>273</v>
      </c>
      <c r="H16" s="7">
        <f>+G16+F16</f>
        <v>385</v>
      </c>
      <c r="I16" s="69">
        <f>+H16/L16</f>
        <v>0.28413284132841327</v>
      </c>
      <c r="J16" s="7">
        <f t="shared" si="1"/>
        <v>169</v>
      </c>
      <c r="K16" s="7">
        <f t="shared" si="1"/>
        <v>1186</v>
      </c>
      <c r="L16" s="7">
        <f>SUM(J16:K16)</f>
        <v>1355</v>
      </c>
      <c r="M16" s="13"/>
    </row>
    <row r="17" spans="1:1" x14ac:dyDescent="0.25">
      <c r="A17" s="12" t="s">
        <v>68</v>
      </c>
    </row>
    <row r="18" spans="1:1" x14ac:dyDescent="0.25">
      <c r="A18" t="s">
        <v>121</v>
      </c>
    </row>
  </sheetData>
  <mergeCells count="10">
    <mergeCell ref="A1:L1"/>
    <mergeCell ref="B3:E3"/>
    <mergeCell ref="F3:I3"/>
    <mergeCell ref="A10:L10"/>
    <mergeCell ref="B12:E12"/>
    <mergeCell ref="F12:I12"/>
    <mergeCell ref="J3:J4"/>
    <mergeCell ref="K3:K4"/>
    <mergeCell ref="J12:J13"/>
    <mergeCell ref="K12:K13"/>
  </mergeCells>
  <pageMargins left="0.70866141732283472" right="0.70866141732283472" top="0.74803149606299213" bottom="0.74803149606299213" header="0.31496062992125984" footer="0.31496062992125984"/>
  <pageSetup scale="8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"/>
  <sheetViews>
    <sheetView workbookViewId="0">
      <selection activeCell="C3" sqref="C3"/>
    </sheetView>
  </sheetViews>
  <sheetFormatPr baseColWidth="10" defaultRowHeight="15" x14ac:dyDescent="0.25"/>
  <cols>
    <col min="3" max="3" width="31.28515625" customWidth="1"/>
  </cols>
  <sheetData>
    <row r="3" spans="3:3" x14ac:dyDescent="0.25">
      <c r="C3" s="93" t="s">
        <v>122</v>
      </c>
    </row>
  </sheetData>
  <hyperlinks>
    <hyperlink ref="C3" r:id="rId1" xr:uid="{E9284E54-004E-184E-B48F-568EF1567F7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6">
    <pageSetUpPr fitToPage="1"/>
  </sheetPr>
  <dimension ref="A1:N18"/>
  <sheetViews>
    <sheetView showGridLines="0" workbookViewId="0">
      <selection activeCell="F14" sqref="F14:G14"/>
    </sheetView>
  </sheetViews>
  <sheetFormatPr baseColWidth="10" defaultRowHeight="15" x14ac:dyDescent="0.25"/>
  <cols>
    <col min="1" max="1" width="23.140625" customWidth="1"/>
    <col min="2" max="2" width="11.42578125" customWidth="1"/>
    <col min="3" max="5" width="10.42578125" customWidth="1"/>
    <col min="6" max="6" width="12" customWidth="1"/>
    <col min="7" max="9" width="10.42578125" customWidth="1"/>
    <col min="10" max="10" width="12.42578125" customWidth="1"/>
    <col min="11" max="12" width="10.42578125" customWidth="1"/>
    <col min="14" max="14" width="14.28515625" style="14" bestFit="1" customWidth="1"/>
  </cols>
  <sheetData>
    <row r="1" spans="1:14" x14ac:dyDescent="0.25">
      <c r="A1" s="112" t="s">
        <v>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3" spans="1:14" s="33" customForma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x14ac:dyDescent="0.25">
      <c r="A4" s="34"/>
      <c r="B4" s="61" t="s">
        <v>5</v>
      </c>
      <c r="C4" s="61" t="s">
        <v>6</v>
      </c>
      <c r="D4" s="61" t="s">
        <v>4</v>
      </c>
      <c r="E4" s="61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5" t="s">
        <v>52</v>
      </c>
      <c r="B5" s="96">
        <v>521</v>
      </c>
      <c r="C5" s="96">
        <v>4047</v>
      </c>
      <c r="D5" s="7">
        <f>SUM(B5:C5)</f>
        <v>4568</v>
      </c>
      <c r="E5" s="59">
        <f>+D5/L5</f>
        <v>0.50436126752787902</v>
      </c>
      <c r="F5" s="49">
        <v>1515</v>
      </c>
      <c r="G5" s="49">
        <v>2974</v>
      </c>
      <c r="H5" s="7">
        <f>+G5+F5</f>
        <v>4489</v>
      </c>
      <c r="I5" s="59">
        <f>+H5/L5</f>
        <v>0.49563873247212104</v>
      </c>
      <c r="J5" s="7">
        <f t="shared" ref="J5:K7" si="0">+B5+F5</f>
        <v>2036</v>
      </c>
      <c r="K5" s="7">
        <f t="shared" si="0"/>
        <v>7021</v>
      </c>
      <c r="L5" s="7">
        <f>SUM(J5:K5)</f>
        <v>9057</v>
      </c>
    </row>
    <row r="6" spans="1:14" x14ac:dyDescent="0.25">
      <c r="A6" s="5" t="s">
        <v>70</v>
      </c>
      <c r="B6" s="96">
        <v>709</v>
      </c>
      <c r="C6" s="96">
        <v>13166</v>
      </c>
      <c r="D6" s="7">
        <f>SUM(B6:C6)</f>
        <v>13875</v>
      </c>
      <c r="E6" s="59">
        <f>+D6/L6</f>
        <v>0.53455848358760982</v>
      </c>
      <c r="F6" s="49">
        <v>2014</v>
      </c>
      <c r="G6" s="49">
        <v>10067</v>
      </c>
      <c r="H6" s="7">
        <f>+G6+F6</f>
        <v>12081</v>
      </c>
      <c r="I6" s="59"/>
      <c r="J6" s="7">
        <f t="shared" si="0"/>
        <v>2723</v>
      </c>
      <c r="K6" s="7">
        <f t="shared" si="0"/>
        <v>23233</v>
      </c>
      <c r="L6" s="7">
        <f>SUM(J6:K6)</f>
        <v>25956</v>
      </c>
    </row>
    <row r="7" spans="1:14" x14ac:dyDescent="0.25">
      <c r="A7" s="5" t="s">
        <v>109</v>
      </c>
      <c r="B7" s="96">
        <v>564</v>
      </c>
      <c r="C7" s="96">
        <v>13388</v>
      </c>
      <c r="D7" s="7">
        <f>SUM(B7:C7)</f>
        <v>13952</v>
      </c>
      <c r="E7" s="69">
        <f>+D7/L7</f>
        <v>0.57410912682083781</v>
      </c>
      <c r="F7" s="49">
        <v>1712</v>
      </c>
      <c r="G7" s="49">
        <v>8638</v>
      </c>
      <c r="H7" s="7">
        <f>+G7+F7</f>
        <v>10350</v>
      </c>
      <c r="I7" s="69">
        <f>+H7/L7</f>
        <v>0.42589087317916219</v>
      </c>
      <c r="J7" s="7">
        <f t="shared" si="0"/>
        <v>2276</v>
      </c>
      <c r="K7" s="7">
        <f t="shared" si="0"/>
        <v>22026</v>
      </c>
      <c r="L7" s="7">
        <f>SUM(J7:K7)</f>
        <v>24302</v>
      </c>
    </row>
    <row r="8" spans="1:14" x14ac:dyDescent="0.25">
      <c r="A8" s="12" t="s">
        <v>68</v>
      </c>
    </row>
    <row r="9" spans="1:14" x14ac:dyDescent="0.25">
      <c r="A9" s="27"/>
    </row>
    <row r="10" spans="1:14" x14ac:dyDescent="0.25">
      <c r="A10" s="112" t="s">
        <v>46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2" spans="1:14" x14ac:dyDescent="0.25">
      <c r="A12" s="18" t="s">
        <v>12</v>
      </c>
      <c r="B12" s="106" t="s">
        <v>13</v>
      </c>
      <c r="C12" s="106"/>
      <c r="D12" s="106"/>
      <c r="E12" s="106"/>
      <c r="F12" s="107" t="s">
        <v>14</v>
      </c>
      <c r="G12" s="108"/>
      <c r="H12" s="108"/>
      <c r="I12" s="109"/>
      <c r="J12" s="110" t="s">
        <v>10</v>
      </c>
      <c r="K12" s="110" t="s">
        <v>11</v>
      </c>
      <c r="L12" s="19" t="s">
        <v>4</v>
      </c>
    </row>
    <row r="13" spans="1:14" s="62" customFormat="1" x14ac:dyDescent="0.25">
      <c r="A13" s="34"/>
      <c r="B13" s="61" t="s">
        <v>5</v>
      </c>
      <c r="C13" s="61" t="s">
        <v>6</v>
      </c>
      <c r="D13" s="61" t="s">
        <v>4</v>
      </c>
      <c r="E13" s="61" t="s">
        <v>15</v>
      </c>
      <c r="F13" s="36" t="s">
        <v>5</v>
      </c>
      <c r="G13" s="36" t="s">
        <v>6</v>
      </c>
      <c r="H13" s="36" t="s">
        <v>4</v>
      </c>
      <c r="I13" s="36" t="s">
        <v>15</v>
      </c>
      <c r="J13" s="111"/>
      <c r="K13" s="111"/>
      <c r="L13" s="36"/>
      <c r="N13" s="53"/>
    </row>
    <row r="14" spans="1:14" x14ac:dyDescent="0.25">
      <c r="A14" s="5" t="s">
        <v>52</v>
      </c>
      <c r="B14" s="96">
        <v>51</v>
      </c>
      <c r="C14" s="96">
        <v>1962</v>
      </c>
      <c r="D14" s="7">
        <f>SUM(B14:C14)</f>
        <v>2013</v>
      </c>
      <c r="E14" s="59">
        <f>+D14/L14</f>
        <v>0.75790662650602414</v>
      </c>
      <c r="F14" s="49">
        <v>75</v>
      </c>
      <c r="G14" s="49">
        <v>568</v>
      </c>
      <c r="H14" s="7">
        <f>SUM(F14:G14)</f>
        <v>643</v>
      </c>
      <c r="I14" s="59">
        <f>+H14/L14</f>
        <v>0.24209337349397592</v>
      </c>
      <c r="J14" s="7">
        <f t="shared" ref="J14:K16" si="1">+B14+F14</f>
        <v>126</v>
      </c>
      <c r="K14" s="7">
        <f t="shared" si="1"/>
        <v>2530</v>
      </c>
      <c r="L14" s="7">
        <f>SUM(J14:K14)</f>
        <v>2656</v>
      </c>
    </row>
    <row r="15" spans="1:14" x14ac:dyDescent="0.25">
      <c r="A15" s="5" t="s">
        <v>70</v>
      </c>
      <c r="B15" s="96">
        <v>129</v>
      </c>
      <c r="C15" s="96">
        <v>2319</v>
      </c>
      <c r="D15" s="7">
        <f>SUM(B15:C15)</f>
        <v>2448</v>
      </c>
      <c r="E15" s="59">
        <f>+D15/L15</f>
        <v>0.69763465374750644</v>
      </c>
      <c r="F15" s="49">
        <v>203</v>
      </c>
      <c r="G15" s="49">
        <v>858</v>
      </c>
      <c r="H15" s="7">
        <f>SUM(F15:G15)</f>
        <v>1061</v>
      </c>
      <c r="I15" s="59">
        <f>+H15/L15</f>
        <v>0.30236534625249356</v>
      </c>
      <c r="J15" s="7">
        <f t="shared" si="1"/>
        <v>332</v>
      </c>
      <c r="K15" s="7">
        <f t="shared" si="1"/>
        <v>3177</v>
      </c>
      <c r="L15" s="7">
        <f>SUM(J15:K15)</f>
        <v>3509</v>
      </c>
    </row>
    <row r="16" spans="1:14" x14ac:dyDescent="0.25">
      <c r="A16" s="5" t="s">
        <v>109</v>
      </c>
      <c r="B16" s="96">
        <v>166</v>
      </c>
      <c r="C16" s="96">
        <v>2760</v>
      </c>
      <c r="D16" s="7">
        <f>SUM(B16:C16)</f>
        <v>2926</v>
      </c>
      <c r="E16" s="69">
        <f>+D16/L16</f>
        <v>0.68364485981308409</v>
      </c>
      <c r="F16" s="49">
        <v>327</v>
      </c>
      <c r="G16" s="49">
        <v>1027</v>
      </c>
      <c r="H16" s="7">
        <f>+G16+F16</f>
        <v>1354</v>
      </c>
      <c r="I16" s="69">
        <f>+H16/L16</f>
        <v>0.31635514018691591</v>
      </c>
      <c r="J16" s="7">
        <f t="shared" si="1"/>
        <v>493</v>
      </c>
      <c r="K16" s="7">
        <f t="shared" si="1"/>
        <v>3787</v>
      </c>
      <c r="L16" s="7">
        <f>SUM(J16:K16)</f>
        <v>4280</v>
      </c>
    </row>
    <row r="17" spans="1:1" x14ac:dyDescent="0.25">
      <c r="A17" s="12" t="s">
        <v>21</v>
      </c>
    </row>
    <row r="18" spans="1:1" x14ac:dyDescent="0.25">
      <c r="A18" s="27"/>
    </row>
  </sheetData>
  <mergeCells count="10">
    <mergeCell ref="B12:E12"/>
    <mergeCell ref="F12:I12"/>
    <mergeCell ref="J12:J13"/>
    <mergeCell ref="K12:K13"/>
    <mergeCell ref="A1:L1"/>
    <mergeCell ref="B3:E3"/>
    <mergeCell ref="F3:I3"/>
    <mergeCell ref="J3:J4"/>
    <mergeCell ref="K3:K4"/>
    <mergeCell ref="A10:L10"/>
  </mergeCells>
  <pageMargins left="0.70866141732283472" right="0.70866141732283472" top="0.74803149606299213" bottom="0.74803149606299213" header="0.31496062992125984" footer="0.31496062992125984"/>
  <pageSetup scale="7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7">
    <pageSetUpPr fitToPage="1"/>
  </sheetPr>
  <dimension ref="A1:N17"/>
  <sheetViews>
    <sheetView workbookViewId="0">
      <selection activeCell="F14" sqref="F14:G16"/>
    </sheetView>
  </sheetViews>
  <sheetFormatPr baseColWidth="10" defaultRowHeight="15" x14ac:dyDescent="0.25"/>
  <cols>
    <col min="1" max="1" width="23.42578125" customWidth="1"/>
    <col min="2" max="9" width="10.42578125" customWidth="1"/>
    <col min="10" max="10" width="11.42578125" customWidth="1"/>
    <col min="11" max="12" width="10.42578125" customWidth="1"/>
    <col min="14" max="14" width="14.28515625" style="14" bestFit="1" customWidth="1"/>
  </cols>
  <sheetData>
    <row r="1" spans="1:14" x14ac:dyDescent="0.25">
      <c r="A1" s="112" t="s">
        <v>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3" spans="1:14" s="33" customForma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x14ac:dyDescent="0.25">
      <c r="A4" s="34"/>
      <c r="B4" s="61" t="s">
        <v>5</v>
      </c>
      <c r="C4" s="61" t="s">
        <v>6</v>
      </c>
      <c r="D4" s="61" t="s">
        <v>4</v>
      </c>
      <c r="E4" s="61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5" t="s">
        <v>53</v>
      </c>
      <c r="B5" s="96">
        <v>193</v>
      </c>
      <c r="C5" s="96">
        <v>3624</v>
      </c>
      <c r="D5" s="7">
        <f>SUM(B5:C5)</f>
        <v>3817</v>
      </c>
      <c r="E5" s="59">
        <f>+D5/L5</f>
        <v>0.57243551289742056</v>
      </c>
      <c r="F5" s="96">
        <v>479</v>
      </c>
      <c r="G5" s="96">
        <v>2372</v>
      </c>
      <c r="H5" s="7">
        <f>+G5+F5</f>
        <v>2851</v>
      </c>
      <c r="I5" s="59">
        <f>+H5/L5</f>
        <v>0.42756448710257949</v>
      </c>
      <c r="J5" s="7">
        <f t="shared" ref="J5:K7" si="0">+B5+F5</f>
        <v>672</v>
      </c>
      <c r="K5" s="7">
        <f t="shared" si="0"/>
        <v>5996</v>
      </c>
      <c r="L5" s="7">
        <f>SUM(J5:K5)</f>
        <v>6668</v>
      </c>
    </row>
    <row r="6" spans="1:14" x14ac:dyDescent="0.25">
      <c r="A6" s="5" t="s">
        <v>71</v>
      </c>
      <c r="B6" s="96">
        <v>214</v>
      </c>
      <c r="C6" s="96">
        <v>8165</v>
      </c>
      <c r="D6" s="7">
        <f>SUM(B6:C6)</f>
        <v>8379</v>
      </c>
      <c r="E6" s="59">
        <f>+D6/L6</f>
        <v>0.68077673058173549</v>
      </c>
      <c r="F6" s="96">
        <v>505</v>
      </c>
      <c r="G6" s="96">
        <v>3424</v>
      </c>
      <c r="H6" s="7">
        <f>+G6+F6</f>
        <v>3929</v>
      </c>
      <c r="I6" s="59">
        <f>+H6/L6</f>
        <v>0.31922326941826457</v>
      </c>
      <c r="J6" s="7">
        <f t="shared" si="0"/>
        <v>719</v>
      </c>
      <c r="K6" s="7">
        <f t="shared" si="0"/>
        <v>11589</v>
      </c>
      <c r="L6" s="7">
        <f>SUM(J6:K6)</f>
        <v>12308</v>
      </c>
    </row>
    <row r="7" spans="1:14" x14ac:dyDescent="0.25">
      <c r="A7" s="5" t="s">
        <v>110</v>
      </c>
      <c r="B7" s="96">
        <v>254</v>
      </c>
      <c r="C7" s="96">
        <v>8373</v>
      </c>
      <c r="D7" s="7">
        <f>SUM(B7:C7)</f>
        <v>8627</v>
      </c>
      <c r="E7" s="69">
        <v>0.68077673058173549</v>
      </c>
      <c r="F7" s="96">
        <v>514</v>
      </c>
      <c r="G7" s="96">
        <v>4138</v>
      </c>
      <c r="H7" s="7">
        <f>+G7+F7</f>
        <v>4652</v>
      </c>
      <c r="I7" s="69">
        <f>+H7/L7</f>
        <v>0.35032758490850213</v>
      </c>
      <c r="J7" s="7">
        <f t="shared" si="0"/>
        <v>768</v>
      </c>
      <c r="K7" s="7">
        <f t="shared" si="0"/>
        <v>12511</v>
      </c>
      <c r="L7" s="7">
        <f>SUM(J7:K7)</f>
        <v>13279</v>
      </c>
    </row>
    <row r="8" spans="1:14" x14ac:dyDescent="0.25">
      <c r="A8" s="12" t="s">
        <v>17</v>
      </c>
    </row>
    <row r="9" spans="1:14" x14ac:dyDescent="0.25">
      <c r="A9" s="27"/>
    </row>
    <row r="10" spans="1:14" x14ac:dyDescent="0.25">
      <c r="A10" s="112" t="s">
        <v>46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2" spans="1:14" x14ac:dyDescent="0.25">
      <c r="A12" s="18" t="s">
        <v>12</v>
      </c>
      <c r="B12" s="106" t="s">
        <v>13</v>
      </c>
      <c r="C12" s="106"/>
      <c r="D12" s="106"/>
      <c r="E12" s="106"/>
      <c r="F12" s="107" t="s">
        <v>14</v>
      </c>
      <c r="G12" s="108"/>
      <c r="H12" s="108"/>
      <c r="I12" s="109"/>
      <c r="J12" s="110" t="s">
        <v>10</v>
      </c>
      <c r="K12" s="110" t="s">
        <v>11</v>
      </c>
      <c r="L12" s="19" t="s">
        <v>4</v>
      </c>
    </row>
    <row r="13" spans="1:14" s="62" customFormat="1" x14ac:dyDescent="0.25">
      <c r="A13" s="34"/>
      <c r="B13" s="61" t="s">
        <v>5</v>
      </c>
      <c r="C13" s="61" t="s">
        <v>6</v>
      </c>
      <c r="D13" s="61" t="s">
        <v>4</v>
      </c>
      <c r="E13" s="61" t="s">
        <v>15</v>
      </c>
      <c r="F13" s="36" t="s">
        <v>5</v>
      </c>
      <c r="G13" s="36" t="s">
        <v>6</v>
      </c>
      <c r="H13" s="36" t="s">
        <v>4</v>
      </c>
      <c r="I13" s="36" t="s">
        <v>15</v>
      </c>
      <c r="J13" s="111"/>
      <c r="K13" s="111"/>
      <c r="L13" s="36"/>
      <c r="N13" s="53"/>
    </row>
    <row r="14" spans="1:14" x14ac:dyDescent="0.25">
      <c r="A14" s="5" t="s">
        <v>53</v>
      </c>
      <c r="B14" s="96">
        <v>19</v>
      </c>
      <c r="C14" s="96">
        <v>529</v>
      </c>
      <c r="D14" s="7">
        <f>SUM(B14:C14)</f>
        <v>548</v>
      </c>
      <c r="E14" s="59">
        <f>+D14/L14</f>
        <v>0.6790582403965304</v>
      </c>
      <c r="F14" s="96">
        <v>72</v>
      </c>
      <c r="G14" s="96">
        <v>187</v>
      </c>
      <c r="H14" s="7">
        <f>SUM(F14:G14)</f>
        <v>259</v>
      </c>
      <c r="I14" s="59">
        <f>+H14/L14</f>
        <v>0.32094175960346966</v>
      </c>
      <c r="J14" s="7">
        <f t="shared" ref="J14:K16" si="1">+B14+F14</f>
        <v>91</v>
      </c>
      <c r="K14" s="7">
        <f t="shared" si="1"/>
        <v>716</v>
      </c>
      <c r="L14" s="7">
        <f>SUM(J14:K14)</f>
        <v>807</v>
      </c>
    </row>
    <row r="15" spans="1:14" x14ac:dyDescent="0.25">
      <c r="A15" s="5" t="s">
        <v>71</v>
      </c>
      <c r="B15" s="96">
        <v>47</v>
      </c>
      <c r="C15" s="96">
        <v>817</v>
      </c>
      <c r="D15" s="7">
        <f>SUM(B15:C15)</f>
        <v>864</v>
      </c>
      <c r="E15" s="59">
        <f>+D15/L15</f>
        <v>0.67977970102281671</v>
      </c>
      <c r="F15" s="96">
        <v>131</v>
      </c>
      <c r="G15" s="96">
        <v>276</v>
      </c>
      <c r="H15" s="7">
        <f>SUM(F15:G15)</f>
        <v>407</v>
      </c>
      <c r="I15" s="59">
        <f>+H15/L15</f>
        <v>0.32022029897718329</v>
      </c>
      <c r="J15" s="7">
        <f t="shared" si="1"/>
        <v>178</v>
      </c>
      <c r="K15" s="7">
        <f t="shared" si="1"/>
        <v>1093</v>
      </c>
      <c r="L15" s="7">
        <f>SUM(J15:K15)</f>
        <v>1271</v>
      </c>
    </row>
    <row r="16" spans="1:14" x14ac:dyDescent="0.25">
      <c r="A16" s="5" t="s">
        <v>110</v>
      </c>
      <c r="B16" s="96">
        <v>41</v>
      </c>
      <c r="C16" s="96">
        <v>916</v>
      </c>
      <c r="D16" s="7">
        <f>SUM(B16:C16)</f>
        <v>957</v>
      </c>
      <c r="E16" s="69">
        <f>+D16/L16</f>
        <v>0.6586373021335169</v>
      </c>
      <c r="F16" s="96">
        <v>171</v>
      </c>
      <c r="G16" s="96">
        <v>325</v>
      </c>
      <c r="H16" s="7">
        <f>+G16+F16</f>
        <v>496</v>
      </c>
      <c r="I16" s="69">
        <v>0.32022029897718329</v>
      </c>
      <c r="J16" s="7">
        <f t="shared" si="1"/>
        <v>212</v>
      </c>
      <c r="K16" s="7">
        <f t="shared" si="1"/>
        <v>1241</v>
      </c>
      <c r="L16" s="7">
        <f>SUM(J16:K16)</f>
        <v>1453</v>
      </c>
    </row>
    <row r="17" spans="1:1" x14ac:dyDescent="0.25">
      <c r="A17" s="12" t="s">
        <v>17</v>
      </c>
    </row>
  </sheetData>
  <mergeCells count="10">
    <mergeCell ref="B12:E12"/>
    <mergeCell ref="F12:I12"/>
    <mergeCell ref="J12:J13"/>
    <mergeCell ref="K12:K13"/>
    <mergeCell ref="A1:L1"/>
    <mergeCell ref="B3:E3"/>
    <mergeCell ref="F3:I3"/>
    <mergeCell ref="J3:J4"/>
    <mergeCell ref="K3:K4"/>
    <mergeCell ref="A10:L10"/>
  </mergeCells>
  <pageMargins left="0.70866141732283472" right="0.70866141732283472" top="0.74803149606299213" bottom="0.74803149606299213" header="0.31496062992125984" footer="0.31496062992125984"/>
  <pageSetup scale="89" orientation="landscape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8">
    <pageSetUpPr fitToPage="1"/>
  </sheetPr>
  <dimension ref="A1:N17"/>
  <sheetViews>
    <sheetView workbookViewId="0">
      <selection activeCell="F14" sqref="F14:G14"/>
    </sheetView>
  </sheetViews>
  <sheetFormatPr baseColWidth="10" defaultRowHeight="15" x14ac:dyDescent="0.25"/>
  <cols>
    <col min="1" max="1" width="23.85546875" customWidth="1"/>
    <col min="2" max="9" width="10.42578125" customWidth="1"/>
    <col min="10" max="10" width="11.42578125" customWidth="1"/>
    <col min="11" max="12" width="10.42578125" customWidth="1"/>
    <col min="14" max="14" width="14.28515625" style="14" bestFit="1" customWidth="1"/>
  </cols>
  <sheetData>
    <row r="1" spans="1:14" x14ac:dyDescent="0.25">
      <c r="A1" s="112" t="s">
        <v>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3" spans="1:14" s="33" customForma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x14ac:dyDescent="0.25">
      <c r="A4" s="34"/>
      <c r="B4" s="61" t="s">
        <v>5</v>
      </c>
      <c r="C4" s="61" t="s">
        <v>6</v>
      </c>
      <c r="D4" s="61" t="s">
        <v>4</v>
      </c>
      <c r="E4" s="61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5" t="s">
        <v>54</v>
      </c>
      <c r="B5" s="96">
        <v>140</v>
      </c>
      <c r="C5" s="96">
        <v>7866</v>
      </c>
      <c r="D5" s="7">
        <f>SUM(B5:C5)</f>
        <v>8006</v>
      </c>
      <c r="E5" s="59">
        <f>+D5/L5</f>
        <v>0.7046914884253147</v>
      </c>
      <c r="F5" s="49">
        <v>275</v>
      </c>
      <c r="G5" s="49">
        <v>3080</v>
      </c>
      <c r="H5" s="7">
        <f>+G5+F5</f>
        <v>3355</v>
      </c>
      <c r="I5" s="59">
        <f>+H5/L5</f>
        <v>0.29530851157468535</v>
      </c>
      <c r="J5" s="7">
        <f t="shared" ref="J5:K7" si="0">+B5+F5</f>
        <v>415</v>
      </c>
      <c r="K5" s="7">
        <f t="shared" si="0"/>
        <v>10946</v>
      </c>
      <c r="L5" s="7">
        <f>SUM(J5:K5)</f>
        <v>11361</v>
      </c>
    </row>
    <row r="6" spans="1:14" x14ac:dyDescent="0.25">
      <c r="A6" s="5" t="s">
        <v>72</v>
      </c>
      <c r="B6" s="96">
        <v>221</v>
      </c>
      <c r="C6" s="96">
        <v>8290</v>
      </c>
      <c r="D6" s="7">
        <f>SUM(B6:C6)</f>
        <v>8511</v>
      </c>
      <c r="E6" s="59">
        <f>+D6/L6</f>
        <v>0.73137406548079398</v>
      </c>
      <c r="F6" s="49">
        <v>292</v>
      </c>
      <c r="G6" s="49">
        <v>2834</v>
      </c>
      <c r="H6" s="7">
        <f>+G6+F6</f>
        <v>3126</v>
      </c>
      <c r="I6" s="59">
        <f>+H6/L6</f>
        <v>0.26862593451920597</v>
      </c>
      <c r="J6" s="7">
        <f t="shared" si="0"/>
        <v>513</v>
      </c>
      <c r="K6" s="7">
        <f t="shared" si="0"/>
        <v>11124</v>
      </c>
      <c r="L6" s="7">
        <f>SUM(J6:K6)</f>
        <v>11637</v>
      </c>
    </row>
    <row r="7" spans="1:14" x14ac:dyDescent="0.25">
      <c r="A7" s="5" t="s">
        <v>111</v>
      </c>
      <c r="B7" s="96">
        <v>264</v>
      </c>
      <c r="C7" s="96">
        <v>5699</v>
      </c>
      <c r="D7" s="7">
        <f>SUM(B7:C7)</f>
        <v>5963</v>
      </c>
      <c r="E7" s="69">
        <v>0.73137406548079398</v>
      </c>
      <c r="F7" s="49">
        <v>378</v>
      </c>
      <c r="G7" s="49">
        <v>2897</v>
      </c>
      <c r="H7" s="7">
        <f>+G7+F7</f>
        <v>3275</v>
      </c>
      <c r="I7" s="69">
        <f>+H7/L7</f>
        <v>0.35451396406148517</v>
      </c>
      <c r="J7" s="7">
        <f t="shared" si="0"/>
        <v>642</v>
      </c>
      <c r="K7" s="7">
        <f t="shared" si="0"/>
        <v>8596</v>
      </c>
      <c r="L7" s="7">
        <f>SUM(J7:K7)</f>
        <v>9238</v>
      </c>
    </row>
    <row r="8" spans="1:14" x14ac:dyDescent="0.25">
      <c r="A8" s="12" t="s">
        <v>21</v>
      </c>
    </row>
    <row r="9" spans="1:14" x14ac:dyDescent="0.25">
      <c r="A9" s="27"/>
    </row>
    <row r="10" spans="1:14" x14ac:dyDescent="0.25">
      <c r="A10" s="112" t="s">
        <v>46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2" spans="1:14" x14ac:dyDescent="0.25">
      <c r="A12" s="18" t="s">
        <v>12</v>
      </c>
      <c r="B12" s="106" t="s">
        <v>13</v>
      </c>
      <c r="C12" s="106"/>
      <c r="D12" s="106"/>
      <c r="E12" s="106"/>
      <c r="F12" s="107" t="s">
        <v>14</v>
      </c>
      <c r="G12" s="108"/>
      <c r="H12" s="108"/>
      <c r="I12" s="109"/>
      <c r="J12" s="110" t="s">
        <v>10</v>
      </c>
      <c r="K12" s="110" t="s">
        <v>11</v>
      </c>
      <c r="L12" s="19" t="s">
        <v>4</v>
      </c>
    </row>
    <row r="13" spans="1:14" s="62" customFormat="1" x14ac:dyDescent="0.25">
      <c r="A13" s="34"/>
      <c r="B13" s="61" t="s">
        <v>5</v>
      </c>
      <c r="C13" s="61" t="s">
        <v>6</v>
      </c>
      <c r="D13" s="61" t="s">
        <v>4</v>
      </c>
      <c r="E13" s="61" t="s">
        <v>15</v>
      </c>
      <c r="F13" s="36" t="s">
        <v>5</v>
      </c>
      <c r="G13" s="36" t="s">
        <v>6</v>
      </c>
      <c r="H13" s="36" t="s">
        <v>4</v>
      </c>
      <c r="I13" s="36" t="s">
        <v>15</v>
      </c>
      <c r="J13" s="111"/>
      <c r="K13" s="111"/>
      <c r="L13" s="36"/>
      <c r="N13" s="53"/>
    </row>
    <row r="14" spans="1:14" x14ac:dyDescent="0.25">
      <c r="A14" s="5" t="s">
        <v>54</v>
      </c>
      <c r="B14" s="96">
        <v>30</v>
      </c>
      <c r="C14" s="96">
        <v>545</v>
      </c>
      <c r="D14" s="7">
        <f>SUM(B14:C14)</f>
        <v>575</v>
      </c>
      <c r="E14" s="59">
        <f>+D14/L14</f>
        <v>0.67647058823529416</v>
      </c>
      <c r="F14" s="49">
        <v>113</v>
      </c>
      <c r="G14" s="49">
        <v>162</v>
      </c>
      <c r="H14" s="7">
        <f>SUM(F14:G14)</f>
        <v>275</v>
      </c>
      <c r="I14" s="59">
        <f>+H14/L14</f>
        <v>0.3235294117647059</v>
      </c>
      <c r="J14" s="7">
        <f t="shared" ref="J14:K16" si="1">+B14+F14</f>
        <v>143</v>
      </c>
      <c r="K14" s="7">
        <f t="shared" si="1"/>
        <v>707</v>
      </c>
      <c r="L14" s="7">
        <f>SUM(J14:K14)</f>
        <v>850</v>
      </c>
    </row>
    <row r="15" spans="1:14" x14ac:dyDescent="0.25">
      <c r="A15" s="5" t="s">
        <v>72</v>
      </c>
      <c r="B15" s="96">
        <v>66</v>
      </c>
      <c r="C15" s="96">
        <v>1096</v>
      </c>
      <c r="D15" s="7">
        <f>SUM(B15:C15)</f>
        <v>1162</v>
      </c>
      <c r="E15" s="59">
        <f>+D15/L15</f>
        <v>0.81429572529782757</v>
      </c>
      <c r="F15" s="49">
        <v>104</v>
      </c>
      <c r="G15" s="49">
        <v>161</v>
      </c>
      <c r="H15" s="7">
        <f>+G15+F15</f>
        <v>265</v>
      </c>
      <c r="I15" s="59">
        <f>+H15/L15</f>
        <v>0.18570427470217238</v>
      </c>
      <c r="J15" s="7">
        <f t="shared" si="1"/>
        <v>170</v>
      </c>
      <c r="K15" s="7">
        <f t="shared" si="1"/>
        <v>1257</v>
      </c>
      <c r="L15" s="7">
        <f>SUM(J15:K15)</f>
        <v>1427</v>
      </c>
    </row>
    <row r="16" spans="1:14" x14ac:dyDescent="0.25">
      <c r="A16" s="5" t="s">
        <v>111</v>
      </c>
      <c r="B16" s="96">
        <v>52</v>
      </c>
      <c r="C16" s="96">
        <v>659</v>
      </c>
      <c r="D16" s="7">
        <f>SUM(B16:C16)</f>
        <v>711</v>
      </c>
      <c r="E16" s="69">
        <f>+D16/L16</f>
        <v>0.65772432932469937</v>
      </c>
      <c r="F16" s="49">
        <v>77</v>
      </c>
      <c r="G16" s="49">
        <v>293</v>
      </c>
      <c r="H16" s="7">
        <f>+G16+F16</f>
        <v>370</v>
      </c>
      <c r="I16" s="69">
        <v>0.18570427470217238</v>
      </c>
      <c r="J16" s="7">
        <f t="shared" si="1"/>
        <v>129</v>
      </c>
      <c r="K16" s="7">
        <f t="shared" si="1"/>
        <v>952</v>
      </c>
      <c r="L16" s="7">
        <f>SUM(J16:K16)</f>
        <v>1081</v>
      </c>
    </row>
    <row r="17" spans="1:1" x14ac:dyDescent="0.25">
      <c r="A17" s="12" t="s">
        <v>68</v>
      </c>
    </row>
  </sheetData>
  <mergeCells count="10">
    <mergeCell ref="B12:E12"/>
    <mergeCell ref="F12:I12"/>
    <mergeCell ref="J12:J13"/>
    <mergeCell ref="K12:K13"/>
    <mergeCell ref="A1:L1"/>
    <mergeCell ref="B3:E3"/>
    <mergeCell ref="F3:I3"/>
    <mergeCell ref="J3:J4"/>
    <mergeCell ref="K3:K4"/>
    <mergeCell ref="A10:L10"/>
  </mergeCells>
  <pageMargins left="0.70866141732283472" right="0.70866141732283472" top="0.74803149606299213" bottom="0.74803149606299213" header="0.31496062992125984" footer="0.31496062992125984"/>
  <pageSetup scale="89" orientation="landscape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9">
    <pageSetUpPr fitToPage="1"/>
  </sheetPr>
  <dimension ref="A1:N17"/>
  <sheetViews>
    <sheetView tabSelected="1" workbookViewId="0">
      <selection activeCell="F13" sqref="F13:G13"/>
    </sheetView>
  </sheetViews>
  <sheetFormatPr baseColWidth="10" defaultRowHeight="15" x14ac:dyDescent="0.25"/>
  <cols>
    <col min="1" max="1" width="19.7109375" customWidth="1"/>
    <col min="2" max="2" width="11.28515625" customWidth="1"/>
    <col min="3" max="9" width="10.42578125" customWidth="1"/>
    <col min="10" max="10" width="11.42578125" customWidth="1"/>
    <col min="11" max="12" width="10.42578125" customWidth="1"/>
    <col min="14" max="14" width="14.28515625" style="14" bestFit="1" customWidth="1"/>
  </cols>
  <sheetData>
    <row r="1" spans="1:14" x14ac:dyDescent="0.25">
      <c r="A1" s="112" t="s">
        <v>73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3" spans="1:14" s="33" customForma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s="33" customFormat="1" x14ac:dyDescent="0.25">
      <c r="A4" s="34"/>
      <c r="B4" s="63" t="s">
        <v>5</v>
      </c>
      <c r="C4" s="63" t="s">
        <v>6</v>
      </c>
      <c r="D4" s="63" t="s">
        <v>4</v>
      </c>
      <c r="E4" s="63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/>
      <c r="N4" s="14"/>
    </row>
    <row r="5" spans="1:14" x14ac:dyDescent="0.25">
      <c r="A5" s="5" t="s">
        <v>74</v>
      </c>
      <c r="B5" s="96">
        <v>17</v>
      </c>
      <c r="C5" s="96">
        <v>121</v>
      </c>
      <c r="D5" s="7">
        <f>SUM(B5:C5)</f>
        <v>138</v>
      </c>
      <c r="E5" s="59">
        <f>+D5/L5</f>
        <v>0.25891181988742962</v>
      </c>
      <c r="F5" s="49">
        <v>72</v>
      </c>
      <c r="G5" s="49">
        <v>323</v>
      </c>
      <c r="H5" s="7">
        <f>+G5+F5</f>
        <v>395</v>
      </c>
      <c r="I5" s="59">
        <f>+H5/L5</f>
        <v>0.74108818011257038</v>
      </c>
      <c r="J5" s="7">
        <f>+B5+F5</f>
        <v>89</v>
      </c>
      <c r="K5" s="7">
        <f>+C5+G5</f>
        <v>444</v>
      </c>
      <c r="L5" s="7">
        <f>SUM(J5:K5)</f>
        <v>533</v>
      </c>
    </row>
    <row r="6" spans="1:14" x14ac:dyDescent="0.25">
      <c r="A6" s="5" t="s">
        <v>112</v>
      </c>
      <c r="B6" s="96">
        <v>9</v>
      </c>
      <c r="C6" s="96">
        <v>169</v>
      </c>
      <c r="D6" s="7">
        <f>SUM(B6:C6)</f>
        <v>178</v>
      </c>
      <c r="E6" s="69">
        <v>0.25891181988742962</v>
      </c>
      <c r="F6" s="49">
        <v>61</v>
      </c>
      <c r="G6" s="49">
        <v>420</v>
      </c>
      <c r="H6" s="7">
        <f>+G6+F6</f>
        <v>481</v>
      </c>
      <c r="I6" s="69">
        <f>+H6/L6</f>
        <v>0.72989377845220027</v>
      </c>
      <c r="J6" s="7">
        <f>+B6+F6</f>
        <v>70</v>
      </c>
      <c r="K6" s="7">
        <f>+C6+G6</f>
        <v>589</v>
      </c>
      <c r="L6" s="7">
        <f>SUM(J6:K6)</f>
        <v>659</v>
      </c>
    </row>
    <row r="7" spans="1:14" x14ac:dyDescent="0.25">
      <c r="A7" s="12" t="s">
        <v>21</v>
      </c>
    </row>
    <row r="8" spans="1:14" x14ac:dyDescent="0.25">
      <c r="A8" s="27"/>
    </row>
    <row r="9" spans="1:14" x14ac:dyDescent="0.25">
      <c r="A9" s="112" t="s">
        <v>91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1" spans="1:14" x14ac:dyDescent="0.25">
      <c r="A11" s="18" t="s">
        <v>12</v>
      </c>
      <c r="B11" s="106" t="s">
        <v>13</v>
      </c>
      <c r="C11" s="106"/>
      <c r="D11" s="106"/>
      <c r="E11" s="106"/>
      <c r="F11" s="107" t="s">
        <v>14</v>
      </c>
      <c r="G11" s="108"/>
      <c r="H11" s="108"/>
      <c r="I11" s="109"/>
      <c r="J11" s="110" t="s">
        <v>10</v>
      </c>
      <c r="K11" s="110" t="s">
        <v>11</v>
      </c>
      <c r="L11" s="19" t="s">
        <v>4</v>
      </c>
    </row>
    <row r="12" spans="1:14" s="64" customFormat="1" x14ac:dyDescent="0.25">
      <c r="A12" s="34"/>
      <c r="B12" s="63" t="s">
        <v>5</v>
      </c>
      <c r="C12" s="63" t="s">
        <v>6</v>
      </c>
      <c r="D12" s="63" t="s">
        <v>4</v>
      </c>
      <c r="E12" s="63" t="s">
        <v>15</v>
      </c>
      <c r="F12" s="36" t="s">
        <v>5</v>
      </c>
      <c r="G12" s="36" t="s">
        <v>6</v>
      </c>
      <c r="H12" s="36" t="s">
        <v>4</v>
      </c>
      <c r="I12" s="36" t="s">
        <v>15</v>
      </c>
      <c r="J12" s="111"/>
      <c r="K12" s="111"/>
      <c r="L12" s="36"/>
      <c r="N12" s="53"/>
    </row>
    <row r="13" spans="1:14" x14ac:dyDescent="0.25">
      <c r="A13" s="5" t="s">
        <v>74</v>
      </c>
      <c r="B13" s="96">
        <v>2</v>
      </c>
      <c r="C13" s="96">
        <v>69</v>
      </c>
      <c r="D13" s="7">
        <f>SUM(B13:C13)</f>
        <v>71</v>
      </c>
      <c r="E13" s="59">
        <f>+D13/L13</f>
        <v>0.57258064516129037</v>
      </c>
      <c r="F13" s="49">
        <v>6</v>
      </c>
      <c r="G13" s="49">
        <v>47</v>
      </c>
      <c r="H13" s="7">
        <f>+G13+F13</f>
        <v>53</v>
      </c>
      <c r="I13" s="59">
        <f>+H13/L13</f>
        <v>0.42741935483870969</v>
      </c>
      <c r="J13" s="7">
        <f>+B13+F13</f>
        <v>8</v>
      </c>
      <c r="K13" s="7">
        <f>+C13+G13</f>
        <v>116</v>
      </c>
      <c r="L13" s="7">
        <f>SUM(J13:K13)</f>
        <v>124</v>
      </c>
    </row>
    <row r="14" spans="1:14" x14ac:dyDescent="0.25">
      <c r="A14" s="5" t="s">
        <v>112</v>
      </c>
      <c r="B14" s="96">
        <v>5</v>
      </c>
      <c r="C14" s="96">
        <v>36</v>
      </c>
      <c r="D14" s="7">
        <f>SUM(B14:C14)</f>
        <v>41</v>
      </c>
      <c r="E14" s="69">
        <f>+D14/L14</f>
        <v>0.80392156862745101</v>
      </c>
      <c r="F14" s="49">
        <v>6</v>
      </c>
      <c r="G14" s="49">
        <v>4</v>
      </c>
      <c r="H14" s="7">
        <f>+G14+F14</f>
        <v>10</v>
      </c>
      <c r="I14" s="69">
        <v>0.42741935483870969</v>
      </c>
      <c r="J14" s="7">
        <f>+B14+F14</f>
        <v>11</v>
      </c>
      <c r="K14" s="7">
        <f>+C14+G14</f>
        <v>40</v>
      </c>
      <c r="L14" s="7">
        <f>SUM(J14:K14)</f>
        <v>51</v>
      </c>
    </row>
    <row r="15" spans="1:14" x14ac:dyDescent="0.25">
      <c r="A15" s="12" t="s">
        <v>68</v>
      </c>
    </row>
    <row r="16" spans="1:14" x14ac:dyDescent="0.25">
      <c r="A16" s="27"/>
    </row>
    <row r="17" spans="1:1" x14ac:dyDescent="0.25">
      <c r="A17" s="27"/>
    </row>
  </sheetData>
  <mergeCells count="10">
    <mergeCell ref="B11:E11"/>
    <mergeCell ref="F11:I11"/>
    <mergeCell ref="J11:J12"/>
    <mergeCell ref="K11:K12"/>
    <mergeCell ref="A1:L1"/>
    <mergeCell ref="B3:E3"/>
    <mergeCell ref="F3:I3"/>
    <mergeCell ref="J3:J4"/>
    <mergeCell ref="K3:K4"/>
    <mergeCell ref="A9:L9"/>
  </mergeCells>
  <pageMargins left="0.70866141732283472" right="0.70866141732283472" top="0.74803149606299213" bottom="0.74803149606299213" header="0.31496062992125984" footer="0.31496062992125984"/>
  <pageSetup scale="8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selection activeCell="A5" sqref="A5"/>
    </sheetView>
  </sheetViews>
  <sheetFormatPr baseColWidth="10" defaultRowHeight="15" x14ac:dyDescent="0.25"/>
  <cols>
    <col min="1" max="1" width="22.7109375" customWidth="1"/>
  </cols>
  <sheetData>
    <row r="1" spans="1:12" x14ac:dyDescent="0.25">
      <c r="A1" s="112" t="s">
        <v>92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x14ac:dyDescent="0.25">
      <c r="A2" s="105" t="s">
        <v>100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1:12" ht="14.45" customHeigh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</row>
    <row r="4" spans="1:12" ht="14.45" customHeight="1" x14ac:dyDescent="0.25">
      <c r="A4" s="34"/>
      <c r="B4" s="79" t="s">
        <v>5</v>
      </c>
      <c r="C4" s="79" t="s">
        <v>6</v>
      </c>
      <c r="D4" s="79" t="s">
        <v>4</v>
      </c>
      <c r="E4" s="79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 t="s">
        <v>12</v>
      </c>
    </row>
    <row r="5" spans="1:12" x14ac:dyDescent="0.25">
      <c r="A5" s="5" t="s">
        <v>105</v>
      </c>
      <c r="B5" s="7">
        <v>139</v>
      </c>
      <c r="C5" s="7">
        <v>66</v>
      </c>
      <c r="D5" s="7">
        <v>205</v>
      </c>
      <c r="E5" s="66">
        <v>9.0030742204655248E-2</v>
      </c>
      <c r="F5" s="7">
        <v>699</v>
      </c>
      <c r="G5" s="7">
        <v>1373</v>
      </c>
      <c r="H5" s="7">
        <v>2072</v>
      </c>
      <c r="I5" s="66">
        <v>0.90996925779534477</v>
      </c>
      <c r="J5" s="7">
        <v>838</v>
      </c>
      <c r="K5" s="7">
        <v>1439</v>
      </c>
      <c r="L5" s="7">
        <v>2277</v>
      </c>
    </row>
    <row r="6" spans="1:12" x14ac:dyDescent="0.25">
      <c r="A6" s="5" t="s">
        <v>106</v>
      </c>
      <c r="B6" s="7">
        <v>65</v>
      </c>
      <c r="C6" s="7">
        <v>4</v>
      </c>
      <c r="D6" s="7">
        <v>69</v>
      </c>
      <c r="E6" s="66">
        <v>0.1</v>
      </c>
      <c r="F6" s="7">
        <v>271</v>
      </c>
      <c r="G6" s="7">
        <v>350</v>
      </c>
      <c r="H6" s="7">
        <v>621</v>
      </c>
      <c r="I6" s="66">
        <v>0.9</v>
      </c>
      <c r="J6" s="7">
        <v>336</v>
      </c>
      <c r="K6" s="7">
        <v>354</v>
      </c>
      <c r="L6" s="7">
        <v>690</v>
      </c>
    </row>
    <row r="7" spans="1:12" x14ac:dyDescent="0.25">
      <c r="A7" s="5" t="s">
        <v>101</v>
      </c>
      <c r="B7" s="7">
        <v>408</v>
      </c>
      <c r="C7" s="7">
        <v>6855</v>
      </c>
      <c r="D7" s="7">
        <v>7263</v>
      </c>
      <c r="E7" s="66">
        <v>0.38176084099868596</v>
      </c>
      <c r="F7" s="7">
        <v>1909</v>
      </c>
      <c r="G7" s="7">
        <v>9853</v>
      </c>
      <c r="H7" s="7">
        <v>11762</v>
      </c>
      <c r="I7" s="66">
        <v>0.6182391590013141</v>
      </c>
      <c r="J7" s="7">
        <v>2317</v>
      </c>
      <c r="K7" s="7">
        <v>16708</v>
      </c>
      <c r="L7" s="7">
        <v>19025</v>
      </c>
    </row>
    <row r="8" spans="1:12" x14ac:dyDescent="0.25">
      <c r="A8" s="5" t="s">
        <v>102</v>
      </c>
      <c r="B8" s="7">
        <v>1565</v>
      </c>
      <c r="C8" s="7">
        <v>19173</v>
      </c>
      <c r="D8" s="7">
        <v>20738</v>
      </c>
      <c r="E8" s="66">
        <v>0.43482272031535024</v>
      </c>
      <c r="F8" s="7">
        <v>6408</v>
      </c>
      <c r="G8" s="7">
        <v>20547</v>
      </c>
      <c r="H8" s="7">
        <v>26955</v>
      </c>
      <c r="I8" s="66">
        <v>0.5651772796846497</v>
      </c>
      <c r="J8" s="7">
        <v>7973</v>
      </c>
      <c r="K8" s="7">
        <v>39720</v>
      </c>
      <c r="L8" s="7">
        <v>47693</v>
      </c>
    </row>
    <row r="9" spans="1:12" x14ac:dyDescent="0.25">
      <c r="A9" s="5" t="s">
        <v>98</v>
      </c>
      <c r="B9" s="7">
        <v>2229</v>
      </c>
      <c r="C9" s="7">
        <v>24451</v>
      </c>
      <c r="D9" s="7">
        <v>26680</v>
      </c>
      <c r="E9" s="66">
        <v>0.40823196388952643</v>
      </c>
      <c r="F9" s="7">
        <v>11248</v>
      </c>
      <c r="G9" s="7">
        <v>27427</v>
      </c>
      <c r="H9" s="7">
        <v>38675</v>
      </c>
      <c r="I9" s="66">
        <v>0.59176803611047357</v>
      </c>
      <c r="J9" s="7">
        <v>13477</v>
      </c>
      <c r="K9" s="7">
        <v>51878</v>
      </c>
      <c r="L9" s="7">
        <v>65355</v>
      </c>
    </row>
    <row r="10" spans="1:12" x14ac:dyDescent="0.25">
      <c r="A10" s="29" t="s">
        <v>95</v>
      </c>
      <c r="B10" s="7">
        <v>2382</v>
      </c>
      <c r="C10" s="7">
        <v>21079</v>
      </c>
      <c r="D10" s="7">
        <v>23461</v>
      </c>
      <c r="E10" s="66">
        <v>0.39772496100901877</v>
      </c>
      <c r="F10" s="7">
        <v>9865</v>
      </c>
      <c r="G10" s="7">
        <v>25662</v>
      </c>
      <c r="H10" s="7">
        <v>35527</v>
      </c>
      <c r="I10" s="66">
        <v>0.60227503899098123</v>
      </c>
      <c r="J10" s="7">
        <v>12247</v>
      </c>
      <c r="K10" s="7">
        <v>46741</v>
      </c>
      <c r="L10" s="7">
        <v>58988</v>
      </c>
    </row>
    <row r="11" spans="1:12" ht="14.45" customHeight="1" x14ac:dyDescent="0.25">
      <c r="A11" s="5" t="s">
        <v>103</v>
      </c>
      <c r="B11" s="7">
        <v>3664</v>
      </c>
      <c r="C11" s="7">
        <v>51217</v>
      </c>
      <c r="D11" s="7">
        <v>54881</v>
      </c>
      <c r="E11" s="66">
        <v>0.41394629657565246</v>
      </c>
      <c r="F11" s="7">
        <v>16068</v>
      </c>
      <c r="G11" s="7">
        <v>61631</v>
      </c>
      <c r="H11" s="7">
        <v>77699</v>
      </c>
      <c r="I11" s="66">
        <v>0.58605370342434759</v>
      </c>
      <c r="J11" s="7">
        <v>19732</v>
      </c>
      <c r="K11" s="7">
        <v>112848</v>
      </c>
      <c r="L11" s="7">
        <v>132580</v>
      </c>
    </row>
    <row r="12" spans="1:12" ht="14.45" customHeight="1" x14ac:dyDescent="0.25">
      <c r="A12" s="5" t="s">
        <v>114</v>
      </c>
      <c r="B12" s="7">
        <v>3086</v>
      </c>
      <c r="C12" s="7">
        <v>52489</v>
      </c>
      <c r="D12" s="7">
        <v>55575</v>
      </c>
      <c r="E12" s="66">
        <v>0.42354151583279348</v>
      </c>
      <c r="F12" s="7">
        <v>13290</v>
      </c>
      <c r="G12" s="7">
        <v>62350</v>
      </c>
      <c r="H12" s="7">
        <v>75640</v>
      </c>
      <c r="I12" s="66">
        <v>0.57645848416720646</v>
      </c>
      <c r="J12" s="7">
        <v>16376</v>
      </c>
      <c r="K12" s="7">
        <v>114839</v>
      </c>
      <c r="L12" s="7">
        <v>131215</v>
      </c>
    </row>
    <row r="13" spans="1:12" x14ac:dyDescent="0.25">
      <c r="A13" s="5" t="s">
        <v>113</v>
      </c>
      <c r="B13" s="7">
        <v>693</v>
      </c>
      <c r="C13" s="7">
        <v>21951</v>
      </c>
      <c r="D13" s="7">
        <v>22644</v>
      </c>
      <c r="E13" s="66">
        <v>0.49415153631284914</v>
      </c>
      <c r="F13" s="7">
        <v>3722</v>
      </c>
      <c r="G13" s="7">
        <v>19458</v>
      </c>
      <c r="H13" s="7">
        <v>23180</v>
      </c>
      <c r="I13" s="66">
        <v>0.50584846368715086</v>
      </c>
      <c r="J13" s="7">
        <v>4415</v>
      </c>
      <c r="K13" s="7">
        <v>41409</v>
      </c>
      <c r="L13" s="7">
        <v>45824</v>
      </c>
    </row>
    <row r="14" spans="1:12" x14ac:dyDescent="0.25">
      <c r="A14" s="5" t="s">
        <v>115</v>
      </c>
      <c r="B14" s="7">
        <v>299</v>
      </c>
      <c r="C14" s="7">
        <v>7702</v>
      </c>
      <c r="D14" s="7">
        <v>8001</v>
      </c>
      <c r="E14" s="66">
        <v>0.57544591484464902</v>
      </c>
      <c r="F14" s="7">
        <v>991</v>
      </c>
      <c r="G14" s="7">
        <v>4912</v>
      </c>
      <c r="H14" s="7">
        <v>5903</v>
      </c>
      <c r="I14" s="66">
        <v>0.42455408515535098</v>
      </c>
      <c r="J14" s="7">
        <v>1290</v>
      </c>
      <c r="K14" s="7">
        <v>12614</v>
      </c>
      <c r="L14" s="7">
        <v>13904</v>
      </c>
    </row>
    <row r="15" spans="1:12" x14ac:dyDescent="0.25">
      <c r="A15" s="5" t="s">
        <v>116</v>
      </c>
      <c r="B15" s="7">
        <v>730</v>
      </c>
      <c r="C15" s="7">
        <v>16148</v>
      </c>
      <c r="D15" s="7">
        <v>16878</v>
      </c>
      <c r="E15" s="66">
        <v>0.59051151074102581</v>
      </c>
      <c r="F15" s="7">
        <v>2039</v>
      </c>
      <c r="G15" s="7">
        <v>9665</v>
      </c>
      <c r="H15" s="7">
        <v>11704</v>
      </c>
      <c r="I15" s="66">
        <v>0.40948848925897419</v>
      </c>
      <c r="J15" s="7">
        <v>2769</v>
      </c>
      <c r="K15" s="7">
        <v>25813</v>
      </c>
      <c r="L15" s="7">
        <v>28582</v>
      </c>
    </row>
    <row r="16" spans="1:12" x14ac:dyDescent="0.25">
      <c r="A16" s="5" t="s">
        <v>117</v>
      </c>
      <c r="B16" s="7">
        <v>295</v>
      </c>
      <c r="C16" s="7">
        <v>9289</v>
      </c>
      <c r="D16" s="7">
        <v>9584</v>
      </c>
      <c r="E16" s="66">
        <v>0.65055661145805055</v>
      </c>
      <c r="F16" s="7">
        <v>685</v>
      </c>
      <c r="G16" s="7">
        <v>4463</v>
      </c>
      <c r="H16" s="7">
        <v>5148</v>
      </c>
      <c r="I16" s="66">
        <v>0.34944338854194951</v>
      </c>
      <c r="J16" s="7">
        <v>980</v>
      </c>
      <c r="K16" s="7">
        <v>13752</v>
      </c>
      <c r="L16" s="7">
        <v>14732</v>
      </c>
    </row>
    <row r="17" spans="1:12" x14ac:dyDescent="0.25">
      <c r="A17" s="5" t="s">
        <v>118</v>
      </c>
      <c r="B17" s="7">
        <v>316</v>
      </c>
      <c r="C17" s="7">
        <v>6358</v>
      </c>
      <c r="D17" s="7">
        <v>6674</v>
      </c>
      <c r="E17" s="66">
        <v>0.6467680976838841</v>
      </c>
      <c r="F17" s="7">
        <v>455</v>
      </c>
      <c r="G17" s="7">
        <v>3190</v>
      </c>
      <c r="H17" s="7">
        <v>3645</v>
      </c>
      <c r="I17" s="66">
        <v>0.3532319023161159</v>
      </c>
      <c r="J17" s="7">
        <v>771</v>
      </c>
      <c r="K17" s="7">
        <v>9548</v>
      </c>
      <c r="L17" s="7">
        <v>10319</v>
      </c>
    </row>
    <row r="18" spans="1:12" x14ac:dyDescent="0.25">
      <c r="A18" s="5" t="s">
        <v>112</v>
      </c>
      <c r="B18" s="7">
        <v>14</v>
      </c>
      <c r="C18" s="7">
        <v>205</v>
      </c>
      <c r="D18" s="7">
        <v>219</v>
      </c>
      <c r="E18" s="66">
        <v>0.30845070422535209</v>
      </c>
      <c r="F18" s="7">
        <v>67</v>
      </c>
      <c r="G18" s="7">
        <v>424</v>
      </c>
      <c r="H18" s="7">
        <v>491</v>
      </c>
      <c r="I18" s="66">
        <v>0.69154929577464785</v>
      </c>
      <c r="J18" s="7">
        <v>81</v>
      </c>
      <c r="K18" s="7">
        <v>629</v>
      </c>
      <c r="L18" s="7">
        <v>710</v>
      </c>
    </row>
    <row r="19" spans="1:12" x14ac:dyDescent="0.25">
      <c r="A19" s="55" t="s">
        <v>38</v>
      </c>
      <c r="B19" s="11">
        <v>15885</v>
      </c>
      <c r="C19" s="11">
        <v>236987</v>
      </c>
      <c r="D19" s="11">
        <v>252872</v>
      </c>
      <c r="E19" s="56">
        <v>0.44216585591036101</v>
      </c>
      <c r="F19" s="11">
        <v>67717</v>
      </c>
      <c r="G19" s="11">
        <v>251305</v>
      </c>
      <c r="H19" s="11">
        <v>319022</v>
      </c>
      <c r="I19" s="56">
        <v>0.56504822204874539</v>
      </c>
      <c r="J19" s="11">
        <v>83602</v>
      </c>
      <c r="K19" s="11">
        <v>488292</v>
      </c>
      <c r="L19" s="11">
        <v>571894</v>
      </c>
    </row>
    <row r="20" spans="1:12" x14ac:dyDescent="0.25">
      <c r="A20" s="27" t="s">
        <v>39</v>
      </c>
    </row>
  </sheetData>
  <mergeCells count="6">
    <mergeCell ref="A1:L1"/>
    <mergeCell ref="A2:L2"/>
    <mergeCell ref="B3:E3"/>
    <mergeCell ref="F3:I3"/>
    <mergeCell ref="J3:J4"/>
    <mergeCell ref="K3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0"/>
  <dimension ref="A1:N19"/>
  <sheetViews>
    <sheetView workbookViewId="0">
      <selection activeCell="I25" sqref="I25"/>
    </sheetView>
  </sheetViews>
  <sheetFormatPr baseColWidth="10" defaultRowHeight="15" x14ac:dyDescent="0.25"/>
  <cols>
    <col min="1" max="1" width="22.7109375" customWidth="1"/>
  </cols>
  <sheetData>
    <row r="1" spans="1:14" x14ac:dyDescent="0.25">
      <c r="A1" s="112" t="s">
        <v>92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N1" s="14"/>
    </row>
    <row r="2" spans="1:14" x14ac:dyDescent="0.25">
      <c r="A2" s="105" t="s">
        <v>100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N2" s="14"/>
    </row>
    <row r="3" spans="1:14" ht="14.45" customHeigh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x14ac:dyDescent="0.25">
      <c r="A4" s="34"/>
      <c r="B4" s="78" t="s">
        <v>5</v>
      </c>
      <c r="C4" s="78" t="s">
        <v>6</v>
      </c>
      <c r="D4" s="78" t="s">
        <v>4</v>
      </c>
      <c r="E4" s="78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 t="s">
        <v>12</v>
      </c>
      <c r="N4" s="14"/>
    </row>
    <row r="5" spans="1:14" x14ac:dyDescent="0.25">
      <c r="A5" s="5" t="s">
        <v>81</v>
      </c>
      <c r="B5" s="7">
        <v>159</v>
      </c>
      <c r="C5" s="7">
        <v>245</v>
      </c>
      <c r="D5" s="7">
        <v>404</v>
      </c>
      <c r="E5" s="66">
        <v>0.14382342470630116</v>
      </c>
      <c r="F5" s="7">
        <v>712</v>
      </c>
      <c r="G5" s="7">
        <v>1693</v>
      </c>
      <c r="H5" s="7">
        <v>2405</v>
      </c>
      <c r="I5" s="66">
        <v>0.85617657529369884</v>
      </c>
      <c r="J5" s="7">
        <v>871</v>
      </c>
      <c r="K5" s="7">
        <v>1938</v>
      </c>
      <c r="L5" s="7">
        <v>2809</v>
      </c>
      <c r="N5" s="14"/>
    </row>
    <row r="6" spans="1:14" x14ac:dyDescent="0.25">
      <c r="A6" s="5" t="s">
        <v>82</v>
      </c>
      <c r="B6" s="7">
        <v>60</v>
      </c>
      <c r="C6" s="7">
        <v>58</v>
      </c>
      <c r="D6" s="7">
        <v>118</v>
      </c>
      <c r="E6" s="66">
        <v>0.18153846153846154</v>
      </c>
      <c r="F6" s="7">
        <v>250</v>
      </c>
      <c r="G6" s="7">
        <v>282</v>
      </c>
      <c r="H6" s="7">
        <v>532</v>
      </c>
      <c r="I6" s="66">
        <v>0.81846153846153846</v>
      </c>
      <c r="J6" s="7">
        <v>310</v>
      </c>
      <c r="K6" s="7">
        <v>340</v>
      </c>
      <c r="L6" s="7">
        <v>650</v>
      </c>
      <c r="N6" s="65"/>
    </row>
    <row r="7" spans="1:14" x14ac:dyDescent="0.25">
      <c r="A7" s="5" t="s">
        <v>101</v>
      </c>
      <c r="B7" s="7">
        <v>408</v>
      </c>
      <c r="C7" s="7">
        <v>6855</v>
      </c>
      <c r="D7" s="7">
        <v>7263</v>
      </c>
      <c r="E7" s="66">
        <v>0.38176084099868596</v>
      </c>
      <c r="F7" s="7">
        <v>1909</v>
      </c>
      <c r="G7" s="7">
        <v>9853</v>
      </c>
      <c r="H7" s="7">
        <v>11762</v>
      </c>
      <c r="I7" s="66">
        <v>0.6182391590013141</v>
      </c>
      <c r="J7" s="7">
        <v>2317</v>
      </c>
      <c r="K7" s="7">
        <v>16708</v>
      </c>
      <c r="L7" s="7">
        <v>19025</v>
      </c>
      <c r="N7" s="65"/>
    </row>
    <row r="8" spans="1:14" x14ac:dyDescent="0.25">
      <c r="A8" s="5" t="s">
        <v>102</v>
      </c>
      <c r="B8" s="7">
        <v>1565</v>
      </c>
      <c r="C8" s="7">
        <v>19173</v>
      </c>
      <c r="D8" s="7">
        <v>20738</v>
      </c>
      <c r="E8" s="66">
        <v>0.43482272031535024</v>
      </c>
      <c r="F8" s="7">
        <v>6408</v>
      </c>
      <c r="G8" s="7">
        <v>20547</v>
      </c>
      <c r="H8" s="7">
        <v>26955</v>
      </c>
      <c r="I8" s="66">
        <v>0.5651772796846497</v>
      </c>
      <c r="J8" s="7">
        <v>7973</v>
      </c>
      <c r="K8" s="7">
        <v>39720</v>
      </c>
      <c r="L8" s="7">
        <v>47693</v>
      </c>
      <c r="N8" s="65"/>
    </row>
    <row r="9" spans="1:14" x14ac:dyDescent="0.25">
      <c r="A9" s="5" t="s">
        <v>98</v>
      </c>
      <c r="B9" s="7">
        <v>2229</v>
      </c>
      <c r="C9" s="7">
        <v>24451</v>
      </c>
      <c r="D9" s="7">
        <v>26680</v>
      </c>
      <c r="E9" s="66">
        <v>0.40823196388952643</v>
      </c>
      <c r="F9" s="7">
        <v>11248</v>
      </c>
      <c r="G9" s="7">
        <v>27427</v>
      </c>
      <c r="H9" s="7">
        <v>38675</v>
      </c>
      <c r="I9" s="66">
        <v>0.59176803611047357</v>
      </c>
      <c r="J9" s="7">
        <v>13477</v>
      </c>
      <c r="K9" s="7">
        <v>51878</v>
      </c>
      <c r="L9" s="7">
        <v>65355</v>
      </c>
      <c r="N9" s="65"/>
    </row>
    <row r="10" spans="1:14" x14ac:dyDescent="0.25">
      <c r="A10" s="29" t="s">
        <v>95</v>
      </c>
      <c r="B10" s="7">
        <v>2382</v>
      </c>
      <c r="C10" s="7">
        <v>21079</v>
      </c>
      <c r="D10" s="7">
        <v>23461</v>
      </c>
      <c r="E10" s="66">
        <v>0.39772496100901877</v>
      </c>
      <c r="F10" s="7">
        <v>9865</v>
      </c>
      <c r="G10" s="7">
        <v>25662</v>
      </c>
      <c r="H10" s="7">
        <v>35527</v>
      </c>
      <c r="I10" s="66">
        <v>0.60227503899098123</v>
      </c>
      <c r="J10" s="7">
        <v>12247</v>
      </c>
      <c r="K10" s="7">
        <v>46741</v>
      </c>
      <c r="L10" s="7">
        <v>58988</v>
      </c>
      <c r="N10" s="65"/>
    </row>
    <row r="11" spans="1:14" x14ac:dyDescent="0.25">
      <c r="A11" s="5" t="s">
        <v>103</v>
      </c>
      <c r="B11" s="7">
        <v>3861</v>
      </c>
      <c r="C11" s="7">
        <v>54797</v>
      </c>
      <c r="D11" s="7">
        <v>58658</v>
      </c>
      <c r="E11" s="66">
        <v>0.409562843437764</v>
      </c>
      <c r="F11" s="7">
        <v>16826</v>
      </c>
      <c r="G11" s="7">
        <v>67737</v>
      </c>
      <c r="H11" s="7">
        <v>84563</v>
      </c>
      <c r="I11" s="66">
        <v>0.59043715656223594</v>
      </c>
      <c r="J11" s="7">
        <v>20687</v>
      </c>
      <c r="K11" s="7">
        <v>122534</v>
      </c>
      <c r="L11" s="7">
        <v>143221</v>
      </c>
      <c r="N11" s="65"/>
    </row>
    <row r="12" spans="1:14" x14ac:dyDescent="0.25">
      <c r="A12" s="5" t="s">
        <v>83</v>
      </c>
      <c r="B12" s="7">
        <v>3009</v>
      </c>
      <c r="C12" s="7">
        <v>54311</v>
      </c>
      <c r="D12" s="7">
        <v>57320</v>
      </c>
      <c r="E12" s="66">
        <v>0.4285351156566336</v>
      </c>
      <c r="F12" s="7">
        <v>14387</v>
      </c>
      <c r="G12" s="7">
        <v>62051</v>
      </c>
      <c r="H12" s="7">
        <v>76438</v>
      </c>
      <c r="I12" s="66">
        <v>0.5714648843433664</v>
      </c>
      <c r="J12" s="7">
        <v>17396</v>
      </c>
      <c r="K12" s="7">
        <v>116362</v>
      </c>
      <c r="L12" s="7">
        <v>133758</v>
      </c>
      <c r="N12" s="14"/>
    </row>
    <row r="13" spans="1:14" x14ac:dyDescent="0.25">
      <c r="A13" s="5" t="s">
        <v>84</v>
      </c>
      <c r="B13" s="7">
        <v>1602</v>
      </c>
      <c r="C13" s="7">
        <v>30408</v>
      </c>
      <c r="D13" s="7">
        <v>32010</v>
      </c>
      <c r="E13" s="66">
        <v>0.59178051801593612</v>
      </c>
      <c r="F13" s="7">
        <v>5027</v>
      </c>
      <c r="G13" s="7">
        <v>17054</v>
      </c>
      <c r="H13" s="7">
        <v>22081</v>
      </c>
      <c r="I13" s="66">
        <v>0.40821948198406388</v>
      </c>
      <c r="J13" s="7">
        <v>6629</v>
      </c>
      <c r="K13" s="7">
        <v>47462</v>
      </c>
      <c r="L13" s="7">
        <v>54091</v>
      </c>
      <c r="N13" s="14"/>
    </row>
    <row r="14" spans="1:14" x14ac:dyDescent="0.25">
      <c r="A14" s="5" t="s">
        <v>85</v>
      </c>
      <c r="B14" s="7">
        <v>838</v>
      </c>
      <c r="C14" s="7">
        <v>15485</v>
      </c>
      <c r="D14" s="7">
        <v>16323</v>
      </c>
      <c r="E14" s="66">
        <v>0.55397929747157648</v>
      </c>
      <c r="F14" s="7">
        <v>2217</v>
      </c>
      <c r="G14" s="7">
        <v>10925</v>
      </c>
      <c r="H14" s="7">
        <v>13142</v>
      </c>
      <c r="I14" s="66">
        <v>0.44602070252842357</v>
      </c>
      <c r="J14" s="7">
        <v>3055</v>
      </c>
      <c r="K14" s="7">
        <v>26410</v>
      </c>
      <c r="L14" s="7">
        <v>29465</v>
      </c>
      <c r="N14" s="14"/>
    </row>
    <row r="15" spans="1:14" x14ac:dyDescent="0.25">
      <c r="A15" s="5" t="s">
        <v>86</v>
      </c>
      <c r="B15" s="7">
        <v>261</v>
      </c>
      <c r="C15" s="7">
        <v>8982</v>
      </c>
      <c r="D15" s="7">
        <v>9243</v>
      </c>
      <c r="E15" s="66">
        <v>0.68068340820384421</v>
      </c>
      <c r="F15" s="7">
        <v>636</v>
      </c>
      <c r="G15" s="7">
        <v>3700</v>
      </c>
      <c r="H15" s="7">
        <v>4336</v>
      </c>
      <c r="I15" s="66">
        <v>0.31931659179615585</v>
      </c>
      <c r="J15" s="7">
        <v>897</v>
      </c>
      <c r="K15" s="7">
        <v>12682</v>
      </c>
      <c r="L15" s="7">
        <v>13579</v>
      </c>
      <c r="N15" s="14"/>
    </row>
    <row r="16" spans="1:14" x14ac:dyDescent="0.25">
      <c r="A16" s="5" t="s">
        <v>87</v>
      </c>
      <c r="B16" s="7">
        <v>287</v>
      </c>
      <c r="C16" s="7">
        <v>9386</v>
      </c>
      <c r="D16" s="7">
        <v>9673</v>
      </c>
      <c r="E16" s="66">
        <v>0.74043172075933861</v>
      </c>
      <c r="F16" s="7">
        <v>396</v>
      </c>
      <c r="G16" s="7">
        <v>2995</v>
      </c>
      <c r="H16" s="7">
        <v>3391</v>
      </c>
      <c r="I16" s="66">
        <v>0.25956827924066134</v>
      </c>
      <c r="J16" s="7">
        <v>683</v>
      </c>
      <c r="K16" s="7">
        <v>12381</v>
      </c>
      <c r="L16" s="7">
        <v>13064</v>
      </c>
      <c r="N16" s="14"/>
    </row>
    <row r="17" spans="1:14" x14ac:dyDescent="0.25">
      <c r="A17" s="5" t="s">
        <v>88</v>
      </c>
      <c r="B17" s="7">
        <v>19</v>
      </c>
      <c r="C17" s="7">
        <v>190</v>
      </c>
      <c r="D17" s="7">
        <v>209</v>
      </c>
      <c r="E17" s="66">
        <v>0.31811263318112631</v>
      </c>
      <c r="F17" s="7">
        <v>78</v>
      </c>
      <c r="G17" s="7">
        <v>370</v>
      </c>
      <c r="H17" s="7">
        <v>448</v>
      </c>
      <c r="I17" s="66">
        <v>0.68188736681887363</v>
      </c>
      <c r="J17" s="7">
        <v>97</v>
      </c>
      <c r="K17" s="7">
        <v>560</v>
      </c>
      <c r="L17" s="7">
        <v>657</v>
      </c>
      <c r="N17" s="14"/>
    </row>
    <row r="18" spans="1:14" s="32" customFormat="1" x14ac:dyDescent="0.25">
      <c r="A18" s="55" t="s">
        <v>38</v>
      </c>
      <c r="B18" s="11">
        <f>SUM(B5:B17)</f>
        <v>16680</v>
      </c>
      <c r="C18" s="11">
        <f>SUM(C5:C17)</f>
        <v>245420</v>
      </c>
      <c r="D18" s="11">
        <f>SUM(D5:D17)</f>
        <v>262100</v>
      </c>
      <c r="E18" s="56">
        <f>+D18/L18</f>
        <v>0.45006911591726695</v>
      </c>
      <c r="F18" s="11">
        <f>SUM(F5:F17)</f>
        <v>69959</v>
      </c>
      <c r="G18" s="11">
        <f>SUM(G5:G17)</f>
        <v>250296</v>
      </c>
      <c r="H18" s="11">
        <f>SUM(H5:H17)</f>
        <v>320255</v>
      </c>
      <c r="I18" s="56">
        <f>+H18/L18</f>
        <v>0.54993088408273305</v>
      </c>
      <c r="J18" s="11">
        <f>SUM(J5:J17)</f>
        <v>86639</v>
      </c>
      <c r="K18" s="11">
        <f>SUM(K5:K17)</f>
        <v>495716</v>
      </c>
      <c r="L18" s="11">
        <f>SUM(L5:L17)</f>
        <v>582355</v>
      </c>
    </row>
    <row r="19" spans="1:14" x14ac:dyDescent="0.25">
      <c r="A19" s="27" t="s">
        <v>39</v>
      </c>
    </row>
  </sheetData>
  <mergeCells count="6">
    <mergeCell ref="A1:L1"/>
    <mergeCell ref="A2:L2"/>
    <mergeCell ref="B3:E3"/>
    <mergeCell ref="F3:I3"/>
    <mergeCell ref="J3:J4"/>
    <mergeCell ref="K3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/>
  <dimension ref="A1:N19"/>
  <sheetViews>
    <sheetView workbookViewId="0">
      <selection activeCell="L5" sqref="L5"/>
    </sheetView>
  </sheetViews>
  <sheetFormatPr baseColWidth="10" defaultRowHeight="15" x14ac:dyDescent="0.25"/>
  <cols>
    <col min="1" max="1" width="22.7109375" customWidth="1"/>
  </cols>
  <sheetData>
    <row r="1" spans="1:14" x14ac:dyDescent="0.25">
      <c r="A1" s="112" t="s">
        <v>92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N1" s="14"/>
    </row>
    <row r="2" spans="1:14" x14ac:dyDescent="0.25">
      <c r="A2" s="105" t="s">
        <v>75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N2" s="14"/>
    </row>
    <row r="3" spans="1:14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  <c r="N3" s="14"/>
    </row>
    <row r="4" spans="1:14" x14ac:dyDescent="0.25">
      <c r="A4" s="34"/>
      <c r="B4" s="71" t="s">
        <v>5</v>
      </c>
      <c r="C4" s="71" t="s">
        <v>6</v>
      </c>
      <c r="D4" s="71" t="s">
        <v>4</v>
      </c>
      <c r="E4" s="71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 t="s">
        <v>12</v>
      </c>
      <c r="N4" s="14"/>
    </row>
    <row r="5" spans="1:14" x14ac:dyDescent="0.25">
      <c r="A5" s="5" t="s">
        <v>81</v>
      </c>
      <c r="B5" s="7">
        <v>159</v>
      </c>
      <c r="C5" s="7">
        <v>245</v>
      </c>
      <c r="D5" s="7">
        <v>404</v>
      </c>
      <c r="E5" s="66">
        <v>0.14382342470630116</v>
      </c>
      <c r="F5" s="7">
        <v>712</v>
      </c>
      <c r="G5" s="7">
        <v>1693</v>
      </c>
      <c r="H5" s="7">
        <v>2405</v>
      </c>
      <c r="I5" s="66">
        <v>0.85617657529369884</v>
      </c>
      <c r="J5" s="7">
        <v>871</v>
      </c>
      <c r="K5" s="7">
        <v>1938</v>
      </c>
      <c r="L5" s="7">
        <v>2809</v>
      </c>
      <c r="N5" s="14"/>
    </row>
    <row r="6" spans="1:14" x14ac:dyDescent="0.25">
      <c r="A6" s="5" t="s">
        <v>82</v>
      </c>
      <c r="B6" s="7">
        <v>60</v>
      </c>
      <c r="C6" s="7">
        <v>58</v>
      </c>
      <c r="D6" s="7">
        <v>118</v>
      </c>
      <c r="E6" s="66">
        <v>0.18153846153846154</v>
      </c>
      <c r="F6" s="7">
        <v>250</v>
      </c>
      <c r="G6" s="7">
        <v>282</v>
      </c>
      <c r="H6" s="7">
        <v>532</v>
      </c>
      <c r="I6" s="66">
        <v>0.81846153846153846</v>
      </c>
      <c r="J6" s="7">
        <v>310</v>
      </c>
      <c r="K6" s="7">
        <v>340</v>
      </c>
      <c r="L6" s="7">
        <v>650</v>
      </c>
      <c r="N6" s="65"/>
    </row>
    <row r="7" spans="1:14" x14ac:dyDescent="0.25">
      <c r="A7" s="5" t="s">
        <v>59</v>
      </c>
      <c r="B7" s="7">
        <v>344</v>
      </c>
      <c r="C7" s="7">
        <v>6184</v>
      </c>
      <c r="D7" s="7">
        <v>6528</v>
      </c>
      <c r="E7" s="66">
        <v>0.36958614051973049</v>
      </c>
      <c r="F7" s="7">
        <v>3294</v>
      </c>
      <c r="G7" s="7">
        <v>7841</v>
      </c>
      <c r="H7" s="7">
        <v>11135</v>
      </c>
      <c r="I7" s="66">
        <v>0.63041385948026951</v>
      </c>
      <c r="J7" s="7">
        <v>3638</v>
      </c>
      <c r="K7" s="7">
        <v>14025</v>
      </c>
      <c r="L7" s="7">
        <v>17663</v>
      </c>
      <c r="N7" s="65"/>
    </row>
    <row r="8" spans="1:14" x14ac:dyDescent="0.25">
      <c r="A8" s="5" t="s">
        <v>58</v>
      </c>
      <c r="B8" s="7">
        <v>1468</v>
      </c>
      <c r="C8" s="7">
        <v>17770</v>
      </c>
      <c r="D8" s="7">
        <v>19238</v>
      </c>
      <c r="E8" s="66">
        <v>0.41109472829454879</v>
      </c>
      <c r="F8" s="7">
        <v>8922</v>
      </c>
      <c r="G8" s="7">
        <v>18637</v>
      </c>
      <c r="H8" s="7">
        <v>27559</v>
      </c>
      <c r="I8" s="66">
        <v>0.58890527170545115</v>
      </c>
      <c r="J8" s="7">
        <v>10390</v>
      </c>
      <c r="K8" s="7">
        <v>36407</v>
      </c>
      <c r="L8" s="7">
        <v>46797</v>
      </c>
      <c r="N8" s="65"/>
    </row>
    <row r="9" spans="1:14" x14ac:dyDescent="0.25">
      <c r="A9" s="5" t="s">
        <v>98</v>
      </c>
      <c r="B9" s="7">
        <v>2229</v>
      </c>
      <c r="C9" s="7">
        <v>24451</v>
      </c>
      <c r="D9" s="7">
        <v>26680</v>
      </c>
      <c r="E9" s="66">
        <v>0.40823196388952643</v>
      </c>
      <c r="F9" s="7">
        <v>11248</v>
      </c>
      <c r="G9" s="7">
        <v>27427</v>
      </c>
      <c r="H9" s="7">
        <v>38675</v>
      </c>
      <c r="I9" s="66">
        <v>0.59176803611047357</v>
      </c>
      <c r="J9" s="7">
        <v>13477</v>
      </c>
      <c r="K9" s="7">
        <v>51878</v>
      </c>
      <c r="L9" s="7">
        <v>65355</v>
      </c>
      <c r="N9" s="65"/>
    </row>
    <row r="10" spans="1:14" x14ac:dyDescent="0.25">
      <c r="A10" s="29" t="s">
        <v>95</v>
      </c>
      <c r="B10" s="7">
        <v>2382</v>
      </c>
      <c r="C10" s="7">
        <v>21079</v>
      </c>
      <c r="D10" s="7">
        <v>23461</v>
      </c>
      <c r="E10" s="66">
        <v>0.39772496100901877</v>
      </c>
      <c r="F10" s="7">
        <v>9865</v>
      </c>
      <c r="G10" s="7">
        <v>25662</v>
      </c>
      <c r="H10" s="7">
        <v>35527</v>
      </c>
      <c r="I10" s="66">
        <v>0.60227503899098123</v>
      </c>
      <c r="J10" s="7">
        <v>12247</v>
      </c>
      <c r="K10" s="7">
        <v>46741</v>
      </c>
      <c r="L10" s="7">
        <v>58988</v>
      </c>
      <c r="N10" s="65"/>
    </row>
    <row r="11" spans="1:14" x14ac:dyDescent="0.25">
      <c r="A11" s="5" t="s">
        <v>55</v>
      </c>
      <c r="B11" s="7">
        <v>2949</v>
      </c>
      <c r="C11" s="7">
        <v>48840</v>
      </c>
      <c r="D11" s="7">
        <v>51789</v>
      </c>
      <c r="E11" s="66">
        <v>0.40375619796052015</v>
      </c>
      <c r="F11" s="7">
        <v>16733</v>
      </c>
      <c r="G11" s="7">
        <v>59746</v>
      </c>
      <c r="H11" s="7">
        <v>76479</v>
      </c>
      <c r="I11" s="66">
        <v>0.5962438020394798</v>
      </c>
      <c r="J11" s="7">
        <v>19682</v>
      </c>
      <c r="K11" s="7">
        <v>108586</v>
      </c>
      <c r="L11" s="7">
        <v>128268</v>
      </c>
      <c r="N11" s="65"/>
    </row>
    <row r="12" spans="1:14" x14ac:dyDescent="0.25">
      <c r="A12" s="5" t="s">
        <v>83</v>
      </c>
      <c r="B12" s="7">
        <v>3009</v>
      </c>
      <c r="C12" s="7">
        <v>54311</v>
      </c>
      <c r="D12" s="7">
        <v>57320</v>
      </c>
      <c r="E12" s="66">
        <v>0.4285351156566336</v>
      </c>
      <c r="F12" s="7">
        <v>14387</v>
      </c>
      <c r="G12" s="7">
        <v>62051</v>
      </c>
      <c r="H12" s="7">
        <v>76438</v>
      </c>
      <c r="I12" s="66">
        <v>0.5714648843433664</v>
      </c>
      <c r="J12" s="7">
        <v>17396</v>
      </c>
      <c r="K12" s="7">
        <v>116362</v>
      </c>
      <c r="L12" s="7">
        <v>133758</v>
      </c>
      <c r="N12" s="14"/>
    </row>
    <row r="13" spans="1:14" x14ac:dyDescent="0.25">
      <c r="A13" s="5" t="s">
        <v>84</v>
      </c>
      <c r="B13" s="7">
        <v>1602</v>
      </c>
      <c r="C13" s="7">
        <v>30408</v>
      </c>
      <c r="D13" s="7">
        <v>32010</v>
      </c>
      <c r="E13" s="66">
        <v>0.59178051801593612</v>
      </c>
      <c r="F13" s="7">
        <v>5027</v>
      </c>
      <c r="G13" s="7">
        <v>17054</v>
      </c>
      <c r="H13" s="7">
        <v>22081</v>
      </c>
      <c r="I13" s="66">
        <v>0.40821948198406388</v>
      </c>
      <c r="J13" s="7">
        <v>6629</v>
      </c>
      <c r="K13" s="7">
        <v>47462</v>
      </c>
      <c r="L13" s="7">
        <v>54091</v>
      </c>
      <c r="N13" s="14"/>
    </row>
    <row r="14" spans="1:14" x14ac:dyDescent="0.25">
      <c r="A14" s="5" t="s">
        <v>85</v>
      </c>
      <c r="B14" s="7">
        <v>838</v>
      </c>
      <c r="C14" s="7">
        <v>15485</v>
      </c>
      <c r="D14" s="7">
        <v>16323</v>
      </c>
      <c r="E14" s="66">
        <v>0.55397929747157648</v>
      </c>
      <c r="F14" s="7">
        <v>2217</v>
      </c>
      <c r="G14" s="7">
        <v>10925</v>
      </c>
      <c r="H14" s="7">
        <v>13142</v>
      </c>
      <c r="I14" s="66">
        <v>0.44602070252842357</v>
      </c>
      <c r="J14" s="7">
        <v>3055</v>
      </c>
      <c r="K14" s="7">
        <v>26410</v>
      </c>
      <c r="L14" s="7">
        <v>29465</v>
      </c>
      <c r="N14" s="14"/>
    </row>
    <row r="15" spans="1:14" x14ac:dyDescent="0.25">
      <c r="A15" s="5" t="s">
        <v>86</v>
      </c>
      <c r="B15" s="7">
        <v>261</v>
      </c>
      <c r="C15" s="7">
        <v>8982</v>
      </c>
      <c r="D15" s="7">
        <v>9243</v>
      </c>
      <c r="E15" s="66">
        <v>0.68068340820384421</v>
      </c>
      <c r="F15" s="7">
        <v>636</v>
      </c>
      <c r="G15" s="7">
        <v>3700</v>
      </c>
      <c r="H15" s="7">
        <v>4336</v>
      </c>
      <c r="I15" s="66">
        <v>0.31931659179615585</v>
      </c>
      <c r="J15" s="7">
        <v>897</v>
      </c>
      <c r="K15" s="7">
        <v>12682</v>
      </c>
      <c r="L15" s="7">
        <v>13579</v>
      </c>
      <c r="N15" s="14"/>
    </row>
    <row r="16" spans="1:14" x14ac:dyDescent="0.25">
      <c r="A16" s="5" t="s">
        <v>87</v>
      </c>
      <c r="B16" s="7">
        <v>287</v>
      </c>
      <c r="C16" s="7">
        <v>9386</v>
      </c>
      <c r="D16" s="7">
        <v>9673</v>
      </c>
      <c r="E16" s="66">
        <v>0.74043172075933861</v>
      </c>
      <c r="F16" s="7">
        <v>396</v>
      </c>
      <c r="G16" s="7">
        <v>2995</v>
      </c>
      <c r="H16" s="7">
        <v>3391</v>
      </c>
      <c r="I16" s="66">
        <v>0.25956827924066134</v>
      </c>
      <c r="J16" s="7">
        <v>683</v>
      </c>
      <c r="K16" s="7">
        <v>12381</v>
      </c>
      <c r="L16" s="7">
        <v>13064</v>
      </c>
      <c r="N16" s="14"/>
    </row>
    <row r="17" spans="1:14" x14ac:dyDescent="0.25">
      <c r="A17" s="5" t="s">
        <v>88</v>
      </c>
      <c r="B17" s="7">
        <v>19</v>
      </c>
      <c r="C17" s="7">
        <v>190</v>
      </c>
      <c r="D17" s="7">
        <v>209</v>
      </c>
      <c r="E17" s="66">
        <v>0.31811263318112631</v>
      </c>
      <c r="F17" s="7">
        <v>78</v>
      </c>
      <c r="G17" s="7">
        <v>370</v>
      </c>
      <c r="H17" s="7">
        <v>448</v>
      </c>
      <c r="I17" s="66">
        <v>0.68188736681887363</v>
      </c>
      <c r="J17" s="7">
        <v>97</v>
      </c>
      <c r="K17" s="7">
        <v>560</v>
      </c>
      <c r="L17" s="7">
        <v>657</v>
      </c>
      <c r="N17" s="14"/>
    </row>
    <row r="18" spans="1:14" s="32" customFormat="1" x14ac:dyDescent="0.25">
      <c r="A18" s="55" t="s">
        <v>38</v>
      </c>
      <c r="B18" s="11">
        <f>SUM(B5:B17)</f>
        <v>15607</v>
      </c>
      <c r="C18" s="11">
        <f>SUM(C5:C17)</f>
        <v>237389</v>
      </c>
      <c r="D18" s="11">
        <f>SUM(D5:D17)</f>
        <v>252996</v>
      </c>
      <c r="E18" s="56">
        <f>+D18/L18</f>
        <v>0.44766643545715784</v>
      </c>
      <c r="F18" s="11">
        <f>SUM(F5:F17)</f>
        <v>73765</v>
      </c>
      <c r="G18" s="11">
        <f>SUM(G5:G17)</f>
        <v>238383</v>
      </c>
      <c r="H18" s="11">
        <f>SUM(H5:H17)</f>
        <v>312148</v>
      </c>
      <c r="I18" s="56">
        <f>+H18/L18</f>
        <v>0.55233356454284221</v>
      </c>
      <c r="J18" s="11">
        <f>SUM(J5:J17)</f>
        <v>89372</v>
      </c>
      <c r="K18" s="11">
        <f>SUM(K5:K17)</f>
        <v>475772</v>
      </c>
      <c r="L18" s="11">
        <f>SUM(L5:L17)</f>
        <v>565144</v>
      </c>
    </row>
    <row r="19" spans="1:14" x14ac:dyDescent="0.25">
      <c r="A19" s="27" t="s">
        <v>39</v>
      </c>
    </row>
  </sheetData>
  <mergeCells count="6">
    <mergeCell ref="A1:L1"/>
    <mergeCell ref="A2:L2"/>
    <mergeCell ref="B3:E3"/>
    <mergeCell ref="F3:I3"/>
    <mergeCell ref="J3:J4"/>
    <mergeCell ref="K3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L19"/>
  <sheetViews>
    <sheetView workbookViewId="0">
      <selection activeCell="L5" sqref="L5"/>
    </sheetView>
  </sheetViews>
  <sheetFormatPr baseColWidth="10" defaultRowHeight="15" x14ac:dyDescent="0.25"/>
  <cols>
    <col min="1" max="1" width="21.28515625" customWidth="1"/>
    <col min="10" max="10" width="13.42578125" customWidth="1"/>
  </cols>
  <sheetData>
    <row r="1" spans="1:12" x14ac:dyDescent="0.25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x14ac:dyDescent="0.25">
      <c r="A2" s="105" t="s">
        <v>75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1:12" ht="15" customHeight="1" x14ac:dyDescent="0.25">
      <c r="A3" s="18" t="s">
        <v>12</v>
      </c>
      <c r="B3" s="106" t="s">
        <v>13</v>
      </c>
      <c r="C3" s="106"/>
      <c r="D3" s="106"/>
      <c r="E3" s="106"/>
      <c r="F3" s="107" t="s">
        <v>14</v>
      </c>
      <c r="G3" s="108"/>
      <c r="H3" s="108"/>
      <c r="I3" s="109"/>
      <c r="J3" s="110" t="s">
        <v>10</v>
      </c>
      <c r="K3" s="110" t="s">
        <v>11</v>
      </c>
      <c r="L3" s="19" t="s">
        <v>4</v>
      </c>
    </row>
    <row r="4" spans="1:12" x14ac:dyDescent="0.25">
      <c r="A4" s="34"/>
      <c r="B4" s="67" t="s">
        <v>5</v>
      </c>
      <c r="C4" s="67" t="s">
        <v>6</v>
      </c>
      <c r="D4" s="67" t="s">
        <v>4</v>
      </c>
      <c r="E4" s="67" t="s">
        <v>15</v>
      </c>
      <c r="F4" s="36" t="s">
        <v>5</v>
      </c>
      <c r="G4" s="36" t="s">
        <v>6</v>
      </c>
      <c r="H4" s="36" t="s">
        <v>4</v>
      </c>
      <c r="I4" s="36" t="s">
        <v>15</v>
      </c>
      <c r="J4" s="111"/>
      <c r="K4" s="111"/>
      <c r="L4" s="36" t="s">
        <v>12</v>
      </c>
    </row>
    <row r="5" spans="1:12" x14ac:dyDescent="0.25">
      <c r="A5" s="5" t="s">
        <v>81</v>
      </c>
      <c r="B5" s="7">
        <v>159</v>
      </c>
      <c r="C5" s="7">
        <v>245</v>
      </c>
      <c r="D5" s="7">
        <v>404</v>
      </c>
      <c r="E5" s="66">
        <v>0.14382342470630116</v>
      </c>
      <c r="F5" s="7">
        <v>712</v>
      </c>
      <c r="G5" s="7">
        <v>1693</v>
      </c>
      <c r="H5" s="7">
        <v>2405</v>
      </c>
      <c r="I5" s="66">
        <v>0.85617657529369884</v>
      </c>
      <c r="J5" s="7">
        <v>871</v>
      </c>
      <c r="K5" s="7">
        <v>1938</v>
      </c>
      <c r="L5" s="7">
        <v>2809</v>
      </c>
    </row>
    <row r="6" spans="1:12" x14ac:dyDescent="0.25">
      <c r="A6" s="5" t="s">
        <v>82</v>
      </c>
      <c r="B6" s="7">
        <v>60</v>
      </c>
      <c r="C6" s="7">
        <v>58</v>
      </c>
      <c r="D6" s="7">
        <v>118</v>
      </c>
      <c r="E6" s="66">
        <v>0.18153846153846154</v>
      </c>
      <c r="F6" s="7">
        <v>250</v>
      </c>
      <c r="G6" s="7">
        <v>282</v>
      </c>
      <c r="H6" s="7">
        <v>532</v>
      </c>
      <c r="I6" s="66">
        <v>0.81846153846153846</v>
      </c>
      <c r="J6" s="7">
        <v>310</v>
      </c>
      <c r="K6" s="7">
        <v>340</v>
      </c>
      <c r="L6" s="7">
        <v>650</v>
      </c>
    </row>
    <row r="7" spans="1:12" x14ac:dyDescent="0.25">
      <c r="A7" s="5" t="s">
        <v>59</v>
      </c>
      <c r="B7" s="7">
        <v>344</v>
      </c>
      <c r="C7" s="7">
        <v>6184</v>
      </c>
      <c r="D7" s="7">
        <v>6528</v>
      </c>
      <c r="E7" s="66">
        <v>0.36958614051973049</v>
      </c>
      <c r="F7" s="7">
        <v>3294</v>
      </c>
      <c r="G7" s="7">
        <v>7841</v>
      </c>
      <c r="H7" s="7">
        <v>11135</v>
      </c>
      <c r="I7" s="66">
        <v>0.63041385948026951</v>
      </c>
      <c r="J7" s="7">
        <v>3638</v>
      </c>
      <c r="K7" s="7">
        <v>14025</v>
      </c>
      <c r="L7" s="7">
        <v>17663</v>
      </c>
    </row>
    <row r="8" spans="1:12" x14ac:dyDescent="0.25">
      <c r="A8" s="5" t="s">
        <v>58</v>
      </c>
      <c r="B8" s="7">
        <v>1468</v>
      </c>
      <c r="C8" s="7">
        <v>17770</v>
      </c>
      <c r="D8" s="7">
        <v>19238</v>
      </c>
      <c r="E8" s="66">
        <v>0.41109472829454879</v>
      </c>
      <c r="F8" s="7">
        <v>8922</v>
      </c>
      <c r="G8" s="7">
        <v>18637</v>
      </c>
      <c r="H8" s="7">
        <v>27559</v>
      </c>
      <c r="I8" s="66">
        <v>0.58890527170545115</v>
      </c>
      <c r="J8" s="7">
        <v>10390</v>
      </c>
      <c r="K8" s="7">
        <v>36407</v>
      </c>
      <c r="L8" s="7">
        <v>46797</v>
      </c>
    </row>
    <row r="9" spans="1:12" x14ac:dyDescent="0.25">
      <c r="A9" s="5" t="s">
        <v>57</v>
      </c>
      <c r="B9" s="7">
        <v>2696</v>
      </c>
      <c r="C9" s="7">
        <v>21817</v>
      </c>
      <c r="D9" s="7">
        <v>24513</v>
      </c>
      <c r="E9" s="66">
        <v>0.40284305669679538</v>
      </c>
      <c r="F9" s="7">
        <v>11998</v>
      </c>
      <c r="G9" s="7">
        <v>24339</v>
      </c>
      <c r="H9" s="7">
        <v>36337</v>
      </c>
      <c r="I9" s="66">
        <v>0.59715694330320457</v>
      </c>
      <c r="J9" s="7">
        <v>14694</v>
      </c>
      <c r="K9" s="7">
        <v>46156</v>
      </c>
      <c r="L9" s="7">
        <v>60850</v>
      </c>
    </row>
    <row r="10" spans="1:12" x14ac:dyDescent="0.25">
      <c r="A10" s="29" t="s">
        <v>56</v>
      </c>
      <c r="B10" s="7">
        <v>2390</v>
      </c>
      <c r="C10" s="7">
        <v>21852</v>
      </c>
      <c r="D10" s="7">
        <v>24242</v>
      </c>
      <c r="E10" s="66">
        <v>0.40532361350298451</v>
      </c>
      <c r="F10" s="7">
        <v>10758</v>
      </c>
      <c r="G10" s="7">
        <v>24809</v>
      </c>
      <c r="H10" s="7">
        <v>35567</v>
      </c>
      <c r="I10" s="66">
        <v>0.59467638649701549</v>
      </c>
      <c r="J10" s="7">
        <v>13148</v>
      </c>
      <c r="K10" s="7">
        <v>46661</v>
      </c>
      <c r="L10" s="7">
        <v>59809</v>
      </c>
    </row>
    <row r="11" spans="1:12" x14ac:dyDescent="0.25">
      <c r="A11" s="5" t="s">
        <v>55</v>
      </c>
      <c r="B11" s="7">
        <v>2949</v>
      </c>
      <c r="C11" s="7">
        <v>48840</v>
      </c>
      <c r="D11" s="7">
        <v>51789</v>
      </c>
      <c r="E11" s="66">
        <v>0.40375619796052015</v>
      </c>
      <c r="F11" s="7">
        <v>16733</v>
      </c>
      <c r="G11" s="7">
        <v>59746</v>
      </c>
      <c r="H11" s="7">
        <v>76479</v>
      </c>
      <c r="I11" s="66">
        <v>0.5962438020394798</v>
      </c>
      <c r="J11" s="7">
        <v>19682</v>
      </c>
      <c r="K11" s="7">
        <v>108586</v>
      </c>
      <c r="L11" s="7">
        <v>128268</v>
      </c>
    </row>
    <row r="12" spans="1:12" x14ac:dyDescent="0.25">
      <c r="A12" s="5" t="s">
        <v>83</v>
      </c>
      <c r="B12" s="7">
        <v>3009</v>
      </c>
      <c r="C12" s="7">
        <v>54311</v>
      </c>
      <c r="D12" s="7">
        <v>57320</v>
      </c>
      <c r="E12" s="66">
        <v>0.4285351156566336</v>
      </c>
      <c r="F12" s="7">
        <v>14387</v>
      </c>
      <c r="G12" s="7">
        <v>62051</v>
      </c>
      <c r="H12" s="7">
        <v>76438</v>
      </c>
      <c r="I12" s="66">
        <v>0.5714648843433664</v>
      </c>
      <c r="J12" s="7">
        <v>17396</v>
      </c>
      <c r="K12" s="7">
        <v>116362</v>
      </c>
      <c r="L12" s="7">
        <v>133758</v>
      </c>
    </row>
    <row r="13" spans="1:12" x14ac:dyDescent="0.25">
      <c r="A13" s="5" t="s">
        <v>84</v>
      </c>
      <c r="B13" s="7">
        <v>1602</v>
      </c>
      <c r="C13" s="7">
        <v>30408</v>
      </c>
      <c r="D13" s="7">
        <v>32010</v>
      </c>
      <c r="E13" s="66">
        <v>0.59178051801593612</v>
      </c>
      <c r="F13" s="7">
        <v>5027</v>
      </c>
      <c r="G13" s="7">
        <v>17054</v>
      </c>
      <c r="H13" s="7">
        <v>22081</v>
      </c>
      <c r="I13" s="66">
        <v>0.40821948198406388</v>
      </c>
      <c r="J13" s="7">
        <v>6629</v>
      </c>
      <c r="K13" s="7">
        <v>47462</v>
      </c>
      <c r="L13" s="7">
        <v>54091</v>
      </c>
    </row>
    <row r="14" spans="1:12" x14ac:dyDescent="0.25">
      <c r="A14" s="5" t="s">
        <v>85</v>
      </c>
      <c r="B14" s="7">
        <v>838</v>
      </c>
      <c r="C14" s="7">
        <v>15485</v>
      </c>
      <c r="D14" s="7">
        <v>16323</v>
      </c>
      <c r="E14" s="66">
        <v>0.55397929747157648</v>
      </c>
      <c r="F14" s="7">
        <v>2217</v>
      </c>
      <c r="G14" s="7">
        <v>10925</v>
      </c>
      <c r="H14" s="7">
        <v>13142</v>
      </c>
      <c r="I14" s="66">
        <v>0.44602070252842357</v>
      </c>
      <c r="J14" s="7">
        <v>3055</v>
      </c>
      <c r="K14" s="7">
        <v>26410</v>
      </c>
      <c r="L14" s="7">
        <v>29465</v>
      </c>
    </row>
    <row r="15" spans="1:12" x14ac:dyDescent="0.25">
      <c r="A15" s="5" t="s">
        <v>86</v>
      </c>
      <c r="B15" s="7">
        <v>261</v>
      </c>
      <c r="C15" s="7">
        <v>8982</v>
      </c>
      <c r="D15" s="7">
        <v>9243</v>
      </c>
      <c r="E15" s="66">
        <v>0.68068340820384421</v>
      </c>
      <c r="F15" s="7">
        <v>636</v>
      </c>
      <c r="G15" s="7">
        <v>3700</v>
      </c>
      <c r="H15" s="7">
        <v>4336</v>
      </c>
      <c r="I15" s="66">
        <v>0.31931659179615585</v>
      </c>
      <c r="J15" s="7">
        <v>897</v>
      </c>
      <c r="K15" s="7">
        <v>12682</v>
      </c>
      <c r="L15" s="7">
        <v>13579</v>
      </c>
    </row>
    <row r="16" spans="1:12" x14ac:dyDescent="0.25">
      <c r="A16" s="5" t="s">
        <v>87</v>
      </c>
      <c r="B16" s="7">
        <v>287</v>
      </c>
      <c r="C16" s="7">
        <v>9386</v>
      </c>
      <c r="D16" s="7">
        <v>9673</v>
      </c>
      <c r="E16" s="66">
        <v>0.74043172075933861</v>
      </c>
      <c r="F16" s="7">
        <v>396</v>
      </c>
      <c r="G16" s="7">
        <v>2995</v>
      </c>
      <c r="H16" s="7">
        <v>3391</v>
      </c>
      <c r="I16" s="66">
        <v>0.25956827924066134</v>
      </c>
      <c r="J16" s="7">
        <v>683</v>
      </c>
      <c r="K16" s="7">
        <v>12381</v>
      </c>
      <c r="L16" s="7">
        <v>13064</v>
      </c>
    </row>
    <row r="17" spans="1:12" x14ac:dyDescent="0.25">
      <c r="A17" s="5" t="s">
        <v>88</v>
      </c>
      <c r="B17" s="7">
        <v>19</v>
      </c>
      <c r="C17" s="7">
        <v>190</v>
      </c>
      <c r="D17" s="7">
        <v>209</v>
      </c>
      <c r="E17" s="66">
        <v>0.31811263318112631</v>
      </c>
      <c r="F17" s="7">
        <v>78</v>
      </c>
      <c r="G17" s="7">
        <v>370</v>
      </c>
      <c r="H17" s="7">
        <v>448</v>
      </c>
      <c r="I17" s="66">
        <v>0.68188736681887363</v>
      </c>
      <c r="J17" s="7">
        <v>97</v>
      </c>
      <c r="K17" s="7">
        <v>560</v>
      </c>
      <c r="L17" s="7">
        <v>657</v>
      </c>
    </row>
    <row r="18" spans="1:12" x14ac:dyDescent="0.25">
      <c r="A18" s="68" t="s">
        <v>38</v>
      </c>
      <c r="B18" s="7">
        <f>SUM(B5:B17)</f>
        <v>16082</v>
      </c>
      <c r="C18" s="7">
        <f>SUM(C5:C17)</f>
        <v>235528</v>
      </c>
      <c r="D18" s="7">
        <f>SUM(D5:D17)</f>
        <v>251610</v>
      </c>
      <c r="E18" s="69">
        <f>+D18/L18</f>
        <v>0.44813521889359881</v>
      </c>
      <c r="F18" s="7">
        <f>SUM(F5:F17)</f>
        <v>75408</v>
      </c>
      <c r="G18" s="7">
        <f>SUM(G5:G17)</f>
        <v>234442</v>
      </c>
      <c r="H18" s="7">
        <f>SUM(H5:H17)</f>
        <v>309850</v>
      </c>
      <c r="I18" s="69">
        <f>+H18/L18</f>
        <v>0.55186478110640114</v>
      </c>
      <c r="J18" s="7">
        <f>SUM(J5:J17)</f>
        <v>91490</v>
      </c>
      <c r="K18" s="7">
        <f>SUM(K5:K17)</f>
        <v>469970</v>
      </c>
      <c r="L18" s="7">
        <f>SUM(L5:L17)</f>
        <v>561460</v>
      </c>
    </row>
    <row r="19" spans="1:12" x14ac:dyDescent="0.25">
      <c r="A19" s="27" t="s">
        <v>39</v>
      </c>
    </row>
  </sheetData>
  <mergeCells count="6">
    <mergeCell ref="A1:L1"/>
    <mergeCell ref="A2:L2"/>
    <mergeCell ref="B3:E3"/>
    <mergeCell ref="F3:I3"/>
    <mergeCell ref="J3:J4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>
    <pageSetUpPr fitToPage="1"/>
  </sheetPr>
  <dimension ref="A1:G16"/>
  <sheetViews>
    <sheetView workbookViewId="0">
      <selection activeCell="A5" sqref="A5:A14"/>
    </sheetView>
  </sheetViews>
  <sheetFormatPr baseColWidth="10" defaultRowHeight="15" x14ac:dyDescent="0.25"/>
  <cols>
    <col min="1" max="1" width="21" bestFit="1" customWidth="1"/>
    <col min="2" max="5" width="13.42578125" customWidth="1"/>
    <col min="7" max="7" width="12.28515625" customWidth="1"/>
  </cols>
  <sheetData>
    <row r="1" spans="1:7" x14ac:dyDescent="0.25">
      <c r="A1" s="114" t="s">
        <v>23</v>
      </c>
      <c r="B1" s="114"/>
      <c r="C1" s="114"/>
      <c r="D1" s="114"/>
      <c r="E1" s="114"/>
      <c r="F1" s="114"/>
      <c r="G1" s="114"/>
    </row>
    <row r="2" spans="1:7" x14ac:dyDescent="0.25">
      <c r="A2" s="115" t="s">
        <v>24</v>
      </c>
      <c r="B2" s="115"/>
      <c r="C2" s="115"/>
      <c r="D2" s="115"/>
      <c r="E2" s="115"/>
      <c r="F2" s="115"/>
      <c r="G2" s="115"/>
    </row>
    <row r="3" spans="1:7" x14ac:dyDescent="0.25">
      <c r="A3" s="3" t="s">
        <v>25</v>
      </c>
      <c r="B3" s="116" t="s">
        <v>16</v>
      </c>
      <c r="C3" s="116"/>
      <c r="D3" s="116" t="s">
        <v>26</v>
      </c>
      <c r="E3" s="116"/>
      <c r="F3" s="117" t="s">
        <v>4</v>
      </c>
      <c r="G3" s="117" t="s">
        <v>27</v>
      </c>
    </row>
    <row r="4" spans="1:7" x14ac:dyDescent="0.25">
      <c r="A4" s="4"/>
      <c r="B4" s="10" t="s">
        <v>5</v>
      </c>
      <c r="C4" s="10" t="s">
        <v>6</v>
      </c>
      <c r="D4" s="10" t="s">
        <v>5</v>
      </c>
      <c r="E4" s="10" t="s">
        <v>6</v>
      </c>
      <c r="F4" s="117"/>
      <c r="G4" s="117"/>
    </row>
    <row r="5" spans="1:7" x14ac:dyDescent="0.25">
      <c r="A5" s="5" t="s">
        <v>42</v>
      </c>
      <c r="B5" s="6">
        <v>2257</v>
      </c>
      <c r="C5" s="6">
        <v>8278</v>
      </c>
      <c r="D5" s="6">
        <v>1381</v>
      </c>
      <c r="E5" s="6">
        <v>5747</v>
      </c>
      <c r="F5" s="7">
        <v>17663</v>
      </c>
      <c r="G5" s="47">
        <f>+F5/$F$15</f>
        <v>3.4654533753982829E-2</v>
      </c>
    </row>
    <row r="6" spans="1:7" x14ac:dyDescent="0.25">
      <c r="A6" s="5" t="s">
        <v>43</v>
      </c>
      <c r="B6" s="6">
        <v>8346</v>
      </c>
      <c r="C6" s="6">
        <v>26206</v>
      </c>
      <c r="D6" s="6">
        <v>2044</v>
      </c>
      <c r="E6" s="6">
        <v>10201</v>
      </c>
      <c r="F6" s="7">
        <v>46797</v>
      </c>
      <c r="G6" s="47">
        <f t="shared" ref="G6:G15" si="0">+F6/$F$15</f>
        <v>9.1814992701417339E-2</v>
      </c>
    </row>
    <row r="7" spans="1:7" x14ac:dyDescent="0.25">
      <c r="A7" s="5" t="s">
        <v>40</v>
      </c>
      <c r="B7" s="6">
        <v>11716</v>
      </c>
      <c r="C7" s="6">
        <v>31841</v>
      </c>
      <c r="D7" s="6">
        <v>2978</v>
      </c>
      <c r="E7" s="6">
        <v>14315</v>
      </c>
      <c r="F7" s="7">
        <v>60850</v>
      </c>
      <c r="G7" s="47">
        <f t="shared" si="0"/>
        <v>0.11938676209759697</v>
      </c>
    </row>
    <row r="8" spans="1:7" x14ac:dyDescent="0.25">
      <c r="A8" s="5" t="s">
        <v>41</v>
      </c>
      <c r="B8" s="6">
        <v>9598</v>
      </c>
      <c r="C8" s="6">
        <v>32430</v>
      </c>
      <c r="D8" s="6">
        <v>3550</v>
      </c>
      <c r="E8" s="6">
        <v>14231</v>
      </c>
      <c r="F8" s="7">
        <v>59809</v>
      </c>
      <c r="G8" s="47">
        <f t="shared" si="0"/>
        <v>0.11734433614289526</v>
      </c>
    </row>
    <row r="9" spans="1:7" x14ac:dyDescent="0.25">
      <c r="A9" s="48" t="s">
        <v>44</v>
      </c>
      <c r="B9" s="49">
        <v>16385</v>
      </c>
      <c r="C9" s="49">
        <v>77615</v>
      </c>
      <c r="D9" s="49">
        <v>3297</v>
      </c>
      <c r="E9" s="49">
        <v>30971</v>
      </c>
      <c r="F9" s="50">
        <v>128268</v>
      </c>
      <c r="G9" s="51">
        <f t="shared" si="0"/>
        <v>0.25165983896030514</v>
      </c>
    </row>
    <row r="10" spans="1:7" x14ac:dyDescent="0.25">
      <c r="A10" s="48" t="s">
        <v>33</v>
      </c>
      <c r="B10" s="49">
        <v>11978</v>
      </c>
      <c r="C10" s="49">
        <v>82544</v>
      </c>
      <c r="D10" s="49">
        <v>2329</v>
      </c>
      <c r="E10" s="49">
        <v>18962</v>
      </c>
      <c r="F10" s="50">
        <v>115813</v>
      </c>
      <c r="G10" s="51">
        <f t="shared" si="0"/>
        <v>0.22722332093359074</v>
      </c>
    </row>
    <row r="11" spans="1:7" x14ac:dyDescent="0.25">
      <c r="A11" s="5" t="s">
        <v>34</v>
      </c>
      <c r="B11" s="6">
        <v>3646</v>
      </c>
      <c r="C11" s="6">
        <v>38554</v>
      </c>
      <c r="D11" s="6">
        <v>1114</v>
      </c>
      <c r="E11" s="6">
        <v>5775</v>
      </c>
      <c r="F11" s="7">
        <v>49089</v>
      </c>
      <c r="G11" s="47">
        <f t="shared" si="0"/>
        <v>9.6311861374017052E-2</v>
      </c>
    </row>
    <row r="12" spans="1:7" x14ac:dyDescent="0.25">
      <c r="A12" s="5" t="s">
        <v>35</v>
      </c>
      <c r="B12" s="6">
        <v>2036</v>
      </c>
      <c r="C12" s="6">
        <v>7021</v>
      </c>
      <c r="D12" s="6">
        <v>126</v>
      </c>
      <c r="E12" s="6">
        <v>2530</v>
      </c>
      <c r="F12" s="7">
        <v>11713</v>
      </c>
      <c r="G12" s="47">
        <f t="shared" si="0"/>
        <v>2.2980725463420761E-2</v>
      </c>
    </row>
    <row r="13" spans="1:7" x14ac:dyDescent="0.25">
      <c r="A13" s="5" t="s">
        <v>36</v>
      </c>
      <c r="B13" s="6">
        <v>672</v>
      </c>
      <c r="C13" s="6">
        <v>5996</v>
      </c>
      <c r="D13" s="6">
        <v>143</v>
      </c>
      <c r="E13" s="6">
        <v>707</v>
      </c>
      <c r="F13" s="7">
        <v>7518</v>
      </c>
      <c r="G13" s="47">
        <f t="shared" si="0"/>
        <v>1.4750200122427838E-2</v>
      </c>
    </row>
    <row r="14" spans="1:7" x14ac:dyDescent="0.25">
      <c r="A14" s="5" t="s">
        <v>37</v>
      </c>
      <c r="B14" s="6">
        <v>415</v>
      </c>
      <c r="C14" s="6">
        <v>10946</v>
      </c>
      <c r="D14" s="6">
        <v>716</v>
      </c>
      <c r="E14" s="6">
        <v>91</v>
      </c>
      <c r="F14" s="7">
        <v>12168</v>
      </c>
      <c r="G14" s="47">
        <f t="shared" si="0"/>
        <v>2.3873428450346092E-2</v>
      </c>
    </row>
    <row r="15" spans="1:7" x14ac:dyDescent="0.25">
      <c r="A15" s="10" t="s">
        <v>38</v>
      </c>
      <c r="B15" s="11">
        <f>SUM(B5:B14)</f>
        <v>67049</v>
      </c>
      <c r="C15" s="11">
        <f>SUM(C5:C14)</f>
        <v>321431</v>
      </c>
      <c r="D15" s="11">
        <f>SUM(D5:D14)</f>
        <v>17678</v>
      </c>
      <c r="E15" s="11">
        <f>SUM(E5:E14)</f>
        <v>103530</v>
      </c>
      <c r="F15" s="11">
        <f>SUM(B15:E15)</f>
        <v>509688</v>
      </c>
      <c r="G15" s="51">
        <f t="shared" si="0"/>
        <v>1</v>
      </c>
    </row>
    <row r="16" spans="1:7" x14ac:dyDescent="0.25">
      <c r="A16" s="27" t="s">
        <v>39</v>
      </c>
    </row>
  </sheetData>
  <mergeCells count="6">
    <mergeCell ref="A1:G1"/>
    <mergeCell ref="A2:G2"/>
    <mergeCell ref="B3:C3"/>
    <mergeCell ref="D3:E3"/>
    <mergeCell ref="F3:F4"/>
    <mergeCell ref="G3:G4"/>
  </mergeCells>
  <pageMargins left="0.70866141732283472" right="0.70866141732283472" top="0.74803149606299213" bottom="0.74803149606299213" header="0.31496062992125984" footer="0.31496062992125984"/>
  <pageSetup scale="9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pageSetUpPr fitToPage="1"/>
  </sheetPr>
  <dimension ref="A1:G18"/>
  <sheetViews>
    <sheetView workbookViewId="0">
      <selection activeCell="E19" sqref="E19"/>
    </sheetView>
  </sheetViews>
  <sheetFormatPr baseColWidth="10" defaultRowHeight="15" x14ac:dyDescent="0.25"/>
  <cols>
    <col min="1" max="1" width="21" bestFit="1" customWidth="1"/>
    <col min="2" max="5" width="13.42578125" customWidth="1"/>
    <col min="7" max="7" width="12.28515625" customWidth="1"/>
  </cols>
  <sheetData>
    <row r="1" spans="1:7" x14ac:dyDescent="0.25">
      <c r="A1" s="114" t="s">
        <v>23</v>
      </c>
      <c r="B1" s="114"/>
      <c r="C1" s="114"/>
      <c r="D1" s="114"/>
      <c r="E1" s="114"/>
      <c r="F1" s="114"/>
      <c r="G1" s="114"/>
    </row>
    <row r="2" spans="1:7" x14ac:dyDescent="0.25">
      <c r="A2" s="115" t="s">
        <v>24</v>
      </c>
      <c r="B2" s="115"/>
      <c r="C2" s="115"/>
      <c r="D2" s="115"/>
      <c r="E2" s="115"/>
      <c r="F2" s="115"/>
      <c r="G2" s="115"/>
    </row>
    <row r="3" spans="1:7" x14ac:dyDescent="0.25">
      <c r="A3" s="3" t="s">
        <v>25</v>
      </c>
      <c r="B3" s="116" t="s">
        <v>16</v>
      </c>
      <c r="C3" s="116"/>
      <c r="D3" s="116" t="s">
        <v>26</v>
      </c>
      <c r="E3" s="116"/>
      <c r="F3" s="117" t="s">
        <v>4</v>
      </c>
      <c r="G3" s="117" t="s">
        <v>27</v>
      </c>
    </row>
    <row r="4" spans="1:7" x14ac:dyDescent="0.25">
      <c r="A4" s="4"/>
      <c r="B4" s="10" t="s">
        <v>5</v>
      </c>
      <c r="C4" s="10" t="s">
        <v>6</v>
      </c>
      <c r="D4" s="10" t="s">
        <v>5</v>
      </c>
      <c r="E4" s="10" t="s">
        <v>6</v>
      </c>
      <c r="F4" s="117"/>
      <c r="G4" s="117"/>
    </row>
    <row r="5" spans="1:7" x14ac:dyDescent="0.25">
      <c r="A5" s="5" t="s">
        <v>28</v>
      </c>
      <c r="B5" s="6">
        <v>2516</v>
      </c>
      <c r="C5" s="6">
        <v>13298</v>
      </c>
      <c r="D5" s="6">
        <v>823</v>
      </c>
      <c r="E5" s="6">
        <v>6298</v>
      </c>
      <c r="F5" s="7">
        <f>SUM(B5:E5)</f>
        <v>22935</v>
      </c>
      <c r="G5" s="47">
        <f>+F5/$F$15</f>
        <v>4.1620391541996038E-2</v>
      </c>
    </row>
    <row r="6" spans="1:7" x14ac:dyDescent="0.25">
      <c r="A6" s="5" t="s">
        <v>29</v>
      </c>
      <c r="B6" s="6">
        <v>7468</v>
      </c>
      <c r="C6" s="6">
        <v>28018</v>
      </c>
      <c r="D6" s="6">
        <v>724</v>
      </c>
      <c r="E6" s="6">
        <v>13448</v>
      </c>
      <c r="F6" s="7">
        <f t="shared" ref="F6:F15" si="0">SUM(B6:E6)</f>
        <v>49658</v>
      </c>
      <c r="G6" s="47">
        <f t="shared" ref="G6:G15" si="1">+F6/$F$15</f>
        <v>9.0114907486044879E-2</v>
      </c>
    </row>
    <row r="7" spans="1:7" x14ac:dyDescent="0.25">
      <c r="A7" s="5" t="s">
        <v>40</v>
      </c>
      <c r="B7" s="6">
        <v>11716</v>
      </c>
      <c r="C7" s="6">
        <v>31841</v>
      </c>
      <c r="D7" s="6">
        <v>2978</v>
      </c>
      <c r="E7" s="6">
        <v>14315</v>
      </c>
      <c r="F7" s="7">
        <f t="shared" si="0"/>
        <v>60850</v>
      </c>
      <c r="G7" s="47">
        <f t="shared" si="1"/>
        <v>0.11042515043952295</v>
      </c>
    </row>
    <row r="8" spans="1:7" x14ac:dyDescent="0.25">
      <c r="A8" s="5" t="s">
        <v>41</v>
      </c>
      <c r="B8" s="6">
        <v>9598</v>
      </c>
      <c r="C8" s="6">
        <v>32430</v>
      </c>
      <c r="D8" s="6">
        <v>3550</v>
      </c>
      <c r="E8" s="6">
        <v>14231</v>
      </c>
      <c r="F8" s="7">
        <f t="shared" si="0"/>
        <v>59809</v>
      </c>
      <c r="G8" s="47">
        <f t="shared" si="1"/>
        <v>0.1085360365264984</v>
      </c>
    </row>
    <row r="9" spans="1:7" x14ac:dyDescent="0.25">
      <c r="A9" s="48" t="s">
        <v>32</v>
      </c>
      <c r="B9" s="49">
        <v>23225</v>
      </c>
      <c r="C9" s="49">
        <v>108571</v>
      </c>
      <c r="D9" s="49">
        <v>4422</v>
      </c>
      <c r="E9" s="49">
        <v>25281</v>
      </c>
      <c r="F9" s="50">
        <f t="shared" si="0"/>
        <v>161499</v>
      </c>
      <c r="G9" s="51">
        <f t="shared" si="1"/>
        <v>0.29307397486988523</v>
      </c>
    </row>
    <row r="10" spans="1:7" x14ac:dyDescent="0.25">
      <c r="A10" s="48" t="s">
        <v>33</v>
      </c>
      <c r="B10" s="49">
        <v>11978</v>
      </c>
      <c r="C10" s="49">
        <v>82544</v>
      </c>
      <c r="D10" s="49">
        <v>2329</v>
      </c>
      <c r="E10" s="49">
        <v>18962</v>
      </c>
      <c r="F10" s="50">
        <f t="shared" si="0"/>
        <v>115813</v>
      </c>
      <c r="G10" s="51">
        <f t="shared" si="1"/>
        <v>0.21016709856783025</v>
      </c>
    </row>
    <row r="11" spans="1:7" x14ac:dyDescent="0.25">
      <c r="A11" s="5" t="s">
        <v>34</v>
      </c>
      <c r="B11" s="6">
        <v>3646</v>
      </c>
      <c r="C11" s="6">
        <v>38554</v>
      </c>
      <c r="D11" s="6">
        <v>1114</v>
      </c>
      <c r="E11" s="6">
        <v>5775</v>
      </c>
      <c r="F11" s="7">
        <f t="shared" si="0"/>
        <v>49089</v>
      </c>
      <c r="G11" s="47">
        <f t="shared" si="1"/>
        <v>8.9082337057119834E-2</v>
      </c>
    </row>
    <row r="12" spans="1:7" x14ac:dyDescent="0.25">
      <c r="A12" s="5" t="s">
        <v>35</v>
      </c>
      <c r="B12" s="6">
        <v>2036</v>
      </c>
      <c r="C12" s="6">
        <v>7021</v>
      </c>
      <c r="D12" s="6">
        <v>126</v>
      </c>
      <c r="E12" s="6">
        <v>2530</v>
      </c>
      <c r="F12" s="7">
        <f t="shared" si="0"/>
        <v>11713</v>
      </c>
      <c r="G12" s="47">
        <f t="shared" si="1"/>
        <v>2.1255707265376043E-2</v>
      </c>
    </row>
    <row r="13" spans="1:7" x14ac:dyDescent="0.25">
      <c r="A13" s="5" t="s">
        <v>36</v>
      </c>
      <c r="B13" s="6">
        <v>672</v>
      </c>
      <c r="C13" s="6">
        <v>5996</v>
      </c>
      <c r="D13" s="6">
        <v>143</v>
      </c>
      <c r="E13" s="6">
        <v>707</v>
      </c>
      <c r="F13" s="7">
        <f t="shared" si="0"/>
        <v>7518</v>
      </c>
      <c r="G13" s="47">
        <f t="shared" si="1"/>
        <v>1.3642995579364561E-2</v>
      </c>
    </row>
    <row r="14" spans="1:7" x14ac:dyDescent="0.25">
      <c r="A14" s="5" t="s">
        <v>37</v>
      </c>
      <c r="B14" s="6">
        <v>415</v>
      </c>
      <c r="C14" s="6">
        <v>10946</v>
      </c>
      <c r="D14" s="6">
        <v>716</v>
      </c>
      <c r="E14" s="6">
        <v>91</v>
      </c>
      <c r="F14" s="7">
        <f t="shared" si="0"/>
        <v>12168</v>
      </c>
      <c r="G14" s="47">
        <f t="shared" si="1"/>
        <v>2.2081400666361797E-2</v>
      </c>
    </row>
    <row r="15" spans="1:7" x14ac:dyDescent="0.25">
      <c r="A15" s="10" t="s">
        <v>38</v>
      </c>
      <c r="B15" s="11">
        <f>SUM(B5:B14)</f>
        <v>73270</v>
      </c>
      <c r="C15" s="11">
        <f>SUM(C5:C14)</f>
        <v>359219</v>
      </c>
      <c r="D15" s="11">
        <f>SUM(D5:D14)</f>
        <v>16925</v>
      </c>
      <c r="E15" s="11">
        <f>SUM(E5:E14)</f>
        <v>101638</v>
      </c>
      <c r="F15" s="11">
        <f t="shared" si="0"/>
        <v>551052</v>
      </c>
      <c r="G15" s="51">
        <f t="shared" si="1"/>
        <v>1</v>
      </c>
    </row>
    <row r="16" spans="1:7" x14ac:dyDescent="0.25">
      <c r="A16" s="12" t="s">
        <v>39</v>
      </c>
    </row>
    <row r="18" spans="3:3" x14ac:dyDescent="0.25">
      <c r="C18" s="13"/>
    </row>
  </sheetData>
  <mergeCells count="6">
    <mergeCell ref="A1:G1"/>
    <mergeCell ref="A2:G2"/>
    <mergeCell ref="B3:C3"/>
    <mergeCell ref="D3:E3"/>
    <mergeCell ref="F3:F4"/>
    <mergeCell ref="G3:G4"/>
  </mergeCells>
  <pageMargins left="0.70866141732283472" right="0.70866141732283472" top="0.74803149606299213" bottom="0.74803149606299213" header="0.31496062992125984" footer="0.31496062992125984"/>
  <pageSetup scale="9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pageSetUpPr fitToPage="1"/>
  </sheetPr>
  <dimension ref="A1:G18"/>
  <sheetViews>
    <sheetView workbookViewId="0">
      <selection sqref="A1:G1"/>
    </sheetView>
  </sheetViews>
  <sheetFormatPr baseColWidth="10" defaultRowHeight="15" x14ac:dyDescent="0.25"/>
  <cols>
    <col min="1" max="1" width="21" bestFit="1" customWidth="1"/>
    <col min="2" max="5" width="13.42578125" customWidth="1"/>
    <col min="7" max="7" width="12.28515625" customWidth="1"/>
  </cols>
  <sheetData>
    <row r="1" spans="1:7" x14ac:dyDescent="0.25">
      <c r="A1" s="114" t="s">
        <v>23</v>
      </c>
      <c r="B1" s="114"/>
      <c r="C1" s="114"/>
      <c r="D1" s="114"/>
      <c r="E1" s="114"/>
      <c r="F1" s="114"/>
      <c r="G1" s="114"/>
    </row>
    <row r="2" spans="1:7" x14ac:dyDescent="0.25">
      <c r="A2" s="115" t="s">
        <v>24</v>
      </c>
      <c r="B2" s="115"/>
      <c r="C2" s="115"/>
      <c r="D2" s="115"/>
      <c r="E2" s="115"/>
      <c r="F2" s="115"/>
      <c r="G2" s="115"/>
    </row>
    <row r="3" spans="1:7" x14ac:dyDescent="0.25">
      <c r="A3" s="3" t="s">
        <v>25</v>
      </c>
      <c r="B3" s="116" t="s">
        <v>16</v>
      </c>
      <c r="C3" s="116"/>
      <c r="D3" s="116" t="s">
        <v>26</v>
      </c>
      <c r="E3" s="116"/>
      <c r="F3" s="117" t="s">
        <v>4</v>
      </c>
      <c r="G3" s="117" t="s">
        <v>27</v>
      </c>
    </row>
    <row r="4" spans="1:7" x14ac:dyDescent="0.25">
      <c r="A4" s="4"/>
      <c r="B4" s="10" t="s">
        <v>5</v>
      </c>
      <c r="C4" s="10" t="s">
        <v>6</v>
      </c>
      <c r="D4" s="10" t="s">
        <v>5</v>
      </c>
      <c r="E4" s="10" t="s">
        <v>6</v>
      </c>
      <c r="F4" s="117"/>
      <c r="G4" s="117"/>
    </row>
    <row r="5" spans="1:7" x14ac:dyDescent="0.25">
      <c r="A5" s="5" t="s">
        <v>28</v>
      </c>
      <c r="B5" s="6">
        <v>2516</v>
      </c>
      <c r="C5" s="6">
        <v>13298</v>
      </c>
      <c r="D5" s="6">
        <v>823</v>
      </c>
      <c r="E5" s="6">
        <v>6298</v>
      </c>
      <c r="F5" s="7">
        <f>SUM(B5:E5)</f>
        <v>22935</v>
      </c>
      <c r="G5" s="47">
        <f>+F5/$F$15</f>
        <v>4.0308265523119911E-2</v>
      </c>
    </row>
    <row r="6" spans="1:7" x14ac:dyDescent="0.25">
      <c r="A6" s="5" t="s">
        <v>29</v>
      </c>
      <c r="B6" s="6">
        <v>7468</v>
      </c>
      <c r="C6" s="6">
        <v>28018</v>
      </c>
      <c r="D6" s="6">
        <v>724</v>
      </c>
      <c r="E6" s="6">
        <v>13448</v>
      </c>
      <c r="F6" s="7">
        <f t="shared" ref="F6:F15" si="0">SUM(B6:E6)</f>
        <v>49658</v>
      </c>
      <c r="G6" s="47">
        <f t="shared" ref="G6:G15" si="1">+F6/$F$15</f>
        <v>8.7273941545545616E-2</v>
      </c>
    </row>
    <row r="7" spans="1:7" x14ac:dyDescent="0.25">
      <c r="A7" s="5" t="s">
        <v>30</v>
      </c>
      <c r="B7" s="6">
        <v>13065</v>
      </c>
      <c r="C7" s="6">
        <v>38123</v>
      </c>
      <c r="D7" s="6">
        <v>2021</v>
      </c>
      <c r="E7" s="6">
        <v>14518</v>
      </c>
      <c r="F7" s="7">
        <f t="shared" si="0"/>
        <v>67727</v>
      </c>
      <c r="G7" s="47">
        <f t="shared" si="1"/>
        <v>0.11903021142726586</v>
      </c>
    </row>
    <row r="8" spans="1:7" x14ac:dyDescent="0.25">
      <c r="A8" s="5" t="s">
        <v>31</v>
      </c>
      <c r="B8" s="6">
        <v>9614</v>
      </c>
      <c r="C8" s="6">
        <v>39508</v>
      </c>
      <c r="D8" s="6">
        <v>2542</v>
      </c>
      <c r="E8" s="6">
        <v>19206</v>
      </c>
      <c r="F8" s="7">
        <f t="shared" si="0"/>
        <v>70870</v>
      </c>
      <c r="G8" s="47">
        <f t="shared" si="1"/>
        <v>0.12455403434155257</v>
      </c>
    </row>
    <row r="9" spans="1:7" x14ac:dyDescent="0.25">
      <c r="A9" s="48" t="s">
        <v>32</v>
      </c>
      <c r="B9" s="49">
        <v>23225</v>
      </c>
      <c r="C9" s="49">
        <v>108571</v>
      </c>
      <c r="D9" s="49">
        <v>4422</v>
      </c>
      <c r="E9" s="49">
        <v>25281</v>
      </c>
      <c r="F9" s="50">
        <f t="shared" si="0"/>
        <v>161499</v>
      </c>
      <c r="G9" s="51">
        <f t="shared" si="1"/>
        <v>0.28383451378758856</v>
      </c>
    </row>
    <row r="10" spans="1:7" x14ac:dyDescent="0.25">
      <c r="A10" s="48" t="s">
        <v>33</v>
      </c>
      <c r="B10" s="49">
        <v>11978</v>
      </c>
      <c r="C10" s="49">
        <v>82544</v>
      </c>
      <c r="D10" s="49">
        <v>2329</v>
      </c>
      <c r="E10" s="49">
        <v>18962</v>
      </c>
      <c r="F10" s="50">
        <f t="shared" si="0"/>
        <v>115813</v>
      </c>
      <c r="G10" s="51">
        <f t="shared" si="1"/>
        <v>0.2035413627656022</v>
      </c>
    </row>
    <row r="11" spans="1:7" x14ac:dyDescent="0.25">
      <c r="A11" s="5" t="s">
        <v>34</v>
      </c>
      <c r="B11" s="6">
        <v>3646</v>
      </c>
      <c r="C11" s="6">
        <v>38554</v>
      </c>
      <c r="D11" s="6">
        <v>1114</v>
      </c>
      <c r="E11" s="6">
        <v>5775</v>
      </c>
      <c r="F11" s="7">
        <f t="shared" si="0"/>
        <v>49089</v>
      </c>
      <c r="G11" s="47">
        <f t="shared" si="1"/>
        <v>8.62739239705443E-2</v>
      </c>
    </row>
    <row r="12" spans="1:7" x14ac:dyDescent="0.25">
      <c r="A12" s="5" t="s">
        <v>35</v>
      </c>
      <c r="B12" s="6">
        <v>2036</v>
      </c>
      <c r="C12" s="6">
        <v>7021</v>
      </c>
      <c r="D12" s="6">
        <v>126</v>
      </c>
      <c r="E12" s="6">
        <v>2530</v>
      </c>
      <c r="F12" s="7">
        <f t="shared" si="0"/>
        <v>11713</v>
      </c>
      <c r="G12" s="47">
        <f t="shared" si="1"/>
        <v>2.058559904391993E-2</v>
      </c>
    </row>
    <row r="13" spans="1:7" x14ac:dyDescent="0.25">
      <c r="A13" s="5" t="s">
        <v>36</v>
      </c>
      <c r="B13" s="6">
        <v>672</v>
      </c>
      <c r="C13" s="6">
        <v>5996</v>
      </c>
      <c r="D13" s="6">
        <v>143</v>
      </c>
      <c r="E13" s="6">
        <v>707</v>
      </c>
      <c r="F13" s="7">
        <f t="shared" si="0"/>
        <v>7518</v>
      </c>
      <c r="G13" s="47">
        <f t="shared" si="1"/>
        <v>1.321288599096645E-2</v>
      </c>
    </row>
    <row r="14" spans="1:7" x14ac:dyDescent="0.25">
      <c r="A14" s="5" t="s">
        <v>37</v>
      </c>
      <c r="B14" s="6">
        <v>415</v>
      </c>
      <c r="C14" s="6">
        <v>10946</v>
      </c>
      <c r="D14" s="6">
        <v>716</v>
      </c>
      <c r="E14" s="6">
        <v>91</v>
      </c>
      <c r="F14" s="7">
        <f t="shared" si="0"/>
        <v>12168</v>
      </c>
      <c r="G14" s="47">
        <f t="shared" si="1"/>
        <v>2.1385261603894621E-2</v>
      </c>
    </row>
    <row r="15" spans="1:7" x14ac:dyDescent="0.25">
      <c r="A15" s="10" t="s">
        <v>38</v>
      </c>
      <c r="B15" s="11">
        <f>SUM(B5:B14)</f>
        <v>74635</v>
      </c>
      <c r="C15" s="11">
        <f>SUM(C5:C14)</f>
        <v>372579</v>
      </c>
      <c r="D15" s="11">
        <f>SUM(D5:D14)</f>
        <v>14960</v>
      </c>
      <c r="E15" s="11">
        <f>SUM(E5:E14)</f>
        <v>106816</v>
      </c>
      <c r="F15" s="11">
        <f t="shared" si="0"/>
        <v>568990</v>
      </c>
      <c r="G15" s="51">
        <f t="shared" si="1"/>
        <v>1</v>
      </c>
    </row>
    <row r="16" spans="1:7" x14ac:dyDescent="0.25">
      <c r="A16" s="12" t="s">
        <v>39</v>
      </c>
    </row>
    <row r="18" spans="3:3" x14ac:dyDescent="0.25">
      <c r="C18" s="13"/>
    </row>
  </sheetData>
  <mergeCells count="6">
    <mergeCell ref="A1:G1"/>
    <mergeCell ref="A2:G2"/>
    <mergeCell ref="B3:C3"/>
    <mergeCell ref="D3:E3"/>
    <mergeCell ref="F3:F4"/>
    <mergeCell ref="G3:G4"/>
  </mergeCells>
  <pageMargins left="0.70866141732283472" right="0.70866141732283472" top="0.74803149606299213" bottom="0.74803149606299213" header="0.31496062992125984" footer="0.31496062992125984"/>
  <pageSetup scale="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Resumen</vt:lpstr>
      <vt:lpstr>Fuente </vt:lpstr>
      <vt:lpstr>2019</vt:lpstr>
      <vt:lpstr>2018</vt:lpstr>
      <vt:lpstr>2017</vt:lpstr>
      <vt:lpstr>2016</vt:lpstr>
      <vt:lpstr>2015</vt:lpstr>
      <vt:lpstr>2014</vt:lpstr>
      <vt:lpstr>2013</vt:lpstr>
      <vt:lpstr>Arica y Parinacota</vt:lpstr>
      <vt:lpstr>Tarapaca</vt:lpstr>
      <vt:lpstr>Atacama</vt:lpstr>
      <vt:lpstr>Coquimbo</vt:lpstr>
      <vt:lpstr>Valparaiso</vt:lpstr>
      <vt:lpstr>Metropolitana</vt:lpstr>
      <vt:lpstr>O'Higgins</vt:lpstr>
      <vt:lpstr>Maule</vt:lpstr>
      <vt:lpstr>Ñuble</vt:lpstr>
      <vt:lpstr>Biobío</vt:lpstr>
      <vt:lpstr>Araucanía</vt:lpstr>
      <vt:lpstr>Los Ríos</vt:lpstr>
      <vt:lpstr>Lagos </vt:lpstr>
      <vt:lpstr>Aysén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carolina</cp:lastModifiedBy>
  <cp:lastPrinted>2016-11-11T15:32:51Z</cp:lastPrinted>
  <dcterms:created xsi:type="dcterms:W3CDTF">2014-08-25T15:17:07Z</dcterms:created>
  <dcterms:modified xsi:type="dcterms:W3CDTF">2021-05-05T15:56:07Z</dcterms:modified>
</cp:coreProperties>
</file>