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udia_G\Dropbox\Diseño DATA's\DATA-AGRO\DATAAGRO_Cereales\"/>
    </mc:Choice>
  </mc:AlternateContent>
  <xr:revisionPtr revIDLastSave="0" documentId="13_ncr:1_{D122E845-B0BA-4335-B159-0D65A1C0F5B0}" xr6:coauthVersionLast="46" xr6:coauthVersionMax="46" xr10:uidLastSave="{00000000-0000-0000-0000-000000000000}"/>
  <bookViews>
    <workbookView minimized="1" xWindow="2470" yWindow="2370" windowWidth="8910" windowHeight="4060" xr2:uid="{00000000-000D-0000-FFFF-FFFF00000000}"/>
  </bookViews>
  <sheets>
    <sheet name="Portada" sheetId="44" r:id="rId1"/>
    <sheet name="Contenido" sheetId="45" r:id="rId2"/>
    <sheet name="1" sheetId="12" r:id="rId3"/>
    <sheet name="2" sheetId="52" r:id="rId4"/>
    <sheet name="3" sheetId="53" r:id="rId5"/>
    <sheet name="4" sheetId="24" r:id="rId6"/>
    <sheet name="5" sheetId="48" r:id="rId7"/>
    <sheet name="6" sheetId="25" r:id="rId8"/>
    <sheet name="7" sheetId="58" r:id="rId9"/>
    <sheet name="8" sheetId="51" r:id="rId10"/>
    <sheet name="9" sheetId="27" r:id="rId11"/>
    <sheet name="10" sheetId="28" r:id="rId12"/>
    <sheet name="11" sheetId="60" r:id="rId13"/>
    <sheet name="12" sheetId="63" r:id="rId14"/>
    <sheet name="13" sheetId="73" r:id="rId15"/>
    <sheet name="14" sheetId="74" r:id="rId16"/>
    <sheet name="15" sheetId="29" r:id="rId17"/>
    <sheet name="16" sheetId="67" r:id="rId18"/>
    <sheet name="17" sheetId="69" r:id="rId19"/>
    <sheet name="18" sheetId="70" r:id="rId20"/>
    <sheet name="19" sheetId="75" r:id="rId21"/>
    <sheet name="20" sheetId="30" r:id="rId22"/>
    <sheet name="21" sheetId="31" r:id="rId23"/>
  </sheets>
  <definedNames>
    <definedName name="_xlnm.Print_Area" localSheetId="13">'12'!$B$2:$L$25</definedName>
    <definedName name="_xlnm.Print_Area" localSheetId="14">'13'!$B$2:$M$22</definedName>
    <definedName name="_xlnm.Print_Area" localSheetId="16">'15'!$A$1:$I$43</definedName>
    <definedName name="_xlnm.Print_Area" localSheetId="18">'17'!$B$2:$L$27</definedName>
    <definedName name="_xlnm.Print_Area" localSheetId="19">'18'!$B$2:$M$34</definedName>
    <definedName name="_xlnm.Print_Area" localSheetId="3">'2'!$A$1:$G$24</definedName>
    <definedName name="_xlnm.Print_Area" localSheetId="6">'5'!$B$1:$K$32</definedName>
    <definedName name="_xlnm.Print_Area" localSheetId="9">'8'!$B$1:$K$32</definedName>
    <definedName name="_xlnm.Print_Area" localSheetId="1">Contenido!$A$1:$G$42</definedName>
    <definedName name="_xlnm.Print_Area" localSheetId="0">Portada!$A$1:$H$84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2" l="1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6" i="12"/>
  <c r="L25" i="12" l="1"/>
  <c r="Q25" i="12" l="1"/>
  <c r="R25" i="12" s="1"/>
  <c r="K7" i="12" l="1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6" i="12"/>
  <c r="M12" i="12"/>
  <c r="M11" i="12"/>
  <c r="M10" i="12"/>
  <c r="M8" i="12"/>
  <c r="M7" i="12"/>
  <c r="M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6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7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Q7" i="12"/>
  <c r="R7" i="12" s="1"/>
  <c r="Q8" i="12"/>
  <c r="R8" i="12" s="1"/>
  <c r="Q9" i="12"/>
  <c r="R9" i="12" s="1"/>
  <c r="Q10" i="12"/>
  <c r="R10" i="12" s="1"/>
  <c r="Q11" i="12"/>
  <c r="R11" i="12" s="1"/>
  <c r="Q12" i="12"/>
  <c r="R12" i="12" s="1"/>
  <c r="Q13" i="12"/>
  <c r="R13" i="12" s="1"/>
  <c r="Q14" i="12"/>
  <c r="R14" i="12" s="1"/>
  <c r="Q15" i="12"/>
  <c r="R15" i="12" s="1"/>
  <c r="Q16" i="12"/>
  <c r="R16" i="12" s="1"/>
  <c r="Q17" i="12"/>
  <c r="R17" i="12" s="1"/>
  <c r="Q18" i="12"/>
  <c r="R18" i="12" s="1"/>
  <c r="Q19" i="12"/>
  <c r="R19" i="12" s="1"/>
  <c r="Q20" i="12"/>
  <c r="R20" i="12" s="1"/>
  <c r="Q21" i="12"/>
  <c r="R21" i="12" s="1"/>
  <c r="Q22" i="12"/>
  <c r="R22" i="12" s="1"/>
  <c r="Q23" i="12"/>
  <c r="R23" i="12" s="1"/>
  <c r="Q24" i="12"/>
  <c r="R24" i="12" s="1"/>
  <c r="Q6" i="12"/>
  <c r="R6" i="12" s="1"/>
</calcChain>
</file>

<file path=xl/sharedStrings.xml><?xml version="1.0" encoding="utf-8"?>
<sst xmlns="http://schemas.openxmlformats.org/spreadsheetml/2006/main" count="759" uniqueCount="198">
  <si>
    <t>Volumen</t>
  </si>
  <si>
    <t>19049000</t>
  </si>
  <si>
    <t>Colombia</t>
  </si>
  <si>
    <t>Bolivia</t>
  </si>
  <si>
    <t>Filipinas</t>
  </si>
  <si>
    <t>México</t>
  </si>
  <si>
    <t>Ecuador</t>
  </si>
  <si>
    <t>Rep. Dominicana</t>
  </si>
  <si>
    <t>Perú</t>
  </si>
  <si>
    <t>Nicaragua</t>
  </si>
  <si>
    <t>Costa Rica</t>
  </si>
  <si>
    <t>Honduras</t>
  </si>
  <si>
    <t>Guatemala</t>
  </si>
  <si>
    <t>Venezuela</t>
  </si>
  <si>
    <t>Panamá</t>
  </si>
  <si>
    <t>10049000</t>
  </si>
  <si>
    <t>Sudáfrica</t>
  </si>
  <si>
    <t>India</t>
  </si>
  <si>
    <t>11041200</t>
  </si>
  <si>
    <t>El Salvador</t>
  </si>
  <si>
    <t>Uruguay</t>
  </si>
  <si>
    <t>Jamaica</t>
  </si>
  <si>
    <t>Paraguay</t>
  </si>
  <si>
    <t>China</t>
  </si>
  <si>
    <t>Puerto Rico</t>
  </si>
  <si>
    <t>Argentina</t>
  </si>
  <si>
    <t>Taiwán</t>
  </si>
  <si>
    <t>Corea del Sur</t>
  </si>
  <si>
    <t>Haití</t>
  </si>
  <si>
    <t>Japón</t>
  </si>
  <si>
    <t>Terr. británico en América</t>
  </si>
  <si>
    <t>Brasil</t>
  </si>
  <si>
    <t>11042290</t>
  </si>
  <si>
    <t>11042210</t>
  </si>
  <si>
    <t>Tailandia</t>
  </si>
  <si>
    <t>España</t>
  </si>
  <si>
    <t>Cuba</t>
  </si>
  <si>
    <t>Indonesia</t>
  </si>
  <si>
    <t>Líbano</t>
  </si>
  <si>
    <t>Nepal</t>
  </si>
  <si>
    <t>Malasia</t>
  </si>
  <si>
    <t>Marruecos</t>
  </si>
  <si>
    <t>Total general</t>
  </si>
  <si>
    <t>Año</t>
  </si>
  <si>
    <t>Pelada</t>
  </si>
  <si>
    <t>Hojuela</t>
  </si>
  <si>
    <t>Harina</t>
  </si>
  <si>
    <t>19041000</t>
  </si>
  <si>
    <t>19042000</t>
  </si>
  <si>
    <t>(ton)</t>
  </si>
  <si>
    <t>Exportación avena bruta (ton)</t>
  </si>
  <si>
    <t>Exportación avena procesada (ton)</t>
  </si>
  <si>
    <t>Importación de avena procesada (ton)</t>
  </si>
  <si>
    <t>Tabla 1</t>
  </si>
  <si>
    <t>Total exportado</t>
  </si>
  <si>
    <t>Exportaciones avena procesada (%)</t>
  </si>
  <si>
    <t>Fuente: Elaborado por ODEPA con datos Servicio Nacional de Aduanas.</t>
  </si>
  <si>
    <t>Variación Superficie</t>
  </si>
  <si>
    <t>Variación producción</t>
  </si>
  <si>
    <t>Total</t>
  </si>
  <si>
    <t>Indice de concentración de empresa</t>
  </si>
  <si>
    <t> 52</t>
  </si>
  <si>
    <t>Tabla 2</t>
  </si>
  <si>
    <t>Tabla 3</t>
  </si>
  <si>
    <t>Tabla 4</t>
  </si>
  <si>
    <t>País de destino</t>
  </si>
  <si>
    <t>Barra cereal</t>
  </si>
  <si>
    <t>Tabla 5</t>
  </si>
  <si>
    <t>Tipo de producto</t>
  </si>
  <si>
    <t>(USD/ton)</t>
  </si>
  <si>
    <t>Tabla 6</t>
  </si>
  <si>
    <t>Chile: Exportaciones de avena forrajera por país de destino</t>
  </si>
  <si>
    <t>Chile: Exportaciones de avena bruta por país de destino</t>
  </si>
  <si>
    <t>Tabla 7</t>
  </si>
  <si>
    <t>Chile: Exportaciones de barras de cereales de avena por país de destino</t>
  </si>
  <si>
    <t>Jordania</t>
  </si>
  <si>
    <t>Alemania</t>
  </si>
  <si>
    <t>Argelia</t>
  </si>
  <si>
    <t>Vietnam</t>
  </si>
  <si>
    <t>2020*</t>
  </si>
  <si>
    <t>Chile: Exportaciones de avena pelada por país de destino</t>
  </si>
  <si>
    <t>Chile: Exportaciones de avena en hojuelas por país de destino</t>
  </si>
  <si>
    <t>Andrea García L.</t>
  </si>
  <si>
    <t>Publicación de la Oficina de Estudios y Políticas Agrarias (Odepa)</t>
  </si>
  <si>
    <t>del Ministerio de Agricultura, Gobierno de Chile</t>
  </si>
  <si>
    <t>Directora y representante legal</t>
  </si>
  <si>
    <t>María Emilia Undurraga Marimón</t>
  </si>
  <si>
    <t>Se puede reproducir total o parcialmente citando la fuente</t>
  </si>
  <si>
    <t>Teatinos 40, piso 7. Santiago, Chile</t>
  </si>
  <si>
    <t>Teléfono :(56- 2) 23973000</t>
  </si>
  <si>
    <t>Fax :(56- 2) 23973111</t>
  </si>
  <si>
    <t xml:space="preserve">www.odepa.gob.cl  </t>
  </si>
  <si>
    <t>Boletín de Avena</t>
  </si>
  <si>
    <t>Avena: producción y comercio exterior de avena</t>
  </si>
  <si>
    <t>Descripción</t>
  </si>
  <si>
    <t>Página</t>
  </si>
  <si>
    <t>Nº 1</t>
  </si>
  <si>
    <t>Nº 2</t>
  </si>
  <si>
    <t>Nº 3</t>
  </si>
  <si>
    <t>Nº 4</t>
  </si>
  <si>
    <t>Nº 5</t>
  </si>
  <si>
    <t>Nº 6</t>
  </si>
  <si>
    <t>Nº 7</t>
  </si>
  <si>
    <t>AVENA</t>
  </si>
  <si>
    <t>TABLA DE CONTENIDO</t>
  </si>
  <si>
    <t>Tablas</t>
  </si>
  <si>
    <t>Chile: Superficie, producción, rendimientos, exportaciones de avena por tipo de producto e importaciones</t>
  </si>
  <si>
    <t>Chile: Exportaciones de avena procesada por tipo de producto 
(ton)</t>
  </si>
  <si>
    <t xml:space="preserve">Chile: Exportaciones de avena procesada por tipo de producto </t>
  </si>
  <si>
    <t>Chile: Exportaciones de harina de avena por país de destino</t>
  </si>
  <si>
    <t>Gráficos</t>
  </si>
  <si>
    <t>Superficie
(ha)</t>
  </si>
  <si>
    <t>Producción
(ton)</t>
  </si>
  <si>
    <t>Rendimiento
(qqm/ha)</t>
  </si>
  <si>
    <t>Exportaciones totales
(ton)</t>
  </si>
  <si>
    <t>Exportación avena forrajera (ton)</t>
  </si>
  <si>
    <t>N° 8</t>
  </si>
  <si>
    <t>Terr. Brit. en América</t>
  </si>
  <si>
    <t>2021**</t>
  </si>
  <si>
    <t>Las exportaciones de avena forrajera se realizan a través de la partida arancelaria 10049000</t>
  </si>
  <si>
    <t>11041200 
11042210</t>
  </si>
  <si>
    <t>Chile: Exportaciones de avena bruta por glosa arancelaria y país de destino</t>
  </si>
  <si>
    <t>País de destino\
glosa arancelaria</t>
  </si>
  <si>
    <t>Chile: Exportaciones de avena pelada por glosa arancelaria y país de destino</t>
  </si>
  <si>
    <t>Chile: Exportaciones de avena en hojuelas por glosa arancelaria y país de destino</t>
  </si>
  <si>
    <t>E. Unidos</t>
  </si>
  <si>
    <t>Rep. Dom.</t>
  </si>
  <si>
    <t>Trin. y Tob.</t>
  </si>
  <si>
    <t>Tabla 11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</si>
  <si>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</si>
  <si>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</si>
  <si>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</si>
  <si>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</si>
  <si>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</si>
  <si>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</si>
  <si>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</si>
  <si>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</si>
  <si>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</si>
  <si>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N° 3</t>
  </si>
  <si>
    <t>Chile: Evolución de la superficie y producción nacional de avena</t>
  </si>
  <si>
    <t>Chile: Evolución de las exportaciones de avena por tipo</t>
  </si>
  <si>
    <t>Chile: Exportaciones mensuales de avena forrajera por país de destino</t>
  </si>
  <si>
    <t>Chile: Precio unitario promedio mensual de avena forrajera por país de destino</t>
  </si>
  <si>
    <t>N° 4</t>
  </si>
  <si>
    <t>N° 7</t>
  </si>
  <si>
    <t>Chile: Exportaciones mensuales de avena bruta por país de destino</t>
  </si>
  <si>
    <t>Chile: Precio unitario promedio mensual de avena bruta por país de destino</t>
  </si>
  <si>
    <t>N° 9</t>
  </si>
  <si>
    <t>N° 10</t>
  </si>
  <si>
    <t>N° 11</t>
  </si>
  <si>
    <t>Noviembre 2020</t>
  </si>
  <si>
    <t>Avance información general al 31 de octubre de 2020</t>
  </si>
  <si>
    <t>Precio FOB unitario</t>
  </si>
  <si>
    <t>*Información disponible al 31 de octubre de 2020.
Fuente: Elaborado por Odepa con información del Servicio Nacional de Aduanas.</t>
  </si>
  <si>
    <t>*Información disponible al 31 de octubre de 2020.
Fuente: elaborado por Odepa con información del Servicio Nacional de Aduanas.</t>
  </si>
  <si>
    <t xml:space="preserve">Octubre </t>
  </si>
  <si>
    <t>Mes</t>
  </si>
  <si>
    <t>Octubre</t>
  </si>
  <si>
    <t>Noviembre</t>
  </si>
  <si>
    <t xml:space="preserve">Enero </t>
  </si>
  <si>
    <t>Asia Oriental</t>
  </si>
  <si>
    <t>Caribe</t>
  </si>
  <si>
    <t>Centroamérica</t>
  </si>
  <si>
    <t>Sudamérica</t>
  </si>
  <si>
    <t>Sudeste Asiático</t>
  </si>
  <si>
    <t>Surasia</t>
  </si>
  <si>
    <t>Países</t>
  </si>
  <si>
    <t>Región</t>
  </si>
  <si>
    <t>Chile: Exportaciones mensuales de avena pelada por región de destino</t>
  </si>
  <si>
    <t>Tabla 8. Chile: Exportaciones mensuales de avena pelada por región de destino
2020
(ton)</t>
  </si>
  <si>
    <t>Tabla 9. Chile: Exportaciones mensuales de avena pelada por región y país de destino
2020
(ton)</t>
  </si>
  <si>
    <t>Chile: Exportaciones mensuales de avena pelada por región y país de destino</t>
  </si>
  <si>
    <t>Tabla 10. Chile: Precio FOB unitario promedio mensual de avena pelada por región y país de destino
2020
(ton)</t>
  </si>
  <si>
    <t>Chile: Precio FOB unitario promedio mensual de avena pelada por región y país de destino</t>
  </si>
  <si>
    <t>*Información disponible al 31 de octubre de 2020.
** Informe Intenciones de Siembra. Octubre, 2020.
Fuente: Elaborado por Odepa con información del INE y del Servicio Nacional de Aduanas.</t>
  </si>
  <si>
    <t>*Información disponible al 31 de octubre de 2020.
Fuente: Elaborado por ODEPA con datos del Servicio Nacional de Aduanas.</t>
  </si>
  <si>
    <t>*Información disponible al 31 de octubre de 2020.
Fuente: Elaborado por Odepa con datos del Servicio Nacional de Aduanas.</t>
  </si>
  <si>
    <t>Tabla 12</t>
  </si>
  <si>
    <t>N° 12</t>
  </si>
  <si>
    <t>Chile: Exportaciones mensuales de avena en hojuelas por región de destino</t>
  </si>
  <si>
    <t>Chile: Exportaciones mensuales de avena en hojuelas por región y país de destino</t>
  </si>
  <si>
    <t>N° 13</t>
  </si>
  <si>
    <t>N° 14</t>
  </si>
  <si>
    <t>N° 15</t>
  </si>
  <si>
    <t>N° 16</t>
  </si>
  <si>
    <t>Chile: Precio FOB unitario promedio mensual de avena en hojuelas por región y país de destino</t>
  </si>
  <si>
    <t>N° 17</t>
  </si>
  <si>
    <t>Tabla 13. Chile: Exportaciones mensuales de avena en hojuelas por región de destino
2020
(ton)</t>
  </si>
  <si>
    <t>Medio Oriente</t>
  </si>
  <si>
    <t>Norteamérica</t>
  </si>
  <si>
    <t>Tabla 14. Chile: Exportaciones mensuales de avena en hojuelas por región y país de destino
2020
(ton)</t>
  </si>
  <si>
    <t>Centro américa</t>
  </si>
  <si>
    <t>Norte américa</t>
  </si>
  <si>
    <t>Tabla 15. Chile: Precio FOB unitario promedio mensual de avena en hojuelas por región y país de destino
2020
(ton)</t>
  </si>
  <si>
    <t>Tabla 16</t>
  </si>
  <si>
    <t>Tabla 17</t>
  </si>
  <si>
    <t>*Información disponible al 31 de octubre de 2020. Sólo se consideran cereales cuyo contenido principal sea avena.
Fuente: Elaborado por ODEPA con datos del Servicio Nacional de Aduanas.</t>
  </si>
  <si>
    <t>Boletín de avena, noviembre 2020 - ODEPA | Oficina de Estudios y Políticas Agrarias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</si>
</sst>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43" formatCode="_ * #,##0.00_ ;_ * \-#,##0.00_ ;_ * &quot;-&quot;??_ ;_ @_ "/>
    <numFmt numFmtId="164" formatCode="_-* #,##0.00_-;\-* #,##0.00_-;_-* &quot;-&quot;??_-;_-@_-"/>
    <numFmt numFmtId="165" formatCode="_ * #,##0.0_ ;_ * \-#,##0.0_ ;_ * &quot;-&quot;_ ;_ @_ "/>
  </numFmts>
  <fonts count="50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Courier"/>
      <family val="3"/>
    </font>
    <font>
      <u/>
      <sz val="10"/>
      <color theme="10"/>
      <name val="Arial"/>
      <family val="2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color theme="1"/>
      <name val="Arial"/>
      <family val="2"/>
    </font>
    <font>
      <sz val="12"/>
      <color indexed="8"/>
      <name val="Verdana"/>
      <family val="2"/>
    </font>
    <font>
      <sz val="11"/>
      <color indexed="8"/>
      <name val="Verdana"/>
      <family val="2"/>
    </font>
    <font>
      <b/>
      <sz val="10"/>
      <color indexed="8"/>
      <name val="Verdana"/>
      <family val="2"/>
    </font>
    <font>
      <sz val="12"/>
      <color indexed="63"/>
      <name val="Verdana"/>
      <family val="2"/>
    </font>
    <font>
      <b/>
      <sz val="16"/>
      <name val="Arial"/>
      <family val="2"/>
    </font>
    <font>
      <sz val="16"/>
      <name val="Verdana"/>
      <family val="2"/>
    </font>
    <font>
      <sz val="10"/>
      <color indexed="8"/>
      <name val="Verdana"/>
      <family val="2"/>
    </font>
    <font>
      <b/>
      <sz val="12"/>
      <color indexed="63"/>
      <name val="Arial"/>
      <family val="2"/>
    </font>
    <font>
      <sz val="11"/>
      <color indexed="8"/>
      <name val="Arial"/>
      <family val="2"/>
    </font>
    <font>
      <sz val="7"/>
      <color indexed="8"/>
      <name val="Verdana"/>
      <family val="2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b/>
      <sz val="7"/>
      <color indexed="12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sz val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9"/>
      <color indexed="8"/>
      <name val="Arial"/>
      <family val="2"/>
    </font>
    <font>
      <u/>
      <sz val="10"/>
      <color indexed="12"/>
      <name val="Arial"/>
      <family val="2"/>
    </font>
    <font>
      <sz val="8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A6A6A6"/>
      </right>
      <top style="medium">
        <color indexed="64"/>
      </top>
      <bottom style="medium">
        <color rgb="FFA6A6A6"/>
      </bottom>
      <diagonal/>
    </border>
    <border>
      <left/>
      <right style="medium">
        <color indexed="64"/>
      </right>
      <top style="medium">
        <color indexed="64"/>
      </top>
      <bottom style="medium">
        <color rgb="FFA6A6A6"/>
      </bottom>
      <diagonal/>
    </border>
    <border>
      <left style="medium">
        <color indexed="64"/>
      </left>
      <right style="medium">
        <color rgb="FFA6A6A6"/>
      </right>
      <top/>
      <bottom style="medium">
        <color rgb="FFA6A6A6"/>
      </bottom>
      <diagonal/>
    </border>
    <border>
      <left/>
      <right style="medium">
        <color indexed="64"/>
      </right>
      <top/>
      <bottom style="medium">
        <color rgb="FFA6A6A6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rgb="FFA6A6A6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0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9" fillId="0" borderId="0"/>
    <xf numFmtId="0" fontId="8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6" fillId="0" borderId="0"/>
    <xf numFmtId="0" fontId="36" fillId="0" borderId="0" applyNumberFormat="0" applyFill="0" applyBorder="0" applyAlignment="0" applyProtection="0"/>
    <xf numFmtId="0" fontId="37" fillId="0" borderId="0"/>
  </cellStyleXfs>
  <cellXfs count="321">
    <xf numFmtId="0" fontId="0" fillId="0" borderId="0" xfId="0"/>
    <xf numFmtId="41" fontId="0" fillId="0" borderId="0" xfId="0" applyNumberFormat="1"/>
    <xf numFmtId="41" fontId="0" fillId="0" borderId="0" xfId="1" applyFont="1"/>
    <xf numFmtId="3" fontId="2" fillId="0" borderId="12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 wrapText="1"/>
    </xf>
    <xf numFmtId="10" fontId="6" fillId="0" borderId="0" xfId="0" applyNumberFormat="1" applyFont="1" applyFill="1" applyBorder="1" applyAlignment="1">
      <alignment vertical="center" wrapText="1"/>
    </xf>
    <xf numFmtId="9" fontId="6" fillId="0" borderId="0" xfId="2" applyFont="1" applyFill="1" applyBorder="1" applyAlignment="1">
      <alignment vertical="center" wrapText="1"/>
    </xf>
    <xf numFmtId="0" fontId="11" fillId="0" borderId="0" xfId="0" applyFont="1"/>
    <xf numFmtId="0" fontId="12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3" fontId="14" fillId="0" borderId="0" xfId="0" applyNumberFormat="1" applyFont="1" applyFill="1" applyBorder="1" applyAlignment="1">
      <alignment horizontal="center" vertical="center" wrapText="1"/>
    </xf>
    <xf numFmtId="3" fontId="14" fillId="0" borderId="9" xfId="0" applyNumberFormat="1" applyFont="1" applyFill="1" applyBorder="1" applyAlignment="1">
      <alignment horizontal="center" vertical="center" wrapText="1"/>
    </xf>
    <xf numFmtId="3" fontId="14" fillId="0" borderId="10" xfId="0" applyNumberFormat="1" applyFont="1" applyFill="1" applyBorder="1" applyAlignment="1">
      <alignment horizontal="center" vertical="center" wrapText="1"/>
    </xf>
    <xf numFmtId="3" fontId="13" fillId="0" borderId="2" xfId="0" applyNumberFormat="1" applyFont="1" applyFill="1" applyBorder="1" applyAlignment="1">
      <alignment horizontal="center" vertical="center"/>
    </xf>
    <xf numFmtId="3" fontId="13" fillId="0" borderId="3" xfId="0" applyNumberFormat="1" applyFont="1" applyFill="1" applyBorder="1" applyAlignment="1">
      <alignment horizontal="center" vertical="center" wrapText="1"/>
    </xf>
    <xf numFmtId="9" fontId="12" fillId="0" borderId="0" xfId="2" applyFont="1" applyFill="1" applyBorder="1" applyAlignment="1">
      <alignment horizontal="center" vertical="center"/>
    </xf>
    <xf numFmtId="3" fontId="12" fillId="0" borderId="11" xfId="0" applyNumberFormat="1" applyFont="1" applyFill="1" applyBorder="1" applyAlignment="1">
      <alignment horizontal="center" vertical="center"/>
    </xf>
    <xf numFmtId="3" fontId="12" fillId="0" borderId="12" xfId="0" applyNumberFormat="1" applyFont="1" applyFill="1" applyBorder="1" applyAlignment="1">
      <alignment horizontal="center" vertical="center"/>
    </xf>
    <xf numFmtId="3" fontId="12" fillId="0" borderId="0" xfId="0" applyNumberFormat="1" applyFont="1" applyFill="1" applyBorder="1" applyAlignment="1">
      <alignment horizontal="center" vertical="center"/>
    </xf>
    <xf numFmtId="3" fontId="12" fillId="0" borderId="4" xfId="0" applyNumberFormat="1" applyFont="1" applyFill="1" applyBorder="1" applyAlignment="1">
      <alignment horizontal="center" vertical="center"/>
    </xf>
    <xf numFmtId="3" fontId="12" fillId="0" borderId="5" xfId="0" applyNumberFormat="1" applyFont="1" applyFill="1" applyBorder="1" applyAlignment="1">
      <alignment horizontal="center" vertical="center"/>
    </xf>
    <xf numFmtId="41" fontId="12" fillId="0" borderId="11" xfId="1" applyNumberFormat="1" applyFont="1" applyFill="1" applyBorder="1" applyAlignment="1">
      <alignment horizontal="center" vertical="center"/>
    </xf>
    <xf numFmtId="41" fontId="12" fillId="0" borderId="12" xfId="1" applyNumberFormat="1" applyFont="1" applyFill="1" applyBorder="1" applyAlignment="1">
      <alignment horizontal="center" vertical="center"/>
    </xf>
    <xf numFmtId="41" fontId="15" fillId="0" borderId="0" xfId="1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left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1" xfId="0" applyFont="1" applyBorder="1"/>
    <xf numFmtId="41" fontId="2" fillId="0" borderId="1" xfId="1" applyFont="1" applyBorder="1" applyAlignment="1">
      <alignment horizontal="center" vertical="center"/>
    </xf>
    <xf numFmtId="41" fontId="2" fillId="0" borderId="1" xfId="1" applyFont="1" applyBorder="1"/>
    <xf numFmtId="41" fontId="2" fillId="0" borderId="12" xfId="1" applyFont="1" applyBorder="1"/>
    <xf numFmtId="0" fontId="3" fillId="0" borderId="11" xfId="0" applyFont="1" applyBorder="1"/>
    <xf numFmtId="0" fontId="3" fillId="0" borderId="11" xfId="0" applyFont="1" applyBorder="1" applyAlignment="1">
      <alignment horizontal="left"/>
    </xf>
    <xf numFmtId="165" fontId="0" fillId="0" borderId="0" xfId="1" applyNumberFormat="1" applyFont="1"/>
    <xf numFmtId="41" fontId="2" fillId="0" borderId="1" xfId="0" applyNumberFormat="1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wrapText="1"/>
    </xf>
    <xf numFmtId="41" fontId="3" fillId="0" borderId="11" xfId="1" applyFont="1" applyBorder="1"/>
    <xf numFmtId="41" fontId="3" fillId="0" borderId="1" xfId="1" applyFont="1" applyBorder="1" applyAlignment="1">
      <alignment horizontal="center" vertical="center" wrapText="1"/>
    </xf>
    <xf numFmtId="41" fontId="3" fillId="0" borderId="12" xfId="1" applyFont="1" applyBorder="1" applyAlignment="1">
      <alignment horizontal="center" vertical="center" wrapText="1"/>
    </xf>
    <xf numFmtId="41" fontId="3" fillId="0" borderId="11" xfId="1" applyFont="1" applyBorder="1" applyAlignment="1">
      <alignment horizontal="center" wrapText="1"/>
    </xf>
    <xf numFmtId="41" fontId="2" fillId="0" borderId="21" xfId="1" applyFont="1" applyBorder="1"/>
    <xf numFmtId="41" fontId="12" fillId="0" borderId="22" xfId="1" applyNumberFormat="1" applyFont="1" applyFill="1" applyBorder="1" applyAlignment="1">
      <alignment horizontal="center" vertical="center"/>
    </xf>
    <xf numFmtId="41" fontId="12" fillId="0" borderId="23" xfId="1" applyNumberFormat="1" applyFont="1" applyFill="1" applyBorder="1" applyAlignment="1">
      <alignment horizontal="center" vertical="center"/>
    </xf>
    <xf numFmtId="3" fontId="12" fillId="0" borderId="24" xfId="0" applyNumberFormat="1" applyFont="1" applyFill="1" applyBorder="1" applyAlignment="1">
      <alignment horizontal="center" vertical="center"/>
    </xf>
    <xf numFmtId="3" fontId="12" fillId="0" borderId="25" xfId="0" applyNumberFormat="1" applyFont="1" applyFill="1" applyBorder="1" applyAlignment="1">
      <alignment horizontal="center" vertical="center"/>
    </xf>
    <xf numFmtId="3" fontId="0" fillId="0" borderId="0" xfId="0" applyNumberFormat="1"/>
    <xf numFmtId="0" fontId="0" fillId="0" borderId="0" xfId="0"/>
    <xf numFmtId="0" fontId="3" fillId="0" borderId="13" xfId="0" applyFont="1" applyBorder="1"/>
    <xf numFmtId="41" fontId="3" fillId="0" borderId="17" xfId="1" applyFont="1" applyBorder="1"/>
    <xf numFmtId="0" fontId="3" fillId="0" borderId="33" xfId="0" applyFont="1" applyBorder="1" applyAlignment="1">
      <alignment horizontal="center"/>
    </xf>
    <xf numFmtId="41" fontId="3" fillId="0" borderId="17" xfId="0" applyNumberFormat="1" applyFont="1" applyBorder="1"/>
    <xf numFmtId="41" fontId="3" fillId="0" borderId="14" xfId="1" applyFont="1" applyBorder="1"/>
    <xf numFmtId="0" fontId="5" fillId="0" borderId="1" xfId="0" applyFont="1" applyFill="1" applyBorder="1" applyAlignment="1">
      <alignment horizontal="center" vertical="center"/>
    </xf>
    <xf numFmtId="41" fontId="2" fillId="0" borderId="1" xfId="1" applyFont="1" applyFill="1" applyBorder="1" applyAlignment="1">
      <alignment horizontal="center" vertical="center"/>
    </xf>
    <xf numFmtId="0" fontId="0" fillId="0" borderId="0" xfId="0" applyFill="1"/>
    <xf numFmtId="0" fontId="3" fillId="0" borderId="1" xfId="0" applyFont="1" applyFill="1" applyBorder="1" applyAlignment="1">
      <alignment horizontal="center" vertical="center"/>
    </xf>
    <xf numFmtId="41" fontId="2" fillId="0" borderId="33" xfId="1" applyFont="1" applyFill="1" applyBorder="1"/>
    <xf numFmtId="41" fontId="2" fillId="0" borderId="12" xfId="1" applyFont="1" applyFill="1" applyBorder="1"/>
    <xf numFmtId="41" fontId="2" fillId="0" borderId="11" xfId="1" applyFont="1" applyBorder="1" applyAlignment="1">
      <alignment horizontal="left"/>
    </xf>
    <xf numFmtId="0" fontId="17" fillId="0" borderId="0" xfId="17" applyFont="1"/>
    <xf numFmtId="0" fontId="18" fillId="0" borderId="0" xfId="17" applyFont="1"/>
    <xf numFmtId="0" fontId="19" fillId="0" borderId="0" xfId="17" applyFont="1" applyAlignment="1">
      <alignment horizontal="center"/>
    </xf>
    <xf numFmtId="17" fontId="19" fillId="0" borderId="0" xfId="17" quotePrefix="1" applyNumberFormat="1" applyFont="1" applyAlignment="1">
      <alignment horizontal="center"/>
    </xf>
    <xf numFmtId="0" fontId="20" fillId="0" borderId="0" xfId="17" applyFont="1" applyAlignment="1">
      <alignment horizontal="left" indent="15"/>
    </xf>
    <xf numFmtId="0" fontId="23" fillId="0" borderId="0" xfId="17" applyFont="1" applyAlignment="1">
      <alignment horizontal="center"/>
    </xf>
    <xf numFmtId="0" fontId="25" fillId="0" borderId="0" xfId="17" applyFont="1"/>
    <xf numFmtId="0" fontId="26" fillId="0" borderId="0" xfId="17" applyFont="1"/>
    <xf numFmtId="0" fontId="17" fillId="0" borderId="0" xfId="17" quotePrefix="1" applyFont="1"/>
    <xf numFmtId="0" fontId="27" fillId="0" borderId="0" xfId="17" applyFont="1"/>
    <xf numFmtId="0" fontId="30" fillId="0" borderId="0" xfId="17" applyFont="1"/>
    <xf numFmtId="0" fontId="31" fillId="0" borderId="0" xfId="17" applyFont="1"/>
    <xf numFmtId="0" fontId="32" fillId="0" borderId="0" xfId="17" applyFont="1"/>
    <xf numFmtId="0" fontId="27" fillId="0" borderId="0" xfId="17" quotePrefix="1" applyFont="1"/>
    <xf numFmtId="0" fontId="33" fillId="0" borderId="0" xfId="17" applyFont="1"/>
    <xf numFmtId="0" fontId="34" fillId="0" borderId="0" xfId="17" applyFont="1"/>
    <xf numFmtId="0" fontId="35" fillId="0" borderId="0" xfId="0" applyFont="1"/>
    <xf numFmtId="0" fontId="7" fillId="0" borderId="0" xfId="0" applyFont="1" applyAlignment="1">
      <alignment vertical="center"/>
    </xf>
    <xf numFmtId="0" fontId="29" fillId="0" borderId="0" xfId="17" applyFont="1" applyAlignment="1">
      <alignment vertical="center"/>
    </xf>
    <xf numFmtId="0" fontId="34" fillId="0" borderId="0" xfId="19" applyFont="1" applyAlignment="1">
      <alignment horizontal="center" vertical="center"/>
    </xf>
    <xf numFmtId="0" fontId="34" fillId="0" borderId="32" xfId="19" applyFont="1" applyBorder="1" applyAlignment="1">
      <alignment horizontal="left" vertical="center"/>
    </xf>
    <xf numFmtId="0" fontId="34" fillId="0" borderId="32" xfId="19" applyFont="1" applyBorder="1" applyAlignment="1">
      <alignment vertical="center"/>
    </xf>
    <xf numFmtId="0" fontId="34" fillId="0" borderId="32" xfId="19" applyFont="1" applyBorder="1" applyAlignment="1">
      <alignment horizontal="center" vertical="center"/>
    </xf>
    <xf numFmtId="17" fontId="28" fillId="0" borderId="0" xfId="17" applyNumberFormat="1" applyFont="1" applyAlignment="1">
      <alignment horizontal="left" vertical="center"/>
    </xf>
    <xf numFmtId="0" fontId="7" fillId="0" borderId="0" xfId="19" applyFont="1" applyAlignment="1">
      <alignment vertical="center"/>
    </xf>
    <xf numFmtId="0" fontId="7" fillId="0" borderId="0" xfId="19" applyFont="1" applyAlignment="1">
      <alignment horizontal="center" vertical="center"/>
    </xf>
    <xf numFmtId="0" fontId="7" fillId="0" borderId="0" xfId="19" applyFont="1" applyAlignment="1">
      <alignment horizontal="left" vertical="center"/>
    </xf>
    <xf numFmtId="0" fontId="38" fillId="0" borderId="0" xfId="17" applyFont="1" applyAlignment="1">
      <alignment vertical="center"/>
    </xf>
    <xf numFmtId="9" fontId="29" fillId="0" borderId="0" xfId="17" applyNumberFormat="1" applyFont="1" applyAlignment="1">
      <alignment vertical="center"/>
    </xf>
    <xf numFmtId="0" fontId="34" fillId="0" borderId="0" xfId="19" applyFont="1" applyAlignment="1">
      <alignment horizontal="left" vertical="center"/>
    </xf>
    <xf numFmtId="0" fontId="29" fillId="0" borderId="0" xfId="17" applyFont="1" applyAlignment="1">
      <alignment horizontal="left" vertical="center"/>
    </xf>
    <xf numFmtId="0" fontId="39" fillId="0" borderId="0" xfId="17" applyFont="1" applyAlignment="1">
      <alignment vertical="center"/>
    </xf>
    <xf numFmtId="0" fontId="40" fillId="0" borderId="0" xfId="0" applyFont="1" applyAlignment="1">
      <alignment horizontal="center" vertical="center" readingOrder="1"/>
    </xf>
    <xf numFmtId="0" fontId="7" fillId="0" borderId="0" xfId="0" applyFont="1" applyAlignment="1">
      <alignment vertical="center" wrapText="1"/>
    </xf>
    <xf numFmtId="3" fontId="2" fillId="0" borderId="33" xfId="0" applyNumberFormat="1" applyFont="1" applyFill="1" applyBorder="1" applyAlignment="1">
      <alignment horizontal="center" vertical="center"/>
    </xf>
    <xf numFmtId="0" fontId="41" fillId="0" borderId="0" xfId="18" applyFont="1" applyAlignment="1">
      <alignment horizontal="center" vertical="center"/>
    </xf>
    <xf numFmtId="0" fontId="10" fillId="0" borderId="0" xfId="18" applyFont="1" applyAlignment="1">
      <alignment horizontal="center" vertical="center"/>
    </xf>
    <xf numFmtId="0" fontId="10" fillId="0" borderId="0" xfId="18" quotePrefix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41" fontId="2" fillId="0" borderId="12" xfId="1" applyFont="1" applyFill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center" wrapText="1"/>
    </xf>
    <xf numFmtId="0" fontId="3" fillId="0" borderId="12" xfId="1" applyNumberFormat="1" applyFont="1" applyBorder="1" applyAlignment="1">
      <alignment horizontal="center" vertical="center" wrapText="1"/>
    </xf>
    <xf numFmtId="41" fontId="2" fillId="0" borderId="17" xfId="1" applyFont="1" applyBorder="1"/>
    <xf numFmtId="41" fontId="2" fillId="0" borderId="14" xfId="1" applyFont="1" applyBorder="1"/>
    <xf numFmtId="0" fontId="3" fillId="0" borderId="21" xfId="1" applyNumberFormat="1" applyFont="1" applyBorder="1" applyAlignment="1">
      <alignment horizontal="center" vertical="center" wrapText="1"/>
    </xf>
    <xf numFmtId="0" fontId="3" fillId="0" borderId="23" xfId="1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41" fontId="2" fillId="0" borderId="21" xfId="0" applyNumberFormat="1" applyFont="1" applyBorder="1"/>
    <xf numFmtId="0" fontId="3" fillId="0" borderId="11" xfId="0" applyFont="1" applyBorder="1" applyAlignment="1">
      <alignment horizontal="center" vertical="center"/>
    </xf>
    <xf numFmtId="0" fontId="2" fillId="0" borderId="13" xfId="0" applyFont="1" applyBorder="1"/>
    <xf numFmtId="0" fontId="3" fillId="0" borderId="1" xfId="0" applyFont="1" applyBorder="1" applyAlignment="1">
      <alignment horizontal="center" vertical="center" textRotation="90"/>
    </xf>
    <xf numFmtId="41" fontId="6" fillId="0" borderId="1" xfId="1" applyFont="1" applyBorder="1"/>
    <xf numFmtId="41" fontId="6" fillId="0" borderId="12" xfId="1" applyFont="1" applyBorder="1"/>
    <xf numFmtId="0" fontId="6" fillId="0" borderId="1" xfId="0" applyFont="1" applyBorder="1" applyAlignment="1">
      <alignment horizontal="left" vertical="center"/>
    </xf>
    <xf numFmtId="0" fontId="6" fillId="0" borderId="1" xfId="0" applyFont="1" applyBorder="1"/>
    <xf numFmtId="0" fontId="43" fillId="0" borderId="1" xfId="0" applyFont="1" applyFill="1" applyBorder="1" applyAlignment="1">
      <alignment horizontal="center" vertical="center"/>
    </xf>
    <xf numFmtId="41" fontId="6" fillId="0" borderId="1" xfId="0" applyNumberFormat="1" applyFont="1" applyFill="1" applyBorder="1"/>
    <xf numFmtId="41" fontId="6" fillId="0" borderId="12" xfId="0" applyNumberFormat="1" applyFont="1" applyFill="1" applyBorder="1"/>
    <xf numFmtId="0" fontId="3" fillId="0" borderId="1" xfId="0" applyFont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41" fontId="11" fillId="0" borderId="0" xfId="1" applyFont="1"/>
    <xf numFmtId="0" fontId="12" fillId="0" borderId="0" xfId="0" applyFont="1" applyAlignment="1">
      <alignment vertical="center" wrapText="1"/>
    </xf>
    <xf numFmtId="0" fontId="11" fillId="0" borderId="0" xfId="0" applyFont="1" applyAlignment="1"/>
    <xf numFmtId="41" fontId="2" fillId="0" borderId="13" xfId="1" applyFont="1" applyBorder="1" applyAlignment="1">
      <alignment horizontal="left"/>
    </xf>
    <xf numFmtId="0" fontId="29" fillId="0" borderId="0" xfId="17" applyFont="1" applyAlignment="1">
      <alignment horizontal="left" vertical="center" wrapText="1"/>
    </xf>
    <xf numFmtId="0" fontId="29" fillId="0" borderId="0" xfId="17" applyFont="1" applyAlignment="1">
      <alignment vertical="center"/>
    </xf>
    <xf numFmtId="0" fontId="10" fillId="0" borderId="0" xfId="18" applyFont="1" applyAlignment="1">
      <alignment horizontal="center"/>
    </xf>
    <xf numFmtId="0" fontId="34" fillId="0" borderId="0" xfId="19" applyFont="1" applyAlignment="1">
      <alignment horizontal="center" vertical="center"/>
    </xf>
    <xf numFmtId="0" fontId="29" fillId="0" borderId="0" xfId="17" applyFont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41" fontId="3" fillId="0" borderId="1" xfId="1" applyFont="1" applyBorder="1" applyAlignment="1">
      <alignment horizontal="center" vertical="center"/>
    </xf>
    <xf numFmtId="41" fontId="3" fillId="0" borderId="12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5" fillId="0" borderId="0" xfId="0" applyFont="1"/>
    <xf numFmtId="41" fontId="46" fillId="0" borderId="0" xfId="1" applyFont="1"/>
    <xf numFmtId="0" fontId="46" fillId="0" borderId="0" xfId="0" applyFont="1"/>
    <xf numFmtId="0" fontId="46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41" fontId="44" fillId="0" borderId="1" xfId="1" applyFont="1" applyBorder="1"/>
    <xf numFmtId="41" fontId="44" fillId="0" borderId="1" xfId="1" applyFont="1" applyBorder="1" applyAlignment="1">
      <alignment horizontal="center" vertical="center"/>
    </xf>
    <xf numFmtId="41" fontId="44" fillId="0" borderId="12" xfId="1" applyFont="1" applyBorder="1" applyAlignment="1">
      <alignment horizontal="center" vertical="center"/>
    </xf>
    <xf numFmtId="41" fontId="44" fillId="0" borderId="17" xfId="1" applyFont="1" applyBorder="1" applyAlignment="1">
      <alignment horizontal="center" vertical="center"/>
    </xf>
    <xf numFmtId="41" fontId="44" fillId="0" borderId="14" xfId="1" applyFont="1" applyBorder="1" applyAlignment="1">
      <alignment horizontal="center" vertical="center"/>
    </xf>
    <xf numFmtId="41" fontId="44" fillId="0" borderId="12" xfId="1" applyFont="1" applyBorder="1"/>
    <xf numFmtId="41" fontId="44" fillId="0" borderId="17" xfId="1" applyFont="1" applyBorder="1"/>
    <xf numFmtId="41" fontId="44" fillId="0" borderId="14" xfId="1" applyFont="1" applyBorder="1"/>
    <xf numFmtId="41" fontId="47" fillId="0" borderId="34" xfId="1" applyFont="1" applyBorder="1" applyAlignment="1">
      <alignment horizontal="center" vertical="center" textRotation="90"/>
    </xf>
    <xf numFmtId="41" fontId="47" fillId="0" borderId="39" xfId="1" applyFont="1" applyBorder="1" applyAlignment="1">
      <alignment horizontal="center" vertical="center" textRotation="90"/>
    </xf>
    <xf numFmtId="41" fontId="3" fillId="0" borderId="13" xfId="1" applyFont="1" applyBorder="1"/>
    <xf numFmtId="41" fontId="3" fillId="0" borderId="17" xfId="1" applyFont="1" applyBorder="1" applyAlignment="1">
      <alignment horizontal="center" vertical="center"/>
    </xf>
    <xf numFmtId="41" fontId="3" fillId="0" borderId="17" xfId="1" applyFont="1" applyFill="1" applyBorder="1" applyAlignment="1">
      <alignment horizontal="center" vertical="center"/>
    </xf>
    <xf numFmtId="41" fontId="3" fillId="0" borderId="14" xfId="1" applyFont="1" applyFill="1" applyBorder="1" applyAlignment="1">
      <alignment horizontal="center" vertical="center"/>
    </xf>
    <xf numFmtId="41" fontId="3" fillId="0" borderId="11" xfId="1" applyFont="1" applyBorder="1" applyAlignment="1">
      <alignment horizontal="left" vertical="center" wrapText="1"/>
    </xf>
    <xf numFmtId="0" fontId="10" fillId="0" borderId="0" xfId="18" applyFont="1" applyFill="1" applyAlignment="1">
      <alignment horizontal="center" vertical="center"/>
    </xf>
    <xf numFmtId="41" fontId="3" fillId="0" borderId="37" xfId="1" applyFont="1" applyFill="1" applyBorder="1"/>
    <xf numFmtId="41" fontId="3" fillId="0" borderId="14" xfId="1" applyFont="1" applyFill="1" applyBorder="1"/>
    <xf numFmtId="0" fontId="49" fillId="0" borderId="11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/>
    </xf>
    <xf numFmtId="0" fontId="3" fillId="0" borderId="13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41" fontId="3" fillId="0" borderId="13" xfId="1" applyFont="1" applyBorder="1" applyAlignment="1">
      <alignment horizontal="left"/>
    </xf>
    <xf numFmtId="41" fontId="3" fillId="0" borderId="11" xfId="1" applyFont="1" applyBorder="1" applyAlignment="1">
      <alignment horizontal="left"/>
    </xf>
    <xf numFmtId="0" fontId="3" fillId="0" borderId="11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/>
    </xf>
    <xf numFmtId="0" fontId="3" fillId="0" borderId="11" xfId="0" applyFont="1" applyBorder="1" applyAlignment="1">
      <alignment horizontal="left" wrapText="1"/>
    </xf>
    <xf numFmtId="41" fontId="47" fillId="0" borderId="38" xfId="1" applyFont="1" applyBorder="1" applyAlignment="1">
      <alignment horizontal="left" vertical="center"/>
    </xf>
    <xf numFmtId="41" fontId="47" fillId="0" borderId="11" xfId="1" applyFont="1" applyBorder="1" applyAlignment="1">
      <alignment horizontal="left" vertical="center"/>
    </xf>
    <xf numFmtId="41" fontId="47" fillId="0" borderId="13" xfId="1" applyFont="1" applyBorder="1" applyAlignment="1">
      <alignment horizontal="left" vertical="center"/>
    </xf>
    <xf numFmtId="41" fontId="47" fillId="0" borderId="34" xfId="1" applyFont="1" applyBorder="1" applyAlignment="1">
      <alignment horizontal="center" vertical="center"/>
    </xf>
    <xf numFmtId="41" fontId="47" fillId="0" borderId="1" xfId="1" applyFont="1" applyBorder="1"/>
    <xf numFmtId="41" fontId="47" fillId="0" borderId="17" xfId="1" applyFont="1" applyBorder="1"/>
    <xf numFmtId="41" fontId="47" fillId="0" borderId="1" xfId="1" applyFont="1" applyBorder="1" applyAlignment="1">
      <alignment horizontal="center" vertical="center"/>
    </xf>
    <xf numFmtId="41" fontId="47" fillId="0" borderId="1" xfId="1" applyFont="1" applyBorder="1" applyAlignment="1">
      <alignment horizontal="center" vertical="center" textRotation="90"/>
    </xf>
    <xf numFmtId="41" fontId="47" fillId="0" borderId="12" xfId="1" applyFont="1" applyBorder="1" applyAlignment="1">
      <alignment horizontal="center" vertical="center" textRotation="90"/>
    </xf>
    <xf numFmtId="41" fontId="47" fillId="0" borderId="11" xfId="1" applyFont="1" applyBorder="1" applyAlignment="1">
      <alignment horizontal="left" vertical="center" wrapText="1"/>
    </xf>
    <xf numFmtId="41" fontId="47" fillId="0" borderId="13" xfId="1" applyFont="1" applyBorder="1" applyAlignment="1">
      <alignment horizontal="left" vertical="center" wrapText="1"/>
    </xf>
    <xf numFmtId="41" fontId="6" fillId="0" borderId="17" xfId="0" applyNumberFormat="1" applyFont="1" applyFill="1" applyBorder="1"/>
    <xf numFmtId="41" fontId="6" fillId="0" borderId="14" xfId="0" applyNumberFormat="1" applyFont="1" applyFill="1" applyBorder="1"/>
    <xf numFmtId="0" fontId="29" fillId="0" borderId="0" xfId="17" applyFont="1" applyFill="1" applyAlignment="1">
      <alignment vertical="center"/>
    </xf>
    <xf numFmtId="0" fontId="3" fillId="0" borderId="12" xfId="0" applyFont="1" applyBorder="1" applyAlignment="1">
      <alignment horizontal="center" vertical="center" textRotation="90"/>
    </xf>
    <xf numFmtId="0" fontId="3" fillId="0" borderId="11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41" fontId="43" fillId="0" borderId="17" xfId="1" applyFont="1" applyBorder="1"/>
    <xf numFmtId="41" fontId="43" fillId="0" borderId="14" xfId="1" applyFont="1" applyBorder="1"/>
    <xf numFmtId="0" fontId="7" fillId="0" borderId="0" xfId="19" applyFont="1" applyFill="1" applyAlignment="1">
      <alignment horizontal="left" vertical="center"/>
    </xf>
    <xf numFmtId="41" fontId="47" fillId="0" borderId="40" xfId="1" applyFont="1" applyBorder="1" applyAlignment="1">
      <alignment horizontal="left" vertical="center"/>
    </xf>
    <xf numFmtId="0" fontId="46" fillId="0" borderId="0" xfId="0" applyFont="1" applyAlignment="1">
      <alignment horizontal="left"/>
    </xf>
    <xf numFmtId="0" fontId="38" fillId="0" borderId="0" xfId="17" applyFont="1" applyFill="1" applyAlignment="1">
      <alignment vertical="center"/>
    </xf>
    <xf numFmtId="0" fontId="29" fillId="0" borderId="0" xfId="17" applyFont="1" applyFill="1" applyAlignment="1">
      <alignment horizontal="left" vertical="center" wrapText="1"/>
    </xf>
    <xf numFmtId="0" fontId="7" fillId="2" borderId="0" xfId="17" applyFont="1" applyFill="1" applyAlignment="1">
      <alignment horizontal="center"/>
    </xf>
    <xf numFmtId="0" fontId="29" fillId="0" borderId="0" xfId="17" applyFont="1" applyAlignment="1">
      <alignment horizontal="center"/>
    </xf>
    <xf numFmtId="0" fontId="28" fillId="0" borderId="0" xfId="17" applyFont="1" applyAlignment="1">
      <alignment horizontal="center"/>
    </xf>
    <xf numFmtId="0" fontId="22" fillId="0" borderId="0" xfId="17" applyFont="1" applyAlignment="1">
      <alignment horizontal="left" wrapText="1"/>
    </xf>
    <xf numFmtId="0" fontId="24" fillId="0" borderId="0" xfId="17" applyFont="1" applyAlignment="1">
      <alignment horizontal="center"/>
    </xf>
    <xf numFmtId="0" fontId="21" fillId="0" borderId="0" xfId="17" applyFont="1" applyAlignment="1">
      <alignment horizontal="center" wrapText="1"/>
    </xf>
    <xf numFmtId="49" fontId="27" fillId="0" borderId="0" xfId="17" applyNumberFormat="1" applyFont="1" applyAlignment="1">
      <alignment horizontal="center" vertical="center"/>
    </xf>
    <xf numFmtId="0" fontId="28" fillId="0" borderId="0" xfId="17" applyFont="1" applyAlignment="1">
      <alignment horizontal="center" wrapText="1"/>
    </xf>
    <xf numFmtId="17" fontId="29" fillId="0" borderId="0" xfId="17" applyNumberFormat="1" applyFont="1" applyAlignment="1">
      <alignment horizontal="center" wrapText="1"/>
    </xf>
    <xf numFmtId="0" fontId="7" fillId="0" borderId="0" xfId="17" applyFont="1" applyAlignment="1">
      <alignment horizontal="left" vertical="center" wrapText="1"/>
    </xf>
    <xf numFmtId="0" fontId="7" fillId="0" borderId="0" xfId="17" applyFont="1" applyAlignment="1">
      <alignment horizontal="left" vertical="center"/>
    </xf>
    <xf numFmtId="0" fontId="29" fillId="0" borderId="0" xfId="17" applyFont="1" applyAlignment="1">
      <alignment vertical="center"/>
    </xf>
    <xf numFmtId="0" fontId="29" fillId="0" borderId="0" xfId="17" applyFont="1" applyAlignment="1">
      <alignment horizontal="left" vertical="center" wrapText="1"/>
    </xf>
    <xf numFmtId="0" fontId="7" fillId="0" borderId="0" xfId="17" applyFont="1" applyFill="1" applyAlignment="1">
      <alignment horizontal="left" vertical="center" wrapText="1"/>
    </xf>
    <xf numFmtId="0" fontId="29" fillId="0" borderId="0" xfId="17" applyFont="1" applyAlignment="1">
      <alignment horizontal="left" vertical="top" wrapText="1"/>
    </xf>
    <xf numFmtId="0" fontId="29" fillId="0" borderId="0" xfId="17" applyFont="1" applyFill="1" applyAlignment="1">
      <alignment horizontal="left" vertical="center" wrapText="1"/>
    </xf>
    <xf numFmtId="0" fontId="34" fillId="0" borderId="0" xfId="19" applyFont="1" applyAlignment="1">
      <alignment horizontal="center" vertical="center"/>
    </xf>
    <xf numFmtId="0" fontId="29" fillId="0" borderId="0" xfId="17" applyFont="1" applyAlignment="1">
      <alignment vertical="center" wrapText="1"/>
    </xf>
    <xf numFmtId="3" fontId="12" fillId="0" borderId="7" xfId="0" applyNumberFormat="1" applyFont="1" applyFill="1" applyBorder="1" applyAlignment="1">
      <alignment horizontal="center" vertical="center" wrapText="1"/>
    </xf>
    <xf numFmtId="3" fontId="12" fillId="0" borderId="8" xfId="0" applyNumberFormat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33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left" vertical="center" wrapText="1"/>
    </xf>
    <xf numFmtId="0" fontId="6" fillId="0" borderId="19" xfId="0" applyFont="1" applyFill="1" applyBorder="1" applyAlignment="1">
      <alignment horizontal="left" vertical="center" wrapText="1"/>
    </xf>
    <xf numFmtId="0" fontId="6" fillId="0" borderId="20" xfId="0" applyFont="1" applyFill="1" applyBorder="1" applyAlignment="1">
      <alignment horizontal="left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1" fontId="3" fillId="0" borderId="1" xfId="1" applyFont="1" applyBorder="1" applyAlignment="1">
      <alignment horizontal="center" vertical="center"/>
    </xf>
    <xf numFmtId="41" fontId="3" fillId="0" borderId="12" xfId="1" applyFont="1" applyBorder="1" applyAlignment="1">
      <alignment horizontal="center" vertical="center"/>
    </xf>
    <xf numFmtId="41" fontId="3" fillId="0" borderId="27" xfId="1" applyFont="1" applyBorder="1" applyAlignment="1">
      <alignment horizontal="center"/>
    </xf>
    <xf numFmtId="41" fontId="3" fillId="0" borderId="28" xfId="1" applyFont="1" applyBorder="1" applyAlignment="1">
      <alignment horizontal="center"/>
    </xf>
    <xf numFmtId="41" fontId="3" fillId="0" borderId="29" xfId="1" applyFont="1" applyBorder="1" applyAlignment="1">
      <alignment horizontal="center"/>
    </xf>
    <xf numFmtId="41" fontId="3" fillId="0" borderId="11" xfId="1" applyFont="1" applyBorder="1" applyAlignment="1">
      <alignment horizontal="center"/>
    </xf>
    <xf numFmtId="41" fontId="3" fillId="0" borderId="1" xfId="1" applyFont="1" applyBorder="1" applyAlignment="1">
      <alignment horizontal="center"/>
    </xf>
    <xf numFmtId="41" fontId="3" fillId="0" borderId="12" xfId="1" applyFont="1" applyBorder="1" applyAlignment="1">
      <alignment horizontal="center"/>
    </xf>
    <xf numFmtId="0" fontId="2" fillId="0" borderId="7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3" fillId="0" borderId="1" xfId="1" applyNumberFormat="1" applyFont="1" applyBorder="1" applyAlignment="1">
      <alignment horizontal="center"/>
    </xf>
    <xf numFmtId="0" fontId="48" fillId="0" borderId="0" xfId="0" applyFont="1" applyAlignment="1">
      <alignment horizontal="left" vertical="center" wrapText="1"/>
    </xf>
    <xf numFmtId="41" fontId="3" fillId="0" borderId="9" xfId="1" applyFont="1" applyBorder="1" applyAlignment="1">
      <alignment horizontal="center"/>
    </xf>
    <xf numFmtId="41" fontId="3" fillId="0" borderId="16" xfId="1" applyFont="1" applyBorder="1" applyAlignment="1">
      <alignment horizontal="center"/>
    </xf>
    <xf numFmtId="41" fontId="3" fillId="0" borderId="10" xfId="1" applyFont="1" applyBorder="1" applyAlignment="1">
      <alignment horizontal="center"/>
    </xf>
    <xf numFmtId="0" fontId="3" fillId="0" borderId="12" xfId="1" applyNumberFormat="1" applyFont="1" applyBorder="1" applyAlignment="1">
      <alignment horizontal="center"/>
    </xf>
    <xf numFmtId="0" fontId="5" fillId="0" borderId="31" xfId="0" applyFont="1" applyBorder="1" applyAlignment="1">
      <alignment horizontal="left" vertical="center" wrapText="1"/>
    </xf>
    <xf numFmtId="0" fontId="0" fillId="0" borderId="3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41" fontId="3" fillId="0" borderId="22" xfId="1" applyFont="1" applyBorder="1" applyAlignment="1">
      <alignment horizontal="left" vertical="center" wrapText="1"/>
    </xf>
    <xf numFmtId="41" fontId="3" fillId="0" borderId="36" xfId="1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26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2" fillId="0" borderId="7" xfId="0" applyFont="1" applyBorder="1" applyAlignment="1">
      <alignment horizontal="left" wrapText="1"/>
    </xf>
    <xf numFmtId="0" fontId="2" fillId="0" borderId="15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3" fillId="0" borderId="9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31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 wrapText="1"/>
    </xf>
    <xf numFmtId="41" fontId="44" fillId="0" borderId="7" xfId="1" applyFont="1" applyBorder="1" applyAlignment="1">
      <alignment horizontal="left" wrapText="1"/>
    </xf>
    <xf numFmtId="41" fontId="44" fillId="0" borderId="15" xfId="1" applyFont="1" applyBorder="1" applyAlignment="1">
      <alignment horizontal="left"/>
    </xf>
    <xf numFmtId="41" fontId="44" fillId="0" borderId="8" xfId="1" applyFont="1" applyBorder="1" applyAlignment="1">
      <alignment horizontal="left"/>
    </xf>
    <xf numFmtId="0" fontId="44" fillId="0" borderId="0" xfId="0" applyFont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41" fontId="44" fillId="0" borderId="7" xfId="1" applyFont="1" applyBorder="1" applyAlignment="1">
      <alignment horizontal="left" vertical="center" wrapText="1"/>
    </xf>
    <xf numFmtId="41" fontId="44" fillId="0" borderId="15" xfId="1" applyFont="1" applyBorder="1" applyAlignment="1">
      <alignment horizontal="left" vertical="center" wrapText="1"/>
    </xf>
    <xf numFmtId="41" fontId="44" fillId="0" borderId="8" xfId="1" applyFont="1" applyBorder="1" applyAlignment="1">
      <alignment horizontal="left" vertical="center" wrapText="1"/>
    </xf>
    <xf numFmtId="41" fontId="47" fillId="0" borderId="22" xfId="1" applyFont="1" applyBorder="1" applyAlignment="1">
      <alignment horizontal="left" vertical="center"/>
    </xf>
    <xf numFmtId="41" fontId="47" fillId="0" borderId="38" xfId="1" applyFont="1" applyBorder="1" applyAlignment="1">
      <alignment horizontal="left" vertical="center"/>
    </xf>
    <xf numFmtId="41" fontId="47" fillId="0" borderId="36" xfId="1" applyFont="1" applyBorder="1" applyAlignment="1">
      <alignment horizontal="left" vertical="center"/>
    </xf>
    <xf numFmtId="41" fontId="44" fillId="0" borderId="31" xfId="1" applyFont="1" applyBorder="1" applyAlignment="1">
      <alignment horizontal="left" vertical="center" wrapText="1"/>
    </xf>
    <xf numFmtId="41" fontId="44" fillId="0" borderId="30" xfId="1" applyFont="1" applyBorder="1" applyAlignment="1">
      <alignment horizontal="left" vertical="center"/>
    </xf>
    <xf numFmtId="41" fontId="44" fillId="0" borderId="6" xfId="1" applyFont="1" applyBorder="1" applyAlignment="1">
      <alignment horizontal="left" vertical="center"/>
    </xf>
    <xf numFmtId="41" fontId="47" fillId="0" borderId="11" xfId="1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left" vertical="center" wrapText="1"/>
    </xf>
    <xf numFmtId="0" fontId="2" fillId="0" borderId="15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0" borderId="1" xfId="1" applyNumberFormat="1" applyFont="1" applyFill="1" applyBorder="1" applyAlignment="1">
      <alignment horizontal="center"/>
    </xf>
    <xf numFmtId="41" fontId="47" fillId="0" borderId="22" xfId="1" applyFont="1" applyBorder="1" applyAlignment="1">
      <alignment horizontal="left" vertical="center" wrapText="1"/>
    </xf>
    <xf numFmtId="41" fontId="47" fillId="0" borderId="36" xfId="1" applyFont="1" applyBorder="1" applyAlignment="1">
      <alignment horizontal="left" vertical="center" wrapText="1"/>
    </xf>
    <xf numFmtId="41" fontId="47" fillId="0" borderId="38" xfId="1" applyFont="1" applyBorder="1" applyAlignment="1">
      <alignment horizontal="left" vertical="center" wrapText="1"/>
    </xf>
  </cellXfs>
  <cellStyles count="20">
    <cellStyle name="Hipervínculo" xfId="18" builtinId="8"/>
    <cellStyle name="Hipervínculo 2" xfId="4" xr:uid="{00000000-0005-0000-0000-000030000000}"/>
    <cellStyle name="Millares [0]" xfId="1" builtinId="6"/>
    <cellStyle name="Millares [0] 2" xfId="6" xr:uid="{00000000-0005-0000-0000-000032000000}"/>
    <cellStyle name="Millares 2" xfId="7" xr:uid="{00000000-0005-0000-0000-000033000000}"/>
    <cellStyle name="Millares 2 2" xfId="8" xr:uid="{00000000-0005-0000-0000-000034000000}"/>
    <cellStyle name="Millares 3" xfId="5" xr:uid="{00000000-0005-0000-0000-000031000000}"/>
    <cellStyle name="Millares 4" xfId="14" xr:uid="{00000000-0005-0000-0000-00003C000000}"/>
    <cellStyle name="Millares 5" xfId="16" xr:uid="{00000000-0005-0000-0000-00003D000000}"/>
    <cellStyle name="Millares 6" xfId="15" xr:uid="{00000000-0005-0000-0000-00003E000000}"/>
    <cellStyle name="No-definido" xfId="9" xr:uid="{00000000-0005-0000-0000-000035000000}"/>
    <cellStyle name="Normal" xfId="0" builtinId="0"/>
    <cellStyle name="Normal 10 3" xfId="17" xr:uid="{1B5FFE3A-257C-41E8-845E-FD1A79187CC7}"/>
    <cellStyle name="Normal 2" xfId="10" xr:uid="{00000000-0005-0000-0000-000037000000}"/>
    <cellStyle name="Normal 2 2" xfId="11" xr:uid="{00000000-0005-0000-0000-000038000000}"/>
    <cellStyle name="Normal 2 2 2" xfId="12" xr:uid="{00000000-0005-0000-0000-000039000000}"/>
    <cellStyle name="Normal 3" xfId="13" xr:uid="{00000000-0005-0000-0000-00003A000000}"/>
    <cellStyle name="Normal 4" xfId="3" xr:uid="{00000000-0005-0000-0000-000036000000}"/>
    <cellStyle name="Normal_indice" xfId="19" xr:uid="{638087FE-D594-4FCA-9491-AE4E87081B63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L" sz="1000" b="1"/>
              <a:t>Gráfico 1. Chile: Evolución de la superficie y producción nacional de avena</a:t>
            </a:r>
          </a:p>
          <a:p>
            <a:pPr>
              <a:defRPr sz="1000" b="1"/>
            </a:pPr>
            <a:r>
              <a:rPr lang="es-CL" sz="1000" b="1"/>
              <a:t>2000 - 2020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'1'!$D$4</c:f>
              <c:strCache>
                <c:ptCount val="1"/>
                <c:pt idx="0">
                  <c:v>Producción
(ton)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'1'!$B$6:$B$27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2020*</c:v>
                </c:pt>
                <c:pt idx="21">
                  <c:v>2021**</c:v>
                </c:pt>
              </c:strCache>
            </c:strRef>
          </c:cat>
          <c:val>
            <c:numRef>
              <c:f>'1'!$D$6:$D$27</c:f>
              <c:numCache>
                <c:formatCode>#,##0</c:formatCode>
                <c:ptCount val="22"/>
                <c:pt idx="0">
                  <c:v>247936</c:v>
                </c:pt>
                <c:pt idx="1">
                  <c:v>344527</c:v>
                </c:pt>
                <c:pt idx="2">
                  <c:v>416297</c:v>
                </c:pt>
                <c:pt idx="3">
                  <c:v>488050</c:v>
                </c:pt>
                <c:pt idx="4">
                  <c:v>538600</c:v>
                </c:pt>
                <c:pt idx="5">
                  <c:v>357352</c:v>
                </c:pt>
                <c:pt idx="6">
                  <c:v>435041</c:v>
                </c:pt>
                <c:pt idx="7">
                  <c:v>341911</c:v>
                </c:pt>
                <c:pt idx="8">
                  <c:v>383759</c:v>
                </c:pt>
                <c:pt idx="9">
                  <c:v>344212</c:v>
                </c:pt>
                <c:pt idx="10">
                  <c:v>380853</c:v>
                </c:pt>
                <c:pt idx="11">
                  <c:v>563812</c:v>
                </c:pt>
                <c:pt idx="12">
                  <c:v>450798</c:v>
                </c:pt>
                <c:pt idx="13">
                  <c:v>680382</c:v>
                </c:pt>
                <c:pt idx="14">
                  <c:v>609926</c:v>
                </c:pt>
                <c:pt idx="15">
                  <c:v>421048</c:v>
                </c:pt>
                <c:pt idx="16">
                  <c:v>533080</c:v>
                </c:pt>
                <c:pt idx="17">
                  <c:v>713102</c:v>
                </c:pt>
                <c:pt idx="18">
                  <c:v>571471</c:v>
                </c:pt>
                <c:pt idx="19">
                  <c:v>384922</c:v>
                </c:pt>
                <c:pt idx="20">
                  <c:v>455968.79399999994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3-4829-AADB-D4CD3CE46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88857391"/>
        <c:axId val="161936927"/>
      </c:barChart>
      <c:lineChart>
        <c:grouping val="standard"/>
        <c:varyColors val="0"/>
        <c:ser>
          <c:idx val="0"/>
          <c:order val="0"/>
          <c:tx>
            <c:strRef>
              <c:f>'1'!$C$4</c:f>
              <c:strCache>
                <c:ptCount val="1"/>
                <c:pt idx="0">
                  <c:v>Superficie
(ha)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'1'!$B$6:$B$27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2020*</c:v>
                </c:pt>
                <c:pt idx="21">
                  <c:v>2021**</c:v>
                </c:pt>
              </c:strCache>
            </c:strRef>
          </c:cat>
          <c:val>
            <c:numRef>
              <c:f>'1'!$C$6:$C$27</c:f>
              <c:numCache>
                <c:formatCode>#,##0</c:formatCode>
                <c:ptCount val="22"/>
                <c:pt idx="0">
                  <c:v>88701</c:v>
                </c:pt>
                <c:pt idx="1">
                  <c:v>89610</c:v>
                </c:pt>
                <c:pt idx="2">
                  <c:v>93250</c:v>
                </c:pt>
                <c:pt idx="3">
                  <c:v>104620</c:v>
                </c:pt>
                <c:pt idx="4">
                  <c:v>122580</c:v>
                </c:pt>
                <c:pt idx="5">
                  <c:v>76680</c:v>
                </c:pt>
                <c:pt idx="6">
                  <c:v>90190</c:v>
                </c:pt>
                <c:pt idx="7">
                  <c:v>82471</c:v>
                </c:pt>
                <c:pt idx="8">
                  <c:v>97936</c:v>
                </c:pt>
                <c:pt idx="9">
                  <c:v>101101</c:v>
                </c:pt>
                <c:pt idx="10">
                  <c:v>75873</c:v>
                </c:pt>
                <c:pt idx="11">
                  <c:v>105643</c:v>
                </c:pt>
                <c:pt idx="12">
                  <c:v>100936</c:v>
                </c:pt>
                <c:pt idx="13">
                  <c:v>126833</c:v>
                </c:pt>
                <c:pt idx="14">
                  <c:v>136339</c:v>
                </c:pt>
                <c:pt idx="15">
                  <c:v>90449</c:v>
                </c:pt>
                <c:pt idx="16">
                  <c:v>107805</c:v>
                </c:pt>
                <c:pt idx="17">
                  <c:v>136818</c:v>
                </c:pt>
                <c:pt idx="18">
                  <c:v>107528</c:v>
                </c:pt>
                <c:pt idx="19">
                  <c:v>74617</c:v>
                </c:pt>
                <c:pt idx="20">
                  <c:v>96994</c:v>
                </c:pt>
                <c:pt idx="21">
                  <c:v>112563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53-4829-AADB-D4CD3CE46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78111"/>
        <c:axId val="2047070495"/>
      </c:lineChart>
      <c:catAx>
        <c:axId val="167978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Fuente: elaborado por Odepa con información de INE.</a:t>
                </a:r>
              </a:p>
            </c:rich>
          </c:tx>
          <c:layout>
            <c:manualLayout>
              <c:xMode val="edge"/>
              <c:yMode val="edge"/>
              <c:x val="1.143195294382991E-2"/>
              <c:y val="0.96094329228312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47070495"/>
        <c:crosses val="autoZero"/>
        <c:auto val="1"/>
        <c:lblAlgn val="ctr"/>
        <c:lblOffset val="100"/>
        <c:noMultiLvlLbl val="0"/>
      </c:catAx>
      <c:valAx>
        <c:axId val="204707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Hectáreas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7978111"/>
        <c:crosses val="autoZero"/>
        <c:crossBetween val="between"/>
      </c:valAx>
      <c:valAx>
        <c:axId val="16193692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Toneladas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88857391"/>
        <c:crosses val="max"/>
        <c:crossBetween val="between"/>
      </c:valAx>
      <c:catAx>
        <c:axId val="288857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9369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663215470347058"/>
          <c:y val="0.83546338821485522"/>
          <c:w val="0.52333818409903388"/>
          <c:h val="0.107198928951027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ysClr val="windowText" lastClr="000000"/>
          </a:solidFill>
        </a:defRPr>
      </a:pPr>
      <a:endParaRPr lang="es-CL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L" sz="1000" b="1"/>
              <a:t>Gráfico 2. Chile: Evolución de las exportaciones de avena por tipo</a:t>
            </a:r>
          </a:p>
          <a:p>
            <a:pPr>
              <a:defRPr sz="1000" b="1"/>
            </a:pPr>
            <a:r>
              <a:rPr lang="es-CL" sz="1000" b="1"/>
              <a:t>2000 - 2020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'1'!$F$4</c:f>
              <c:strCache>
                <c:ptCount val="1"/>
                <c:pt idx="0">
                  <c:v>Exportación avena forrajera (ton)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'1'!$B$5:$B$27</c15:sqref>
                  </c15:fullRef>
                </c:ext>
              </c:extLst>
              <c:f>'1'!$B$6:$B$26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'1'!$F$5:$F$27</c15:sqref>
                  </c15:fullRef>
                </c:ext>
              </c:extLst>
              <c:f>'1'!$F$6:$F$26</c:f>
              <c:numCache>
                <c:formatCode>#,##0</c:formatCode>
                <c:ptCount val="21"/>
                <c:pt idx="0">
                  <c:v>918</c:v>
                </c:pt>
                <c:pt idx="1">
                  <c:v>11249</c:v>
                </c:pt>
                <c:pt idx="2">
                  <c:v>1517</c:v>
                </c:pt>
                <c:pt idx="3">
                  <c:v>1602</c:v>
                </c:pt>
                <c:pt idx="4">
                  <c:v>5001</c:v>
                </c:pt>
                <c:pt idx="5">
                  <c:v>1827</c:v>
                </c:pt>
                <c:pt idx="6">
                  <c:v>2369</c:v>
                </c:pt>
                <c:pt idx="7">
                  <c:v>2411</c:v>
                </c:pt>
                <c:pt idx="8">
                  <c:v>1998</c:v>
                </c:pt>
                <c:pt idx="9">
                  <c:v>4990</c:v>
                </c:pt>
                <c:pt idx="10">
                  <c:v>3801</c:v>
                </c:pt>
                <c:pt idx="11">
                  <c:v>4246</c:v>
                </c:pt>
                <c:pt idx="12">
                  <c:v>2614</c:v>
                </c:pt>
                <c:pt idx="13">
                  <c:v>2697</c:v>
                </c:pt>
                <c:pt idx="14">
                  <c:v>2399</c:v>
                </c:pt>
                <c:pt idx="15">
                  <c:v>9175</c:v>
                </c:pt>
                <c:pt idx="16">
                  <c:v>2757.15</c:v>
                </c:pt>
                <c:pt idx="17">
                  <c:v>2799.5250000000001</c:v>
                </c:pt>
                <c:pt idx="18">
                  <c:v>5406.65</c:v>
                </c:pt>
                <c:pt idx="19">
                  <c:v>5750.9539999999997</c:v>
                </c:pt>
                <c:pt idx="20">
                  <c:v>2049.9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A-49B6-967C-2721FBE367FF}"/>
            </c:ext>
          </c:extLst>
        </c:ser>
        <c:ser>
          <c:idx val="4"/>
          <c:order val="1"/>
          <c:tx>
            <c:strRef>
              <c:f>'1'!$G$4</c:f>
              <c:strCache>
                <c:ptCount val="1"/>
                <c:pt idx="0">
                  <c:v>Exportación avena bruta (ton)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'1'!$B$5:$B$27</c15:sqref>
                  </c15:fullRef>
                </c:ext>
              </c:extLst>
              <c:f>'1'!$B$6:$B$26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'1'!$G$5:$G$27</c15:sqref>
                  </c15:fullRef>
                </c:ext>
              </c:extLst>
              <c:f>'1'!$G$6:$G$26</c:f>
              <c:numCache>
                <c:formatCode>#,##0</c:formatCode>
                <c:ptCount val="21"/>
                <c:pt idx="0">
                  <c:v>1364</c:v>
                </c:pt>
                <c:pt idx="1">
                  <c:v>1674</c:v>
                </c:pt>
                <c:pt idx="2">
                  <c:v>13414</c:v>
                </c:pt>
                <c:pt idx="3">
                  <c:v>20947</c:v>
                </c:pt>
                <c:pt idx="4">
                  <c:v>37569</c:v>
                </c:pt>
                <c:pt idx="5">
                  <c:v>20284</c:v>
                </c:pt>
                <c:pt idx="6">
                  <c:v>23967</c:v>
                </c:pt>
                <c:pt idx="7">
                  <c:v>31264</c:v>
                </c:pt>
                <c:pt idx="8">
                  <c:v>22055</c:v>
                </c:pt>
                <c:pt idx="9">
                  <c:v>33317</c:v>
                </c:pt>
                <c:pt idx="10">
                  <c:v>56010</c:v>
                </c:pt>
                <c:pt idx="11">
                  <c:v>134775</c:v>
                </c:pt>
                <c:pt idx="12">
                  <c:v>62313</c:v>
                </c:pt>
                <c:pt idx="13">
                  <c:v>44168</c:v>
                </c:pt>
                <c:pt idx="14">
                  <c:v>54349</c:v>
                </c:pt>
                <c:pt idx="15">
                  <c:v>61219</c:v>
                </c:pt>
                <c:pt idx="16">
                  <c:v>7170.78</c:v>
                </c:pt>
                <c:pt idx="17">
                  <c:v>31021.99</c:v>
                </c:pt>
                <c:pt idx="18">
                  <c:v>32688.458999999999</c:v>
                </c:pt>
                <c:pt idx="19">
                  <c:v>16789.53</c:v>
                </c:pt>
                <c:pt idx="20">
                  <c:v>665.71199999999999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4A-49B6-967C-2721FBE367FF}"/>
            </c:ext>
          </c:extLst>
        </c:ser>
        <c:ser>
          <c:idx val="5"/>
          <c:order val="2"/>
          <c:tx>
            <c:strRef>
              <c:f>'1'!$H$4</c:f>
              <c:strCache>
                <c:ptCount val="1"/>
                <c:pt idx="0">
                  <c:v>Exportación avena procesada (ton)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'1'!$B$5:$B$27</c15:sqref>
                  </c15:fullRef>
                </c:ext>
              </c:extLst>
              <c:f>'1'!$B$6:$B$26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'1'!$H$5:$H$27</c15:sqref>
                  </c15:fullRef>
                </c:ext>
              </c:extLst>
              <c:f>'1'!$H$6:$H$26</c:f>
              <c:numCache>
                <c:formatCode>#,##0</c:formatCode>
                <c:ptCount val="21"/>
                <c:pt idx="0">
                  <c:v>31024</c:v>
                </c:pt>
                <c:pt idx="1">
                  <c:v>43717</c:v>
                </c:pt>
                <c:pt idx="2">
                  <c:v>54214</c:v>
                </c:pt>
                <c:pt idx="3">
                  <c:v>65381</c:v>
                </c:pt>
                <c:pt idx="4">
                  <c:v>76424</c:v>
                </c:pt>
                <c:pt idx="5">
                  <c:v>78785</c:v>
                </c:pt>
                <c:pt idx="6">
                  <c:v>91931</c:v>
                </c:pt>
                <c:pt idx="7">
                  <c:v>110464</c:v>
                </c:pt>
                <c:pt idx="8">
                  <c:v>107056</c:v>
                </c:pt>
                <c:pt idx="9">
                  <c:v>105497</c:v>
                </c:pt>
                <c:pt idx="10">
                  <c:v>124718</c:v>
                </c:pt>
                <c:pt idx="11">
                  <c:v>168173</c:v>
                </c:pt>
                <c:pt idx="12">
                  <c:v>151219</c:v>
                </c:pt>
                <c:pt idx="13">
                  <c:v>162688</c:v>
                </c:pt>
                <c:pt idx="14">
                  <c:v>173847</c:v>
                </c:pt>
                <c:pt idx="15">
                  <c:v>200598</c:v>
                </c:pt>
                <c:pt idx="16">
                  <c:v>178449.01858000003</c:v>
                </c:pt>
                <c:pt idx="17">
                  <c:v>191762.88280999998</c:v>
                </c:pt>
                <c:pt idx="18">
                  <c:v>188669.52496000001</c:v>
                </c:pt>
                <c:pt idx="19">
                  <c:v>211409.03488000005</c:v>
                </c:pt>
                <c:pt idx="20">
                  <c:v>214609.60388999985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4A-49B6-967C-2721FBE36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978111"/>
        <c:axId val="2047070495"/>
      </c:barChart>
      <c:catAx>
        <c:axId val="167978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l"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*Información disponible</a:t>
                </a:r>
                <a:r>
                  <a:rPr lang="es-CL" baseline="0"/>
                  <a:t> al 31 de octubre de 2020.</a:t>
                </a:r>
              </a:p>
              <a:p>
                <a:pPr algn="l">
                  <a:defRPr/>
                </a:pPr>
                <a:r>
                  <a:rPr lang="es-CL" sz="900" b="0" i="0" u="none" strike="noStrike" baseline="0">
                    <a:effectLst/>
                  </a:rPr>
                  <a:t>Fuente: Elaborado por Odepa con información del Servicio Nacional de Aduanas.</a:t>
                </a:r>
                <a:endParaRPr lang="es-CL"/>
              </a:p>
            </c:rich>
          </c:tx>
          <c:layout>
            <c:manualLayout>
              <c:xMode val="edge"/>
              <c:yMode val="edge"/>
              <c:x val="7.6726528502798373E-3"/>
              <c:y val="0.953045426185029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l"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47070495"/>
        <c:crosses val="autoZero"/>
        <c:auto val="1"/>
        <c:lblAlgn val="ctr"/>
        <c:lblOffset val="100"/>
        <c:noMultiLvlLbl val="0"/>
      </c:catAx>
      <c:valAx>
        <c:axId val="204707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Toneladas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797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89190662761358"/>
          <c:y val="0.77843559762051362"/>
          <c:w val="0.75774284713075191"/>
          <c:h val="0.122005695771652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ysClr val="windowText" lastClr="000000"/>
          </a:solidFill>
        </a:defRPr>
      </a:pPr>
      <a:endParaRPr lang="es-CL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L" b="1"/>
              <a:t>Gráfico 3. Chile: Exportaciones mensuales de avena forrajera por país de destino</a:t>
            </a:r>
          </a:p>
          <a:p>
            <a:pPr>
              <a:defRPr b="1"/>
            </a:pPr>
            <a:r>
              <a:rPr lang="es-CL" b="1"/>
              <a:t>2020</a:t>
            </a:r>
          </a:p>
          <a:p>
            <a:pPr>
              <a:defRPr b="1"/>
            </a:pPr>
            <a:r>
              <a:rPr lang="es-CL" b="1"/>
              <a:t>(ton)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760806235771158E-2"/>
          <c:y val="0.25101260416278492"/>
          <c:w val="0.7929722066735122"/>
          <c:h val="0.651869125390924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'5'!$N$1</c:f>
              <c:strCache>
                <c:ptCount val="1"/>
                <c:pt idx="0">
                  <c:v> Colombia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'5'!$M$2:$M$11</c:f>
              <c:strCache>
                <c:ptCount val="10"/>
                <c:pt idx="0">
                  <c:v> Enero </c:v>
                </c:pt>
                <c:pt idx="1">
                  <c:v> Febrero </c:v>
                </c:pt>
                <c:pt idx="2">
                  <c:v> Marzo </c:v>
                </c:pt>
                <c:pt idx="3">
                  <c:v> Abril </c:v>
                </c:pt>
                <c:pt idx="4">
                  <c:v>Mayo</c:v>
                </c:pt>
                <c:pt idx="5">
                  <c:v> Junio </c:v>
                </c:pt>
                <c:pt idx="6">
                  <c:v> Julio </c:v>
                </c:pt>
                <c:pt idx="7">
                  <c:v>Agosto</c:v>
                </c:pt>
                <c:pt idx="8">
                  <c:v> Septiembre </c:v>
                </c:pt>
                <c:pt idx="9">
                  <c:v> Octubre  </c:v>
                </c:pt>
              </c:strCache>
            </c:strRef>
          </c:cat>
          <c:val>
            <c:numRef>
              <c:f>'5'!$N$2:$N$11</c:f>
              <c:numCache>
                <c:formatCode>_(* #,##0_);_(* \(#,##0\);_(* "-"_);_(@_)</c:formatCode>
                <c:ptCount val="10"/>
                <c:pt idx="0">
                  <c:v>80</c:v>
                </c:pt>
                <c:pt idx="1">
                  <c:v>26</c:v>
                </c:pt>
                <c:pt idx="2">
                  <c:v>78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E-42FB-95A2-30C2B32FE140}"/>
            </c:ext>
          </c:extLst>
        </c:ser>
        <c:ser>
          <c:idx val="1"/>
          <c:order val="1"/>
          <c:tx>
            <c:strRef>
              <c:f>'5'!$O$1</c:f>
              <c:strCache>
                <c:ptCount val="1"/>
                <c:pt idx="0">
                  <c:v> Ecuador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'5'!$M$2:$M$11</c:f>
              <c:strCache>
                <c:ptCount val="10"/>
                <c:pt idx="0">
                  <c:v> Enero </c:v>
                </c:pt>
                <c:pt idx="1">
                  <c:v> Febrero </c:v>
                </c:pt>
                <c:pt idx="2">
                  <c:v> Marzo </c:v>
                </c:pt>
                <c:pt idx="3">
                  <c:v> Abril </c:v>
                </c:pt>
                <c:pt idx="4">
                  <c:v>Mayo</c:v>
                </c:pt>
                <c:pt idx="5">
                  <c:v> Junio </c:v>
                </c:pt>
                <c:pt idx="6">
                  <c:v> Julio </c:v>
                </c:pt>
                <c:pt idx="7">
                  <c:v>Agosto</c:v>
                </c:pt>
                <c:pt idx="8">
                  <c:v> Septiembre </c:v>
                </c:pt>
                <c:pt idx="9">
                  <c:v> Octubre  </c:v>
                </c:pt>
              </c:strCache>
            </c:strRef>
          </c:cat>
          <c:val>
            <c:numRef>
              <c:f>'5'!$O$2:$O$11</c:f>
              <c:numCache>
                <c:formatCode>_(* #,##0_);_(* \(#,##0\);_(* "-"_);_(@_)</c:formatCode>
                <c:ptCount val="10"/>
                <c:pt idx="2">
                  <c:v>27</c:v>
                </c:pt>
                <c:pt idx="5">
                  <c:v>188</c:v>
                </c:pt>
                <c:pt idx="6">
                  <c:v>53</c:v>
                </c:pt>
                <c:pt idx="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3E-42FB-95A2-30C2B32FE140}"/>
            </c:ext>
          </c:extLst>
        </c:ser>
        <c:ser>
          <c:idx val="2"/>
          <c:order val="2"/>
          <c:tx>
            <c:strRef>
              <c:f>'5'!$P$1</c:f>
              <c:strCache>
                <c:ptCount val="1"/>
                <c:pt idx="0">
                  <c:v> Guatemala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'5'!$M$2:$M$11</c:f>
              <c:strCache>
                <c:ptCount val="10"/>
                <c:pt idx="0">
                  <c:v> Enero </c:v>
                </c:pt>
                <c:pt idx="1">
                  <c:v> Febrero </c:v>
                </c:pt>
                <c:pt idx="2">
                  <c:v> Marzo </c:v>
                </c:pt>
                <c:pt idx="3">
                  <c:v> Abril </c:v>
                </c:pt>
                <c:pt idx="4">
                  <c:v>Mayo</c:v>
                </c:pt>
                <c:pt idx="5">
                  <c:v> Junio </c:v>
                </c:pt>
                <c:pt idx="6">
                  <c:v> Julio </c:v>
                </c:pt>
                <c:pt idx="7">
                  <c:v>Agosto</c:v>
                </c:pt>
                <c:pt idx="8">
                  <c:v> Septiembre </c:v>
                </c:pt>
                <c:pt idx="9">
                  <c:v> Octubre  </c:v>
                </c:pt>
              </c:strCache>
            </c:strRef>
          </c:cat>
          <c:val>
            <c:numRef>
              <c:f>'5'!$P$2:$P$11</c:f>
              <c:numCache>
                <c:formatCode>_(* #,##0_);_(* \(#,##0\);_(* "-"_);_(@_)</c:formatCode>
                <c:ptCount val="10"/>
                <c:pt idx="0">
                  <c:v>52</c:v>
                </c:pt>
                <c:pt idx="1">
                  <c:v>182</c:v>
                </c:pt>
                <c:pt idx="2">
                  <c:v>208</c:v>
                </c:pt>
                <c:pt idx="3">
                  <c:v>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3E-42FB-95A2-30C2B32FE140}"/>
            </c:ext>
          </c:extLst>
        </c:ser>
        <c:ser>
          <c:idx val="3"/>
          <c:order val="3"/>
          <c:tx>
            <c:strRef>
              <c:f>'5'!$Q$1</c:f>
              <c:strCache>
                <c:ptCount val="1"/>
                <c:pt idx="0">
                  <c:v> Panamá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'5'!$M$2:$M$11</c:f>
              <c:strCache>
                <c:ptCount val="10"/>
                <c:pt idx="0">
                  <c:v> Enero </c:v>
                </c:pt>
                <c:pt idx="1">
                  <c:v> Febrero </c:v>
                </c:pt>
                <c:pt idx="2">
                  <c:v> Marzo </c:v>
                </c:pt>
                <c:pt idx="3">
                  <c:v> Abril </c:v>
                </c:pt>
                <c:pt idx="4">
                  <c:v>Mayo</c:v>
                </c:pt>
                <c:pt idx="5">
                  <c:v> Junio </c:v>
                </c:pt>
                <c:pt idx="6">
                  <c:v> Julio </c:v>
                </c:pt>
                <c:pt idx="7">
                  <c:v>Agosto</c:v>
                </c:pt>
                <c:pt idx="8">
                  <c:v> Septiembre </c:v>
                </c:pt>
                <c:pt idx="9">
                  <c:v> Octubre  </c:v>
                </c:pt>
              </c:strCache>
            </c:strRef>
          </c:cat>
          <c:val>
            <c:numRef>
              <c:f>'5'!$Q$2:$Q$11</c:f>
              <c:numCache>
                <c:formatCode>_(* #,##0_);_(* \(#,##0\);_(* "-"_);_(@_)</c:formatCode>
                <c:ptCount val="10"/>
                <c:pt idx="0">
                  <c:v>26</c:v>
                </c:pt>
                <c:pt idx="1">
                  <c:v>184</c:v>
                </c:pt>
                <c:pt idx="2">
                  <c:v>80</c:v>
                </c:pt>
                <c:pt idx="3">
                  <c:v>79</c:v>
                </c:pt>
                <c:pt idx="5">
                  <c:v>108</c:v>
                </c:pt>
                <c:pt idx="6">
                  <c:v>54</c:v>
                </c:pt>
                <c:pt idx="8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3E-42FB-95A2-30C2B32FE140}"/>
            </c:ext>
          </c:extLst>
        </c:ser>
        <c:ser>
          <c:idx val="4"/>
          <c:order val="4"/>
          <c:tx>
            <c:strRef>
              <c:f>'5'!$R$1</c:f>
              <c:strCache>
                <c:ptCount val="1"/>
                <c:pt idx="0">
                  <c:v> Rep. Dominicana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'5'!$M$2:$M$11</c:f>
              <c:strCache>
                <c:ptCount val="10"/>
                <c:pt idx="0">
                  <c:v> Enero </c:v>
                </c:pt>
                <c:pt idx="1">
                  <c:v> Febrero </c:v>
                </c:pt>
                <c:pt idx="2">
                  <c:v> Marzo </c:v>
                </c:pt>
                <c:pt idx="3">
                  <c:v> Abril </c:v>
                </c:pt>
                <c:pt idx="4">
                  <c:v>Mayo</c:v>
                </c:pt>
                <c:pt idx="5">
                  <c:v> Junio </c:v>
                </c:pt>
                <c:pt idx="6">
                  <c:v> Julio </c:v>
                </c:pt>
                <c:pt idx="7">
                  <c:v>Agosto</c:v>
                </c:pt>
                <c:pt idx="8">
                  <c:v> Septiembre </c:v>
                </c:pt>
                <c:pt idx="9">
                  <c:v> Octubre  </c:v>
                </c:pt>
              </c:strCache>
            </c:strRef>
          </c:cat>
          <c:val>
            <c:numRef>
              <c:f>'5'!$R$2:$R$11</c:f>
              <c:numCache>
                <c:formatCode>_(* #,##0_);_(* \(#,##0\);_(* "-"_);_(@_)</c:formatCode>
                <c:ptCount val="10"/>
                <c:pt idx="1">
                  <c:v>104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3E-42FB-95A2-30C2B32FE140}"/>
            </c:ext>
          </c:extLst>
        </c:ser>
        <c:ser>
          <c:idx val="5"/>
          <c:order val="5"/>
          <c:tx>
            <c:strRef>
              <c:f>'5'!$S$1</c:f>
              <c:strCache>
                <c:ptCount val="1"/>
                <c:pt idx="0">
                  <c:v> Venezuela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'5'!$M$2:$M$11</c:f>
              <c:strCache>
                <c:ptCount val="10"/>
                <c:pt idx="0">
                  <c:v> Enero </c:v>
                </c:pt>
                <c:pt idx="1">
                  <c:v> Febrero </c:v>
                </c:pt>
                <c:pt idx="2">
                  <c:v> Marzo </c:v>
                </c:pt>
                <c:pt idx="3">
                  <c:v> Abril </c:v>
                </c:pt>
                <c:pt idx="4">
                  <c:v>Mayo</c:v>
                </c:pt>
                <c:pt idx="5">
                  <c:v> Junio </c:v>
                </c:pt>
                <c:pt idx="6">
                  <c:v> Julio </c:v>
                </c:pt>
                <c:pt idx="7">
                  <c:v>Agosto</c:v>
                </c:pt>
                <c:pt idx="8">
                  <c:v> Septiembre </c:v>
                </c:pt>
                <c:pt idx="9">
                  <c:v> Octubre  </c:v>
                </c:pt>
              </c:strCache>
            </c:strRef>
          </c:cat>
          <c:val>
            <c:numRef>
              <c:f>'5'!$S$2:$S$11</c:f>
              <c:numCache>
                <c:formatCode>_(* #,##0_);_(* \(#,##0\);_(* "-"_);_(@_)</c:formatCode>
                <c:ptCount val="10"/>
                <c:pt idx="3">
                  <c:v>27</c:v>
                </c:pt>
                <c:pt idx="8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3E-42FB-95A2-30C2B32FE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4516719"/>
        <c:axId val="518305727"/>
      </c:barChart>
      <c:catAx>
        <c:axId val="42451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8305727"/>
        <c:crosses val="autoZero"/>
        <c:auto val="1"/>
        <c:lblAlgn val="ctr"/>
        <c:lblOffset val="100"/>
        <c:tickLblSkip val="1"/>
        <c:noMultiLvlLbl val="0"/>
      </c:catAx>
      <c:valAx>
        <c:axId val="51830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Toneladas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2451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64585287219243"/>
          <c:y val="0.32288062593699923"/>
          <c:w val="0.12345319755911437"/>
          <c:h val="0.491485668748727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ysClr val="windowText" lastClr="000000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L" b="1"/>
              <a:t>Gráfico 4. Chile: Precio FOB unitario promedio mensual de avena forrajera por país de destino</a:t>
            </a:r>
          </a:p>
          <a:p>
            <a:pPr>
              <a:defRPr b="1"/>
            </a:pPr>
            <a:r>
              <a:rPr lang="es-CL" b="1"/>
              <a:t>2020</a:t>
            </a:r>
          </a:p>
          <a:p>
            <a:pPr>
              <a:defRPr b="1"/>
            </a:pPr>
            <a:r>
              <a:rPr lang="es-CL" b="1"/>
              <a:t>(USD/ton)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'5'!$N$18</c:f>
              <c:strCache>
                <c:ptCount val="1"/>
                <c:pt idx="0">
                  <c:v>Colombia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'5'!$M$19:$M$28</c:f>
              <c:strCache>
                <c:ptCount val="10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 </c:v>
                </c:pt>
              </c:strCache>
            </c:strRef>
          </c:cat>
          <c:val>
            <c:numRef>
              <c:f>'5'!$N$19:$N$28</c:f>
              <c:numCache>
                <c:formatCode>_(* #,##0_);_(* \(#,##0\);_(* "-"_);_(@_)</c:formatCode>
                <c:ptCount val="10"/>
                <c:pt idx="0">
                  <c:v>320</c:v>
                </c:pt>
                <c:pt idx="1">
                  <c:v>290</c:v>
                </c:pt>
                <c:pt idx="2">
                  <c:v>290</c:v>
                </c:pt>
                <c:pt idx="3">
                  <c:v>312.5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A-4A87-BEF2-135B3D774D72}"/>
            </c:ext>
          </c:extLst>
        </c:ser>
        <c:ser>
          <c:idx val="1"/>
          <c:order val="1"/>
          <c:tx>
            <c:strRef>
              <c:f>'5'!$O$18</c:f>
              <c:strCache>
                <c:ptCount val="1"/>
                <c:pt idx="0">
                  <c:v>Ecuador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'5'!$M$19:$M$28</c:f>
              <c:strCache>
                <c:ptCount val="10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 </c:v>
                </c:pt>
              </c:strCache>
            </c:strRef>
          </c:cat>
          <c:val>
            <c:numRef>
              <c:f>'5'!$O$19:$O$28</c:f>
              <c:numCache>
                <c:formatCode>_(* #,##0_);_(* \(#,##0\);_(* "-"_);_(@_)</c:formatCode>
                <c:ptCount val="10"/>
                <c:pt idx="2">
                  <c:v>410</c:v>
                </c:pt>
                <c:pt idx="5">
                  <c:v>380</c:v>
                </c:pt>
                <c:pt idx="6">
                  <c:v>410</c:v>
                </c:pt>
                <c:pt idx="9" formatCode="General">
                  <c:v>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A-4A87-BEF2-135B3D774D72}"/>
            </c:ext>
          </c:extLst>
        </c:ser>
        <c:ser>
          <c:idx val="2"/>
          <c:order val="2"/>
          <c:tx>
            <c:strRef>
              <c:f>'5'!$P$18</c:f>
              <c:strCache>
                <c:ptCount val="1"/>
                <c:pt idx="0">
                  <c:v>Guatemala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'5'!$M$19:$M$28</c:f>
              <c:strCache>
                <c:ptCount val="10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 </c:v>
                </c:pt>
              </c:strCache>
            </c:strRef>
          </c:cat>
          <c:val>
            <c:numRef>
              <c:f>'5'!$P$19:$P$28</c:f>
              <c:numCache>
                <c:formatCode>_(* #,##0_);_(* \(#,##0\);_(* "-"_);_(@_)</c:formatCode>
                <c:ptCount val="10"/>
                <c:pt idx="0">
                  <c:v>265.38</c:v>
                </c:pt>
                <c:pt idx="1">
                  <c:v>262.54714285714289</c:v>
                </c:pt>
                <c:pt idx="2">
                  <c:v>275.87</c:v>
                </c:pt>
                <c:pt idx="3">
                  <c:v>262.39248520710061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CA-4A87-BEF2-135B3D774D72}"/>
            </c:ext>
          </c:extLst>
        </c:ser>
        <c:ser>
          <c:idx val="3"/>
          <c:order val="3"/>
          <c:tx>
            <c:strRef>
              <c:f>'5'!$Q$18</c:f>
              <c:strCache>
                <c:ptCount val="1"/>
                <c:pt idx="0">
                  <c:v>Panamá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'5'!$M$19:$M$28</c:f>
              <c:strCache>
                <c:ptCount val="10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 </c:v>
                </c:pt>
              </c:strCache>
            </c:strRef>
          </c:cat>
          <c:val>
            <c:numRef>
              <c:f>'5'!$Q$19:$Q$28</c:f>
              <c:numCache>
                <c:formatCode>_(* #,##0_);_(* \(#,##0\);_(* "-"_);_(@_)</c:formatCode>
                <c:ptCount val="10"/>
                <c:pt idx="0">
                  <c:v>316.34615384615381</c:v>
                </c:pt>
                <c:pt idx="1">
                  <c:v>311.35396798170382</c:v>
                </c:pt>
                <c:pt idx="2">
                  <c:v>364.64811320754717</c:v>
                </c:pt>
                <c:pt idx="3">
                  <c:v>354.75160377358486</c:v>
                </c:pt>
                <c:pt idx="5">
                  <c:v>393.33333333333331</c:v>
                </c:pt>
                <c:pt idx="6">
                  <c:v>350</c:v>
                </c:pt>
                <c:pt idx="8">
                  <c:v>458.56603773584902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CA-4A87-BEF2-135B3D774D72}"/>
            </c:ext>
          </c:extLst>
        </c:ser>
        <c:ser>
          <c:idx val="4"/>
          <c:order val="4"/>
          <c:tx>
            <c:strRef>
              <c:f>'5'!$R$18</c:f>
              <c:strCache>
                <c:ptCount val="1"/>
                <c:pt idx="0">
                  <c:v>Rep. Dominicana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'5'!$M$19:$M$28</c:f>
              <c:strCache>
                <c:ptCount val="10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 </c:v>
                </c:pt>
              </c:strCache>
            </c:strRef>
          </c:cat>
          <c:val>
            <c:numRef>
              <c:f>'5'!$R$19:$R$28</c:f>
              <c:numCache>
                <c:formatCode>_(* #,##0_);_(* \(#,##0\);_(* "-"_);_(@_)</c:formatCode>
                <c:ptCount val="10"/>
                <c:pt idx="1">
                  <c:v>290</c:v>
                </c:pt>
                <c:pt idx="5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CA-4A87-BEF2-135B3D774D72}"/>
            </c:ext>
          </c:extLst>
        </c:ser>
        <c:ser>
          <c:idx val="5"/>
          <c:order val="5"/>
          <c:tx>
            <c:strRef>
              <c:f>'5'!$S$18</c:f>
              <c:strCache>
                <c:ptCount val="1"/>
                <c:pt idx="0">
                  <c:v>Venezuela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'5'!$M$19:$M$28</c:f>
              <c:strCache>
                <c:ptCount val="10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 </c:v>
                </c:pt>
              </c:strCache>
            </c:strRef>
          </c:cat>
          <c:val>
            <c:numRef>
              <c:f>'5'!$S$19:$S$28</c:f>
              <c:numCache>
                <c:formatCode>_(* #,##0_);_(* \(#,##0\);_(* "-"_);_(@_)</c:formatCode>
                <c:ptCount val="10"/>
                <c:pt idx="3">
                  <c:v>428</c:v>
                </c:pt>
                <c:pt idx="8">
                  <c:v>509.35849056603774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CA-4A87-BEF2-135B3D774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170431"/>
        <c:axId val="425510607"/>
      </c:lineChart>
      <c:catAx>
        <c:axId val="50417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25510607"/>
        <c:crosses val="autoZero"/>
        <c:auto val="1"/>
        <c:lblAlgn val="ctr"/>
        <c:lblOffset val="100"/>
        <c:noMultiLvlLbl val="0"/>
      </c:catAx>
      <c:valAx>
        <c:axId val="42551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USD/tonelada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0417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ysClr val="windowText" lastClr="000000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L" sz="1000" b="1"/>
              <a:t>Gráfico 5. Chile: Exportaciones mensuales de avena bruta por país de destino</a:t>
            </a:r>
          </a:p>
          <a:p>
            <a:pPr>
              <a:defRPr sz="1000" b="1"/>
            </a:pPr>
            <a:r>
              <a:rPr lang="es-CL" sz="1000" b="1"/>
              <a:t>2020</a:t>
            </a:r>
          </a:p>
          <a:p>
            <a:pPr>
              <a:defRPr sz="1000" b="1"/>
            </a:pPr>
            <a:r>
              <a:rPr lang="es-CL" sz="1000" b="1"/>
              <a:t>(ton)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Ecuador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'8'!$M$3:$M$12</c:f>
              <c:strCache>
                <c:ptCount val="10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</c:strCache>
            </c:strRef>
          </c:cat>
          <c:val>
            <c:numRef>
              <c:f>'8'!$N$3:$N$12</c:f>
              <c:numCache>
                <c:formatCode>General</c:formatCode>
                <c:ptCount val="10"/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6-449D-8B1D-E6C54DBAFF42}"/>
            </c:ext>
          </c:extLst>
        </c:ser>
        <c:ser>
          <c:idx val="1"/>
          <c:order val="1"/>
          <c:tx>
            <c:strRef>
              <c:f>'8'!$O$2</c:f>
              <c:strCache>
                <c:ptCount val="1"/>
                <c:pt idx="0">
                  <c:v>Filipinas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'8'!$M$3:$M$12</c:f>
              <c:strCache>
                <c:ptCount val="10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</c:strCache>
            </c:strRef>
          </c:cat>
          <c:val>
            <c:numRef>
              <c:f>'8'!$O$3:$O$13</c:f>
              <c:numCache>
                <c:formatCode>General</c:formatCode>
                <c:ptCount val="11"/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16-449D-8B1D-E6C54DBAFF42}"/>
            </c:ext>
          </c:extLst>
        </c:ser>
        <c:ser>
          <c:idx val="2"/>
          <c:order val="2"/>
          <c:tx>
            <c:v>Guatemala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'8'!$M$3:$M$12</c:f>
              <c:strCache>
                <c:ptCount val="10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</c:strCache>
            </c:strRef>
          </c:cat>
          <c:val>
            <c:numRef>
              <c:f>'8'!$P$3:$P$12</c:f>
              <c:numCache>
                <c:formatCode>General</c:formatCode>
                <c:ptCount val="10"/>
                <c:pt idx="1">
                  <c:v>26</c:v>
                </c:pt>
                <c:pt idx="2">
                  <c:v>286</c:v>
                </c:pt>
                <c:pt idx="9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16-449D-8B1D-E6C54DBAFF42}"/>
            </c:ext>
          </c:extLst>
        </c:ser>
        <c:ser>
          <c:idx val="3"/>
          <c:order val="3"/>
          <c:tx>
            <c:strRef>
              <c:f>'8'!$Q$2</c:f>
              <c:strCache>
                <c:ptCount val="1"/>
                <c:pt idx="0">
                  <c:v>Perú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'8'!$M$3:$M$12</c:f>
              <c:strCache>
                <c:ptCount val="10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</c:strCache>
            </c:strRef>
          </c:cat>
          <c:val>
            <c:numRef>
              <c:f>'8'!$Q$3:$Q$12</c:f>
              <c:numCache>
                <c:formatCode>General</c:formatCode>
                <c:ptCount val="10"/>
                <c:pt idx="8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16-449D-8B1D-E6C54DBAFF42}"/>
            </c:ext>
          </c:extLst>
        </c:ser>
        <c:ser>
          <c:idx val="4"/>
          <c:order val="4"/>
          <c:tx>
            <c:v>Rep. Dominicana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'8'!$M$3:$M$12</c:f>
              <c:strCache>
                <c:ptCount val="10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</c:strCache>
            </c:strRef>
          </c:cat>
          <c:val>
            <c:numRef>
              <c:f>'8'!$R$3:$R$12</c:f>
              <c:numCache>
                <c:formatCode>General</c:formatCode>
                <c:ptCount val="10"/>
                <c:pt idx="7">
                  <c:v>52</c:v>
                </c:pt>
                <c:pt idx="9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16-449D-8B1D-E6C54DBAF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154431"/>
        <c:axId val="247111215"/>
      </c:barChart>
      <c:catAx>
        <c:axId val="50415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47111215"/>
        <c:crosses val="autoZero"/>
        <c:auto val="1"/>
        <c:lblAlgn val="ctr"/>
        <c:lblOffset val="100"/>
        <c:noMultiLvlLbl val="0"/>
      </c:catAx>
      <c:valAx>
        <c:axId val="24711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Toneladas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0415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157343578558399"/>
          <c:y val="0.35680005752705574"/>
          <c:w val="0.11826137997045159"/>
          <c:h val="0.426194585265882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ysClr val="windowText" lastClr="000000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s-CL" sz="1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L" sz="1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Gráfico 6. Chile: Precio FOB unitario promedio mensual de avena bruta por país de destino</a:t>
            </a:r>
          </a:p>
          <a:p>
            <a:pPr>
              <a:defRPr lang="es-CL" sz="1000" b="1">
                <a:solidFill>
                  <a:sysClr val="windowText" lastClr="000000"/>
                </a:solidFill>
              </a:defRPr>
            </a:pPr>
            <a:r>
              <a:rPr lang="es-CL" sz="1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2020</a:t>
            </a:r>
          </a:p>
          <a:p>
            <a:pPr>
              <a:defRPr lang="es-CL" sz="1000" b="1">
                <a:solidFill>
                  <a:sysClr val="windowText" lastClr="000000"/>
                </a:solidFill>
              </a:defRPr>
            </a:pPr>
            <a:r>
              <a:rPr lang="es-CL" sz="1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(USD/ton)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CL" sz="1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Ecuador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'8'!$M$18:$M$27</c:f>
              <c:strCache>
                <c:ptCount val="10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</c:strCache>
            </c:strRef>
          </c:cat>
          <c:val>
            <c:numRef>
              <c:f>'8'!$N$18:$N$27</c:f>
              <c:numCache>
                <c:formatCode>_(* #,##0_);_(* \(#,##0\);_(* "-"_);_(@_)</c:formatCode>
                <c:ptCount val="10"/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0-4ACE-9000-B61906F01FAA}"/>
            </c:ext>
          </c:extLst>
        </c:ser>
        <c:ser>
          <c:idx val="1"/>
          <c:order val="1"/>
          <c:tx>
            <c:v>Filipinas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'8'!$M$18:$M$27</c:f>
              <c:strCache>
                <c:ptCount val="10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</c:strCache>
            </c:strRef>
          </c:cat>
          <c:val>
            <c:numRef>
              <c:f>'8'!$O$18:$O$27</c:f>
              <c:numCache>
                <c:formatCode>_(* #,##0_);_(* \(#,##0\);_(* "-"_);_(@_)</c:formatCode>
                <c:ptCount val="10"/>
                <c:pt idx="3">
                  <c:v>465.13333333333333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F0-4ACE-9000-B61906F01FAA}"/>
            </c:ext>
          </c:extLst>
        </c:ser>
        <c:ser>
          <c:idx val="2"/>
          <c:order val="2"/>
          <c:tx>
            <c:v>Guatemala</c:v>
          </c:tx>
          <c:spPr>
            <a:ln w="28575" cap="rnd">
              <a:solidFill>
                <a:srgbClr val="E7E6E6">
                  <a:lumMod val="5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'8'!$M$18:$M$27</c:f>
              <c:strCache>
                <c:ptCount val="10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</c:strCache>
            </c:strRef>
          </c:cat>
          <c:val>
            <c:numRef>
              <c:f>'8'!$P$18:$P$27</c:f>
              <c:numCache>
                <c:formatCode>_(* #,##0_);_(* \(#,##0\);_(* "-"_);_(@_)</c:formatCode>
                <c:ptCount val="10"/>
                <c:pt idx="1">
                  <c:v>395.00019228550553</c:v>
                </c:pt>
                <c:pt idx="2">
                  <c:v>296.49984187294626</c:v>
                </c:pt>
                <c:pt idx="9" formatCode="General">
                  <c:v>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F0-4ACE-9000-B61906F01FAA}"/>
            </c:ext>
          </c:extLst>
        </c:ser>
        <c:ser>
          <c:idx val="3"/>
          <c:order val="3"/>
          <c:tx>
            <c:v>Perú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'8'!$M$18:$M$27</c:f>
              <c:strCache>
                <c:ptCount val="10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</c:strCache>
            </c:strRef>
          </c:cat>
          <c:val>
            <c:numRef>
              <c:f>'8'!$Q$18:$Q$27</c:f>
              <c:numCache>
                <c:formatCode>_(* #,##0_);_(* \(#,##0\);_(* "-"_);_(@_)</c:formatCode>
                <c:ptCount val="10"/>
                <c:pt idx="8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F0-4ACE-9000-B61906F01FAA}"/>
            </c:ext>
          </c:extLst>
        </c:ser>
        <c:ser>
          <c:idx val="4"/>
          <c:order val="4"/>
          <c:tx>
            <c:v>Rep. Dominicana</c:v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'8'!$M$18:$M$27</c:f>
              <c:strCache>
                <c:ptCount val="10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</c:strCache>
            </c:strRef>
          </c:cat>
          <c:val>
            <c:numRef>
              <c:f>'8'!$R$18:$R$27</c:f>
              <c:numCache>
                <c:formatCode>_(* #,##0_);_(* \(#,##0\);_(* "-"_);_(@_)</c:formatCode>
                <c:ptCount val="10"/>
                <c:pt idx="7">
                  <c:v>326.58942307692314</c:v>
                </c:pt>
                <c:pt idx="9" formatCode="General">
                  <c:v>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F0-4ACE-9000-B61906F01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742255"/>
        <c:axId val="247124943"/>
      </c:lineChart>
      <c:catAx>
        <c:axId val="50774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47124943"/>
        <c:crosses val="autoZero"/>
        <c:auto val="1"/>
        <c:lblAlgn val="ctr"/>
        <c:lblOffset val="100"/>
        <c:noMultiLvlLbl val="0"/>
      </c:catAx>
      <c:valAx>
        <c:axId val="247124943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800"/>
                  <a:t>USD/tonelada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0774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331157838986603"/>
          <c:y val="0.34178618612270784"/>
          <c:w val="0.13479083522093985"/>
          <c:h val="0.36206606661688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CL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L" sz="1000" b="1">
                <a:solidFill>
                  <a:sysClr val="windowText" lastClr="000000"/>
                </a:solidFill>
              </a:rPr>
              <a:t>Gráfico</a:t>
            </a:r>
            <a:r>
              <a:rPr lang="es-CL" sz="1000" b="1" baseline="0">
                <a:solidFill>
                  <a:sysClr val="windowText" lastClr="000000"/>
                </a:solidFill>
              </a:rPr>
              <a:t> 7. Chile: Exportaciones mensuales de avena pelada por región de destino</a:t>
            </a:r>
          </a:p>
          <a:p>
            <a:pPr>
              <a:defRPr sz="1000" b="1">
                <a:solidFill>
                  <a:sysClr val="windowText" lastClr="000000"/>
                </a:solidFill>
              </a:defRPr>
            </a:pPr>
            <a:r>
              <a:rPr lang="es-CL" sz="1000" b="1" baseline="0">
                <a:solidFill>
                  <a:sysClr val="windowText" lastClr="000000"/>
                </a:solidFill>
              </a:rPr>
              <a:t>2020</a:t>
            </a:r>
          </a:p>
          <a:p>
            <a:pPr>
              <a:defRPr sz="1000" b="1">
                <a:solidFill>
                  <a:sysClr val="windowText" lastClr="000000"/>
                </a:solidFill>
              </a:defRPr>
            </a:pPr>
            <a:r>
              <a:rPr lang="es-CL" sz="1000" b="1" baseline="0">
                <a:solidFill>
                  <a:sysClr val="windowText" lastClr="000000"/>
                </a:solidFill>
              </a:rPr>
              <a:t>(ton)</a:t>
            </a:r>
            <a:endParaRPr lang="es-CL" sz="10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4554466662890163E-2"/>
          <c:y val="0.11481680611114715"/>
          <c:w val="0.88321097452746478"/>
          <c:h val="0.657937869308335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'12'!$B$4</c:f>
              <c:strCache>
                <c:ptCount val="1"/>
                <c:pt idx="0">
                  <c:v> Asia Oriental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'12'!$C$3:$L$3</c:f>
              <c:strCache>
                <c:ptCount val="10"/>
                <c:pt idx="0">
                  <c:v> Enero </c:v>
                </c:pt>
                <c:pt idx="1">
                  <c:v> Febrero </c:v>
                </c:pt>
                <c:pt idx="2">
                  <c:v> Marzo </c:v>
                </c:pt>
                <c:pt idx="3">
                  <c:v> Abril </c:v>
                </c:pt>
                <c:pt idx="4">
                  <c:v> Mayo </c:v>
                </c:pt>
                <c:pt idx="5">
                  <c:v> Junio </c:v>
                </c:pt>
                <c:pt idx="6">
                  <c:v> Julio </c:v>
                </c:pt>
                <c:pt idx="7">
                  <c:v> Agosto </c:v>
                </c:pt>
                <c:pt idx="8">
                  <c:v> Septiembre </c:v>
                </c:pt>
                <c:pt idx="9">
                  <c:v> Octubre </c:v>
                </c:pt>
              </c:strCache>
            </c:strRef>
          </c:cat>
          <c:val>
            <c:numRef>
              <c:f>'12'!$C$4:$L$4</c:f>
              <c:numCache>
                <c:formatCode>_(* #,##0_);_(* \(#,##0\);_(* "-"_);_(@_)</c:formatCode>
                <c:ptCount val="10"/>
                <c:pt idx="0">
                  <c:v>46.5</c:v>
                </c:pt>
                <c:pt idx="1">
                  <c:v>216</c:v>
                </c:pt>
                <c:pt idx="2">
                  <c:v>138</c:v>
                </c:pt>
                <c:pt idx="3">
                  <c:v>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2-4A3A-A1B1-82C674305B88}"/>
            </c:ext>
          </c:extLst>
        </c:ser>
        <c:ser>
          <c:idx val="1"/>
          <c:order val="1"/>
          <c:tx>
            <c:strRef>
              <c:f>'12'!$B$5</c:f>
              <c:strCache>
                <c:ptCount val="1"/>
                <c:pt idx="0">
                  <c:v> Caribe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'12'!$C$3:$L$3</c:f>
              <c:strCache>
                <c:ptCount val="10"/>
                <c:pt idx="0">
                  <c:v> Enero </c:v>
                </c:pt>
                <c:pt idx="1">
                  <c:v> Febrero </c:v>
                </c:pt>
                <c:pt idx="2">
                  <c:v> Marzo </c:v>
                </c:pt>
                <c:pt idx="3">
                  <c:v> Abril </c:v>
                </c:pt>
                <c:pt idx="4">
                  <c:v> Mayo </c:v>
                </c:pt>
                <c:pt idx="5">
                  <c:v> Junio </c:v>
                </c:pt>
                <c:pt idx="6">
                  <c:v> Julio </c:v>
                </c:pt>
                <c:pt idx="7">
                  <c:v> Agosto </c:v>
                </c:pt>
                <c:pt idx="8">
                  <c:v> Septiembre </c:v>
                </c:pt>
                <c:pt idx="9">
                  <c:v> Octubre </c:v>
                </c:pt>
              </c:strCache>
            </c:strRef>
          </c:cat>
          <c:val>
            <c:numRef>
              <c:f>'12'!$C$5:$L$5</c:f>
              <c:numCache>
                <c:formatCode>_(* #,##0_);_(* \(#,##0\);_(* "-"_);_(@_)</c:formatCode>
                <c:ptCount val="10"/>
                <c:pt idx="0">
                  <c:v>1003.57</c:v>
                </c:pt>
                <c:pt idx="1">
                  <c:v>628.44000000000005</c:v>
                </c:pt>
                <c:pt idx="2">
                  <c:v>1315.25</c:v>
                </c:pt>
                <c:pt idx="3">
                  <c:v>529.45000000000005</c:v>
                </c:pt>
                <c:pt idx="4">
                  <c:v>2111.08</c:v>
                </c:pt>
                <c:pt idx="5">
                  <c:v>1817.55</c:v>
                </c:pt>
                <c:pt idx="6">
                  <c:v>854.72</c:v>
                </c:pt>
                <c:pt idx="7">
                  <c:v>2031.16</c:v>
                </c:pt>
                <c:pt idx="8">
                  <c:v>1105.3900000000001</c:v>
                </c:pt>
                <c:pt idx="9">
                  <c:v>1253.4000000000001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D2-4A3A-A1B1-82C674305B88}"/>
            </c:ext>
          </c:extLst>
        </c:ser>
        <c:ser>
          <c:idx val="2"/>
          <c:order val="2"/>
          <c:tx>
            <c:strRef>
              <c:f>'12'!$B$6</c:f>
              <c:strCache>
                <c:ptCount val="1"/>
                <c:pt idx="0">
                  <c:v> Centroamérica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'12'!$C$3:$L$3</c:f>
              <c:strCache>
                <c:ptCount val="10"/>
                <c:pt idx="0">
                  <c:v> Enero </c:v>
                </c:pt>
                <c:pt idx="1">
                  <c:v> Febrero </c:v>
                </c:pt>
                <c:pt idx="2">
                  <c:v> Marzo </c:v>
                </c:pt>
                <c:pt idx="3">
                  <c:v> Abril </c:v>
                </c:pt>
                <c:pt idx="4">
                  <c:v> Mayo </c:v>
                </c:pt>
                <c:pt idx="5">
                  <c:v> Junio </c:v>
                </c:pt>
                <c:pt idx="6">
                  <c:v> Julio </c:v>
                </c:pt>
                <c:pt idx="7">
                  <c:v> Agosto </c:v>
                </c:pt>
                <c:pt idx="8">
                  <c:v> Septiembre </c:v>
                </c:pt>
                <c:pt idx="9">
                  <c:v> Octubre </c:v>
                </c:pt>
              </c:strCache>
            </c:strRef>
          </c:cat>
          <c:val>
            <c:numRef>
              <c:f>'12'!$C$6:$L$6</c:f>
              <c:numCache>
                <c:formatCode>_(* #,##0_);_(* \(#,##0\);_(* "-"_);_(@_)</c:formatCode>
                <c:ptCount val="10"/>
                <c:pt idx="0">
                  <c:v>2710.63</c:v>
                </c:pt>
                <c:pt idx="1">
                  <c:v>1786.6979999999999</c:v>
                </c:pt>
                <c:pt idx="2">
                  <c:v>2707.06</c:v>
                </c:pt>
                <c:pt idx="3">
                  <c:v>2028.4070000000002</c:v>
                </c:pt>
                <c:pt idx="4">
                  <c:v>3940.7699999999991</c:v>
                </c:pt>
                <c:pt idx="5">
                  <c:v>2552.8329999999996</c:v>
                </c:pt>
                <c:pt idx="6">
                  <c:v>3191.0299999999997</c:v>
                </c:pt>
                <c:pt idx="7">
                  <c:v>2954.9949999999994</c:v>
                </c:pt>
                <c:pt idx="8">
                  <c:v>2667.2599999999998</c:v>
                </c:pt>
                <c:pt idx="9">
                  <c:v>1197.8150000000001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D2-4A3A-A1B1-82C674305B88}"/>
            </c:ext>
          </c:extLst>
        </c:ser>
        <c:ser>
          <c:idx val="3"/>
          <c:order val="3"/>
          <c:tx>
            <c:strRef>
              <c:f>'12'!$B$7</c:f>
              <c:strCache>
                <c:ptCount val="1"/>
                <c:pt idx="0">
                  <c:v> Sudamérica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'12'!$C$3:$L$3</c:f>
              <c:strCache>
                <c:ptCount val="10"/>
                <c:pt idx="0">
                  <c:v> Enero </c:v>
                </c:pt>
                <c:pt idx="1">
                  <c:v> Febrero </c:v>
                </c:pt>
                <c:pt idx="2">
                  <c:v> Marzo </c:v>
                </c:pt>
                <c:pt idx="3">
                  <c:v> Abril </c:v>
                </c:pt>
                <c:pt idx="4">
                  <c:v> Mayo </c:v>
                </c:pt>
                <c:pt idx="5">
                  <c:v> Junio </c:v>
                </c:pt>
                <c:pt idx="6">
                  <c:v> Julio </c:v>
                </c:pt>
                <c:pt idx="7">
                  <c:v> Agosto </c:v>
                </c:pt>
                <c:pt idx="8">
                  <c:v> Septiembre </c:v>
                </c:pt>
                <c:pt idx="9">
                  <c:v> Octubre </c:v>
                </c:pt>
              </c:strCache>
            </c:strRef>
          </c:cat>
          <c:val>
            <c:numRef>
              <c:f>'12'!$C$7:$L$7</c:f>
              <c:numCache>
                <c:formatCode>_(* #,##0_);_(* \(#,##0\);_(* "-"_);_(@_)</c:formatCode>
                <c:ptCount val="10"/>
                <c:pt idx="0">
                  <c:v>5695.2</c:v>
                </c:pt>
                <c:pt idx="1">
                  <c:v>3116.5</c:v>
                </c:pt>
                <c:pt idx="2">
                  <c:v>5081.8100000000004</c:v>
                </c:pt>
                <c:pt idx="3">
                  <c:v>6488.0149999999994</c:v>
                </c:pt>
                <c:pt idx="4">
                  <c:v>7235.15</c:v>
                </c:pt>
                <c:pt idx="5">
                  <c:v>7954.8</c:v>
                </c:pt>
                <c:pt idx="6">
                  <c:v>8554.18</c:v>
                </c:pt>
                <c:pt idx="7">
                  <c:v>5060.3798099999995</c:v>
                </c:pt>
                <c:pt idx="8">
                  <c:v>5185.4859999999999</c:v>
                </c:pt>
                <c:pt idx="9">
                  <c:v>7784.0359999999982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D2-4A3A-A1B1-82C674305B88}"/>
            </c:ext>
          </c:extLst>
        </c:ser>
        <c:ser>
          <c:idx val="4"/>
          <c:order val="4"/>
          <c:tx>
            <c:strRef>
              <c:f>'12'!$B$8</c:f>
              <c:strCache>
                <c:ptCount val="1"/>
                <c:pt idx="0">
                  <c:v> Sudeste Asiático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'12'!$C$3:$L$3</c:f>
              <c:strCache>
                <c:ptCount val="10"/>
                <c:pt idx="0">
                  <c:v> Enero </c:v>
                </c:pt>
                <c:pt idx="1">
                  <c:v> Febrero </c:v>
                </c:pt>
                <c:pt idx="2">
                  <c:v> Marzo </c:v>
                </c:pt>
                <c:pt idx="3">
                  <c:v> Abril </c:v>
                </c:pt>
                <c:pt idx="4">
                  <c:v> Mayo </c:v>
                </c:pt>
                <c:pt idx="5">
                  <c:v> Junio </c:v>
                </c:pt>
                <c:pt idx="6">
                  <c:v> Julio </c:v>
                </c:pt>
                <c:pt idx="7">
                  <c:v> Agosto </c:v>
                </c:pt>
                <c:pt idx="8">
                  <c:v> Septiembre </c:v>
                </c:pt>
                <c:pt idx="9">
                  <c:v> Octubre </c:v>
                </c:pt>
              </c:strCache>
            </c:strRef>
          </c:cat>
          <c:val>
            <c:numRef>
              <c:f>'12'!$C$8:$L$8</c:f>
              <c:numCache>
                <c:formatCode>_(* #,##0_);_(* \(#,##0\);_(* "-"_);_(@_)</c:formatCode>
                <c:ptCount val="10"/>
                <c:pt idx="3">
                  <c:v>5</c:v>
                </c:pt>
                <c:pt idx="6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D2-4A3A-A1B1-82C674305B88}"/>
            </c:ext>
          </c:extLst>
        </c:ser>
        <c:ser>
          <c:idx val="5"/>
          <c:order val="5"/>
          <c:tx>
            <c:strRef>
              <c:f>'12'!$B$9</c:f>
              <c:strCache>
                <c:ptCount val="1"/>
                <c:pt idx="0">
                  <c:v> Surasia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'12'!$C$3:$L$3</c:f>
              <c:strCache>
                <c:ptCount val="10"/>
                <c:pt idx="0">
                  <c:v> Enero </c:v>
                </c:pt>
                <c:pt idx="1">
                  <c:v> Febrero </c:v>
                </c:pt>
                <c:pt idx="2">
                  <c:v> Marzo </c:v>
                </c:pt>
                <c:pt idx="3">
                  <c:v> Abril </c:v>
                </c:pt>
                <c:pt idx="4">
                  <c:v> Mayo </c:v>
                </c:pt>
                <c:pt idx="5">
                  <c:v> Junio </c:v>
                </c:pt>
                <c:pt idx="6">
                  <c:v> Julio </c:v>
                </c:pt>
                <c:pt idx="7">
                  <c:v> Agosto </c:v>
                </c:pt>
                <c:pt idx="8">
                  <c:v> Septiembre </c:v>
                </c:pt>
                <c:pt idx="9">
                  <c:v> Octubre </c:v>
                </c:pt>
              </c:strCache>
            </c:strRef>
          </c:cat>
          <c:val>
            <c:numRef>
              <c:f>'12'!$C$9:$L$9</c:f>
              <c:numCache>
                <c:formatCode>_(* #,##0_);_(* \(#,##0\);_(* "-"_);_(@_)</c:formatCode>
                <c:ptCount val="10"/>
                <c:pt idx="0">
                  <c:v>838</c:v>
                </c:pt>
                <c:pt idx="1">
                  <c:v>642</c:v>
                </c:pt>
                <c:pt idx="2">
                  <c:v>632</c:v>
                </c:pt>
                <c:pt idx="3">
                  <c:v>460.36999999999995</c:v>
                </c:pt>
                <c:pt idx="4">
                  <c:v>1058</c:v>
                </c:pt>
                <c:pt idx="5">
                  <c:v>1150</c:v>
                </c:pt>
                <c:pt idx="6">
                  <c:v>1023</c:v>
                </c:pt>
                <c:pt idx="7">
                  <c:v>621</c:v>
                </c:pt>
                <c:pt idx="8">
                  <c:v>1196</c:v>
                </c:pt>
                <c:pt idx="9">
                  <c:v>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D2-4A3A-A1B1-82C674305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4520319"/>
        <c:axId val="757067759"/>
      </c:barChart>
      <c:catAx>
        <c:axId val="42452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57067759"/>
        <c:crosses val="autoZero"/>
        <c:auto val="1"/>
        <c:lblAlgn val="ctr"/>
        <c:lblOffset val="100"/>
        <c:noMultiLvlLbl val="0"/>
      </c:catAx>
      <c:valAx>
        <c:axId val="75706775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2452031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1.6134745746709717E-2"/>
          <c:y val="0.82031216761459325"/>
          <c:w val="0.9838652542532903"/>
          <c:h val="0.13995800024926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 orientation="portrait"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L" sz="1000" b="1">
                <a:solidFill>
                  <a:sysClr val="windowText" lastClr="000000"/>
                </a:solidFill>
              </a:rPr>
              <a:t>Gráfico</a:t>
            </a:r>
            <a:r>
              <a:rPr lang="es-CL" sz="1000" b="1" baseline="0">
                <a:solidFill>
                  <a:sysClr val="windowText" lastClr="000000"/>
                </a:solidFill>
              </a:rPr>
              <a:t> 8. Chile: Exportaciones mensuales de avena en hojuelas por región de destino</a:t>
            </a:r>
          </a:p>
          <a:p>
            <a:pPr>
              <a:defRPr sz="1000" b="1">
                <a:solidFill>
                  <a:sysClr val="windowText" lastClr="000000"/>
                </a:solidFill>
              </a:defRPr>
            </a:pPr>
            <a:r>
              <a:rPr lang="es-CL" sz="1000" b="1" baseline="0">
                <a:solidFill>
                  <a:sysClr val="windowText" lastClr="000000"/>
                </a:solidFill>
              </a:rPr>
              <a:t>2020</a:t>
            </a:r>
          </a:p>
          <a:p>
            <a:pPr>
              <a:defRPr sz="1000" b="1">
                <a:solidFill>
                  <a:sysClr val="windowText" lastClr="000000"/>
                </a:solidFill>
              </a:defRPr>
            </a:pPr>
            <a:r>
              <a:rPr lang="es-CL" sz="1000" b="1" baseline="0">
                <a:solidFill>
                  <a:sysClr val="windowText" lastClr="000000"/>
                </a:solidFill>
              </a:rPr>
              <a:t>(ton)</a:t>
            </a:r>
            <a:endParaRPr lang="es-CL" sz="10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4554466662890163E-2"/>
          <c:y val="0.11481680611114715"/>
          <c:w val="0.88321097452746478"/>
          <c:h val="0.657937869308335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'17'!$B$4</c:f>
              <c:strCache>
                <c:ptCount val="1"/>
                <c:pt idx="0">
                  <c:v> Asia Oriental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'17'!$C$3:$L$3</c:f>
              <c:strCache>
                <c:ptCount val="10"/>
                <c:pt idx="0">
                  <c:v> Enero </c:v>
                </c:pt>
                <c:pt idx="1">
                  <c:v> Febrero </c:v>
                </c:pt>
                <c:pt idx="2">
                  <c:v> Marzo </c:v>
                </c:pt>
                <c:pt idx="3">
                  <c:v> Abril </c:v>
                </c:pt>
                <c:pt idx="4">
                  <c:v> Mayo </c:v>
                </c:pt>
                <c:pt idx="5">
                  <c:v> Junio </c:v>
                </c:pt>
                <c:pt idx="6">
                  <c:v> Julio </c:v>
                </c:pt>
                <c:pt idx="7">
                  <c:v> Agosto </c:v>
                </c:pt>
                <c:pt idx="8">
                  <c:v> Septiembre </c:v>
                </c:pt>
                <c:pt idx="9">
                  <c:v> Octubre </c:v>
                </c:pt>
              </c:strCache>
            </c:strRef>
          </c:cat>
          <c:val>
            <c:numRef>
              <c:f>'17'!$C$4:$L$4</c:f>
              <c:numCache>
                <c:formatCode>_(* #,##0_);_(* \(#,##0\);_(* "-"_);_(@_)</c:formatCode>
                <c:ptCount val="10"/>
                <c:pt idx="0">
                  <c:v>272</c:v>
                </c:pt>
                <c:pt idx="1">
                  <c:v>131.25</c:v>
                </c:pt>
                <c:pt idx="2">
                  <c:v>3.5999999999999997E-2</c:v>
                </c:pt>
                <c:pt idx="3">
                  <c:v>100</c:v>
                </c:pt>
                <c:pt idx="4">
                  <c:v>750</c:v>
                </c:pt>
                <c:pt idx="5">
                  <c:v>990</c:v>
                </c:pt>
                <c:pt idx="6">
                  <c:v>942</c:v>
                </c:pt>
                <c:pt idx="7">
                  <c:v>583</c:v>
                </c:pt>
                <c:pt idx="8">
                  <c:v>360</c:v>
                </c:pt>
                <c:pt idx="9">
                  <c:v>229.5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C-4B20-AD29-69D0E7E7DB99}"/>
            </c:ext>
          </c:extLst>
        </c:ser>
        <c:ser>
          <c:idx val="1"/>
          <c:order val="1"/>
          <c:tx>
            <c:strRef>
              <c:f>'17'!$B$5</c:f>
              <c:strCache>
                <c:ptCount val="1"/>
                <c:pt idx="0">
                  <c:v> Caribe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'17'!$C$3:$L$3</c:f>
              <c:strCache>
                <c:ptCount val="10"/>
                <c:pt idx="0">
                  <c:v> Enero </c:v>
                </c:pt>
                <c:pt idx="1">
                  <c:v> Febrero </c:v>
                </c:pt>
                <c:pt idx="2">
                  <c:v> Marzo </c:v>
                </c:pt>
                <c:pt idx="3">
                  <c:v> Abril </c:v>
                </c:pt>
                <c:pt idx="4">
                  <c:v> Mayo </c:v>
                </c:pt>
                <c:pt idx="5">
                  <c:v> Junio </c:v>
                </c:pt>
                <c:pt idx="6">
                  <c:v> Julio </c:v>
                </c:pt>
                <c:pt idx="7">
                  <c:v> Agosto </c:v>
                </c:pt>
                <c:pt idx="8">
                  <c:v> Septiembre </c:v>
                </c:pt>
                <c:pt idx="9">
                  <c:v> Octubre </c:v>
                </c:pt>
              </c:strCache>
            </c:strRef>
          </c:cat>
          <c:val>
            <c:numRef>
              <c:f>'17'!$C$5:$L$5</c:f>
              <c:numCache>
                <c:formatCode>_(* #,##0_);_(* \(#,##0\);_(* "-"_);_(@_)</c:formatCode>
                <c:ptCount val="10"/>
                <c:pt idx="0">
                  <c:v>448.04076000000003</c:v>
                </c:pt>
                <c:pt idx="1">
                  <c:v>285.58408000000003</c:v>
                </c:pt>
                <c:pt idx="2">
                  <c:v>377.08836000000002</c:v>
                </c:pt>
                <c:pt idx="3">
                  <c:v>156.006</c:v>
                </c:pt>
                <c:pt idx="4">
                  <c:v>234.5</c:v>
                </c:pt>
                <c:pt idx="5">
                  <c:v>666.47383999999988</c:v>
                </c:pt>
                <c:pt idx="6">
                  <c:v>351.21426000000002</c:v>
                </c:pt>
                <c:pt idx="7">
                  <c:v>348.17599999999999</c:v>
                </c:pt>
                <c:pt idx="8">
                  <c:v>479.14128000000005</c:v>
                </c:pt>
                <c:pt idx="9">
                  <c:v>529.07384000000002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4C-4B20-AD29-69D0E7E7DB99}"/>
            </c:ext>
          </c:extLst>
        </c:ser>
        <c:ser>
          <c:idx val="2"/>
          <c:order val="2"/>
          <c:tx>
            <c:strRef>
              <c:f>'17'!$B$6</c:f>
              <c:strCache>
                <c:ptCount val="1"/>
                <c:pt idx="0">
                  <c:v> Centroamérica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'17'!$C$3:$L$3</c:f>
              <c:strCache>
                <c:ptCount val="10"/>
                <c:pt idx="0">
                  <c:v> Enero </c:v>
                </c:pt>
                <c:pt idx="1">
                  <c:v> Febrero </c:v>
                </c:pt>
                <c:pt idx="2">
                  <c:v> Marzo </c:v>
                </c:pt>
                <c:pt idx="3">
                  <c:v> Abril </c:v>
                </c:pt>
                <c:pt idx="4">
                  <c:v> Mayo </c:v>
                </c:pt>
                <c:pt idx="5">
                  <c:v> Junio </c:v>
                </c:pt>
                <c:pt idx="6">
                  <c:v> Julio </c:v>
                </c:pt>
                <c:pt idx="7">
                  <c:v> Agosto </c:v>
                </c:pt>
                <c:pt idx="8">
                  <c:v> Septiembre </c:v>
                </c:pt>
                <c:pt idx="9">
                  <c:v> Octubre </c:v>
                </c:pt>
              </c:strCache>
            </c:strRef>
          </c:cat>
          <c:val>
            <c:numRef>
              <c:f>'17'!$C$6:$L$6</c:f>
              <c:numCache>
                <c:formatCode>_(* #,##0_);_(* \(#,##0\);_(* "-"_);_(@_)</c:formatCode>
                <c:ptCount val="10"/>
                <c:pt idx="0">
                  <c:v>1517.01</c:v>
                </c:pt>
                <c:pt idx="1">
                  <c:v>2006.5208000000002</c:v>
                </c:pt>
                <c:pt idx="2">
                  <c:v>2475.9780000000005</c:v>
                </c:pt>
                <c:pt idx="3">
                  <c:v>2578.2660000000001</c:v>
                </c:pt>
                <c:pt idx="4">
                  <c:v>2876.247640000001</c:v>
                </c:pt>
                <c:pt idx="5">
                  <c:v>2203.1189999999997</c:v>
                </c:pt>
                <c:pt idx="6">
                  <c:v>2376.9186800000002</c:v>
                </c:pt>
                <c:pt idx="7">
                  <c:v>2296.8020799999999</c:v>
                </c:pt>
                <c:pt idx="8">
                  <c:v>2103.9770800000001</c:v>
                </c:pt>
                <c:pt idx="9">
                  <c:v>2606.3849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4C-4B20-AD29-69D0E7E7DB99}"/>
            </c:ext>
          </c:extLst>
        </c:ser>
        <c:ser>
          <c:idx val="3"/>
          <c:order val="3"/>
          <c:tx>
            <c:strRef>
              <c:f>'17'!$B$7</c:f>
              <c:strCache>
                <c:ptCount val="1"/>
                <c:pt idx="0">
                  <c:v> Medio Oriente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'17'!$C$3:$L$3</c:f>
              <c:strCache>
                <c:ptCount val="10"/>
                <c:pt idx="0">
                  <c:v> Enero </c:v>
                </c:pt>
                <c:pt idx="1">
                  <c:v> Febrero </c:v>
                </c:pt>
                <c:pt idx="2">
                  <c:v> Marzo </c:v>
                </c:pt>
                <c:pt idx="3">
                  <c:v> Abril </c:v>
                </c:pt>
                <c:pt idx="4">
                  <c:v> Mayo </c:v>
                </c:pt>
                <c:pt idx="5">
                  <c:v> Junio </c:v>
                </c:pt>
                <c:pt idx="6">
                  <c:v> Julio </c:v>
                </c:pt>
                <c:pt idx="7">
                  <c:v> Agosto </c:v>
                </c:pt>
                <c:pt idx="8">
                  <c:v> Septiembre </c:v>
                </c:pt>
                <c:pt idx="9">
                  <c:v> Octubre </c:v>
                </c:pt>
              </c:strCache>
            </c:strRef>
          </c:cat>
          <c:val>
            <c:numRef>
              <c:f>'17'!$C$7:$L$7</c:f>
              <c:numCache>
                <c:formatCode>_(* #,##0_);_(* \(#,##0\);_(* "-"_);_(@_)</c:formatCode>
                <c:ptCount val="10"/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4C-4B20-AD29-69D0E7E7DB99}"/>
            </c:ext>
          </c:extLst>
        </c:ser>
        <c:ser>
          <c:idx val="4"/>
          <c:order val="4"/>
          <c:tx>
            <c:strRef>
              <c:f>'17'!$B$8</c:f>
              <c:strCache>
                <c:ptCount val="1"/>
                <c:pt idx="0">
                  <c:v> Norteamérica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'17'!$C$3:$L$3</c:f>
              <c:strCache>
                <c:ptCount val="10"/>
                <c:pt idx="0">
                  <c:v> Enero </c:v>
                </c:pt>
                <c:pt idx="1">
                  <c:v> Febrero </c:v>
                </c:pt>
                <c:pt idx="2">
                  <c:v> Marzo </c:v>
                </c:pt>
                <c:pt idx="3">
                  <c:v> Abril </c:v>
                </c:pt>
                <c:pt idx="4">
                  <c:v> Mayo </c:v>
                </c:pt>
                <c:pt idx="5">
                  <c:v> Junio </c:v>
                </c:pt>
                <c:pt idx="6">
                  <c:v> Julio </c:v>
                </c:pt>
                <c:pt idx="7">
                  <c:v> Agosto </c:v>
                </c:pt>
                <c:pt idx="8">
                  <c:v> Septiembre </c:v>
                </c:pt>
                <c:pt idx="9">
                  <c:v> Octubre </c:v>
                </c:pt>
              </c:strCache>
            </c:strRef>
          </c:cat>
          <c:val>
            <c:numRef>
              <c:f>'17'!$C$8:$L$8</c:f>
              <c:numCache>
                <c:formatCode>_(* #,##0_);_(* \(#,##0\);_(* "-"_);_(@_)</c:formatCode>
                <c:ptCount val="10"/>
                <c:pt idx="0">
                  <c:v>620.81600000000003</c:v>
                </c:pt>
                <c:pt idx="1">
                  <c:v>325.08800000000002</c:v>
                </c:pt>
                <c:pt idx="2">
                  <c:v>291.08512000000002</c:v>
                </c:pt>
                <c:pt idx="3">
                  <c:v>650.95000000000005</c:v>
                </c:pt>
                <c:pt idx="4">
                  <c:v>507.37656000000004</c:v>
                </c:pt>
                <c:pt idx="5">
                  <c:v>1321.4251199999999</c:v>
                </c:pt>
                <c:pt idx="6">
                  <c:v>575.81799999999998</c:v>
                </c:pt>
                <c:pt idx="7">
                  <c:v>143.696</c:v>
                </c:pt>
                <c:pt idx="8">
                  <c:v>210.792</c:v>
                </c:pt>
                <c:pt idx="9">
                  <c:v>650.59500000000003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4C-4B20-AD29-69D0E7E7DB99}"/>
            </c:ext>
          </c:extLst>
        </c:ser>
        <c:ser>
          <c:idx val="5"/>
          <c:order val="5"/>
          <c:tx>
            <c:strRef>
              <c:f>'17'!$B$9</c:f>
              <c:strCache>
                <c:ptCount val="1"/>
                <c:pt idx="0">
                  <c:v> Sudamérica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'17'!$C$3:$L$3</c:f>
              <c:strCache>
                <c:ptCount val="10"/>
                <c:pt idx="0">
                  <c:v> Enero </c:v>
                </c:pt>
                <c:pt idx="1">
                  <c:v> Febrero </c:v>
                </c:pt>
                <c:pt idx="2">
                  <c:v> Marzo </c:v>
                </c:pt>
                <c:pt idx="3">
                  <c:v> Abril </c:v>
                </c:pt>
                <c:pt idx="4">
                  <c:v> Mayo </c:v>
                </c:pt>
                <c:pt idx="5">
                  <c:v> Junio </c:v>
                </c:pt>
                <c:pt idx="6">
                  <c:v> Julio </c:v>
                </c:pt>
                <c:pt idx="7">
                  <c:v> Agosto </c:v>
                </c:pt>
                <c:pt idx="8">
                  <c:v> Septiembre </c:v>
                </c:pt>
                <c:pt idx="9">
                  <c:v> Octubre </c:v>
                </c:pt>
              </c:strCache>
            </c:strRef>
          </c:cat>
          <c:val>
            <c:numRef>
              <c:f>'17'!$C$9:$L$9</c:f>
              <c:numCache>
                <c:formatCode>_(* #,##0_);_(* \(#,##0\);_(* "-"_);_(@_)</c:formatCode>
                <c:ptCount val="10"/>
                <c:pt idx="0">
                  <c:v>3818.8821999999996</c:v>
                </c:pt>
                <c:pt idx="1">
                  <c:v>3266.8638000000001</c:v>
                </c:pt>
                <c:pt idx="2">
                  <c:v>5855.5592000000006</c:v>
                </c:pt>
                <c:pt idx="3">
                  <c:v>5999.893</c:v>
                </c:pt>
                <c:pt idx="4">
                  <c:v>6595.0409</c:v>
                </c:pt>
                <c:pt idx="5">
                  <c:v>8350.8159199999973</c:v>
                </c:pt>
                <c:pt idx="6">
                  <c:v>8814.229440000001</c:v>
                </c:pt>
                <c:pt idx="7">
                  <c:v>7634.9593599999998</c:v>
                </c:pt>
                <c:pt idx="8">
                  <c:v>8258.7268000000004</c:v>
                </c:pt>
                <c:pt idx="9">
                  <c:v>5492.5978400000004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4C-4B20-AD29-69D0E7E7DB99}"/>
            </c:ext>
          </c:extLst>
        </c:ser>
        <c:ser>
          <c:idx val="6"/>
          <c:order val="6"/>
          <c:tx>
            <c:strRef>
              <c:f>'17'!$B$10</c:f>
              <c:strCache>
                <c:ptCount val="1"/>
                <c:pt idx="0">
                  <c:v> Sudeste Asiático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'17'!$C$3:$L$3</c:f>
              <c:strCache>
                <c:ptCount val="10"/>
                <c:pt idx="0">
                  <c:v> Enero </c:v>
                </c:pt>
                <c:pt idx="1">
                  <c:v> Febrero </c:v>
                </c:pt>
                <c:pt idx="2">
                  <c:v> Marzo </c:v>
                </c:pt>
                <c:pt idx="3">
                  <c:v> Abril </c:v>
                </c:pt>
                <c:pt idx="4">
                  <c:v> Mayo </c:v>
                </c:pt>
                <c:pt idx="5">
                  <c:v> Junio </c:v>
                </c:pt>
                <c:pt idx="6">
                  <c:v> Julio </c:v>
                </c:pt>
                <c:pt idx="7">
                  <c:v> Agosto </c:v>
                </c:pt>
                <c:pt idx="8">
                  <c:v> Septiembre </c:v>
                </c:pt>
                <c:pt idx="9">
                  <c:v> Octubre </c:v>
                </c:pt>
              </c:strCache>
            </c:strRef>
          </c:cat>
          <c:val>
            <c:numRef>
              <c:f>'17'!$C$10:$L$10</c:f>
              <c:numCache>
                <c:formatCode>_(* #,##0_);_(* \(#,##0\);_(* "-"_);_(@_)</c:formatCode>
                <c:ptCount val="10"/>
                <c:pt idx="0">
                  <c:v>94</c:v>
                </c:pt>
                <c:pt idx="1">
                  <c:v>276</c:v>
                </c:pt>
                <c:pt idx="2">
                  <c:v>26</c:v>
                </c:pt>
                <c:pt idx="3">
                  <c:v>72</c:v>
                </c:pt>
                <c:pt idx="4">
                  <c:v>130.75</c:v>
                </c:pt>
                <c:pt idx="5">
                  <c:v>53.8</c:v>
                </c:pt>
                <c:pt idx="6">
                  <c:v>41.7</c:v>
                </c:pt>
                <c:pt idx="7">
                  <c:v>52</c:v>
                </c:pt>
                <c:pt idx="8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4C-4B20-AD29-69D0E7E7DB99}"/>
            </c:ext>
          </c:extLst>
        </c:ser>
        <c:ser>
          <c:idx val="7"/>
          <c:order val="7"/>
          <c:tx>
            <c:strRef>
              <c:f>'17'!$B$11</c:f>
              <c:strCache>
                <c:ptCount val="1"/>
                <c:pt idx="0">
                  <c:v> Surasia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'17'!$C$3:$L$3</c:f>
              <c:strCache>
                <c:ptCount val="10"/>
                <c:pt idx="0">
                  <c:v> Enero </c:v>
                </c:pt>
                <c:pt idx="1">
                  <c:v> Febrero </c:v>
                </c:pt>
                <c:pt idx="2">
                  <c:v> Marzo </c:v>
                </c:pt>
                <c:pt idx="3">
                  <c:v> Abril </c:v>
                </c:pt>
                <c:pt idx="4">
                  <c:v> Mayo </c:v>
                </c:pt>
                <c:pt idx="5">
                  <c:v> Junio </c:v>
                </c:pt>
                <c:pt idx="6">
                  <c:v> Julio </c:v>
                </c:pt>
                <c:pt idx="7">
                  <c:v> Agosto </c:v>
                </c:pt>
                <c:pt idx="8">
                  <c:v> Septiembre </c:v>
                </c:pt>
                <c:pt idx="9">
                  <c:v> Octubre </c:v>
                </c:pt>
              </c:strCache>
            </c:strRef>
          </c:cat>
          <c:val>
            <c:numRef>
              <c:f>'17'!$C$11:$L$11</c:f>
              <c:numCache>
                <c:formatCode>_(* #,##0_);_(* \(#,##0\);_(* "-"_);_(@_)</c:formatCode>
                <c:ptCount val="10"/>
                <c:pt idx="0">
                  <c:v>598</c:v>
                </c:pt>
                <c:pt idx="2">
                  <c:v>208</c:v>
                </c:pt>
                <c:pt idx="3">
                  <c:v>234</c:v>
                </c:pt>
                <c:pt idx="4">
                  <c:v>208</c:v>
                </c:pt>
                <c:pt idx="5">
                  <c:v>572</c:v>
                </c:pt>
                <c:pt idx="6">
                  <c:v>104</c:v>
                </c:pt>
                <c:pt idx="7">
                  <c:v>312</c:v>
                </c:pt>
                <c:pt idx="8">
                  <c:v>572</c:v>
                </c:pt>
                <c:pt idx="9">
                  <c:v>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4C-4B20-AD29-69D0E7E7D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4520319"/>
        <c:axId val="757067759"/>
      </c:barChart>
      <c:catAx>
        <c:axId val="42452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57067759"/>
        <c:crosses val="autoZero"/>
        <c:auto val="1"/>
        <c:lblAlgn val="ctr"/>
        <c:lblOffset val="100"/>
        <c:noMultiLvlLbl val="0"/>
      </c:catAx>
      <c:valAx>
        <c:axId val="75706775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Toneladas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2452031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1.6134745746709717E-2"/>
          <c:y val="0.87725170612951264"/>
          <c:w val="0.96707202601952658"/>
          <c:h val="0.122748293870487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 orientation="portrait"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66675</xdr:rowOff>
    </xdr:from>
    <xdr:to>
      <xdr:col>2</xdr:col>
      <xdr:colOff>400050</xdr:colOff>
      <xdr:row>41</xdr:row>
      <xdr:rowOff>180975</xdr:rowOff>
    </xdr:to>
    <xdr:pic>
      <xdr:nvPicPr>
        <xdr:cNvPr id="5" name="Picture 1" descr="LOGO_FUCOA">
          <a:extLst>
            <a:ext uri="{FF2B5EF4-FFF2-40B4-BE49-F238E27FC236}">
              <a16:creationId xmlns:a16="http://schemas.microsoft.com/office/drawing/2014/main" id="{3CED3E5E-8E92-4C7F-9DDF-B053F989B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5157" b="48161"/>
        <a:stretch>
          <a:fillRect/>
        </a:stretch>
      </xdr:blipFill>
      <xdr:spPr bwMode="auto">
        <a:xfrm>
          <a:off x="0" y="9467850"/>
          <a:ext cx="36957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83</xdr:row>
      <xdr:rowOff>66675</xdr:rowOff>
    </xdr:from>
    <xdr:to>
      <xdr:col>1</xdr:col>
      <xdr:colOff>466725</xdr:colOff>
      <xdr:row>83</xdr:row>
      <xdr:rowOff>114300</xdr:rowOff>
    </xdr:to>
    <xdr:pic>
      <xdr:nvPicPr>
        <xdr:cNvPr id="6" name="Picture 41" descr="pie">
          <a:extLst>
            <a:ext uri="{FF2B5EF4-FFF2-40B4-BE49-F238E27FC236}">
              <a16:creationId xmlns:a16="http://schemas.microsoft.com/office/drawing/2014/main" id="{032CAAA6-4584-47D6-837E-313A9AEE8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50050"/>
          <a:ext cx="23812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247649</xdr:colOff>
      <xdr:row>2</xdr:row>
      <xdr:rowOff>123825</xdr:rowOff>
    </xdr:from>
    <xdr:to>
      <xdr:col>2</xdr:col>
      <xdr:colOff>95251</xdr:colOff>
      <xdr:row>8</xdr:row>
      <xdr:rowOff>171450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5AB4AC8-5208-46AA-9BE0-E0CC81BDED23}"/>
            </a:ext>
          </a:extLst>
        </xdr:cNvPr>
        <xdr:cNvPicPr/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5381"/>
        <a:stretch/>
      </xdr:blipFill>
      <xdr:spPr bwMode="auto">
        <a:xfrm>
          <a:off x="247649" y="514350"/>
          <a:ext cx="1295402" cy="1219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57150</xdr:rowOff>
    </xdr:from>
    <xdr:to>
      <xdr:col>1</xdr:col>
      <xdr:colOff>447675</xdr:colOff>
      <xdr:row>40</xdr:row>
      <xdr:rowOff>123825</xdr:rowOff>
    </xdr:to>
    <xdr:pic>
      <xdr:nvPicPr>
        <xdr:cNvPr id="3" name="Picture 41" descr="pie">
          <a:extLst>
            <a:ext uri="{FF2B5EF4-FFF2-40B4-BE49-F238E27FC236}">
              <a16:creationId xmlns:a16="http://schemas.microsoft.com/office/drawing/2014/main" id="{3670865D-D32D-495D-9E21-23D59154D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44050"/>
          <a:ext cx="10763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38102" y="66675"/>
    <xdr:ext cx="5295898" cy="438149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8DE5B5-150E-4048-AACF-B0D5501FEEA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6676" y="85726"/>
    <xdr:ext cx="5276850" cy="430529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2B5C17-0B56-4397-B4AF-6FAD5A3364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47625</xdr:rowOff>
    </xdr:from>
    <xdr:to>
      <xdr:col>10</xdr:col>
      <xdr:colOff>695324</xdr:colOff>
      <xdr:row>14</xdr:row>
      <xdr:rowOff>171449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E895BF3-476D-46D5-B4F5-904614639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16</xdr:row>
      <xdr:rowOff>19050</xdr:rowOff>
    </xdr:from>
    <xdr:to>
      <xdr:col>10</xdr:col>
      <xdr:colOff>676275</xdr:colOff>
      <xdr:row>30</xdr:row>
      <xdr:rowOff>171450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3444A6C-825B-4F36-AA8D-9DC85E747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47625</xdr:rowOff>
    </xdr:from>
    <xdr:to>
      <xdr:col>10</xdr:col>
      <xdr:colOff>647700</xdr:colOff>
      <xdr:row>14</xdr:row>
      <xdr:rowOff>161925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6071629F-CC8E-4BDE-ADD6-D4A70B6FF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16</xdr:row>
      <xdr:rowOff>9525</xdr:rowOff>
    </xdr:from>
    <xdr:to>
      <xdr:col>10</xdr:col>
      <xdr:colOff>600075</xdr:colOff>
      <xdr:row>30</xdr:row>
      <xdr:rowOff>180975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4F84560D-C773-4FFC-955C-561A3B9FB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10</xdr:row>
      <xdr:rowOff>171450</xdr:rowOff>
    </xdr:from>
    <xdr:to>
      <xdr:col>11</xdr:col>
      <xdr:colOff>752475</xdr:colOff>
      <xdr:row>23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2FEC5C6-3B33-4502-B268-E9980391D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95249</xdr:rowOff>
    </xdr:from>
    <xdr:to>
      <xdr:col>12</xdr:col>
      <xdr:colOff>0</xdr:colOff>
      <xdr:row>25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32CEE81-A256-45E1-81C1-88C679588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B932A-4BCD-4CDB-975B-A080A307D2A5}">
  <dimension ref="A1:H87"/>
  <sheetViews>
    <sheetView tabSelected="1" workbookViewId="0">
      <selection activeCell="E4" sqref="E4"/>
    </sheetView>
  </sheetViews>
  <sheetFormatPr baseColWidth="10" defaultColWidth="11.453125" defaultRowHeight="14.5" x14ac:dyDescent="0.35"/>
  <cols>
    <col min="1" max="4" width="10.81640625" style="49" customWidth="1"/>
    <col min="5" max="5" width="10.54296875" style="49" customWidth="1"/>
    <col min="6" max="16384" width="11.453125" style="49"/>
  </cols>
  <sheetData>
    <row r="1" spans="1:5" ht="15.5" x14ac:dyDescent="0.35">
      <c r="A1" s="62"/>
      <c r="B1" s="63"/>
      <c r="C1" s="63"/>
      <c r="D1" s="63"/>
      <c r="E1" s="63"/>
    </row>
    <row r="2" spans="1:5" x14ac:dyDescent="0.35">
      <c r="A2" s="63"/>
      <c r="B2" s="63"/>
      <c r="C2" s="63"/>
      <c r="D2" s="63"/>
      <c r="E2" s="63"/>
    </row>
    <row r="3" spans="1:5" x14ac:dyDescent="0.35">
      <c r="B3" s="63"/>
      <c r="C3" s="63"/>
      <c r="D3" s="63"/>
      <c r="E3" s="63"/>
    </row>
    <row r="4" spans="1:5" x14ac:dyDescent="0.35">
      <c r="A4" s="63"/>
      <c r="B4" s="63"/>
      <c r="C4" s="63"/>
      <c r="D4" s="64"/>
      <c r="E4" s="63" t="s">
        <v>197</v>
      </c>
    </row>
    <row r="5" spans="1:5" ht="15.5" x14ac:dyDescent="0.35">
      <c r="A5" s="62"/>
      <c r="C5" s="63"/>
      <c r="D5" s="65"/>
      <c r="E5" s="63"/>
    </row>
    <row r="6" spans="1:5" ht="15.5" x14ac:dyDescent="0.35">
      <c r="A6" s="62"/>
      <c r="B6" s="63"/>
      <c r="C6" s="63"/>
      <c r="D6" s="63"/>
      <c r="E6" s="63"/>
    </row>
    <row r="7" spans="1:5" ht="15.5" x14ac:dyDescent="0.35">
      <c r="A7" s="62"/>
      <c r="B7" s="63"/>
      <c r="C7" s="63"/>
      <c r="D7" s="63"/>
      <c r="E7" s="63"/>
    </row>
    <row r="8" spans="1:5" x14ac:dyDescent="0.35">
      <c r="A8" s="63"/>
      <c r="B8" s="63"/>
      <c r="C8" s="63"/>
      <c r="D8" s="64"/>
      <c r="E8" s="63"/>
    </row>
    <row r="9" spans="1:5" ht="15.5" x14ac:dyDescent="0.35">
      <c r="A9" s="66"/>
      <c r="B9" s="63"/>
      <c r="C9" s="63"/>
      <c r="D9" s="63"/>
      <c r="E9" s="63"/>
    </row>
    <row r="10" spans="1:5" ht="15.5" x14ac:dyDescent="0.35">
      <c r="A10" s="62"/>
      <c r="B10" s="63"/>
      <c r="C10" s="63"/>
      <c r="D10" s="63"/>
      <c r="E10" s="63"/>
    </row>
    <row r="11" spans="1:5" ht="15.5" x14ac:dyDescent="0.35">
      <c r="A11" s="62"/>
      <c r="B11" s="63"/>
      <c r="C11" s="63"/>
      <c r="D11" s="63"/>
      <c r="E11" s="63"/>
    </row>
    <row r="12" spans="1:5" ht="15.5" x14ac:dyDescent="0.35">
      <c r="A12" s="62"/>
      <c r="B12" s="63"/>
      <c r="C12" s="63"/>
      <c r="D12" s="63"/>
      <c r="E12" s="63"/>
    </row>
    <row r="13" spans="1:5" ht="15.5" x14ac:dyDescent="0.35">
      <c r="A13" s="62"/>
      <c r="B13" s="63"/>
      <c r="C13" s="63"/>
      <c r="D13" s="63"/>
      <c r="E13" s="63"/>
    </row>
    <row r="14" spans="1:5" ht="15.5" x14ac:dyDescent="0.35">
      <c r="A14" s="62"/>
      <c r="B14" s="63"/>
      <c r="C14" s="63"/>
      <c r="D14" s="63"/>
      <c r="E14" s="63"/>
    </row>
    <row r="15" spans="1:5" ht="15.5" x14ac:dyDescent="0.35">
      <c r="A15" s="62"/>
      <c r="B15" s="63"/>
      <c r="C15" s="63"/>
      <c r="D15" s="63"/>
      <c r="E15" s="63"/>
    </row>
    <row r="16" spans="1:5" ht="15.5" x14ac:dyDescent="0.35">
      <c r="A16" s="62"/>
      <c r="B16" s="63"/>
      <c r="C16" s="63"/>
      <c r="D16" s="63"/>
      <c r="E16" s="63"/>
    </row>
    <row r="17" spans="1:8" ht="15.5" x14ac:dyDescent="0.35">
      <c r="A17" s="62"/>
      <c r="B17" s="63"/>
      <c r="C17" s="63"/>
      <c r="D17" s="63"/>
      <c r="E17" s="63"/>
    </row>
    <row r="18" spans="1:8" ht="19.399999999999999" customHeight="1" x14ac:dyDescent="0.4">
      <c r="A18" s="201" t="s">
        <v>92</v>
      </c>
      <c r="B18" s="201"/>
      <c r="C18" s="201"/>
      <c r="D18" s="201"/>
      <c r="E18" s="201"/>
      <c r="F18" s="201"/>
      <c r="G18" s="201"/>
      <c r="H18" s="201"/>
    </row>
    <row r="19" spans="1:8" ht="19.5" x14ac:dyDescent="0.35">
      <c r="A19" s="63"/>
      <c r="B19" s="63"/>
      <c r="C19" s="199"/>
      <c r="D19" s="199"/>
      <c r="E19" s="199"/>
    </row>
    <row r="20" spans="1:8" x14ac:dyDescent="0.35">
      <c r="A20" s="63"/>
      <c r="B20" s="63"/>
      <c r="C20" s="63"/>
      <c r="D20" s="63"/>
      <c r="E20" s="63"/>
    </row>
    <row r="21" spans="1:8" x14ac:dyDescent="0.35">
      <c r="A21" s="63"/>
      <c r="B21" s="63"/>
      <c r="C21" s="63"/>
      <c r="D21" s="67"/>
      <c r="E21" s="63"/>
    </row>
    <row r="22" spans="1:8" ht="15.5" x14ac:dyDescent="0.35">
      <c r="A22" s="200"/>
      <c r="B22" s="200"/>
      <c r="C22" s="200"/>
      <c r="D22" s="200"/>
      <c r="E22" s="200"/>
    </row>
    <row r="23" spans="1:8" x14ac:dyDescent="0.35">
      <c r="A23" s="63"/>
      <c r="B23" s="63"/>
      <c r="C23" s="63"/>
      <c r="D23" s="63"/>
      <c r="E23" s="63"/>
    </row>
    <row r="24" spans="1:8" ht="15.5" x14ac:dyDescent="0.35">
      <c r="A24" s="62"/>
      <c r="B24" s="63"/>
      <c r="C24" s="63"/>
      <c r="D24" s="63"/>
      <c r="E24" s="63"/>
    </row>
    <row r="25" spans="1:8" ht="15.5" x14ac:dyDescent="0.35">
      <c r="A25" s="62"/>
      <c r="B25" s="63"/>
      <c r="C25" s="63"/>
      <c r="D25" s="64"/>
      <c r="E25" s="63"/>
    </row>
    <row r="26" spans="1:8" ht="15.5" x14ac:dyDescent="0.35">
      <c r="A26" s="62"/>
      <c r="B26" s="63"/>
      <c r="C26" s="63"/>
      <c r="D26" s="67"/>
      <c r="E26" s="63"/>
    </row>
    <row r="27" spans="1:8" x14ac:dyDescent="0.35">
      <c r="B27" s="63"/>
      <c r="C27" s="63"/>
      <c r="D27" s="63"/>
      <c r="E27" s="63"/>
    </row>
    <row r="28" spans="1:8" ht="15.5" x14ac:dyDescent="0.35">
      <c r="A28" s="62"/>
      <c r="B28" s="63"/>
      <c r="C28" s="63"/>
      <c r="D28" s="63"/>
      <c r="E28" s="63"/>
    </row>
    <row r="29" spans="1:8" ht="15.5" x14ac:dyDescent="0.35">
      <c r="A29" s="62"/>
      <c r="B29" s="63"/>
      <c r="C29" s="63"/>
      <c r="D29" s="63"/>
      <c r="E29" s="63"/>
    </row>
    <row r="30" spans="1:8" ht="15.5" x14ac:dyDescent="0.35">
      <c r="A30" s="62"/>
      <c r="B30" s="63"/>
      <c r="C30" s="63"/>
      <c r="D30" s="64"/>
      <c r="E30" s="63"/>
    </row>
    <row r="31" spans="1:8" ht="15.5" x14ac:dyDescent="0.35">
      <c r="A31" s="62"/>
      <c r="B31" s="63"/>
      <c r="C31" s="63"/>
      <c r="D31" s="63"/>
      <c r="E31" s="63"/>
    </row>
    <row r="32" spans="1:8" ht="15.5" x14ac:dyDescent="0.35">
      <c r="A32" s="62"/>
      <c r="B32" s="63"/>
      <c r="C32" s="63"/>
      <c r="D32" s="63"/>
      <c r="E32" s="63"/>
    </row>
    <row r="33" spans="1:8" ht="15.5" x14ac:dyDescent="0.35">
      <c r="A33" s="62"/>
      <c r="B33" s="63"/>
      <c r="C33" s="63"/>
      <c r="D33" s="63"/>
      <c r="E33" s="63"/>
    </row>
    <row r="34" spans="1:8" ht="15.5" x14ac:dyDescent="0.35">
      <c r="A34" s="62"/>
      <c r="B34" s="63"/>
      <c r="C34" s="63"/>
      <c r="D34" s="63"/>
      <c r="E34" s="63"/>
    </row>
    <row r="35" spans="1:8" x14ac:dyDescent="0.35">
      <c r="A35" s="68"/>
      <c r="B35" s="68"/>
      <c r="C35" s="68"/>
      <c r="D35" s="68"/>
      <c r="E35" s="68"/>
    </row>
    <row r="36" spans="1:8" x14ac:dyDescent="0.35">
      <c r="A36" s="68"/>
      <c r="B36" s="68"/>
      <c r="C36" s="68"/>
      <c r="D36" s="68"/>
      <c r="E36" s="68"/>
    </row>
    <row r="37" spans="1:8" ht="15.5" x14ac:dyDescent="0.35">
      <c r="A37" s="62"/>
      <c r="B37" s="63"/>
      <c r="C37" s="63"/>
      <c r="D37" s="63"/>
      <c r="E37" s="63"/>
    </row>
    <row r="38" spans="1:8" ht="15.5" x14ac:dyDescent="0.35">
      <c r="A38" s="62"/>
      <c r="B38" s="63"/>
      <c r="C38" s="63"/>
      <c r="D38" s="63"/>
      <c r="E38" s="63"/>
    </row>
    <row r="39" spans="1:8" ht="15.5" x14ac:dyDescent="0.35">
      <c r="A39" s="62"/>
      <c r="B39" s="63"/>
      <c r="C39" s="63"/>
      <c r="D39" s="63"/>
      <c r="E39" s="63"/>
    </row>
    <row r="40" spans="1:8" ht="15.5" x14ac:dyDescent="0.35">
      <c r="A40" s="69"/>
      <c r="B40" s="63"/>
      <c r="C40" s="69"/>
      <c r="D40" s="70"/>
      <c r="E40" s="63"/>
    </row>
    <row r="41" spans="1:8" ht="15.75" customHeight="1" x14ac:dyDescent="0.35">
      <c r="A41" s="202" t="s">
        <v>150</v>
      </c>
      <c r="B41" s="202"/>
      <c r="C41" s="202"/>
      <c r="D41" s="202"/>
      <c r="E41" s="202"/>
      <c r="F41" s="202"/>
      <c r="G41" s="202"/>
      <c r="H41" s="202"/>
    </row>
    <row r="42" spans="1:8" x14ac:dyDescent="0.35">
      <c r="A42" s="68"/>
      <c r="B42" s="68"/>
      <c r="E42" s="63"/>
    </row>
    <row r="43" spans="1:8" x14ac:dyDescent="0.35">
      <c r="A43" s="68"/>
      <c r="B43" s="68"/>
      <c r="C43" s="68"/>
      <c r="D43" s="68"/>
      <c r="E43" s="68"/>
    </row>
    <row r="44" spans="1:8" x14ac:dyDescent="0.35">
      <c r="A44" s="68"/>
      <c r="B44" s="68"/>
      <c r="C44" s="68"/>
      <c r="D44" s="68"/>
      <c r="E44" s="68"/>
    </row>
    <row r="45" spans="1:8" x14ac:dyDescent="0.35">
      <c r="A45" s="68"/>
      <c r="B45" s="68"/>
      <c r="C45" s="68"/>
      <c r="D45" s="68"/>
      <c r="E45" s="68"/>
    </row>
    <row r="46" spans="1:8" x14ac:dyDescent="0.35">
      <c r="A46" s="68"/>
      <c r="B46" s="68"/>
      <c r="C46" s="68"/>
      <c r="D46" s="68"/>
      <c r="E46" s="68"/>
    </row>
    <row r="47" spans="1:8" x14ac:dyDescent="0.35">
      <c r="A47" s="68"/>
      <c r="B47" s="68"/>
      <c r="C47" s="68"/>
      <c r="D47" s="68"/>
      <c r="E47" s="68"/>
    </row>
    <row r="48" spans="1:8" x14ac:dyDescent="0.35">
      <c r="A48" s="68"/>
      <c r="B48" s="68"/>
      <c r="C48" s="68"/>
      <c r="D48" s="68"/>
      <c r="E48" s="68"/>
    </row>
    <row r="49" spans="1:8" x14ac:dyDescent="0.35">
      <c r="A49" s="68"/>
      <c r="B49" s="68"/>
      <c r="C49" s="68"/>
      <c r="D49" s="68"/>
      <c r="E49" s="68"/>
    </row>
    <row r="50" spans="1:8" x14ac:dyDescent="0.35">
      <c r="A50" s="68"/>
      <c r="B50" s="68"/>
      <c r="C50" s="68"/>
      <c r="D50" s="68"/>
      <c r="E50" s="68"/>
    </row>
    <row r="51" spans="1:8" ht="15" customHeight="1" x14ac:dyDescent="0.35">
      <c r="A51" s="203" t="s">
        <v>93</v>
      </c>
      <c r="B51" s="203"/>
      <c r="C51" s="203"/>
      <c r="D51" s="203"/>
      <c r="E51" s="203"/>
      <c r="F51" s="203"/>
      <c r="G51" s="203"/>
      <c r="H51" s="203"/>
    </row>
    <row r="52" spans="1:8" ht="48" customHeight="1" x14ac:dyDescent="0.35">
      <c r="A52" s="204" t="s">
        <v>151</v>
      </c>
      <c r="B52" s="204"/>
      <c r="C52" s="204"/>
      <c r="D52" s="204"/>
      <c r="E52" s="204"/>
      <c r="F52" s="204"/>
      <c r="G52" s="204"/>
      <c r="H52" s="204"/>
    </row>
    <row r="53" spans="1:8" x14ac:dyDescent="0.35">
      <c r="A53" s="197"/>
      <c r="B53" s="197"/>
      <c r="C53" s="197"/>
      <c r="D53" s="197"/>
      <c r="E53" s="197"/>
    </row>
    <row r="54" spans="1:8" x14ac:dyDescent="0.35">
      <c r="A54" s="197"/>
      <c r="B54" s="197"/>
      <c r="C54" s="197"/>
      <c r="D54" s="197"/>
      <c r="E54" s="197"/>
    </row>
    <row r="55" spans="1:8" x14ac:dyDescent="0.35">
      <c r="A55" s="197"/>
      <c r="B55" s="197"/>
      <c r="C55" s="197"/>
      <c r="D55" s="197"/>
      <c r="E55" s="197"/>
    </row>
    <row r="57" spans="1:8" x14ac:dyDescent="0.35">
      <c r="A57" s="197"/>
      <c r="B57" s="197"/>
      <c r="C57" s="197"/>
      <c r="D57" s="197"/>
      <c r="E57" s="197"/>
    </row>
    <row r="58" spans="1:8" x14ac:dyDescent="0.35">
      <c r="A58" s="197" t="s">
        <v>82</v>
      </c>
      <c r="B58" s="197"/>
      <c r="C58" s="197"/>
      <c r="D58" s="197"/>
      <c r="E58" s="197"/>
      <c r="F58" s="197"/>
      <c r="G58" s="197"/>
      <c r="H58" s="197"/>
    </row>
    <row r="59" spans="1:8" x14ac:dyDescent="0.35">
      <c r="A59" s="197"/>
      <c r="B59" s="197"/>
      <c r="C59" s="197"/>
      <c r="D59" s="197"/>
      <c r="E59" s="197"/>
    </row>
    <row r="60" spans="1:8" x14ac:dyDescent="0.35">
      <c r="A60" s="68"/>
      <c r="B60" s="68"/>
      <c r="C60" s="68"/>
      <c r="D60" s="68"/>
      <c r="E60" s="68"/>
    </row>
    <row r="61" spans="1:8" x14ac:dyDescent="0.35">
      <c r="A61" s="196" t="s">
        <v>83</v>
      </c>
      <c r="B61" s="196"/>
      <c r="C61" s="196"/>
      <c r="D61" s="196"/>
      <c r="E61" s="196"/>
      <c r="F61" s="196"/>
      <c r="G61" s="196"/>
      <c r="H61" s="196"/>
    </row>
    <row r="62" spans="1:8" x14ac:dyDescent="0.35">
      <c r="A62" s="197" t="s">
        <v>84</v>
      </c>
      <c r="B62" s="197"/>
      <c r="C62" s="197"/>
      <c r="D62" s="197"/>
      <c r="E62" s="197"/>
      <c r="F62" s="197"/>
      <c r="G62" s="197"/>
      <c r="H62" s="197"/>
    </row>
    <row r="63" spans="1:8" x14ac:dyDescent="0.35">
      <c r="A63" s="68"/>
      <c r="B63" s="68"/>
      <c r="C63" s="68"/>
      <c r="D63" s="68"/>
      <c r="E63" s="68"/>
    </row>
    <row r="64" spans="1:8" x14ac:dyDescent="0.35">
      <c r="A64" s="68"/>
      <c r="B64" s="68"/>
      <c r="C64" s="68"/>
      <c r="D64" s="68"/>
      <c r="E64" s="68"/>
    </row>
    <row r="65" spans="1:8" x14ac:dyDescent="0.35">
      <c r="A65" s="68"/>
      <c r="B65" s="68"/>
      <c r="C65" s="68"/>
      <c r="D65" s="68"/>
      <c r="E65" s="68"/>
    </row>
    <row r="66" spans="1:8" x14ac:dyDescent="0.35">
      <c r="A66" s="68"/>
      <c r="B66" s="68"/>
      <c r="C66" s="68"/>
      <c r="D66" s="68"/>
      <c r="E66" s="68"/>
    </row>
    <row r="67" spans="1:8" ht="15.5" x14ac:dyDescent="0.35">
      <c r="A67" s="71"/>
      <c r="B67" s="68"/>
      <c r="C67" s="68"/>
      <c r="D67" s="68"/>
      <c r="E67" s="68"/>
    </row>
    <row r="68" spans="1:8" x14ac:dyDescent="0.35">
      <c r="A68" s="198" t="s">
        <v>85</v>
      </c>
      <c r="B68" s="198"/>
      <c r="C68" s="198"/>
      <c r="D68" s="198"/>
      <c r="E68" s="198"/>
      <c r="F68" s="198"/>
      <c r="G68" s="198"/>
      <c r="H68" s="198"/>
    </row>
    <row r="69" spans="1:8" x14ac:dyDescent="0.35">
      <c r="A69" s="198" t="s">
        <v>86</v>
      </c>
      <c r="B69" s="198"/>
      <c r="C69" s="198"/>
      <c r="D69" s="198"/>
      <c r="E69" s="198"/>
      <c r="F69" s="198"/>
      <c r="G69" s="198"/>
      <c r="H69" s="198"/>
    </row>
    <row r="70" spans="1:8" ht="15.5" x14ac:dyDescent="0.35">
      <c r="A70" s="71"/>
      <c r="B70" s="68"/>
      <c r="C70" s="68"/>
      <c r="D70" s="68"/>
      <c r="E70" s="68"/>
    </row>
    <row r="71" spans="1:8" ht="15.5" x14ac:dyDescent="0.35">
      <c r="A71" s="71"/>
      <c r="B71" s="68"/>
      <c r="C71" s="68"/>
      <c r="D71" s="68"/>
      <c r="E71" s="68"/>
    </row>
    <row r="72" spans="1:8" ht="15.5" x14ac:dyDescent="0.35">
      <c r="A72" s="71"/>
      <c r="B72" s="68"/>
      <c r="C72" s="68"/>
      <c r="D72" s="68"/>
      <c r="E72" s="68"/>
    </row>
    <row r="73" spans="1:8" x14ac:dyDescent="0.35">
      <c r="A73" s="198" t="s">
        <v>87</v>
      </c>
      <c r="B73" s="198"/>
      <c r="C73" s="198"/>
      <c r="D73" s="198"/>
      <c r="E73" s="198"/>
      <c r="F73" s="198"/>
      <c r="G73" s="198"/>
      <c r="H73" s="198"/>
    </row>
    <row r="74" spans="1:8" ht="15.5" x14ac:dyDescent="0.35">
      <c r="A74" s="71"/>
      <c r="B74" s="68"/>
      <c r="C74" s="68"/>
      <c r="D74" s="68"/>
      <c r="E74" s="68"/>
    </row>
    <row r="75" spans="1:8" ht="15.5" x14ac:dyDescent="0.35">
      <c r="A75" s="71"/>
      <c r="B75" s="68"/>
      <c r="C75" s="68"/>
      <c r="D75" s="68"/>
      <c r="E75" s="68"/>
    </row>
    <row r="76" spans="1:8" ht="15.5" x14ac:dyDescent="0.35">
      <c r="A76" s="71"/>
      <c r="B76" s="68"/>
      <c r="C76" s="68"/>
      <c r="D76" s="68"/>
      <c r="E76" s="68"/>
    </row>
    <row r="77" spans="1:8" ht="15.5" x14ac:dyDescent="0.35">
      <c r="A77" s="71"/>
      <c r="B77" s="68"/>
      <c r="C77" s="68"/>
      <c r="D77" s="68"/>
      <c r="E77" s="68"/>
    </row>
    <row r="78" spans="1:8" ht="15.5" x14ac:dyDescent="0.35">
      <c r="A78" s="71"/>
      <c r="B78" s="68"/>
      <c r="C78" s="68"/>
      <c r="D78" s="68"/>
      <c r="E78" s="68"/>
    </row>
    <row r="79" spans="1:8" x14ac:dyDescent="0.35">
      <c r="A79" s="72"/>
      <c r="B79" s="72"/>
      <c r="C79" s="68"/>
      <c r="D79" s="68"/>
      <c r="E79" s="68"/>
    </row>
    <row r="80" spans="1:8" x14ac:dyDescent="0.35">
      <c r="A80" s="73" t="s">
        <v>88</v>
      </c>
      <c r="B80" s="68"/>
      <c r="C80" s="68"/>
      <c r="D80" s="68"/>
      <c r="E80" s="68"/>
    </row>
    <row r="81" spans="1:5" x14ac:dyDescent="0.35">
      <c r="A81" s="73" t="s">
        <v>89</v>
      </c>
      <c r="B81" s="68"/>
      <c r="C81" s="68"/>
      <c r="D81" s="68"/>
      <c r="E81" s="68"/>
    </row>
    <row r="82" spans="1:5" ht="15.5" x14ac:dyDescent="0.35">
      <c r="A82" s="73" t="s">
        <v>90</v>
      </c>
      <c r="B82" s="68"/>
      <c r="C82" s="74"/>
      <c r="D82" s="75"/>
      <c r="E82" s="68"/>
    </row>
    <row r="83" spans="1:5" x14ac:dyDescent="0.35">
      <c r="A83" s="76" t="s">
        <v>91</v>
      </c>
      <c r="B83" s="77"/>
      <c r="C83" s="68"/>
      <c r="D83" s="68"/>
      <c r="E83" s="68"/>
    </row>
    <row r="84" spans="1:5" x14ac:dyDescent="0.35">
      <c r="A84" s="68"/>
      <c r="B84" s="68"/>
      <c r="C84" s="68"/>
      <c r="D84" s="68"/>
      <c r="E84" s="68"/>
    </row>
    <row r="85" spans="1:5" ht="17.5" x14ac:dyDescent="0.35">
      <c r="A85" s="78"/>
      <c r="B85" s="78"/>
      <c r="C85" s="78"/>
      <c r="D85" s="78"/>
      <c r="E85" s="78"/>
    </row>
    <row r="86" spans="1:5" ht="17.5" x14ac:dyDescent="0.35">
      <c r="A86" s="78"/>
      <c r="B86" s="78"/>
      <c r="C86" s="78"/>
      <c r="D86" s="78"/>
      <c r="E86" s="78"/>
    </row>
    <row r="87" spans="1:5" ht="17.5" x14ac:dyDescent="0.35">
      <c r="A87" s="78"/>
      <c r="B87" s="78"/>
      <c r="C87" s="78"/>
      <c r="D87" s="78"/>
      <c r="E87" s="78"/>
    </row>
  </sheetData>
  <mergeCells count="17">
    <mergeCell ref="A59:E59"/>
    <mergeCell ref="C19:E19"/>
    <mergeCell ref="A22:E22"/>
    <mergeCell ref="A18:H18"/>
    <mergeCell ref="A41:H41"/>
    <mergeCell ref="A51:H51"/>
    <mergeCell ref="A52:H52"/>
    <mergeCell ref="A58:H58"/>
    <mergeCell ref="A53:E53"/>
    <mergeCell ref="A54:E54"/>
    <mergeCell ref="A55:E55"/>
    <mergeCell ref="A57:E57"/>
    <mergeCell ref="A61:H61"/>
    <mergeCell ref="A62:H62"/>
    <mergeCell ref="A68:H68"/>
    <mergeCell ref="A69:H69"/>
    <mergeCell ref="A73:H73"/>
  </mergeCells>
  <pageMargins left="0.7" right="0.7" top="0.75" bottom="0.75" header="0.3" footer="0.3"/>
  <pageSetup paperSize="126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63F3B-FF52-4FF3-84A8-B348B8F15212}">
  <sheetPr>
    <tabColor theme="9" tint="0.79998168889431442"/>
  </sheetPr>
  <dimension ref="B2:Y32"/>
  <sheetViews>
    <sheetView workbookViewId="0">
      <selection activeCell="B32" sqref="B32:K32"/>
    </sheetView>
  </sheetViews>
  <sheetFormatPr baseColWidth="10" defaultRowHeight="14.5" x14ac:dyDescent="0.35"/>
  <cols>
    <col min="1" max="1" width="7.7265625" customWidth="1"/>
    <col min="13" max="19" width="11.453125" style="7"/>
    <col min="20" max="25" width="11.453125" style="141"/>
  </cols>
  <sheetData>
    <row r="2" spans="2:18" x14ac:dyDescent="0.35">
      <c r="N2" s="7" t="s">
        <v>6</v>
      </c>
      <c r="O2" s="7" t="s">
        <v>4</v>
      </c>
      <c r="P2" s="7" t="s">
        <v>12</v>
      </c>
      <c r="Q2" s="7" t="s">
        <v>8</v>
      </c>
      <c r="R2" s="7" t="s">
        <v>7</v>
      </c>
    </row>
    <row r="3" spans="2:18" x14ac:dyDescent="0.35">
      <c r="M3" s="7" t="s">
        <v>129</v>
      </c>
    </row>
    <row r="4" spans="2:18" x14ac:dyDescent="0.35">
      <c r="M4" s="7" t="s">
        <v>130</v>
      </c>
      <c r="P4" s="7">
        <v>26</v>
      </c>
    </row>
    <row r="5" spans="2:18" x14ac:dyDescent="0.35">
      <c r="M5" s="7" t="s">
        <v>131</v>
      </c>
      <c r="P5" s="7">
        <v>286</v>
      </c>
    </row>
    <row r="6" spans="2:18" x14ac:dyDescent="0.35">
      <c r="M6" s="7" t="s">
        <v>132</v>
      </c>
      <c r="N6" s="7">
        <v>130</v>
      </c>
      <c r="O6" s="7">
        <v>23</v>
      </c>
    </row>
    <row r="7" spans="2:18" x14ac:dyDescent="0.35">
      <c r="M7" s="7" t="s">
        <v>133</v>
      </c>
    </row>
    <row r="8" spans="2:18" x14ac:dyDescent="0.35">
      <c r="M8" s="7" t="s">
        <v>134</v>
      </c>
    </row>
    <row r="9" spans="2:18" x14ac:dyDescent="0.35">
      <c r="M9" s="7" t="s">
        <v>135</v>
      </c>
    </row>
    <row r="10" spans="2:18" x14ac:dyDescent="0.35">
      <c r="M10" s="7" t="s">
        <v>136</v>
      </c>
      <c r="R10" s="7">
        <v>52</v>
      </c>
    </row>
    <row r="11" spans="2:18" x14ac:dyDescent="0.35">
      <c r="M11" s="7" t="s">
        <v>137</v>
      </c>
      <c r="Q11" s="7">
        <v>44</v>
      </c>
    </row>
    <row r="12" spans="2:18" x14ac:dyDescent="0.35">
      <c r="M12" s="7" t="s">
        <v>157</v>
      </c>
      <c r="P12" s="7">
        <v>54</v>
      </c>
      <c r="R12" s="7">
        <v>51</v>
      </c>
    </row>
    <row r="13" spans="2:18" x14ac:dyDescent="0.35">
      <c r="M13" s="7" t="s">
        <v>158</v>
      </c>
    </row>
    <row r="16" spans="2:18" ht="27.75" customHeight="1" x14ac:dyDescent="0.35">
      <c r="B16" s="264" t="s">
        <v>153</v>
      </c>
      <c r="C16" s="264"/>
      <c r="D16" s="264"/>
      <c r="E16" s="264"/>
      <c r="F16" s="264"/>
      <c r="G16" s="264"/>
      <c r="H16" s="264"/>
      <c r="I16" s="264"/>
      <c r="J16" s="264"/>
      <c r="K16" s="264"/>
    </row>
    <row r="17" spans="2:25" x14ac:dyDescent="0.35">
      <c r="N17" s="7" t="s">
        <v>6</v>
      </c>
      <c r="O17" s="7" t="s">
        <v>4</v>
      </c>
      <c r="P17" s="7" t="s">
        <v>12</v>
      </c>
      <c r="Q17" s="7" t="s">
        <v>8</v>
      </c>
      <c r="R17" s="7" t="s">
        <v>7</v>
      </c>
    </row>
    <row r="18" spans="2:25" x14ac:dyDescent="0.35">
      <c r="M18" s="7" t="s">
        <v>159</v>
      </c>
      <c r="S18" s="123"/>
    </row>
    <row r="19" spans="2:25" x14ac:dyDescent="0.35">
      <c r="M19" s="7" t="s">
        <v>130</v>
      </c>
      <c r="N19" s="123"/>
      <c r="O19" s="123"/>
      <c r="P19" s="123">
        <v>395.00019228550553</v>
      </c>
      <c r="Q19" s="123"/>
      <c r="R19" s="123"/>
      <c r="S19" s="123"/>
    </row>
    <row r="20" spans="2:25" x14ac:dyDescent="0.35">
      <c r="M20" s="7" t="s">
        <v>131</v>
      </c>
      <c r="N20" s="123"/>
      <c r="O20" s="123"/>
      <c r="P20" s="123">
        <v>296.49984187294626</v>
      </c>
      <c r="Q20" s="123"/>
      <c r="R20" s="123"/>
      <c r="S20" s="123"/>
    </row>
    <row r="21" spans="2:25" x14ac:dyDescent="0.35">
      <c r="M21" s="7" t="s">
        <v>132</v>
      </c>
      <c r="N21" s="123">
        <v>350</v>
      </c>
      <c r="O21" s="123">
        <v>465.13333333333333</v>
      </c>
      <c r="P21" s="123"/>
      <c r="Q21" s="123"/>
      <c r="R21" s="123"/>
      <c r="S21" s="123"/>
    </row>
    <row r="22" spans="2:25" x14ac:dyDescent="0.35">
      <c r="M22" s="7" t="s">
        <v>133</v>
      </c>
      <c r="S22" s="123"/>
    </row>
    <row r="23" spans="2:25" x14ac:dyDescent="0.35">
      <c r="M23" s="7" t="s">
        <v>134</v>
      </c>
    </row>
    <row r="24" spans="2:25" x14ac:dyDescent="0.35">
      <c r="M24" s="7" t="s">
        <v>135</v>
      </c>
      <c r="S24" s="123"/>
    </row>
    <row r="25" spans="2:25" x14ac:dyDescent="0.35">
      <c r="M25" s="7" t="s">
        <v>136</v>
      </c>
      <c r="N25" s="123"/>
      <c r="O25" s="123"/>
      <c r="P25" s="123"/>
      <c r="Q25" s="123"/>
      <c r="R25" s="123">
        <v>326.58942307692314</v>
      </c>
    </row>
    <row r="26" spans="2:25" x14ac:dyDescent="0.35">
      <c r="M26" s="7" t="s">
        <v>137</v>
      </c>
      <c r="N26" s="123"/>
      <c r="O26" s="123"/>
      <c r="P26" s="123"/>
      <c r="Q26" s="123">
        <v>780</v>
      </c>
      <c r="R26" s="123"/>
    </row>
    <row r="27" spans="2:25" x14ac:dyDescent="0.35">
      <c r="M27" s="7" t="s">
        <v>157</v>
      </c>
      <c r="P27" s="7">
        <v>608</v>
      </c>
      <c r="R27" s="7">
        <v>695</v>
      </c>
    </row>
    <row r="32" spans="2:25" s="109" customFormat="1" ht="27" customHeight="1" x14ac:dyDescent="0.35">
      <c r="B32" s="264" t="s">
        <v>153</v>
      </c>
      <c r="C32" s="264"/>
      <c r="D32" s="264"/>
      <c r="E32" s="264"/>
      <c r="F32" s="264"/>
      <c r="G32" s="264"/>
      <c r="H32" s="264"/>
      <c r="I32" s="264"/>
      <c r="J32" s="264"/>
      <c r="K32" s="264"/>
      <c r="M32" s="143"/>
      <c r="N32" s="143"/>
      <c r="O32" s="143"/>
      <c r="P32" s="143"/>
      <c r="Q32" s="143"/>
      <c r="R32" s="143"/>
      <c r="S32" s="143"/>
      <c r="T32" s="142"/>
      <c r="U32" s="142"/>
      <c r="V32" s="142"/>
      <c r="W32" s="142"/>
      <c r="X32" s="142"/>
      <c r="Y32" s="142"/>
    </row>
  </sheetData>
  <mergeCells count="2">
    <mergeCell ref="B16:K16"/>
    <mergeCell ref="B32:K32"/>
  </mergeCells>
  <phoneticPr fontId="42" type="noConversion"/>
  <pageMargins left="0.7" right="0.7" top="0.75" bottom="0.75" header="0.3" footer="0.3"/>
  <pageSetup paperSize="126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ACF38-2145-447A-BC60-693EB9A57BC7}">
  <sheetPr>
    <tabColor theme="9" tint="0.79998168889431442"/>
  </sheetPr>
  <dimension ref="B1:G20"/>
  <sheetViews>
    <sheetView workbookViewId="0">
      <selection activeCell="C15" sqref="C15"/>
    </sheetView>
  </sheetViews>
  <sheetFormatPr baseColWidth="10" defaultRowHeight="14.5" x14ac:dyDescent="0.35"/>
  <cols>
    <col min="1" max="1" width="3.54296875" customWidth="1"/>
    <col min="2" max="2" width="14.81640625" customWidth="1"/>
    <col min="3" max="5" width="13" customWidth="1"/>
    <col min="6" max="6" width="17" customWidth="1"/>
  </cols>
  <sheetData>
    <row r="1" spans="2:7" ht="15" thickBot="1" x14ac:dyDescent="0.4"/>
    <row r="2" spans="2:7" x14ac:dyDescent="0.35">
      <c r="B2" s="265" t="s">
        <v>67</v>
      </c>
      <c r="C2" s="266"/>
      <c r="D2" s="266"/>
      <c r="E2" s="266"/>
      <c r="F2" s="266"/>
      <c r="G2" s="267"/>
    </row>
    <row r="3" spans="2:7" ht="30" customHeight="1" x14ac:dyDescent="0.35">
      <c r="B3" s="268" t="s">
        <v>107</v>
      </c>
      <c r="C3" s="269"/>
      <c r="D3" s="269"/>
      <c r="E3" s="269"/>
      <c r="F3" s="269"/>
      <c r="G3" s="270"/>
    </row>
    <row r="4" spans="2:7" x14ac:dyDescent="0.35">
      <c r="B4" s="33" t="s">
        <v>68</v>
      </c>
      <c r="C4" s="121">
        <v>2016</v>
      </c>
      <c r="D4" s="121">
        <v>2017</v>
      </c>
      <c r="E4" s="121">
        <v>2018</v>
      </c>
      <c r="F4" s="52">
        <v>2019</v>
      </c>
      <c r="G4" s="122" t="s">
        <v>79</v>
      </c>
    </row>
    <row r="5" spans="2:7" x14ac:dyDescent="0.35">
      <c r="B5" s="32" t="s">
        <v>44</v>
      </c>
      <c r="C5" s="59">
        <v>112886.234</v>
      </c>
      <c r="D5" s="59">
        <v>106329.8092</v>
      </c>
      <c r="E5" s="59">
        <v>96042.486000000004</v>
      </c>
      <c r="F5" s="59">
        <v>104864.978</v>
      </c>
      <c r="G5" s="60">
        <v>109704.95981</v>
      </c>
    </row>
    <row r="6" spans="2:7" x14ac:dyDescent="0.35">
      <c r="B6" s="32" t="s">
        <v>45</v>
      </c>
      <c r="C6" s="59">
        <v>66599.05117999998</v>
      </c>
      <c r="D6" s="59">
        <v>86918.549930000008</v>
      </c>
      <c r="E6" s="59">
        <v>93222.954559999955</v>
      </c>
      <c r="F6" s="59">
        <v>106267.45687999995</v>
      </c>
      <c r="G6" s="60">
        <v>104797.76885999988</v>
      </c>
    </row>
    <row r="7" spans="2:7" x14ac:dyDescent="0.35">
      <c r="B7" s="32" t="s">
        <v>46</v>
      </c>
      <c r="C7" s="59">
        <v>6.6</v>
      </c>
      <c r="D7" s="59">
        <v>0</v>
      </c>
      <c r="E7" s="59">
        <v>0</v>
      </c>
      <c r="F7" s="59">
        <v>276.60000000000002</v>
      </c>
      <c r="G7" s="60">
        <v>0</v>
      </c>
    </row>
    <row r="8" spans="2:7" x14ac:dyDescent="0.35">
      <c r="B8" s="32" t="s">
        <v>66</v>
      </c>
      <c r="C8" s="59">
        <v>8.4333999999999989</v>
      </c>
      <c r="D8" s="59">
        <v>50.239659999999979</v>
      </c>
      <c r="E8" s="59">
        <v>19.380899999999997</v>
      </c>
      <c r="F8" s="59">
        <v>0</v>
      </c>
      <c r="G8" s="60">
        <v>106.87521999999998</v>
      </c>
    </row>
    <row r="9" spans="2:7" ht="15" thickBot="1" x14ac:dyDescent="0.4">
      <c r="B9" s="50" t="s">
        <v>59</v>
      </c>
      <c r="C9" s="160">
        <v>179500.31857999999</v>
      </c>
      <c r="D9" s="160">
        <v>193298.59879000002</v>
      </c>
      <c r="E9" s="160">
        <v>189284.82145999998</v>
      </c>
      <c r="F9" s="160">
        <v>211409.03487999996</v>
      </c>
      <c r="G9" s="161">
        <v>214609.60388999985</v>
      </c>
    </row>
    <row r="10" spans="2:7" ht="31.5" customHeight="1" thickBot="1" x14ac:dyDescent="0.4">
      <c r="B10" s="271" t="s">
        <v>153</v>
      </c>
      <c r="C10" s="272"/>
      <c r="D10" s="272"/>
      <c r="E10" s="272"/>
      <c r="F10" s="272"/>
      <c r="G10" s="273"/>
    </row>
    <row r="15" spans="2:7" x14ac:dyDescent="0.35">
      <c r="C15" s="1"/>
      <c r="D15" s="1"/>
      <c r="E15" s="1"/>
      <c r="F15" s="1"/>
    </row>
    <row r="16" spans="2:7" x14ac:dyDescent="0.35">
      <c r="C16" s="1"/>
      <c r="D16" s="1"/>
      <c r="E16" s="1"/>
      <c r="F16" s="1"/>
    </row>
    <row r="17" spans="3:6" x14ac:dyDescent="0.35">
      <c r="C17" s="1"/>
      <c r="D17" s="1"/>
      <c r="E17" s="1"/>
      <c r="F17" s="1"/>
    </row>
    <row r="18" spans="3:6" x14ac:dyDescent="0.35">
      <c r="C18" s="1"/>
      <c r="D18" s="1"/>
      <c r="E18" s="1"/>
      <c r="F18" s="1"/>
    </row>
    <row r="19" spans="3:6" x14ac:dyDescent="0.35">
      <c r="C19" s="1"/>
      <c r="D19" s="1"/>
      <c r="E19" s="1"/>
      <c r="F19" s="1"/>
    </row>
    <row r="20" spans="3:6" x14ac:dyDescent="0.35">
      <c r="C20" s="1"/>
      <c r="D20" s="1"/>
      <c r="E20" s="1"/>
      <c r="F20" s="1"/>
    </row>
  </sheetData>
  <mergeCells count="3">
    <mergeCell ref="B2:G2"/>
    <mergeCell ref="B3:G3"/>
    <mergeCell ref="B10:G10"/>
  </mergeCells>
  <pageMargins left="0.7" right="0.7" top="0.75" bottom="0.75" header="0.3" footer="0.3"/>
  <pageSetup paperSize="126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7138F-B62A-49CF-A471-9F02EA40B34C}">
  <sheetPr>
    <tabColor theme="9" tint="0.79998168889431442"/>
  </sheetPr>
  <dimension ref="A1:Q31"/>
  <sheetViews>
    <sheetView workbookViewId="0">
      <selection activeCell="N13" sqref="N13"/>
    </sheetView>
  </sheetViews>
  <sheetFormatPr baseColWidth="10" defaultRowHeight="14.5" x14ac:dyDescent="0.35"/>
  <cols>
    <col min="1" max="1" width="8.453125" customWidth="1"/>
    <col min="2" max="2" width="13.453125" customWidth="1"/>
    <col min="3" max="12" width="9.1796875" customWidth="1"/>
    <col min="13" max="13" width="11.54296875" bestFit="1" customWidth="1"/>
    <col min="14" max="15" width="12" bestFit="1" customWidth="1"/>
    <col min="16" max="17" width="11.54296875" bestFit="1" customWidth="1"/>
  </cols>
  <sheetData>
    <row r="1" spans="1:17" x14ac:dyDescent="0.35">
      <c r="B1" s="274" t="s">
        <v>70</v>
      </c>
      <c r="C1" s="275"/>
      <c r="D1" s="275"/>
      <c r="E1" s="275"/>
      <c r="F1" s="275"/>
      <c r="G1" s="275"/>
      <c r="H1" s="275"/>
      <c r="I1" s="275"/>
      <c r="J1" s="275"/>
      <c r="K1" s="275"/>
      <c r="L1" s="276"/>
    </row>
    <row r="2" spans="1:17" x14ac:dyDescent="0.35">
      <c r="B2" s="277" t="s">
        <v>80</v>
      </c>
      <c r="C2" s="278"/>
      <c r="D2" s="278"/>
      <c r="E2" s="278"/>
      <c r="F2" s="278"/>
      <c r="G2" s="278"/>
      <c r="H2" s="278"/>
      <c r="I2" s="278"/>
      <c r="J2" s="278"/>
      <c r="K2" s="278"/>
      <c r="L2" s="279"/>
    </row>
    <row r="3" spans="1:17" x14ac:dyDescent="0.35">
      <c r="B3" s="32"/>
      <c r="C3" s="278">
        <v>2016</v>
      </c>
      <c r="D3" s="278"/>
      <c r="E3" s="253">
        <v>2017</v>
      </c>
      <c r="F3" s="253"/>
      <c r="G3" s="278">
        <v>2018</v>
      </c>
      <c r="H3" s="278"/>
      <c r="I3" s="278">
        <v>2019</v>
      </c>
      <c r="J3" s="278"/>
      <c r="K3" s="283" t="s">
        <v>79</v>
      </c>
      <c r="L3" s="284"/>
    </row>
    <row r="4" spans="1:17" ht="26" x14ac:dyDescent="0.35">
      <c r="B4" s="32"/>
      <c r="C4" s="136" t="s">
        <v>0</v>
      </c>
      <c r="D4" s="36" t="s">
        <v>152</v>
      </c>
      <c r="E4" s="136" t="s">
        <v>0</v>
      </c>
      <c r="F4" s="36" t="s">
        <v>152</v>
      </c>
      <c r="G4" s="136" t="s">
        <v>0</v>
      </c>
      <c r="H4" s="36" t="s">
        <v>152</v>
      </c>
      <c r="I4" s="136" t="s">
        <v>0</v>
      </c>
      <c r="J4" s="36" t="s">
        <v>152</v>
      </c>
      <c r="K4" s="136" t="s">
        <v>0</v>
      </c>
      <c r="L4" s="37" t="s">
        <v>152</v>
      </c>
    </row>
    <row r="5" spans="1:17" x14ac:dyDescent="0.35">
      <c r="B5" s="168" t="s">
        <v>65</v>
      </c>
      <c r="C5" s="136" t="s">
        <v>49</v>
      </c>
      <c r="D5" s="136" t="s">
        <v>69</v>
      </c>
      <c r="E5" s="136" t="s">
        <v>49</v>
      </c>
      <c r="F5" s="136" t="s">
        <v>69</v>
      </c>
      <c r="G5" s="136" t="s">
        <v>49</v>
      </c>
      <c r="H5" s="136" t="s">
        <v>69</v>
      </c>
      <c r="I5" s="136" t="s">
        <v>49</v>
      </c>
      <c r="J5" s="136" t="s">
        <v>69</v>
      </c>
      <c r="K5" s="136" t="s">
        <v>49</v>
      </c>
      <c r="L5" s="137" t="s">
        <v>69</v>
      </c>
    </row>
    <row r="6" spans="1:17" x14ac:dyDescent="0.35">
      <c r="A6" s="2"/>
      <c r="B6" s="165" t="s">
        <v>25</v>
      </c>
      <c r="C6" s="35">
        <v>48</v>
      </c>
      <c r="D6" s="30">
        <v>570</v>
      </c>
      <c r="E6" s="35">
        <v>0</v>
      </c>
      <c r="F6" s="30"/>
      <c r="G6" s="35">
        <v>429</v>
      </c>
      <c r="H6" s="30">
        <v>391.20046620046622</v>
      </c>
      <c r="I6" s="35">
        <v>114.4</v>
      </c>
      <c r="J6" s="30">
        <v>410</v>
      </c>
      <c r="K6" s="30">
        <v>26.2</v>
      </c>
      <c r="L6" s="31">
        <v>492.5</v>
      </c>
    </row>
    <row r="7" spans="1:17" x14ac:dyDescent="0.35">
      <c r="A7" s="2"/>
      <c r="B7" s="165" t="s">
        <v>3</v>
      </c>
      <c r="C7" s="35">
        <v>1779</v>
      </c>
      <c r="D7" s="30">
        <v>514.90780213603148</v>
      </c>
      <c r="E7" s="35">
        <v>272.548</v>
      </c>
      <c r="F7" s="30">
        <v>543.90081747068405</v>
      </c>
      <c r="G7" s="35">
        <v>317.5</v>
      </c>
      <c r="H7" s="30">
        <v>442.12598425196853</v>
      </c>
      <c r="I7" s="35">
        <v>1422.75</v>
      </c>
      <c r="J7" s="30">
        <v>464.78529994175886</v>
      </c>
      <c r="K7" s="30">
        <v>700</v>
      </c>
      <c r="L7" s="31">
        <v>580.5</v>
      </c>
      <c r="N7" s="2"/>
      <c r="O7" s="2"/>
      <c r="P7" s="2"/>
      <c r="Q7" s="2"/>
    </row>
    <row r="8" spans="1:17" x14ac:dyDescent="0.35">
      <c r="A8" s="2"/>
      <c r="B8" s="165" t="s">
        <v>31</v>
      </c>
      <c r="C8" s="35">
        <v>0</v>
      </c>
      <c r="D8" s="30"/>
      <c r="E8" s="35">
        <v>21.5</v>
      </c>
      <c r="F8" s="30">
        <v>489.53488372093022</v>
      </c>
      <c r="G8" s="35">
        <v>0</v>
      </c>
      <c r="H8" s="30"/>
      <c r="I8" s="35"/>
      <c r="J8" s="30"/>
      <c r="K8" s="30"/>
      <c r="L8" s="31"/>
      <c r="M8" s="2"/>
    </row>
    <row r="9" spans="1:17" x14ac:dyDescent="0.35">
      <c r="A9" s="2"/>
      <c r="B9" s="165" t="s">
        <v>23</v>
      </c>
      <c r="C9" s="35">
        <v>0</v>
      </c>
      <c r="D9" s="30"/>
      <c r="E9" s="35">
        <v>0</v>
      </c>
      <c r="F9" s="30"/>
      <c r="G9" s="35">
        <v>52</v>
      </c>
      <c r="H9" s="30">
        <v>492</v>
      </c>
      <c r="I9" s="35">
        <v>0</v>
      </c>
      <c r="J9" s="30">
        <v>0</v>
      </c>
      <c r="K9" s="30">
        <v>0</v>
      </c>
      <c r="L9" s="31">
        <v>0</v>
      </c>
      <c r="M9" s="2"/>
    </row>
    <row r="10" spans="1:17" x14ac:dyDescent="0.35">
      <c r="A10" s="2"/>
      <c r="B10" s="165" t="s">
        <v>2</v>
      </c>
      <c r="C10" s="35">
        <v>22430.02</v>
      </c>
      <c r="D10" s="30">
        <v>448.32409333562782</v>
      </c>
      <c r="E10" s="35">
        <v>22712.035</v>
      </c>
      <c r="F10" s="30">
        <v>477.53392199333967</v>
      </c>
      <c r="G10" s="35">
        <v>20102.165000000001</v>
      </c>
      <c r="H10" s="30">
        <v>435.33593869118073</v>
      </c>
      <c r="I10" s="35">
        <v>22468.75</v>
      </c>
      <c r="J10" s="30">
        <v>423.71885070812834</v>
      </c>
      <c r="K10" s="30">
        <v>19155.14</v>
      </c>
      <c r="L10" s="31">
        <v>534.44336303359034</v>
      </c>
      <c r="M10" s="2"/>
    </row>
    <row r="11" spans="1:17" x14ac:dyDescent="0.35">
      <c r="A11" s="2"/>
      <c r="B11" s="165" t="s">
        <v>10</v>
      </c>
      <c r="C11" s="35">
        <v>2719.5</v>
      </c>
      <c r="D11" s="30">
        <v>534.6222687994117</v>
      </c>
      <c r="E11" s="35">
        <v>2147.98</v>
      </c>
      <c r="F11" s="30">
        <v>543.89368616095112</v>
      </c>
      <c r="G11" s="35">
        <v>3275.64</v>
      </c>
      <c r="H11" s="30">
        <v>497.94942057124712</v>
      </c>
      <c r="I11" s="35">
        <v>2729.5</v>
      </c>
      <c r="J11" s="30">
        <v>477.75397222222227</v>
      </c>
      <c r="K11" s="30">
        <v>2527</v>
      </c>
      <c r="L11" s="31">
        <v>590.30053051948039</v>
      </c>
      <c r="M11" s="2"/>
    </row>
    <row r="12" spans="1:17" x14ac:dyDescent="0.35">
      <c r="A12" s="2"/>
      <c r="B12" s="165" t="s">
        <v>6</v>
      </c>
      <c r="C12" s="35">
        <v>143.03</v>
      </c>
      <c r="D12" s="30">
        <v>527.27539676990841</v>
      </c>
      <c r="E12" s="35">
        <v>303.10000000000002</v>
      </c>
      <c r="F12" s="30">
        <v>523.79412735070935</v>
      </c>
      <c r="G12" s="35">
        <v>414</v>
      </c>
      <c r="H12" s="30">
        <v>471.54599033816424</v>
      </c>
      <c r="I12" s="35">
        <v>768.2</v>
      </c>
      <c r="J12" s="30">
        <v>474.68324666334388</v>
      </c>
      <c r="K12" s="30">
        <v>2391.77</v>
      </c>
      <c r="L12" s="31">
        <v>563.05974274555433</v>
      </c>
      <c r="M12" s="2"/>
    </row>
    <row r="13" spans="1:17" x14ac:dyDescent="0.35">
      <c r="A13" s="2"/>
      <c r="B13" s="165" t="s">
        <v>19</v>
      </c>
      <c r="C13" s="35">
        <v>160</v>
      </c>
      <c r="D13" s="30">
        <v>502.93437499999999</v>
      </c>
      <c r="E13" s="35">
        <v>109</v>
      </c>
      <c r="F13" s="30">
        <v>512.38532110091739</v>
      </c>
      <c r="G13" s="35">
        <v>85.5</v>
      </c>
      <c r="H13" s="30">
        <v>484.59649122807019</v>
      </c>
      <c r="I13" s="35">
        <v>113</v>
      </c>
      <c r="J13" s="30">
        <v>475.31861111111107</v>
      </c>
      <c r="K13" s="30">
        <v>74.5</v>
      </c>
      <c r="L13" s="31">
        <v>595</v>
      </c>
      <c r="M13" s="2"/>
    </row>
    <row r="14" spans="1:17" x14ac:dyDescent="0.35">
      <c r="A14" s="2"/>
      <c r="B14" s="165" t="s">
        <v>12</v>
      </c>
      <c r="C14" s="35">
        <v>12425.36</v>
      </c>
      <c r="D14" s="30">
        <v>526.4310064255684</v>
      </c>
      <c r="E14" s="35">
        <v>13530.306199999999</v>
      </c>
      <c r="F14" s="30">
        <v>533.0546532642403</v>
      </c>
      <c r="G14" s="35">
        <v>13807.401</v>
      </c>
      <c r="H14" s="30">
        <v>505.85095920658785</v>
      </c>
      <c r="I14" s="35">
        <v>12120.504999999999</v>
      </c>
      <c r="J14" s="30">
        <v>492.43373875584206</v>
      </c>
      <c r="K14" s="30">
        <v>16821.488000000001</v>
      </c>
      <c r="L14" s="31">
        <v>550.01556621213956</v>
      </c>
      <c r="M14" s="2"/>
    </row>
    <row r="15" spans="1:17" x14ac:dyDescent="0.35">
      <c r="A15" s="2"/>
      <c r="B15" s="165" t="s">
        <v>11</v>
      </c>
      <c r="C15" s="35">
        <v>29.5</v>
      </c>
      <c r="D15" s="30">
        <v>534.4406779661017</v>
      </c>
      <c r="E15" s="35">
        <v>163.62799999999999</v>
      </c>
      <c r="F15" s="30">
        <v>660.60704769354891</v>
      </c>
      <c r="G15" s="35">
        <v>31.75</v>
      </c>
      <c r="H15" s="30">
        <v>489.44881889763781</v>
      </c>
      <c r="I15" s="35">
        <v>84.325000000000003</v>
      </c>
      <c r="J15" s="30">
        <v>467.19723377270128</v>
      </c>
      <c r="K15" s="30">
        <v>56.28</v>
      </c>
      <c r="L15" s="31">
        <v>588.33170731707321</v>
      </c>
      <c r="M15" s="2"/>
    </row>
    <row r="16" spans="1:17" x14ac:dyDescent="0.35">
      <c r="A16" s="2"/>
      <c r="B16" s="165" t="s">
        <v>17</v>
      </c>
      <c r="C16" s="35">
        <v>159</v>
      </c>
      <c r="D16" s="30">
        <v>454.12</v>
      </c>
      <c r="E16" s="35">
        <v>0</v>
      </c>
      <c r="F16" s="30"/>
      <c r="G16" s="35">
        <v>224</v>
      </c>
      <c r="H16" s="30">
        <v>440.56383928571432</v>
      </c>
      <c r="I16" s="35">
        <v>8595.5499999999993</v>
      </c>
      <c r="J16" s="30">
        <v>483.70102531981047</v>
      </c>
      <c r="K16" s="30">
        <v>8286.3700000000008</v>
      </c>
      <c r="L16" s="31">
        <v>514.43706795440039</v>
      </c>
      <c r="M16" s="2"/>
    </row>
    <row r="17" spans="1:12" x14ac:dyDescent="0.35">
      <c r="A17" s="2"/>
      <c r="B17" s="165" t="s">
        <v>21</v>
      </c>
      <c r="C17" s="35">
        <v>364</v>
      </c>
      <c r="D17" s="30">
        <v>531.31923076923067</v>
      </c>
      <c r="E17" s="35">
        <v>312</v>
      </c>
      <c r="F17" s="30">
        <v>525.99608974358978</v>
      </c>
      <c r="G17" s="35">
        <v>468</v>
      </c>
      <c r="H17" s="30">
        <v>504.32081196581191</v>
      </c>
      <c r="I17" s="35">
        <v>543.82000000000005</v>
      </c>
      <c r="J17" s="30">
        <v>538.12105594934667</v>
      </c>
      <c r="K17" s="30">
        <v>336</v>
      </c>
      <c r="L17" s="31">
        <v>536.06399999999996</v>
      </c>
    </row>
    <row r="18" spans="1:12" x14ac:dyDescent="0.35">
      <c r="A18" s="2"/>
      <c r="B18" s="165" t="s">
        <v>38</v>
      </c>
      <c r="C18" s="35">
        <v>0</v>
      </c>
      <c r="D18" s="30"/>
      <c r="E18" s="35">
        <v>0</v>
      </c>
      <c r="F18" s="30"/>
      <c r="G18" s="35">
        <v>19</v>
      </c>
      <c r="H18" s="30">
        <v>477.15947368421058</v>
      </c>
      <c r="I18" s="35">
        <v>0</v>
      </c>
      <c r="J18" s="30"/>
      <c r="K18" s="30">
        <v>0</v>
      </c>
      <c r="L18" s="31">
        <v>0</v>
      </c>
    </row>
    <row r="19" spans="1:12" s="49" customFormat="1" x14ac:dyDescent="0.35">
      <c r="A19" s="2"/>
      <c r="B19" s="165" t="s">
        <v>40</v>
      </c>
      <c r="C19" s="35"/>
      <c r="D19" s="30"/>
      <c r="E19" s="35"/>
      <c r="F19" s="30"/>
      <c r="G19" s="35"/>
      <c r="H19" s="30"/>
      <c r="I19" s="35"/>
      <c r="J19" s="30"/>
      <c r="K19" s="30">
        <v>2.5000000000000001E-2</v>
      </c>
      <c r="L19" s="31">
        <v>609.6</v>
      </c>
    </row>
    <row r="20" spans="1:12" x14ac:dyDescent="0.35">
      <c r="A20" s="2"/>
      <c r="B20" s="165" t="s">
        <v>5</v>
      </c>
      <c r="C20" s="35">
        <v>0</v>
      </c>
      <c r="D20" s="30"/>
      <c r="E20" s="35">
        <v>0</v>
      </c>
      <c r="F20" s="30"/>
      <c r="G20" s="35">
        <v>21</v>
      </c>
      <c r="H20" s="30">
        <v>520.47619047619048</v>
      </c>
      <c r="I20" s="35">
        <v>21</v>
      </c>
      <c r="J20" s="30">
        <v>520.47619047619048</v>
      </c>
      <c r="K20" s="30">
        <v>0</v>
      </c>
      <c r="L20" s="31">
        <v>0</v>
      </c>
    </row>
    <row r="21" spans="1:12" x14ac:dyDescent="0.35">
      <c r="A21" s="2"/>
      <c r="B21" s="165" t="s">
        <v>9</v>
      </c>
      <c r="C21" s="35">
        <v>9102.2440000000006</v>
      </c>
      <c r="D21" s="30">
        <v>526.46072221311567</v>
      </c>
      <c r="E21" s="35">
        <v>8952.3220000000001</v>
      </c>
      <c r="F21" s="30">
        <v>539.22488712984182</v>
      </c>
      <c r="G21" s="35">
        <v>7724.02</v>
      </c>
      <c r="H21" s="30">
        <v>515.67014456202867</v>
      </c>
      <c r="I21" s="35">
        <v>8203.51</v>
      </c>
      <c r="J21" s="30">
        <v>491.46988231416668</v>
      </c>
      <c r="K21" s="30">
        <v>6258.23</v>
      </c>
      <c r="L21" s="31">
        <v>556.9679649848274</v>
      </c>
    </row>
    <row r="22" spans="1:12" x14ac:dyDescent="0.35">
      <c r="A22" s="2"/>
      <c r="B22" s="165" t="s">
        <v>14</v>
      </c>
      <c r="C22" s="35">
        <v>0</v>
      </c>
      <c r="D22" s="30"/>
      <c r="E22" s="35">
        <v>0</v>
      </c>
      <c r="F22" s="30"/>
      <c r="G22" s="35">
        <v>26</v>
      </c>
      <c r="H22" s="30">
        <v>483</v>
      </c>
      <c r="I22" s="35">
        <v>0</v>
      </c>
      <c r="J22" s="30"/>
      <c r="K22" s="30">
        <v>0</v>
      </c>
      <c r="L22" s="31"/>
    </row>
    <row r="23" spans="1:12" x14ac:dyDescent="0.35">
      <c r="A23" s="2"/>
      <c r="B23" s="165" t="s">
        <v>8</v>
      </c>
      <c r="C23" s="35">
        <v>29832.41</v>
      </c>
      <c r="D23" s="30">
        <v>489.20149159923716</v>
      </c>
      <c r="E23" s="35">
        <v>28657.16</v>
      </c>
      <c r="F23" s="30">
        <v>498.18846005675385</v>
      </c>
      <c r="G23" s="35">
        <v>32051.64</v>
      </c>
      <c r="H23" s="30">
        <v>451.97176868328711</v>
      </c>
      <c r="I23" s="35">
        <v>30685.913</v>
      </c>
      <c r="J23" s="30">
        <v>462.51399719432487</v>
      </c>
      <c r="K23" s="30">
        <v>33104.446810000001</v>
      </c>
      <c r="L23" s="31">
        <v>620.99723802381493</v>
      </c>
    </row>
    <row r="24" spans="1:12" x14ac:dyDescent="0.35">
      <c r="A24" s="2"/>
      <c r="B24" s="165" t="s">
        <v>7</v>
      </c>
      <c r="C24" s="35">
        <v>11916.67</v>
      </c>
      <c r="D24" s="30">
        <v>517.44621442063931</v>
      </c>
      <c r="E24" s="35">
        <v>12569.73</v>
      </c>
      <c r="F24" s="30">
        <v>624.02222322993418</v>
      </c>
      <c r="G24" s="35">
        <v>10929.71</v>
      </c>
      <c r="H24" s="30">
        <v>504.48932496836596</v>
      </c>
      <c r="I24" s="35">
        <v>12164.55</v>
      </c>
      <c r="J24" s="30">
        <v>460.03105254276414</v>
      </c>
      <c r="K24" s="30">
        <v>12314.01</v>
      </c>
      <c r="L24" s="31">
        <v>534.05201630856948</v>
      </c>
    </row>
    <row r="25" spans="1:12" x14ac:dyDescent="0.35">
      <c r="A25" s="2"/>
      <c r="B25" s="165" t="s">
        <v>16</v>
      </c>
      <c r="C25" s="35">
        <v>0</v>
      </c>
      <c r="D25" s="30"/>
      <c r="E25" s="35">
        <v>0</v>
      </c>
      <c r="F25" s="30"/>
      <c r="G25" s="35">
        <v>24</v>
      </c>
      <c r="H25" s="30">
        <v>490</v>
      </c>
      <c r="I25" s="35">
        <v>0</v>
      </c>
      <c r="J25" s="30"/>
      <c r="K25" s="30">
        <v>0</v>
      </c>
      <c r="L25" s="31"/>
    </row>
    <row r="26" spans="1:12" x14ac:dyDescent="0.35">
      <c r="A26" s="2"/>
      <c r="B26" s="165" t="s">
        <v>26</v>
      </c>
      <c r="C26" s="35">
        <v>903.5</v>
      </c>
      <c r="D26" s="30">
        <v>512.20967349197565</v>
      </c>
      <c r="E26" s="35">
        <v>488.5</v>
      </c>
      <c r="F26" s="30">
        <v>514.34835209825997</v>
      </c>
      <c r="G26" s="35">
        <v>1162.6600000000001</v>
      </c>
      <c r="H26" s="30">
        <v>478.20953675193084</v>
      </c>
      <c r="I26" s="35">
        <v>1521.83</v>
      </c>
      <c r="J26" s="30">
        <v>473.3712199025565</v>
      </c>
      <c r="K26" s="30">
        <v>870.5</v>
      </c>
      <c r="L26" s="31">
        <v>484.31561403508778</v>
      </c>
    </row>
    <row r="27" spans="1:12" x14ac:dyDescent="0.35">
      <c r="A27" s="2"/>
      <c r="B27" s="165" t="s">
        <v>20</v>
      </c>
      <c r="C27" s="35">
        <v>36</v>
      </c>
      <c r="D27" s="30">
        <v>503.13861111111106</v>
      </c>
      <c r="E27" s="35">
        <v>40.5</v>
      </c>
      <c r="F27" s="30">
        <v>506.0266666666667</v>
      </c>
      <c r="G27" s="35">
        <v>45.5</v>
      </c>
      <c r="H27" s="30">
        <v>505.82417582417582</v>
      </c>
      <c r="I27" s="35">
        <v>40.375</v>
      </c>
      <c r="J27" s="30">
        <v>490.00016949152541</v>
      </c>
      <c r="K27" s="30">
        <v>29</v>
      </c>
      <c r="L27" s="31">
        <v>500</v>
      </c>
    </row>
    <row r="28" spans="1:12" x14ac:dyDescent="0.35">
      <c r="A28" s="2"/>
      <c r="B28" s="165" t="s">
        <v>13</v>
      </c>
      <c r="C28" s="35">
        <v>20838</v>
      </c>
      <c r="D28" s="30">
        <v>638.43055955465979</v>
      </c>
      <c r="E28" s="35">
        <v>16049.5</v>
      </c>
      <c r="F28" s="30">
        <v>606.85193432817232</v>
      </c>
      <c r="G28" s="35">
        <v>4832</v>
      </c>
      <c r="H28" s="30">
        <v>472.20653973509934</v>
      </c>
      <c r="I28" s="35">
        <v>3267</v>
      </c>
      <c r="J28" s="30">
        <v>531.47058823529414</v>
      </c>
      <c r="K28" s="30">
        <v>6749</v>
      </c>
      <c r="L28" s="31">
        <v>615.6712962962963</v>
      </c>
    </row>
    <row r="29" spans="1:12" s="49" customFormat="1" x14ac:dyDescent="0.35">
      <c r="A29" s="2"/>
      <c r="B29" s="169" t="s">
        <v>78</v>
      </c>
      <c r="C29" s="110"/>
      <c r="D29" s="43"/>
      <c r="E29" s="110"/>
      <c r="F29" s="43"/>
      <c r="G29" s="110"/>
      <c r="H29" s="43"/>
      <c r="I29" s="110"/>
      <c r="J29" s="43"/>
      <c r="K29" s="30">
        <v>5</v>
      </c>
      <c r="L29" s="31">
        <v>505</v>
      </c>
    </row>
    <row r="30" spans="1:12" ht="15" thickBot="1" x14ac:dyDescent="0.4">
      <c r="A30" s="2"/>
      <c r="B30" s="164" t="s">
        <v>42</v>
      </c>
      <c r="C30" s="53">
        <v>112886.234</v>
      </c>
      <c r="D30" s="51">
        <v>520.59789681707332</v>
      </c>
      <c r="E30" s="53">
        <v>106329.8092</v>
      </c>
      <c r="F30" s="51">
        <v>534.48049185439538</v>
      </c>
      <c r="G30" s="53">
        <v>96042.486000000004</v>
      </c>
      <c r="H30" s="51">
        <v>470.37413744163172</v>
      </c>
      <c r="I30" s="53">
        <v>104864.978</v>
      </c>
      <c r="J30" s="51">
        <v>464.83267331956444</v>
      </c>
      <c r="K30" s="51">
        <v>109704.95981</v>
      </c>
      <c r="L30" s="54">
        <v>572.79593176261812</v>
      </c>
    </row>
    <row r="31" spans="1:12" ht="32.25" customHeight="1" thickBot="1" x14ac:dyDescent="0.4">
      <c r="B31" s="280" t="s">
        <v>153</v>
      </c>
      <c r="C31" s="281"/>
      <c r="D31" s="281"/>
      <c r="E31" s="281"/>
      <c r="F31" s="281"/>
      <c r="G31" s="281"/>
      <c r="H31" s="281"/>
      <c r="I31" s="281"/>
      <c r="J31" s="281"/>
      <c r="K31" s="281"/>
      <c r="L31" s="282"/>
    </row>
  </sheetData>
  <mergeCells count="8">
    <mergeCell ref="B1:L1"/>
    <mergeCell ref="B2:L2"/>
    <mergeCell ref="B31:L31"/>
    <mergeCell ref="C3:D3"/>
    <mergeCell ref="E3:F3"/>
    <mergeCell ref="G3:H3"/>
    <mergeCell ref="I3:J3"/>
    <mergeCell ref="K3:L3"/>
  </mergeCells>
  <pageMargins left="0.7" right="0.7" top="0.75" bottom="0.75" header="0.3" footer="0.3"/>
  <pageSetup paperSize="126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79783-BD65-4C78-8651-5AE7FFD195DF}">
  <sheetPr>
    <tabColor theme="9" tint="0.79998168889431442"/>
  </sheetPr>
  <dimension ref="B1:K27"/>
  <sheetViews>
    <sheetView workbookViewId="0">
      <selection activeCell="E32" sqref="E32"/>
    </sheetView>
  </sheetViews>
  <sheetFormatPr baseColWidth="10" defaultRowHeight="14.5" x14ac:dyDescent="0.35"/>
  <cols>
    <col min="1" max="1" width="8.7265625" customWidth="1"/>
    <col min="2" max="2" width="11.26953125" customWidth="1"/>
    <col min="3" max="4" width="10.1796875" customWidth="1"/>
    <col min="5" max="6" width="10.1796875" style="49" customWidth="1"/>
    <col min="7" max="10" width="10.1796875" customWidth="1"/>
  </cols>
  <sheetData>
    <row r="1" spans="2:11" s="49" customFormat="1" ht="15" thickBot="1" x14ac:dyDescent="0.4"/>
    <row r="2" spans="2:11" x14ac:dyDescent="0.35">
      <c r="B2" s="286" t="s">
        <v>73</v>
      </c>
      <c r="C2" s="287"/>
      <c r="D2" s="287"/>
      <c r="E2" s="287"/>
      <c r="F2" s="287"/>
      <c r="G2" s="287"/>
      <c r="H2" s="287"/>
      <c r="I2" s="287"/>
      <c r="J2" s="287"/>
      <c r="K2" s="288"/>
    </row>
    <row r="3" spans="2:11" x14ac:dyDescent="0.35">
      <c r="B3" s="285" t="s">
        <v>123</v>
      </c>
      <c r="C3" s="283"/>
      <c r="D3" s="283"/>
      <c r="E3" s="283"/>
      <c r="F3" s="283"/>
      <c r="G3" s="283"/>
      <c r="H3" s="283"/>
      <c r="I3" s="283"/>
      <c r="J3" s="283"/>
      <c r="K3" s="284"/>
    </row>
    <row r="4" spans="2:11" x14ac:dyDescent="0.35">
      <c r="B4" s="111"/>
      <c r="C4" s="283">
        <v>2019</v>
      </c>
      <c r="D4" s="283"/>
      <c r="E4" s="283"/>
      <c r="F4" s="283"/>
      <c r="G4" s="283" t="s">
        <v>79</v>
      </c>
      <c r="H4" s="283"/>
      <c r="I4" s="283"/>
      <c r="J4" s="283"/>
      <c r="K4" s="284"/>
    </row>
    <row r="5" spans="2:11" ht="52.5" x14ac:dyDescent="0.35">
      <c r="B5" s="170" t="s">
        <v>122</v>
      </c>
      <c r="C5" s="100" t="s">
        <v>18</v>
      </c>
      <c r="D5" s="100" t="s">
        <v>33</v>
      </c>
      <c r="E5" s="100" t="s">
        <v>32</v>
      </c>
      <c r="F5" s="100" t="s">
        <v>1</v>
      </c>
      <c r="G5" s="100" t="s">
        <v>15</v>
      </c>
      <c r="H5" s="100" t="s">
        <v>18</v>
      </c>
      <c r="I5" s="100" t="s">
        <v>33</v>
      </c>
      <c r="J5" s="100" t="s">
        <v>32</v>
      </c>
      <c r="K5" s="101" t="s">
        <v>1</v>
      </c>
    </row>
    <row r="6" spans="2:11" s="49" customFormat="1" x14ac:dyDescent="0.35">
      <c r="B6" s="33"/>
      <c r="C6" s="100" t="s">
        <v>49</v>
      </c>
      <c r="D6" s="100" t="s">
        <v>49</v>
      </c>
      <c r="E6" s="100" t="s">
        <v>49</v>
      </c>
      <c r="F6" s="100" t="s">
        <v>49</v>
      </c>
      <c r="G6" s="100" t="s">
        <v>49</v>
      </c>
      <c r="H6" s="100" t="s">
        <v>49</v>
      </c>
      <c r="I6" s="100" t="s">
        <v>49</v>
      </c>
      <c r="J6" s="100" t="s">
        <v>49</v>
      </c>
      <c r="K6" s="101" t="s">
        <v>49</v>
      </c>
    </row>
    <row r="7" spans="2:11" x14ac:dyDescent="0.35">
      <c r="B7" s="33" t="s">
        <v>25</v>
      </c>
      <c r="C7" s="30"/>
      <c r="D7" s="30">
        <v>114.4</v>
      </c>
      <c r="E7" s="30"/>
      <c r="F7" s="30"/>
      <c r="G7" s="30"/>
      <c r="H7" s="30">
        <v>26</v>
      </c>
      <c r="I7" s="30"/>
      <c r="J7" s="30">
        <v>0.2</v>
      </c>
      <c r="K7" s="31"/>
    </row>
    <row r="8" spans="2:11" x14ac:dyDescent="0.35">
      <c r="B8" s="33" t="s">
        <v>3</v>
      </c>
      <c r="C8" s="30">
        <v>90</v>
      </c>
      <c r="D8" s="30">
        <v>1332.75</v>
      </c>
      <c r="E8" s="30"/>
      <c r="F8" s="30"/>
      <c r="G8" s="30"/>
      <c r="H8" s="30"/>
      <c r="I8" s="30">
        <v>700</v>
      </c>
      <c r="J8" s="30"/>
      <c r="K8" s="31"/>
    </row>
    <row r="9" spans="2:11" x14ac:dyDescent="0.35">
      <c r="B9" s="33" t="s">
        <v>2</v>
      </c>
      <c r="C9" s="30">
        <v>26</v>
      </c>
      <c r="D9" s="30">
        <v>22353.75</v>
      </c>
      <c r="E9" s="30">
        <v>89</v>
      </c>
      <c r="F9" s="30"/>
      <c r="G9" s="30"/>
      <c r="H9" s="30">
        <v>52</v>
      </c>
      <c r="I9" s="30">
        <v>18773.140000000003</v>
      </c>
      <c r="J9" s="30">
        <v>330</v>
      </c>
      <c r="K9" s="31"/>
    </row>
    <row r="10" spans="2:11" x14ac:dyDescent="0.35">
      <c r="B10" s="33" t="s">
        <v>10</v>
      </c>
      <c r="C10" s="30"/>
      <c r="D10" s="30">
        <v>2727.25</v>
      </c>
      <c r="E10" s="30"/>
      <c r="F10" s="30">
        <v>2.25</v>
      </c>
      <c r="G10" s="30"/>
      <c r="H10" s="30"/>
      <c r="I10" s="30">
        <v>2527</v>
      </c>
      <c r="J10" s="30"/>
      <c r="K10" s="31"/>
    </row>
    <row r="11" spans="2:11" x14ac:dyDescent="0.35">
      <c r="B11" s="33" t="s">
        <v>6</v>
      </c>
      <c r="C11" s="30"/>
      <c r="D11" s="30">
        <v>682.2</v>
      </c>
      <c r="E11" s="30">
        <v>86</v>
      </c>
      <c r="F11" s="30"/>
      <c r="G11" s="30"/>
      <c r="H11" s="30"/>
      <c r="I11" s="30">
        <v>2055.77</v>
      </c>
      <c r="J11" s="30">
        <v>336</v>
      </c>
      <c r="K11" s="31"/>
    </row>
    <row r="12" spans="2:11" x14ac:dyDescent="0.35">
      <c r="B12" s="33" t="s">
        <v>19</v>
      </c>
      <c r="C12" s="30"/>
      <c r="D12" s="30">
        <v>89</v>
      </c>
      <c r="E12" s="30"/>
      <c r="F12" s="30">
        <v>24</v>
      </c>
      <c r="G12" s="30"/>
      <c r="H12" s="30"/>
      <c r="I12" s="30">
        <v>37.5</v>
      </c>
      <c r="J12" s="30">
        <v>37</v>
      </c>
      <c r="K12" s="31"/>
    </row>
    <row r="13" spans="2:11" x14ac:dyDescent="0.35">
      <c r="B13" s="33" t="s">
        <v>12</v>
      </c>
      <c r="C13" s="30"/>
      <c r="D13" s="30">
        <v>12074.504999999997</v>
      </c>
      <c r="E13" s="30">
        <v>46</v>
      </c>
      <c r="F13" s="30"/>
      <c r="G13" s="30">
        <v>26.003</v>
      </c>
      <c r="H13" s="30">
        <v>129.11700000000002</v>
      </c>
      <c r="I13" s="30">
        <v>16622.349999999999</v>
      </c>
      <c r="J13" s="30">
        <v>44.018000000000001</v>
      </c>
      <c r="K13" s="31"/>
    </row>
    <row r="14" spans="2:11" x14ac:dyDescent="0.35">
      <c r="B14" s="33" t="s">
        <v>11</v>
      </c>
      <c r="C14" s="30">
        <v>52</v>
      </c>
      <c r="D14" s="30">
        <v>2.1</v>
      </c>
      <c r="E14" s="30">
        <v>30.225000000000001</v>
      </c>
      <c r="F14" s="30"/>
      <c r="G14" s="30"/>
      <c r="H14" s="30"/>
      <c r="I14" s="30"/>
      <c r="J14" s="30">
        <v>56.28</v>
      </c>
      <c r="K14" s="31"/>
    </row>
    <row r="15" spans="2:11" x14ac:dyDescent="0.35">
      <c r="B15" s="33" t="s">
        <v>17</v>
      </c>
      <c r="C15" s="30"/>
      <c r="D15" s="30">
        <v>8595.5499999999993</v>
      </c>
      <c r="E15" s="30"/>
      <c r="F15" s="30"/>
      <c r="G15" s="30"/>
      <c r="H15" s="30"/>
      <c r="I15" s="30">
        <v>8286.369999999999</v>
      </c>
      <c r="J15" s="30"/>
      <c r="K15" s="31"/>
    </row>
    <row r="16" spans="2:11" x14ac:dyDescent="0.35">
      <c r="B16" s="33" t="s">
        <v>21</v>
      </c>
      <c r="C16" s="30"/>
      <c r="D16" s="30">
        <v>517.81999999999994</v>
      </c>
      <c r="E16" s="30">
        <v>26</v>
      </c>
      <c r="F16" s="30"/>
      <c r="G16" s="30"/>
      <c r="H16" s="30"/>
      <c r="I16" s="30">
        <v>154</v>
      </c>
      <c r="J16" s="30">
        <v>182</v>
      </c>
      <c r="K16" s="31"/>
    </row>
    <row r="17" spans="2:11" x14ac:dyDescent="0.35">
      <c r="B17" s="33" t="s">
        <v>40</v>
      </c>
      <c r="C17" s="30"/>
      <c r="D17" s="30"/>
      <c r="E17" s="30"/>
      <c r="F17" s="30"/>
      <c r="G17" s="30"/>
      <c r="H17" s="30"/>
      <c r="I17" s="30">
        <v>2.5000000000000001E-2</v>
      </c>
      <c r="J17" s="30"/>
      <c r="K17" s="31"/>
    </row>
    <row r="18" spans="2:11" x14ac:dyDescent="0.35">
      <c r="B18" s="33" t="s">
        <v>5</v>
      </c>
      <c r="C18" s="30"/>
      <c r="D18" s="30">
        <v>21</v>
      </c>
      <c r="E18" s="30"/>
      <c r="F18" s="30"/>
      <c r="G18" s="30"/>
      <c r="H18" s="30"/>
      <c r="I18" s="30"/>
      <c r="J18" s="30"/>
      <c r="K18" s="31"/>
    </row>
    <row r="19" spans="2:11" x14ac:dyDescent="0.35">
      <c r="B19" s="33" t="s">
        <v>9</v>
      </c>
      <c r="C19" s="30">
        <v>23</v>
      </c>
      <c r="D19" s="30">
        <v>8163.76</v>
      </c>
      <c r="E19" s="30">
        <v>16.75</v>
      </c>
      <c r="F19" s="30"/>
      <c r="G19" s="30"/>
      <c r="H19" s="30">
        <v>25</v>
      </c>
      <c r="I19" s="30">
        <v>6203.53</v>
      </c>
      <c r="J19" s="30">
        <v>29.700000000000003</v>
      </c>
      <c r="K19" s="31"/>
    </row>
    <row r="20" spans="2:11" x14ac:dyDescent="0.35">
      <c r="B20" s="33" t="s">
        <v>8</v>
      </c>
      <c r="C20" s="30">
        <v>197.62</v>
      </c>
      <c r="D20" s="30">
        <v>8935.4249999999993</v>
      </c>
      <c r="E20" s="30">
        <v>3039.4929999999999</v>
      </c>
      <c r="F20" s="30">
        <v>18513.375</v>
      </c>
      <c r="G20" s="30"/>
      <c r="H20" s="30">
        <v>9.1098099999999995</v>
      </c>
      <c r="I20" s="30">
        <v>13971.380000000001</v>
      </c>
      <c r="J20" s="30">
        <v>2634.375</v>
      </c>
      <c r="K20" s="31">
        <v>16489.582000000002</v>
      </c>
    </row>
    <row r="21" spans="2:11" x14ac:dyDescent="0.35">
      <c r="B21" s="33" t="s">
        <v>7</v>
      </c>
      <c r="C21" s="30">
        <v>104</v>
      </c>
      <c r="D21" s="30">
        <v>12060.549999999996</v>
      </c>
      <c r="E21" s="30"/>
      <c r="F21" s="30"/>
      <c r="G21" s="30"/>
      <c r="H21" s="30">
        <v>232.4</v>
      </c>
      <c r="I21" s="30">
        <v>12081.609999999997</v>
      </c>
      <c r="J21" s="30"/>
      <c r="K21" s="31"/>
    </row>
    <row r="22" spans="2:11" x14ac:dyDescent="0.35">
      <c r="B22" s="33" t="s">
        <v>26</v>
      </c>
      <c r="C22" s="30"/>
      <c r="D22" s="30">
        <v>1213.83</v>
      </c>
      <c r="E22" s="30">
        <v>308</v>
      </c>
      <c r="F22" s="30"/>
      <c r="G22" s="30"/>
      <c r="H22" s="30"/>
      <c r="I22" s="30">
        <v>246.5</v>
      </c>
      <c r="J22" s="30">
        <v>624</v>
      </c>
      <c r="K22" s="31"/>
    </row>
    <row r="23" spans="2:11" x14ac:dyDescent="0.35">
      <c r="B23" s="33" t="s">
        <v>20</v>
      </c>
      <c r="C23" s="30"/>
      <c r="D23" s="30">
        <v>30.375</v>
      </c>
      <c r="E23" s="30">
        <v>10</v>
      </c>
      <c r="F23" s="30"/>
      <c r="G23" s="30"/>
      <c r="H23" s="30"/>
      <c r="I23" s="30">
        <v>10</v>
      </c>
      <c r="J23" s="30">
        <v>19</v>
      </c>
      <c r="K23" s="31"/>
    </row>
    <row r="24" spans="2:11" x14ac:dyDescent="0.35">
      <c r="B24" s="33" t="s">
        <v>13</v>
      </c>
      <c r="C24" s="30"/>
      <c r="D24" s="30">
        <v>546</v>
      </c>
      <c r="E24" s="30">
        <v>2721</v>
      </c>
      <c r="F24" s="30"/>
      <c r="G24" s="30"/>
      <c r="H24" s="30"/>
      <c r="I24" s="30">
        <v>2478</v>
      </c>
      <c r="J24" s="30">
        <v>4271</v>
      </c>
      <c r="K24" s="31"/>
    </row>
    <row r="25" spans="2:11" x14ac:dyDescent="0.35">
      <c r="B25" s="33" t="s">
        <v>78</v>
      </c>
      <c r="C25" s="30"/>
      <c r="D25" s="30"/>
      <c r="E25" s="30"/>
      <c r="F25" s="30"/>
      <c r="G25" s="30"/>
      <c r="H25" s="30"/>
      <c r="I25" s="30">
        <v>5</v>
      </c>
      <c r="J25" s="30"/>
      <c r="K25" s="31"/>
    </row>
    <row r="26" spans="2:11" ht="15" thickBot="1" x14ac:dyDescent="0.4">
      <c r="B26" s="163" t="s">
        <v>42</v>
      </c>
      <c r="C26" s="51">
        <v>492.62</v>
      </c>
      <c r="D26" s="51">
        <v>79460.264999999999</v>
      </c>
      <c r="E26" s="51">
        <v>6372.4679999999998</v>
      </c>
      <c r="F26" s="51">
        <v>18539.625</v>
      </c>
      <c r="G26" s="51">
        <v>26.003</v>
      </c>
      <c r="H26" s="51">
        <v>473.62681000000003</v>
      </c>
      <c r="I26" s="51">
        <v>84152.175000000003</v>
      </c>
      <c r="J26" s="51">
        <v>8563.5730000000003</v>
      </c>
      <c r="K26" s="54">
        <v>16489.582000000002</v>
      </c>
    </row>
    <row r="27" spans="2:11" ht="30" customHeight="1" thickBot="1" x14ac:dyDescent="0.4">
      <c r="B27" s="250" t="s">
        <v>153</v>
      </c>
      <c r="C27" s="289"/>
      <c r="D27" s="289"/>
      <c r="E27" s="289"/>
      <c r="F27" s="289"/>
      <c r="G27" s="289"/>
      <c r="H27" s="289"/>
      <c r="I27" s="289"/>
      <c r="J27" s="289"/>
      <c r="K27" s="290"/>
    </row>
  </sheetData>
  <mergeCells count="5">
    <mergeCell ref="C4:F4"/>
    <mergeCell ref="G4:K4"/>
    <mergeCell ref="B3:K3"/>
    <mergeCell ref="B2:K2"/>
    <mergeCell ref="B27:K27"/>
  </mergeCells>
  <pageMargins left="0.7" right="0.7" top="0.75" bottom="0.75" header="0.3" footer="0.3"/>
  <pageSetup paperSize="126" orientation="landscape" r:id="rId1"/>
  <ignoredErrors>
    <ignoredError sqref="C5:K5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E6C6-611C-4620-9C0A-A0200C00B225}">
  <sheetPr>
    <tabColor theme="9" tint="0.79998168889431442"/>
  </sheetPr>
  <dimension ref="B1:P25"/>
  <sheetViews>
    <sheetView workbookViewId="0">
      <selection activeCell="P23" sqref="P23"/>
    </sheetView>
  </sheetViews>
  <sheetFormatPr baseColWidth="10" defaultColWidth="11.453125" defaultRowHeight="14.5" x14ac:dyDescent="0.35"/>
  <cols>
    <col min="1" max="1" width="3.54296875" style="141" customWidth="1"/>
    <col min="2" max="2" width="15.453125" style="141" customWidth="1"/>
    <col min="3" max="11" width="9.453125" style="141" customWidth="1"/>
    <col min="12" max="16384" width="11.453125" style="141"/>
  </cols>
  <sheetData>
    <row r="1" spans="2:16" ht="15" thickBot="1" x14ac:dyDescent="0.4">
      <c r="J1" s="140"/>
      <c r="K1" s="140"/>
      <c r="L1" s="140"/>
      <c r="M1" s="140"/>
      <c r="N1" s="140"/>
      <c r="O1" s="140"/>
      <c r="P1" s="140"/>
    </row>
    <row r="2" spans="2:16" ht="48" customHeight="1" x14ac:dyDescent="0.35">
      <c r="B2" s="291" t="s">
        <v>169</v>
      </c>
      <c r="C2" s="287"/>
      <c r="D2" s="287"/>
      <c r="E2" s="287"/>
      <c r="F2" s="287"/>
      <c r="G2" s="287"/>
      <c r="H2" s="287"/>
      <c r="I2" s="287"/>
      <c r="J2" s="287"/>
      <c r="K2" s="287"/>
      <c r="L2" s="288"/>
      <c r="M2" s="140"/>
      <c r="N2" s="140"/>
      <c r="O2" s="140"/>
      <c r="P2" s="140"/>
    </row>
    <row r="3" spans="2:16" ht="57.5" x14ac:dyDescent="0.35">
      <c r="B3" s="171" t="s">
        <v>167</v>
      </c>
      <c r="C3" s="152" t="s">
        <v>129</v>
      </c>
      <c r="D3" s="152" t="s">
        <v>130</v>
      </c>
      <c r="E3" s="152" t="s">
        <v>131</v>
      </c>
      <c r="F3" s="152" t="s">
        <v>132</v>
      </c>
      <c r="G3" s="152" t="s">
        <v>133</v>
      </c>
      <c r="H3" s="152" t="s">
        <v>134</v>
      </c>
      <c r="I3" s="152" t="s">
        <v>135</v>
      </c>
      <c r="J3" s="152" t="s">
        <v>136</v>
      </c>
      <c r="K3" s="152" t="s">
        <v>137</v>
      </c>
      <c r="L3" s="153" t="s">
        <v>157</v>
      </c>
      <c r="M3" s="140"/>
      <c r="N3" s="140"/>
      <c r="O3" s="140"/>
      <c r="P3" s="140"/>
    </row>
    <row r="4" spans="2:16" ht="15" customHeight="1" x14ac:dyDescent="0.35">
      <c r="B4" s="172" t="s">
        <v>160</v>
      </c>
      <c r="C4" s="145">
        <v>46.5</v>
      </c>
      <c r="D4" s="145">
        <v>216</v>
      </c>
      <c r="E4" s="145">
        <v>138</v>
      </c>
      <c r="F4" s="145">
        <v>470</v>
      </c>
      <c r="G4" s="145"/>
      <c r="H4" s="145"/>
      <c r="I4" s="145"/>
      <c r="J4" s="145"/>
      <c r="K4" s="145"/>
      <c r="L4" s="146"/>
      <c r="M4" s="140"/>
      <c r="N4" s="140"/>
      <c r="O4" s="140"/>
      <c r="P4" s="140"/>
    </row>
    <row r="5" spans="2:16" ht="15" customHeight="1" x14ac:dyDescent="0.35">
      <c r="B5" s="172" t="s">
        <v>161</v>
      </c>
      <c r="C5" s="145">
        <v>1003.57</v>
      </c>
      <c r="D5" s="145">
        <v>628.44000000000005</v>
      </c>
      <c r="E5" s="145">
        <v>1315.25</v>
      </c>
      <c r="F5" s="145">
        <v>529.45000000000005</v>
      </c>
      <c r="G5" s="145">
        <v>2111.08</v>
      </c>
      <c r="H5" s="145">
        <v>1817.55</v>
      </c>
      <c r="I5" s="145">
        <v>854.72</v>
      </c>
      <c r="J5" s="145">
        <v>2031.16</v>
      </c>
      <c r="K5" s="145">
        <v>1105.3900000000001</v>
      </c>
      <c r="L5" s="146">
        <v>1253.4000000000001</v>
      </c>
      <c r="M5" s="140"/>
      <c r="N5" s="140"/>
      <c r="O5" s="140"/>
      <c r="P5" s="140"/>
    </row>
    <row r="6" spans="2:16" ht="15" customHeight="1" x14ac:dyDescent="0.35">
      <c r="B6" s="172" t="s">
        <v>162</v>
      </c>
      <c r="C6" s="145">
        <v>2710.63</v>
      </c>
      <c r="D6" s="145">
        <v>1786.6979999999999</v>
      </c>
      <c r="E6" s="145">
        <v>2707.06</v>
      </c>
      <c r="F6" s="145">
        <v>2028.4070000000002</v>
      </c>
      <c r="G6" s="145">
        <v>3940.7699999999991</v>
      </c>
      <c r="H6" s="145">
        <v>2552.8329999999996</v>
      </c>
      <c r="I6" s="145">
        <v>3191.0299999999997</v>
      </c>
      <c r="J6" s="145">
        <v>2954.9949999999994</v>
      </c>
      <c r="K6" s="145">
        <v>2667.2599999999998</v>
      </c>
      <c r="L6" s="146">
        <v>1197.8150000000001</v>
      </c>
      <c r="M6" s="140"/>
      <c r="N6" s="140"/>
      <c r="O6" s="140"/>
      <c r="P6" s="140"/>
    </row>
    <row r="7" spans="2:16" ht="15" customHeight="1" x14ac:dyDescent="0.35">
      <c r="B7" s="172" t="s">
        <v>163</v>
      </c>
      <c r="C7" s="145">
        <v>5695.2</v>
      </c>
      <c r="D7" s="145">
        <v>3116.5</v>
      </c>
      <c r="E7" s="145">
        <v>5081.8100000000004</v>
      </c>
      <c r="F7" s="145">
        <v>6488.0149999999994</v>
      </c>
      <c r="G7" s="145">
        <v>7235.15</v>
      </c>
      <c r="H7" s="145">
        <v>7954.8</v>
      </c>
      <c r="I7" s="145">
        <v>8554.18</v>
      </c>
      <c r="J7" s="145">
        <v>5060.3798099999995</v>
      </c>
      <c r="K7" s="145">
        <v>5185.4859999999999</v>
      </c>
      <c r="L7" s="146">
        <v>7784.0359999999982</v>
      </c>
      <c r="M7" s="140"/>
      <c r="N7" s="140"/>
      <c r="O7" s="140"/>
      <c r="P7" s="140"/>
    </row>
    <row r="8" spans="2:16" ht="15" customHeight="1" x14ac:dyDescent="0.35">
      <c r="B8" s="172" t="s">
        <v>164</v>
      </c>
      <c r="C8" s="145"/>
      <c r="D8" s="145"/>
      <c r="E8" s="145"/>
      <c r="F8" s="145">
        <v>5</v>
      </c>
      <c r="G8" s="145"/>
      <c r="H8" s="145"/>
      <c r="I8" s="145">
        <v>2.5000000000000001E-2</v>
      </c>
      <c r="J8" s="145"/>
      <c r="K8" s="145"/>
      <c r="L8" s="146"/>
      <c r="M8" s="140"/>
      <c r="N8" s="140"/>
      <c r="O8" s="140"/>
      <c r="P8" s="140"/>
    </row>
    <row r="9" spans="2:16" ht="15" customHeight="1" thickBot="1" x14ac:dyDescent="0.4">
      <c r="B9" s="173" t="s">
        <v>165</v>
      </c>
      <c r="C9" s="147">
        <v>838</v>
      </c>
      <c r="D9" s="147">
        <v>642</v>
      </c>
      <c r="E9" s="147">
        <v>632</v>
      </c>
      <c r="F9" s="147">
        <v>460.36999999999995</v>
      </c>
      <c r="G9" s="147">
        <v>1058</v>
      </c>
      <c r="H9" s="147">
        <v>1150</v>
      </c>
      <c r="I9" s="147">
        <v>1023</v>
      </c>
      <c r="J9" s="147">
        <v>621</v>
      </c>
      <c r="K9" s="147">
        <v>1196</v>
      </c>
      <c r="L9" s="148">
        <v>666</v>
      </c>
      <c r="M9" s="140"/>
      <c r="N9" s="140"/>
      <c r="O9" s="140"/>
      <c r="P9" s="140"/>
    </row>
    <row r="10" spans="2:16" ht="15" thickBot="1" x14ac:dyDescent="0.4">
      <c r="B10" s="292" t="s">
        <v>153</v>
      </c>
      <c r="C10" s="293"/>
      <c r="D10" s="293"/>
      <c r="E10" s="293"/>
      <c r="F10" s="293"/>
      <c r="G10" s="293"/>
      <c r="H10" s="293"/>
      <c r="I10" s="293"/>
      <c r="J10" s="293"/>
      <c r="K10" s="293"/>
      <c r="L10" s="294"/>
    </row>
    <row r="11" spans="2:16" ht="45.75" customHeight="1" x14ac:dyDescent="0.35"/>
    <row r="13" spans="2:16" x14ac:dyDescent="0.35">
      <c r="J13" s="140"/>
    </row>
    <row r="14" spans="2:16" x14ac:dyDescent="0.35">
      <c r="J14" s="140"/>
    </row>
    <row r="15" spans="2:16" x14ac:dyDescent="0.35">
      <c r="J15" s="140"/>
    </row>
    <row r="16" spans="2:16" x14ac:dyDescent="0.35">
      <c r="J16" s="140"/>
    </row>
    <row r="17" spans="2:12" x14ac:dyDescent="0.35">
      <c r="J17" s="140"/>
    </row>
    <row r="18" spans="2:12" x14ac:dyDescent="0.35">
      <c r="J18" s="140"/>
    </row>
    <row r="19" spans="2:12" x14ac:dyDescent="0.35">
      <c r="J19" s="140"/>
    </row>
    <row r="20" spans="2:12" x14ac:dyDescent="0.35">
      <c r="J20" s="140"/>
    </row>
    <row r="21" spans="2:12" x14ac:dyDescent="0.35">
      <c r="J21" s="140"/>
    </row>
    <row r="22" spans="2:12" x14ac:dyDescent="0.35">
      <c r="J22" s="140"/>
    </row>
    <row r="23" spans="2:12" x14ac:dyDescent="0.35">
      <c r="J23" s="140"/>
    </row>
    <row r="24" spans="2:12" x14ac:dyDescent="0.35">
      <c r="J24" s="140"/>
    </row>
    <row r="25" spans="2:12" ht="30" customHeight="1" x14ac:dyDescent="0.35">
      <c r="B25" s="295" t="s">
        <v>153</v>
      </c>
      <c r="C25" s="295"/>
      <c r="D25" s="295"/>
      <c r="E25" s="295"/>
      <c r="F25" s="295"/>
      <c r="G25" s="295"/>
      <c r="H25" s="295"/>
      <c r="I25" s="295"/>
      <c r="J25" s="295"/>
      <c r="K25" s="295"/>
      <c r="L25" s="295"/>
    </row>
  </sheetData>
  <mergeCells count="3">
    <mergeCell ref="B2:L2"/>
    <mergeCell ref="B10:L10"/>
    <mergeCell ref="B25:L25"/>
  </mergeCells>
  <pageMargins left="0.7" right="0.7" top="0.75" bottom="0.75" header="0.3" footer="0.3"/>
  <pageSetup paperSize="126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83F0-A2A7-4480-905F-8AD885203B07}">
  <sheetPr>
    <tabColor theme="9" tint="0.79998168889431442"/>
  </sheetPr>
  <dimension ref="B1:M22"/>
  <sheetViews>
    <sheetView workbookViewId="0">
      <selection activeCell="B2" sqref="B2:M22"/>
    </sheetView>
  </sheetViews>
  <sheetFormatPr baseColWidth="10" defaultRowHeight="14.5" x14ac:dyDescent="0.35"/>
  <cols>
    <col min="2" max="2" width="14" customWidth="1"/>
    <col min="3" max="3" width="14.453125" customWidth="1"/>
    <col min="4" max="13" width="8.81640625" customWidth="1"/>
  </cols>
  <sheetData>
    <row r="1" spans="2:13" ht="15" thickBot="1" x14ac:dyDescent="0.4"/>
    <row r="2" spans="2:13" ht="55.5" customHeight="1" x14ac:dyDescent="0.35">
      <c r="B2" s="291" t="s">
        <v>170</v>
      </c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7"/>
    </row>
    <row r="3" spans="2:13" ht="57.5" x14ac:dyDescent="0.35">
      <c r="B3" s="171" t="s">
        <v>167</v>
      </c>
      <c r="C3" s="174" t="s">
        <v>166</v>
      </c>
      <c r="D3" s="152" t="s">
        <v>129</v>
      </c>
      <c r="E3" s="152" t="s">
        <v>130</v>
      </c>
      <c r="F3" s="152" t="s">
        <v>131</v>
      </c>
      <c r="G3" s="152" t="s">
        <v>132</v>
      </c>
      <c r="H3" s="152" t="s">
        <v>133</v>
      </c>
      <c r="I3" s="152" t="s">
        <v>134</v>
      </c>
      <c r="J3" s="152" t="s">
        <v>135</v>
      </c>
      <c r="K3" s="152" t="s">
        <v>136</v>
      </c>
      <c r="L3" s="152" t="s">
        <v>137</v>
      </c>
      <c r="M3" s="153" t="s">
        <v>157</v>
      </c>
    </row>
    <row r="4" spans="2:13" x14ac:dyDescent="0.35">
      <c r="B4" s="172" t="s">
        <v>160</v>
      </c>
      <c r="C4" s="175" t="s">
        <v>26</v>
      </c>
      <c r="D4" s="144">
        <v>46.5</v>
      </c>
      <c r="E4" s="144">
        <v>216</v>
      </c>
      <c r="F4" s="144">
        <v>138</v>
      </c>
      <c r="G4" s="144">
        <v>470</v>
      </c>
      <c r="H4" s="144"/>
      <c r="I4" s="144"/>
      <c r="J4" s="144"/>
      <c r="K4" s="144"/>
      <c r="L4" s="144"/>
      <c r="M4" s="149"/>
    </row>
    <row r="5" spans="2:13" x14ac:dyDescent="0.35">
      <c r="B5" s="301" t="s">
        <v>161</v>
      </c>
      <c r="C5" s="175" t="s">
        <v>21</v>
      </c>
      <c r="D5" s="144">
        <v>52</v>
      </c>
      <c r="E5" s="144">
        <v>52</v>
      </c>
      <c r="F5" s="144"/>
      <c r="G5" s="144">
        <v>78</v>
      </c>
      <c r="H5" s="144"/>
      <c r="I5" s="144">
        <v>52</v>
      </c>
      <c r="J5" s="144"/>
      <c r="K5" s="144"/>
      <c r="L5" s="144"/>
      <c r="M5" s="149">
        <v>102</v>
      </c>
    </row>
    <row r="6" spans="2:13" x14ac:dyDescent="0.35">
      <c r="B6" s="302"/>
      <c r="C6" s="175" t="s">
        <v>7</v>
      </c>
      <c r="D6" s="144">
        <v>951.57</v>
      </c>
      <c r="E6" s="144">
        <v>576.44000000000005</v>
      </c>
      <c r="F6" s="144">
        <v>1315.25</v>
      </c>
      <c r="G6" s="144">
        <v>451.45000000000005</v>
      </c>
      <c r="H6" s="144">
        <v>2111.08</v>
      </c>
      <c r="I6" s="144">
        <v>1765.55</v>
      </c>
      <c r="J6" s="144">
        <v>854.72</v>
      </c>
      <c r="K6" s="144">
        <v>2031.16</v>
      </c>
      <c r="L6" s="144">
        <v>1105.3900000000001</v>
      </c>
      <c r="M6" s="149">
        <v>1151.4000000000001</v>
      </c>
    </row>
    <row r="7" spans="2:13" x14ac:dyDescent="0.35">
      <c r="B7" s="301" t="s">
        <v>162</v>
      </c>
      <c r="C7" s="175" t="s">
        <v>10</v>
      </c>
      <c r="D7" s="144">
        <v>529</v>
      </c>
      <c r="E7" s="144">
        <v>275</v>
      </c>
      <c r="F7" s="144">
        <v>350</v>
      </c>
      <c r="G7" s="144">
        <v>250</v>
      </c>
      <c r="H7" s="144"/>
      <c r="I7" s="144"/>
      <c r="J7" s="144">
        <v>260</v>
      </c>
      <c r="K7" s="144">
        <v>338</v>
      </c>
      <c r="L7" s="144">
        <v>125</v>
      </c>
      <c r="M7" s="149">
        <v>400</v>
      </c>
    </row>
    <row r="8" spans="2:13" x14ac:dyDescent="0.35">
      <c r="B8" s="303"/>
      <c r="C8" s="175" t="s">
        <v>19</v>
      </c>
      <c r="D8" s="144">
        <v>16</v>
      </c>
      <c r="E8" s="144"/>
      <c r="F8" s="144">
        <v>21.5</v>
      </c>
      <c r="G8" s="144"/>
      <c r="H8" s="144"/>
      <c r="I8" s="144"/>
      <c r="J8" s="144">
        <v>20</v>
      </c>
      <c r="K8" s="144">
        <v>17</v>
      </c>
      <c r="L8" s="144"/>
      <c r="M8" s="149"/>
    </row>
    <row r="9" spans="2:13" x14ac:dyDescent="0.35">
      <c r="B9" s="303"/>
      <c r="C9" s="175" t="s">
        <v>12</v>
      </c>
      <c r="D9" s="144">
        <v>1667.5099999999998</v>
      </c>
      <c r="E9" s="144">
        <v>1172.798</v>
      </c>
      <c r="F9" s="144">
        <v>1855.88</v>
      </c>
      <c r="G9" s="144">
        <v>1189.047</v>
      </c>
      <c r="H9" s="144">
        <v>3048.1499999999992</v>
      </c>
      <c r="I9" s="144">
        <v>1067.703</v>
      </c>
      <c r="J9" s="144">
        <v>2377.33</v>
      </c>
      <c r="K9" s="144">
        <v>2193.27</v>
      </c>
      <c r="L9" s="144">
        <v>1577.91</v>
      </c>
      <c r="M9" s="149">
        <v>671.89</v>
      </c>
    </row>
    <row r="10" spans="2:13" x14ac:dyDescent="0.35">
      <c r="B10" s="303"/>
      <c r="C10" s="175" t="s">
        <v>11</v>
      </c>
      <c r="D10" s="144">
        <v>18.45</v>
      </c>
      <c r="E10" s="144"/>
      <c r="F10" s="144"/>
      <c r="G10" s="144">
        <v>13.68</v>
      </c>
      <c r="H10" s="144"/>
      <c r="I10" s="144">
        <v>9.3000000000000007</v>
      </c>
      <c r="J10" s="144"/>
      <c r="K10" s="144">
        <v>6.375</v>
      </c>
      <c r="L10" s="144"/>
      <c r="M10" s="149">
        <v>8.4749999999999996</v>
      </c>
    </row>
    <row r="11" spans="2:13" x14ac:dyDescent="0.35">
      <c r="B11" s="302"/>
      <c r="C11" s="175" t="s">
        <v>9</v>
      </c>
      <c r="D11" s="144">
        <v>479.67</v>
      </c>
      <c r="E11" s="144">
        <v>338.9</v>
      </c>
      <c r="F11" s="144">
        <v>479.67999999999995</v>
      </c>
      <c r="G11" s="144">
        <v>575.68000000000006</v>
      </c>
      <c r="H11" s="144">
        <v>892.61999999999989</v>
      </c>
      <c r="I11" s="144">
        <v>1475.83</v>
      </c>
      <c r="J11" s="144">
        <v>533.70000000000005</v>
      </c>
      <c r="K11" s="144">
        <v>400.35</v>
      </c>
      <c r="L11" s="144">
        <v>964.35</v>
      </c>
      <c r="M11" s="149">
        <v>117.45</v>
      </c>
    </row>
    <row r="12" spans="2:13" x14ac:dyDescent="0.35">
      <c r="B12" s="301" t="s">
        <v>163</v>
      </c>
      <c r="C12" s="175" t="s">
        <v>25</v>
      </c>
      <c r="D12" s="144">
        <v>0.2</v>
      </c>
      <c r="E12" s="144"/>
      <c r="F12" s="144"/>
      <c r="G12" s="144">
        <v>26</v>
      </c>
      <c r="H12" s="144"/>
      <c r="I12" s="144"/>
      <c r="J12" s="144"/>
      <c r="K12" s="144"/>
      <c r="L12" s="144"/>
      <c r="M12" s="149"/>
    </row>
    <row r="13" spans="2:13" x14ac:dyDescent="0.35">
      <c r="B13" s="303"/>
      <c r="C13" s="175" t="s">
        <v>3</v>
      </c>
      <c r="D13" s="144">
        <v>292.5</v>
      </c>
      <c r="E13" s="144"/>
      <c r="F13" s="144">
        <v>292.5</v>
      </c>
      <c r="G13" s="144"/>
      <c r="H13" s="144"/>
      <c r="I13" s="144"/>
      <c r="J13" s="144">
        <v>115</v>
      </c>
      <c r="K13" s="144"/>
      <c r="L13" s="144"/>
      <c r="M13" s="149"/>
    </row>
    <row r="14" spans="2:13" x14ac:dyDescent="0.35">
      <c r="B14" s="303"/>
      <c r="C14" s="175" t="s">
        <v>2</v>
      </c>
      <c r="D14" s="144">
        <v>1914.5</v>
      </c>
      <c r="E14" s="144">
        <v>1096</v>
      </c>
      <c r="F14" s="144">
        <v>904.59999999999991</v>
      </c>
      <c r="G14" s="144">
        <v>693</v>
      </c>
      <c r="H14" s="144">
        <v>3227.3999999999996</v>
      </c>
      <c r="I14" s="144">
        <v>2908.7999999999997</v>
      </c>
      <c r="J14" s="144">
        <v>3710.7400000000002</v>
      </c>
      <c r="K14" s="144">
        <v>1326.8000000000002</v>
      </c>
      <c r="L14" s="144">
        <v>1396.3000000000002</v>
      </c>
      <c r="M14" s="149">
        <v>1977.0000000000002</v>
      </c>
    </row>
    <row r="15" spans="2:13" x14ac:dyDescent="0.35">
      <c r="B15" s="303"/>
      <c r="C15" s="175" t="s">
        <v>6</v>
      </c>
      <c r="D15" s="144">
        <v>43</v>
      </c>
      <c r="E15" s="144"/>
      <c r="F15" s="144">
        <v>249.81</v>
      </c>
      <c r="G15" s="144">
        <v>734.64</v>
      </c>
      <c r="H15" s="144">
        <v>43</v>
      </c>
      <c r="I15" s="144"/>
      <c r="J15" s="144">
        <v>771.44</v>
      </c>
      <c r="K15" s="144">
        <v>374.90999999999997</v>
      </c>
      <c r="L15" s="144"/>
      <c r="M15" s="149">
        <v>174.97</v>
      </c>
    </row>
    <row r="16" spans="2:13" x14ac:dyDescent="0.35">
      <c r="B16" s="303"/>
      <c r="C16" s="175" t="s">
        <v>8</v>
      </c>
      <c r="D16" s="144">
        <v>2723</v>
      </c>
      <c r="E16" s="144">
        <v>1108.5</v>
      </c>
      <c r="F16" s="144">
        <v>3058.9</v>
      </c>
      <c r="G16" s="144">
        <v>4165.375</v>
      </c>
      <c r="H16" s="144">
        <v>3858.75</v>
      </c>
      <c r="I16" s="144">
        <v>3886</v>
      </c>
      <c r="J16" s="144">
        <v>3333</v>
      </c>
      <c r="K16" s="144">
        <v>3046.6698099999999</v>
      </c>
      <c r="L16" s="144">
        <v>3109.1860000000001</v>
      </c>
      <c r="M16" s="149">
        <v>4815.0659999999998</v>
      </c>
    </row>
    <row r="17" spans="2:13" x14ac:dyDescent="0.35">
      <c r="B17" s="303"/>
      <c r="C17" s="175" t="s">
        <v>20</v>
      </c>
      <c r="D17" s="144"/>
      <c r="E17" s="144">
        <v>14</v>
      </c>
      <c r="F17" s="144"/>
      <c r="G17" s="144">
        <v>5</v>
      </c>
      <c r="H17" s="144">
        <v>10</v>
      </c>
      <c r="I17" s="144"/>
      <c r="J17" s="144"/>
      <c r="K17" s="144"/>
      <c r="L17" s="144"/>
      <c r="M17" s="149"/>
    </row>
    <row r="18" spans="2:13" x14ac:dyDescent="0.35">
      <c r="B18" s="302"/>
      <c r="C18" s="175" t="s">
        <v>13</v>
      </c>
      <c r="D18" s="144">
        <v>722</v>
      </c>
      <c r="E18" s="144">
        <v>898</v>
      </c>
      <c r="F18" s="144">
        <v>576</v>
      </c>
      <c r="G18" s="144">
        <v>864</v>
      </c>
      <c r="H18" s="144">
        <v>96</v>
      </c>
      <c r="I18" s="144">
        <v>1160</v>
      </c>
      <c r="J18" s="144">
        <v>624</v>
      </c>
      <c r="K18" s="144">
        <v>312</v>
      </c>
      <c r="L18" s="144">
        <v>680</v>
      </c>
      <c r="M18" s="149">
        <v>817</v>
      </c>
    </row>
    <row r="19" spans="2:13" x14ac:dyDescent="0.35">
      <c r="B19" s="301" t="s">
        <v>164</v>
      </c>
      <c r="C19" s="175" t="s">
        <v>40</v>
      </c>
      <c r="D19" s="144"/>
      <c r="E19" s="144"/>
      <c r="F19" s="144"/>
      <c r="G19" s="144"/>
      <c r="H19" s="144"/>
      <c r="I19" s="144"/>
      <c r="J19" s="144">
        <v>2.5000000000000001E-2</v>
      </c>
      <c r="K19" s="144"/>
      <c r="L19" s="144"/>
      <c r="M19" s="149"/>
    </row>
    <row r="20" spans="2:13" x14ac:dyDescent="0.35">
      <c r="B20" s="302"/>
      <c r="C20" s="175" t="s">
        <v>78</v>
      </c>
      <c r="D20" s="144"/>
      <c r="E20" s="144"/>
      <c r="F20" s="144"/>
      <c r="G20" s="144">
        <v>5</v>
      </c>
      <c r="H20" s="144"/>
      <c r="I20" s="144"/>
      <c r="J20" s="144"/>
      <c r="K20" s="144"/>
      <c r="L20" s="144"/>
      <c r="M20" s="149"/>
    </row>
    <row r="21" spans="2:13" ht="15" thickBot="1" x14ac:dyDescent="0.4">
      <c r="B21" s="173" t="s">
        <v>165</v>
      </c>
      <c r="C21" s="176" t="s">
        <v>17</v>
      </c>
      <c r="D21" s="150">
        <v>838</v>
      </c>
      <c r="E21" s="150">
        <v>642</v>
      </c>
      <c r="F21" s="150">
        <v>632</v>
      </c>
      <c r="G21" s="150">
        <v>460.36999999999995</v>
      </c>
      <c r="H21" s="150">
        <v>1058</v>
      </c>
      <c r="I21" s="150">
        <v>1150</v>
      </c>
      <c r="J21" s="150">
        <v>1023</v>
      </c>
      <c r="K21" s="150">
        <v>621</v>
      </c>
      <c r="L21" s="150">
        <v>1196</v>
      </c>
      <c r="M21" s="151">
        <v>666</v>
      </c>
    </row>
    <row r="22" spans="2:13" ht="33" customHeight="1" thickBot="1" x14ac:dyDescent="0.4">
      <c r="B22" s="298" t="s">
        <v>153</v>
      </c>
      <c r="C22" s="299"/>
      <c r="D22" s="299"/>
      <c r="E22" s="299"/>
      <c r="F22" s="299"/>
      <c r="G22" s="299"/>
      <c r="H22" s="299"/>
      <c r="I22" s="299"/>
      <c r="J22" s="299"/>
      <c r="K22" s="299"/>
      <c r="L22" s="299"/>
      <c r="M22" s="300"/>
    </row>
  </sheetData>
  <mergeCells count="6">
    <mergeCell ref="B2:M2"/>
    <mergeCell ref="B22:M22"/>
    <mergeCell ref="B5:B6"/>
    <mergeCell ref="B7:B11"/>
    <mergeCell ref="B12:B18"/>
    <mergeCell ref="B19:B20"/>
  </mergeCells>
  <pageMargins left="0.7" right="0.7" top="0.75" bottom="0.75" header="0.3" footer="0.3"/>
  <pageSetup paperSize="12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05655-7A15-4CCD-A7DA-2348B125ABF1}">
  <sheetPr>
    <tabColor theme="9" tint="0.79998168889431442"/>
  </sheetPr>
  <dimension ref="B1:M22"/>
  <sheetViews>
    <sheetView workbookViewId="0"/>
  </sheetViews>
  <sheetFormatPr baseColWidth="10" defaultRowHeight="14.5" x14ac:dyDescent="0.35"/>
  <cols>
    <col min="1" max="1" width="6.453125" customWidth="1"/>
    <col min="2" max="2" width="13" customWidth="1"/>
    <col min="3" max="3" width="14.1796875" customWidth="1"/>
    <col min="4" max="13" width="8.1796875" customWidth="1"/>
  </cols>
  <sheetData>
    <row r="1" spans="2:13" ht="15" thickBot="1" x14ac:dyDescent="0.4"/>
    <row r="2" spans="2:13" ht="45" customHeight="1" x14ac:dyDescent="0.35">
      <c r="B2" s="291" t="s">
        <v>172</v>
      </c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7"/>
    </row>
    <row r="3" spans="2:13" ht="57.5" x14ac:dyDescent="0.35">
      <c r="B3" s="180" t="s">
        <v>167</v>
      </c>
      <c r="C3" s="177" t="s">
        <v>166</v>
      </c>
      <c r="D3" s="178" t="s">
        <v>129</v>
      </c>
      <c r="E3" s="178" t="s">
        <v>130</v>
      </c>
      <c r="F3" s="178" t="s">
        <v>131</v>
      </c>
      <c r="G3" s="178" t="s">
        <v>132</v>
      </c>
      <c r="H3" s="178" t="s">
        <v>133</v>
      </c>
      <c r="I3" s="178" t="s">
        <v>134</v>
      </c>
      <c r="J3" s="178" t="s">
        <v>135</v>
      </c>
      <c r="K3" s="178" t="s">
        <v>136</v>
      </c>
      <c r="L3" s="178" t="s">
        <v>137</v>
      </c>
      <c r="M3" s="179" t="s">
        <v>157</v>
      </c>
    </row>
    <row r="4" spans="2:13" x14ac:dyDescent="0.35">
      <c r="B4" s="180" t="s">
        <v>160</v>
      </c>
      <c r="C4" s="175" t="s">
        <v>26</v>
      </c>
      <c r="D4" s="144">
        <v>536.66666666666674</v>
      </c>
      <c r="E4" s="144">
        <v>480.57291666666663</v>
      </c>
      <c r="F4" s="144">
        <v>483.94333333333333</v>
      </c>
      <c r="G4" s="144">
        <v>475.45416666666659</v>
      </c>
      <c r="H4" s="144"/>
      <c r="I4" s="144"/>
      <c r="J4" s="144"/>
      <c r="K4" s="144"/>
      <c r="L4" s="144"/>
      <c r="M4" s="149"/>
    </row>
    <row r="5" spans="2:13" x14ac:dyDescent="0.35">
      <c r="B5" s="307" t="s">
        <v>161</v>
      </c>
      <c r="C5" s="175" t="s">
        <v>21</v>
      </c>
      <c r="D5" s="144">
        <v>510</v>
      </c>
      <c r="E5" s="144">
        <v>510</v>
      </c>
      <c r="F5" s="144"/>
      <c r="G5" s="144">
        <v>510</v>
      </c>
      <c r="H5" s="144"/>
      <c r="I5" s="144">
        <v>547.08000000000004</v>
      </c>
      <c r="J5" s="144"/>
      <c r="K5" s="144"/>
      <c r="L5" s="144"/>
      <c r="M5" s="149">
        <v>621.78</v>
      </c>
    </row>
    <row r="6" spans="2:13" x14ac:dyDescent="0.35">
      <c r="B6" s="307"/>
      <c r="C6" s="175" t="s">
        <v>7</v>
      </c>
      <c r="D6" s="144">
        <v>474.95301809251288</v>
      </c>
      <c r="E6" s="144">
        <v>470.80493072411451</v>
      </c>
      <c r="F6" s="144">
        <v>462.15570935740209</v>
      </c>
      <c r="G6" s="144">
        <v>492.93715820312502</v>
      </c>
      <c r="H6" s="144">
        <v>517.58648061899044</v>
      </c>
      <c r="I6" s="144">
        <v>525.74302247231935</v>
      </c>
      <c r="J6" s="144">
        <v>572.63333333333333</v>
      </c>
      <c r="K6" s="144">
        <v>575.70413808501519</v>
      </c>
      <c r="L6" s="144">
        <v>613.96766019658378</v>
      </c>
      <c r="M6" s="149">
        <v>608.32705078125002</v>
      </c>
    </row>
    <row r="7" spans="2:13" x14ac:dyDescent="0.35">
      <c r="B7" s="307" t="s">
        <v>162</v>
      </c>
      <c r="C7" s="175" t="s">
        <v>10</v>
      </c>
      <c r="D7" s="144">
        <v>513.33333333333337</v>
      </c>
      <c r="E7" s="144">
        <v>504.90485000000001</v>
      </c>
      <c r="F7" s="144">
        <v>505.71428571428572</v>
      </c>
      <c r="G7" s="144">
        <v>504.8311333333333</v>
      </c>
      <c r="H7" s="144"/>
      <c r="I7" s="144"/>
      <c r="J7" s="144">
        <v>623</v>
      </c>
      <c r="K7" s="144">
        <v>623.29333333333329</v>
      </c>
      <c r="L7" s="144">
        <v>685</v>
      </c>
      <c r="M7" s="149">
        <v>685</v>
      </c>
    </row>
    <row r="8" spans="2:13" x14ac:dyDescent="0.35">
      <c r="B8" s="307"/>
      <c r="C8" s="175" t="s">
        <v>19</v>
      </c>
      <c r="D8" s="144">
        <v>510</v>
      </c>
      <c r="E8" s="144"/>
      <c r="F8" s="144">
        <v>520</v>
      </c>
      <c r="G8" s="144"/>
      <c r="H8" s="144"/>
      <c r="I8" s="144"/>
      <c r="J8" s="144">
        <v>670</v>
      </c>
      <c r="K8" s="144">
        <v>680</v>
      </c>
      <c r="L8" s="144"/>
      <c r="M8" s="149"/>
    </row>
    <row r="9" spans="2:13" x14ac:dyDescent="0.35">
      <c r="B9" s="307"/>
      <c r="C9" s="175" t="s">
        <v>12</v>
      </c>
      <c r="D9" s="144">
        <v>506.42146096221205</v>
      </c>
      <c r="E9" s="144">
        <v>496.06415421940653</v>
      </c>
      <c r="F9" s="144">
        <v>508.4846767657686</v>
      </c>
      <c r="G9" s="144">
        <v>523.90972222222229</v>
      </c>
      <c r="H9" s="144">
        <v>525.93636950554401</v>
      </c>
      <c r="I9" s="144">
        <v>561.83094574675465</v>
      </c>
      <c r="J9" s="144">
        <v>555.55907893870574</v>
      </c>
      <c r="K9" s="144">
        <v>583.75556135498948</v>
      </c>
      <c r="L9" s="144">
        <v>622.92009168413188</v>
      </c>
      <c r="M9" s="149">
        <v>661.70000310655485</v>
      </c>
    </row>
    <row r="10" spans="2:13" x14ac:dyDescent="0.35">
      <c r="B10" s="307"/>
      <c r="C10" s="175" t="s">
        <v>11</v>
      </c>
      <c r="D10" s="144">
        <v>459.99024390243903</v>
      </c>
      <c r="E10" s="144"/>
      <c r="F10" s="144"/>
      <c r="G10" s="144">
        <v>500</v>
      </c>
      <c r="H10" s="144"/>
      <c r="I10" s="144">
        <v>670</v>
      </c>
      <c r="J10" s="144"/>
      <c r="K10" s="144">
        <v>680</v>
      </c>
      <c r="L10" s="144"/>
      <c r="M10" s="149">
        <v>720</v>
      </c>
    </row>
    <row r="11" spans="2:13" x14ac:dyDescent="0.35">
      <c r="B11" s="307"/>
      <c r="C11" s="175" t="s">
        <v>9</v>
      </c>
      <c r="D11" s="144">
        <v>482.5078546916065</v>
      </c>
      <c r="E11" s="144">
        <v>501.91998722860791</v>
      </c>
      <c r="F11" s="144">
        <v>505.6133367391829</v>
      </c>
      <c r="G11" s="144">
        <v>518.79999999999995</v>
      </c>
      <c r="H11" s="144">
        <v>522.99958754953991</v>
      </c>
      <c r="I11" s="144">
        <v>580.58000234067208</v>
      </c>
      <c r="J11" s="144">
        <v>573.79030730972931</v>
      </c>
      <c r="K11" s="144">
        <v>678.93333617021233</v>
      </c>
      <c r="L11" s="144">
        <v>599.48000775925334</v>
      </c>
      <c r="M11" s="149">
        <v>523.0000851426139</v>
      </c>
    </row>
    <row r="12" spans="2:13" x14ac:dyDescent="0.35">
      <c r="B12" s="307" t="s">
        <v>163</v>
      </c>
      <c r="C12" s="175" t="s">
        <v>25</v>
      </c>
      <c r="D12" s="144">
        <v>475</v>
      </c>
      <c r="E12" s="144"/>
      <c r="F12" s="144"/>
      <c r="G12" s="144">
        <v>510</v>
      </c>
      <c r="H12" s="144"/>
      <c r="I12" s="144"/>
      <c r="J12" s="144"/>
      <c r="K12" s="144"/>
      <c r="L12" s="144"/>
      <c r="M12" s="149"/>
    </row>
    <row r="13" spans="2:13" x14ac:dyDescent="0.35">
      <c r="B13" s="307"/>
      <c r="C13" s="175" t="s">
        <v>3</v>
      </c>
      <c r="D13" s="144">
        <v>475</v>
      </c>
      <c r="E13" s="144"/>
      <c r="F13" s="144">
        <v>535</v>
      </c>
      <c r="G13" s="144"/>
      <c r="H13" s="144"/>
      <c r="I13" s="144"/>
      <c r="J13" s="144">
        <v>731.5</v>
      </c>
      <c r="K13" s="144"/>
      <c r="L13" s="144"/>
      <c r="M13" s="149"/>
    </row>
    <row r="14" spans="2:13" x14ac:dyDescent="0.35">
      <c r="B14" s="307"/>
      <c r="C14" s="175" t="s">
        <v>2</v>
      </c>
      <c r="D14" s="144">
        <v>490.55222222222227</v>
      </c>
      <c r="E14" s="144">
        <v>473.12142857142851</v>
      </c>
      <c r="F14" s="144">
        <v>485.26287946428573</v>
      </c>
      <c r="G14" s="144">
        <v>481.65204545454537</v>
      </c>
      <c r="H14" s="144">
        <v>521.18453732233047</v>
      </c>
      <c r="I14" s="144">
        <v>519.78667519847522</v>
      </c>
      <c r="J14" s="144">
        <v>546.19046953978273</v>
      </c>
      <c r="K14" s="144">
        <v>519.51761777052241</v>
      </c>
      <c r="L14" s="144">
        <v>577.25598880597011</v>
      </c>
      <c r="M14" s="149">
        <v>640.2371357498223</v>
      </c>
    </row>
    <row r="15" spans="2:13" x14ac:dyDescent="0.35">
      <c r="B15" s="307"/>
      <c r="C15" s="175" t="s">
        <v>6</v>
      </c>
      <c r="D15" s="144">
        <v>485</v>
      </c>
      <c r="E15" s="144"/>
      <c r="F15" s="144">
        <v>529.18265882070375</v>
      </c>
      <c r="G15" s="144">
        <v>509.13838340825345</v>
      </c>
      <c r="H15" s="144">
        <v>580</v>
      </c>
      <c r="I15" s="144"/>
      <c r="J15" s="144">
        <v>588.93916400401213</v>
      </c>
      <c r="K15" s="144">
        <v>634.05649807938539</v>
      </c>
      <c r="L15" s="144"/>
      <c r="M15" s="149">
        <v>628.23055380922449</v>
      </c>
    </row>
    <row r="16" spans="2:13" x14ac:dyDescent="0.35">
      <c r="B16" s="307"/>
      <c r="C16" s="175" t="s">
        <v>8</v>
      </c>
      <c r="D16" s="144">
        <v>486.05630939732885</v>
      </c>
      <c r="E16" s="144">
        <v>494.0898039215686</v>
      </c>
      <c r="F16" s="144">
        <v>496.28959956615421</v>
      </c>
      <c r="G16" s="144">
        <v>505.86249285370405</v>
      </c>
      <c r="H16" s="144">
        <v>514.21006942292126</v>
      </c>
      <c r="I16" s="144">
        <v>565.44867902298847</v>
      </c>
      <c r="J16" s="144">
        <v>695.54284988250743</v>
      </c>
      <c r="K16" s="144">
        <v>731.1790705788593</v>
      </c>
      <c r="L16" s="144">
        <v>742.22797922600671</v>
      </c>
      <c r="M16" s="149">
        <v>748.95201223436402</v>
      </c>
    </row>
    <row r="17" spans="2:13" x14ac:dyDescent="0.35">
      <c r="B17" s="307"/>
      <c r="C17" s="175" t="s">
        <v>20</v>
      </c>
      <c r="D17" s="144"/>
      <c r="E17" s="144">
        <v>460</v>
      </c>
      <c r="F17" s="144"/>
      <c r="G17" s="144">
        <v>480</v>
      </c>
      <c r="H17" s="144">
        <v>560</v>
      </c>
      <c r="I17" s="144"/>
      <c r="J17" s="144"/>
      <c r="K17" s="144"/>
      <c r="L17" s="144"/>
      <c r="M17" s="149"/>
    </row>
    <row r="18" spans="2:13" x14ac:dyDescent="0.35">
      <c r="B18" s="307"/>
      <c r="C18" s="175" t="s">
        <v>13</v>
      </c>
      <c r="D18" s="144">
        <v>528.33333333333337</v>
      </c>
      <c r="E18" s="144">
        <v>556</v>
      </c>
      <c r="F18" s="144">
        <v>568</v>
      </c>
      <c r="G18" s="144">
        <v>567.25</v>
      </c>
      <c r="H18" s="144">
        <v>610</v>
      </c>
      <c r="I18" s="144">
        <v>607.62777777777774</v>
      </c>
      <c r="J18" s="144">
        <v>650</v>
      </c>
      <c r="K18" s="144">
        <v>650</v>
      </c>
      <c r="L18" s="144">
        <v>730</v>
      </c>
      <c r="M18" s="149">
        <v>750</v>
      </c>
    </row>
    <row r="19" spans="2:13" x14ac:dyDescent="0.35">
      <c r="B19" s="307" t="s">
        <v>164</v>
      </c>
      <c r="C19" s="175" t="s">
        <v>40</v>
      </c>
      <c r="D19" s="144"/>
      <c r="E19" s="144"/>
      <c r="F19" s="144"/>
      <c r="G19" s="144"/>
      <c r="H19" s="144"/>
      <c r="I19" s="144"/>
      <c r="J19" s="144">
        <v>609.6</v>
      </c>
      <c r="K19" s="144"/>
      <c r="L19" s="144"/>
      <c r="M19" s="149"/>
    </row>
    <row r="20" spans="2:13" x14ac:dyDescent="0.35">
      <c r="B20" s="307"/>
      <c r="C20" s="175" t="s">
        <v>78</v>
      </c>
      <c r="D20" s="144"/>
      <c r="E20" s="144"/>
      <c r="F20" s="144"/>
      <c r="G20" s="144">
        <v>505</v>
      </c>
      <c r="H20" s="144"/>
      <c r="I20" s="144"/>
      <c r="J20" s="144"/>
      <c r="K20" s="144"/>
      <c r="L20" s="144"/>
      <c r="M20" s="149"/>
    </row>
    <row r="21" spans="2:13" ht="15" thickBot="1" x14ac:dyDescent="0.4">
      <c r="B21" s="181" t="s">
        <v>165</v>
      </c>
      <c r="C21" s="176" t="s">
        <v>17</v>
      </c>
      <c r="D21" s="150">
        <v>525.96759420289868</v>
      </c>
      <c r="E21" s="150">
        <v>557.40055555555557</v>
      </c>
      <c r="F21" s="150">
        <v>530.06346096837945</v>
      </c>
      <c r="G21" s="150">
        <v>536.43149612340358</v>
      </c>
      <c r="H21" s="150">
        <v>484.90999999999997</v>
      </c>
      <c r="I21" s="150">
        <v>499.52666666666664</v>
      </c>
      <c r="J21" s="150">
        <v>500.10409090909087</v>
      </c>
      <c r="K21" s="150">
        <v>502.53</v>
      </c>
      <c r="L21" s="150">
        <v>500.76350181159427</v>
      </c>
      <c r="M21" s="151">
        <v>542.74181818181819</v>
      </c>
    </row>
    <row r="22" spans="2:13" ht="29.25" customHeight="1" thickBot="1" x14ac:dyDescent="0.4">
      <c r="B22" s="304" t="s">
        <v>153</v>
      </c>
      <c r="C22" s="305"/>
      <c r="D22" s="305"/>
      <c r="E22" s="305"/>
      <c r="F22" s="305"/>
      <c r="G22" s="305"/>
      <c r="H22" s="305"/>
      <c r="I22" s="305"/>
      <c r="J22" s="305"/>
      <c r="K22" s="305"/>
      <c r="L22" s="305"/>
      <c r="M22" s="306"/>
    </row>
  </sheetData>
  <mergeCells count="6">
    <mergeCell ref="B2:M2"/>
    <mergeCell ref="B22:M22"/>
    <mergeCell ref="B5:B6"/>
    <mergeCell ref="B7:B11"/>
    <mergeCell ref="B12:B18"/>
    <mergeCell ref="B19:B20"/>
  </mergeCells>
  <pageMargins left="0.7" right="0.7" top="0.75" bottom="0.75" header="0.3" footer="0.3"/>
  <pageSetup paperSize="126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00FFC-CEA2-4831-9227-EA53B9FBCC0B}">
  <sheetPr>
    <tabColor theme="9" tint="0.79998168889431442"/>
  </sheetPr>
  <dimension ref="A1:I43"/>
  <sheetViews>
    <sheetView workbookViewId="0">
      <selection activeCell="I49" sqref="I49"/>
    </sheetView>
  </sheetViews>
  <sheetFormatPr baseColWidth="10" defaultColWidth="11.453125" defaultRowHeight="14.5" x14ac:dyDescent="0.35"/>
  <cols>
    <col min="1" max="1" width="11.1796875" style="57" customWidth="1"/>
    <col min="2" max="9" width="8.54296875" style="57" customWidth="1"/>
    <col min="10" max="16384" width="11.453125" style="57"/>
  </cols>
  <sheetData>
    <row r="1" spans="1:9" x14ac:dyDescent="0.35">
      <c r="A1" s="310" t="s">
        <v>128</v>
      </c>
      <c r="B1" s="311"/>
      <c r="C1" s="311"/>
      <c r="D1" s="311"/>
      <c r="E1" s="311"/>
      <c r="F1" s="311"/>
      <c r="G1" s="311"/>
      <c r="H1" s="311"/>
      <c r="I1" s="312"/>
    </row>
    <row r="2" spans="1:9" x14ac:dyDescent="0.35">
      <c r="A2" s="313" t="s">
        <v>81</v>
      </c>
      <c r="B2" s="308"/>
      <c r="C2" s="308"/>
      <c r="D2" s="308"/>
      <c r="E2" s="308"/>
      <c r="F2" s="308"/>
      <c r="G2" s="308"/>
      <c r="H2" s="308"/>
      <c r="I2" s="309"/>
    </row>
    <row r="3" spans="1:9" x14ac:dyDescent="0.35">
      <c r="A3" s="186"/>
      <c r="B3" s="317">
        <v>2017</v>
      </c>
      <c r="C3" s="317"/>
      <c r="D3" s="308">
        <v>2018</v>
      </c>
      <c r="E3" s="308"/>
      <c r="F3" s="308">
        <v>2019</v>
      </c>
      <c r="G3" s="308"/>
      <c r="H3" s="308" t="s">
        <v>79</v>
      </c>
      <c r="I3" s="309"/>
    </row>
    <row r="4" spans="1:9" ht="39" x14ac:dyDescent="0.35">
      <c r="A4" s="186"/>
      <c r="B4" s="58" t="s">
        <v>0</v>
      </c>
      <c r="C4" s="132" t="s">
        <v>152</v>
      </c>
      <c r="D4" s="58" t="s">
        <v>0</v>
      </c>
      <c r="E4" s="132" t="s">
        <v>152</v>
      </c>
      <c r="F4" s="58" t="s">
        <v>0</v>
      </c>
      <c r="G4" s="132" t="s">
        <v>152</v>
      </c>
      <c r="H4" s="58" t="s">
        <v>0</v>
      </c>
      <c r="I4" s="133" t="s">
        <v>152</v>
      </c>
    </row>
    <row r="5" spans="1:9" ht="26" x14ac:dyDescent="0.35">
      <c r="A5" s="187" t="s">
        <v>65</v>
      </c>
      <c r="B5" s="58" t="s">
        <v>49</v>
      </c>
      <c r="C5" s="58" t="s">
        <v>69</v>
      </c>
      <c r="D5" s="58" t="s">
        <v>49</v>
      </c>
      <c r="E5" s="58" t="s">
        <v>69</v>
      </c>
      <c r="F5" s="58" t="s">
        <v>49</v>
      </c>
      <c r="G5" s="58" t="s">
        <v>69</v>
      </c>
      <c r="H5" s="132" t="s">
        <v>49</v>
      </c>
      <c r="I5" s="133" t="s">
        <v>69</v>
      </c>
    </row>
    <row r="6" spans="1:9" x14ac:dyDescent="0.35">
      <c r="A6" s="186" t="s">
        <v>76</v>
      </c>
      <c r="B6" s="118"/>
      <c r="C6" s="118"/>
      <c r="D6" s="118"/>
      <c r="E6" s="118"/>
      <c r="F6" s="119">
        <v>25</v>
      </c>
      <c r="G6" s="119">
        <v>418.6</v>
      </c>
      <c r="H6" s="119"/>
      <c r="I6" s="120"/>
    </row>
    <row r="7" spans="1:9" x14ac:dyDescent="0.35">
      <c r="A7" s="186" t="s">
        <v>77</v>
      </c>
      <c r="B7" s="118"/>
      <c r="C7" s="118"/>
      <c r="D7" s="118"/>
      <c r="E7" s="118"/>
      <c r="F7" s="119">
        <v>7</v>
      </c>
      <c r="G7" s="119">
        <v>510</v>
      </c>
      <c r="H7" s="119"/>
      <c r="I7" s="120"/>
    </row>
    <row r="8" spans="1:9" x14ac:dyDescent="0.35">
      <c r="A8" s="186" t="s">
        <v>25</v>
      </c>
      <c r="B8" s="119">
        <v>1454.3999999999999</v>
      </c>
      <c r="C8" s="119">
        <v>662.50370832801809</v>
      </c>
      <c r="D8" s="119">
        <v>1851.1359999999995</v>
      </c>
      <c r="E8" s="119">
        <v>572.82065710555491</v>
      </c>
      <c r="F8" s="119">
        <v>4230.7850000000008</v>
      </c>
      <c r="G8" s="119">
        <v>501.38180331971188</v>
      </c>
      <c r="H8" s="119">
        <v>3539.7649999999999</v>
      </c>
      <c r="I8" s="120">
        <v>676.6930630554499</v>
      </c>
    </row>
    <row r="9" spans="1:9" x14ac:dyDescent="0.35">
      <c r="A9" s="186" t="s">
        <v>3</v>
      </c>
      <c r="B9" s="119">
        <v>3394.1318399999973</v>
      </c>
      <c r="C9" s="119">
        <v>952.34882787064066</v>
      </c>
      <c r="D9" s="119">
        <v>2503.4079999999981</v>
      </c>
      <c r="E9" s="119">
        <v>896.72691534948876</v>
      </c>
      <c r="F9" s="119">
        <v>2153.2681999999973</v>
      </c>
      <c r="G9" s="119">
        <v>936.47302803534672</v>
      </c>
      <c r="H9" s="119">
        <v>2142.341699999999</v>
      </c>
      <c r="I9" s="120">
        <v>1041.0964768427978</v>
      </c>
    </row>
    <row r="10" spans="1:9" x14ac:dyDescent="0.35">
      <c r="A10" s="186" t="s">
        <v>23</v>
      </c>
      <c r="B10" s="119">
        <v>979.44</v>
      </c>
      <c r="C10" s="119">
        <v>521.01139391553056</v>
      </c>
      <c r="D10" s="119">
        <v>1687.55</v>
      </c>
      <c r="E10" s="119">
        <v>487.19535878704625</v>
      </c>
      <c r="F10" s="119">
        <v>5632.0929999999998</v>
      </c>
      <c r="G10" s="119">
        <v>521.94712377480403</v>
      </c>
      <c r="H10" s="119">
        <v>3898.7860000000001</v>
      </c>
      <c r="I10" s="120">
        <v>621.24977468577185</v>
      </c>
    </row>
    <row r="11" spans="1:9" x14ac:dyDescent="0.35">
      <c r="A11" s="186" t="s">
        <v>2</v>
      </c>
      <c r="B11" s="119">
        <v>16516.295000000002</v>
      </c>
      <c r="C11" s="119">
        <v>518.61279083543172</v>
      </c>
      <c r="D11" s="119">
        <v>22257.702099999995</v>
      </c>
      <c r="E11" s="119">
        <v>493.5931672682164</v>
      </c>
      <c r="F11" s="119">
        <v>24048.884300000002</v>
      </c>
      <c r="G11" s="119">
        <v>512.74128759243774</v>
      </c>
      <c r="H11" s="119">
        <v>23894.853999999999</v>
      </c>
      <c r="I11" s="120">
        <v>592.31714806230036</v>
      </c>
    </row>
    <row r="12" spans="1:9" x14ac:dyDescent="0.35">
      <c r="A12" s="186" t="s">
        <v>10</v>
      </c>
      <c r="B12" s="119">
        <v>1559.2349999999999</v>
      </c>
      <c r="C12" s="119">
        <v>535.1361533868569</v>
      </c>
      <c r="D12" s="119">
        <v>2903.145</v>
      </c>
      <c r="E12" s="119">
        <v>497.84855055656436</v>
      </c>
      <c r="F12" s="119">
        <v>4190.7000000000007</v>
      </c>
      <c r="G12" s="119">
        <v>503.48264858747524</v>
      </c>
      <c r="H12" s="119">
        <v>2901.25</v>
      </c>
      <c r="I12" s="120">
        <v>615.26813255131106</v>
      </c>
    </row>
    <row r="13" spans="1:9" x14ac:dyDescent="0.35">
      <c r="A13" s="186" t="s">
        <v>36</v>
      </c>
      <c r="B13" s="119">
        <v>0.73799999999999999</v>
      </c>
      <c r="C13" s="119">
        <v>1834.6341463414635</v>
      </c>
      <c r="D13" s="119">
        <v>15.809999999999986</v>
      </c>
      <c r="E13" s="119">
        <v>1808.3502654244421</v>
      </c>
      <c r="F13" s="119">
        <v>10.694999999999991</v>
      </c>
      <c r="G13" s="119">
        <v>1697.336522083581</v>
      </c>
      <c r="H13" s="119">
        <v>0.31569999999999998</v>
      </c>
      <c r="I13" s="120">
        <v>1345.0292397660819</v>
      </c>
    </row>
    <row r="14" spans="1:9" x14ac:dyDescent="0.35">
      <c r="A14" s="186" t="s">
        <v>6</v>
      </c>
      <c r="B14" s="119">
        <v>15895.758690000004</v>
      </c>
      <c r="C14" s="119">
        <v>505.63009382717701</v>
      </c>
      <c r="D14" s="119">
        <v>17077.720240000002</v>
      </c>
      <c r="E14" s="119">
        <v>461.94109007663127</v>
      </c>
      <c r="F14" s="119">
        <v>20633.055960000002</v>
      </c>
      <c r="G14" s="119">
        <v>774.78830231100517</v>
      </c>
      <c r="H14" s="119">
        <v>19295.406719999992</v>
      </c>
      <c r="I14" s="120">
        <v>611.35501282041503</v>
      </c>
    </row>
    <row r="15" spans="1:9" x14ac:dyDescent="0.35">
      <c r="A15" s="186" t="s">
        <v>19</v>
      </c>
      <c r="B15" s="119">
        <v>291.73099999999999</v>
      </c>
      <c r="C15" s="119">
        <v>630.43205895691608</v>
      </c>
      <c r="D15" s="119">
        <v>510.298</v>
      </c>
      <c r="E15" s="119">
        <v>557.04210893866559</v>
      </c>
      <c r="F15" s="119">
        <v>802.42550000000006</v>
      </c>
      <c r="G15" s="119">
        <v>658.07011054480915</v>
      </c>
      <c r="H15" s="119">
        <v>1250.0039999999999</v>
      </c>
      <c r="I15" s="120">
        <v>745.12029767123897</v>
      </c>
    </row>
    <row r="16" spans="1:9" x14ac:dyDescent="0.35">
      <c r="A16" s="186" t="s">
        <v>125</v>
      </c>
      <c r="B16" s="119">
        <v>493.80400000000009</v>
      </c>
      <c r="C16" s="119">
        <v>550.89933579868034</v>
      </c>
      <c r="D16" s="119">
        <v>671.25620000000004</v>
      </c>
      <c r="E16" s="119">
        <v>509.57087671340571</v>
      </c>
      <c r="F16" s="119">
        <v>1946.1666</v>
      </c>
      <c r="G16" s="119">
        <v>443.69832968721687</v>
      </c>
      <c r="H16" s="119">
        <v>2766.6417999999994</v>
      </c>
      <c r="I16" s="120">
        <v>553.53509114948884</v>
      </c>
    </row>
    <row r="17" spans="1:9" x14ac:dyDescent="0.35">
      <c r="A17" s="186" t="s">
        <v>12</v>
      </c>
      <c r="B17" s="119">
        <v>13126.407500000005</v>
      </c>
      <c r="C17" s="119">
        <v>523.71321964193282</v>
      </c>
      <c r="D17" s="119">
        <v>6559.7402399999937</v>
      </c>
      <c r="E17" s="119">
        <v>489.96654705945753</v>
      </c>
      <c r="F17" s="119">
        <v>5880.0034999999989</v>
      </c>
      <c r="G17" s="119">
        <v>507.86883312611172</v>
      </c>
      <c r="H17" s="119">
        <v>8687.828379999999</v>
      </c>
      <c r="I17" s="120">
        <v>630.8384408004938</v>
      </c>
    </row>
    <row r="18" spans="1:9" x14ac:dyDescent="0.35">
      <c r="A18" s="186" t="s">
        <v>28</v>
      </c>
      <c r="B18" s="119">
        <v>204.95499999999998</v>
      </c>
      <c r="C18" s="119">
        <v>676.4</v>
      </c>
      <c r="D18" s="119">
        <v>156.05600000000001</v>
      </c>
      <c r="E18" s="119">
        <v>631.9839294532627</v>
      </c>
      <c r="F18" s="119">
        <v>38.499000000000002</v>
      </c>
      <c r="G18" s="119">
        <v>647.17307692307691</v>
      </c>
      <c r="H18" s="119">
        <v>26</v>
      </c>
      <c r="I18" s="120">
        <v>667.5</v>
      </c>
    </row>
    <row r="19" spans="1:9" x14ac:dyDescent="0.35">
      <c r="A19" s="186" t="s">
        <v>11</v>
      </c>
      <c r="B19" s="119">
        <v>373.25</v>
      </c>
      <c r="C19" s="119">
        <v>550.8146132999791</v>
      </c>
      <c r="D19" s="119">
        <v>797.69999999999982</v>
      </c>
      <c r="E19" s="119">
        <v>579.80849382716065</v>
      </c>
      <c r="F19" s="119">
        <v>1597.1750000000002</v>
      </c>
      <c r="G19" s="119">
        <v>608.62851235386165</v>
      </c>
      <c r="H19" s="119">
        <v>1770.68</v>
      </c>
      <c r="I19" s="120">
        <v>706.70074500622457</v>
      </c>
    </row>
    <row r="20" spans="1:9" x14ac:dyDescent="0.35">
      <c r="A20" s="186" t="s">
        <v>17</v>
      </c>
      <c r="B20" s="119">
        <v>1898</v>
      </c>
      <c r="C20" s="119">
        <v>491.80491515837105</v>
      </c>
      <c r="D20" s="119">
        <v>2754.2</v>
      </c>
      <c r="E20" s="119">
        <v>470.8133419962997</v>
      </c>
      <c r="F20" s="119">
        <v>3213.8</v>
      </c>
      <c r="G20" s="119">
        <v>511.84793413959051</v>
      </c>
      <c r="H20" s="119">
        <v>3276</v>
      </c>
      <c r="I20" s="120">
        <v>526.84676923076916</v>
      </c>
    </row>
    <row r="21" spans="1:9" x14ac:dyDescent="0.35">
      <c r="A21" s="186" t="s">
        <v>37</v>
      </c>
      <c r="B21" s="119"/>
      <c r="C21" s="119"/>
      <c r="D21" s="119">
        <v>36</v>
      </c>
      <c r="E21" s="119">
        <v>459.39219230769231</v>
      </c>
      <c r="F21" s="119">
        <v>838</v>
      </c>
      <c r="G21" s="119">
        <v>494.78888153846157</v>
      </c>
      <c r="H21" s="119">
        <v>453</v>
      </c>
      <c r="I21" s="120">
        <v>582.93916666666667</v>
      </c>
    </row>
    <row r="22" spans="1:9" x14ac:dyDescent="0.35">
      <c r="A22" s="186" t="s">
        <v>21</v>
      </c>
      <c r="B22" s="119"/>
      <c r="C22" s="119"/>
      <c r="D22" s="119">
        <v>52.002000000000002</v>
      </c>
      <c r="E22" s="119">
        <v>487.78846153846155</v>
      </c>
      <c r="F22" s="119">
        <v>424.31311999999997</v>
      </c>
      <c r="G22" s="119">
        <v>486.06337567811215</v>
      </c>
      <c r="H22" s="119">
        <v>294.92912000000001</v>
      </c>
      <c r="I22" s="120">
        <v>502.3878317523961</v>
      </c>
    </row>
    <row r="23" spans="1:9" x14ac:dyDescent="0.35">
      <c r="A23" s="186" t="s">
        <v>29</v>
      </c>
      <c r="B23" s="119">
        <v>500</v>
      </c>
      <c r="C23" s="119">
        <v>703.59999999999991</v>
      </c>
      <c r="D23" s="119">
        <v>350</v>
      </c>
      <c r="E23" s="119">
        <v>674.89714285714285</v>
      </c>
      <c r="F23" s="119">
        <v>400</v>
      </c>
      <c r="G23" s="119">
        <v>664.01750000000004</v>
      </c>
      <c r="H23" s="119">
        <v>400</v>
      </c>
      <c r="I23" s="120">
        <v>686.5</v>
      </c>
    </row>
    <row r="24" spans="1:9" x14ac:dyDescent="0.35">
      <c r="A24" s="186" t="s">
        <v>75</v>
      </c>
      <c r="B24" s="119"/>
      <c r="C24" s="119"/>
      <c r="D24" s="119"/>
      <c r="E24" s="119"/>
      <c r="F24" s="119">
        <v>13.0383</v>
      </c>
      <c r="G24" s="119">
        <v>558.35500026843999</v>
      </c>
      <c r="H24" s="119">
        <v>14</v>
      </c>
      <c r="I24" s="120">
        <v>610</v>
      </c>
    </row>
    <row r="25" spans="1:9" x14ac:dyDescent="0.35">
      <c r="A25" s="186" t="s">
        <v>38</v>
      </c>
      <c r="B25" s="119"/>
      <c r="C25" s="119"/>
      <c r="D25" s="119"/>
      <c r="E25" s="119"/>
      <c r="F25" s="119"/>
      <c r="G25" s="119"/>
      <c r="H25" s="119">
        <v>26</v>
      </c>
      <c r="I25" s="120">
        <v>610</v>
      </c>
    </row>
    <row r="26" spans="1:9" x14ac:dyDescent="0.35">
      <c r="A26" s="186" t="s">
        <v>40</v>
      </c>
      <c r="B26" s="119"/>
      <c r="C26" s="119"/>
      <c r="D26" s="119"/>
      <c r="E26" s="119"/>
      <c r="F26" s="119">
        <v>570.22500000000002</v>
      </c>
      <c r="G26" s="119">
        <v>575.88209619703366</v>
      </c>
      <c r="H26" s="119">
        <v>61.75</v>
      </c>
      <c r="I26" s="120">
        <v>554.15245858744834</v>
      </c>
    </row>
    <row r="27" spans="1:9" x14ac:dyDescent="0.35">
      <c r="A27" s="186" t="s">
        <v>41</v>
      </c>
      <c r="B27" s="119"/>
      <c r="C27" s="119"/>
      <c r="D27" s="119"/>
      <c r="E27" s="119"/>
      <c r="F27" s="119">
        <v>24</v>
      </c>
      <c r="G27" s="119">
        <v>480</v>
      </c>
      <c r="H27" s="119"/>
      <c r="I27" s="120"/>
    </row>
    <row r="28" spans="1:9" x14ac:dyDescent="0.35">
      <c r="A28" s="186" t="s">
        <v>5</v>
      </c>
      <c r="B28" s="119">
        <v>7803.74</v>
      </c>
      <c r="C28" s="119">
        <v>548.36021244555752</v>
      </c>
      <c r="D28" s="119">
        <v>8803.17</v>
      </c>
      <c r="E28" s="119">
        <v>512.46168940976645</v>
      </c>
      <c r="F28" s="119">
        <v>4861</v>
      </c>
      <c r="G28" s="119">
        <v>521.50065635859858</v>
      </c>
      <c r="H28" s="119">
        <v>2531</v>
      </c>
      <c r="I28" s="120">
        <v>578.10440917107599</v>
      </c>
    </row>
    <row r="29" spans="1:9" x14ac:dyDescent="0.35">
      <c r="A29" s="186" t="s">
        <v>39</v>
      </c>
      <c r="B29" s="119"/>
      <c r="C29" s="119"/>
      <c r="D29" s="119">
        <v>10.75</v>
      </c>
      <c r="E29" s="119">
        <v>422.57488372093025</v>
      </c>
      <c r="F29" s="119"/>
      <c r="G29" s="119"/>
      <c r="H29" s="119"/>
      <c r="I29" s="120"/>
    </row>
    <row r="30" spans="1:9" x14ac:dyDescent="0.35">
      <c r="A30" s="186" t="s">
        <v>9</v>
      </c>
      <c r="B30" s="119">
        <v>2551.0773000000017</v>
      </c>
      <c r="C30" s="119">
        <v>592.9234359803387</v>
      </c>
      <c r="D30" s="119">
        <v>2946.3910000000019</v>
      </c>
      <c r="E30" s="119">
        <v>570.66593274472109</v>
      </c>
      <c r="F30" s="119">
        <v>4558.0414000000001</v>
      </c>
      <c r="G30" s="119">
        <v>602.23429723371692</v>
      </c>
      <c r="H30" s="119">
        <v>4810.0618000000004</v>
      </c>
      <c r="I30" s="120">
        <v>719.29625971511757</v>
      </c>
    </row>
    <row r="31" spans="1:9" x14ac:dyDescent="0.35">
      <c r="A31" s="186" t="s">
        <v>14</v>
      </c>
      <c r="B31" s="119">
        <v>3170.7</v>
      </c>
      <c r="C31" s="119">
        <v>534.08936011904746</v>
      </c>
      <c r="D31" s="119">
        <v>3039.2</v>
      </c>
      <c r="E31" s="119">
        <v>492.77999758483264</v>
      </c>
      <c r="F31" s="119">
        <v>3050</v>
      </c>
      <c r="G31" s="119">
        <v>506.57648376878575</v>
      </c>
      <c r="H31" s="119">
        <v>3621.3999999999996</v>
      </c>
      <c r="I31" s="120">
        <v>628.30534394751476</v>
      </c>
    </row>
    <row r="32" spans="1:9" x14ac:dyDescent="0.35">
      <c r="A32" s="186" t="s">
        <v>22</v>
      </c>
      <c r="B32" s="119"/>
      <c r="C32" s="119"/>
      <c r="D32" s="119"/>
      <c r="E32" s="119"/>
      <c r="F32" s="119"/>
      <c r="G32" s="119"/>
      <c r="H32" s="119">
        <v>26</v>
      </c>
      <c r="I32" s="120">
        <v>824.0386666666667</v>
      </c>
    </row>
    <row r="33" spans="1:9" x14ac:dyDescent="0.35">
      <c r="A33" s="186" t="s">
        <v>8</v>
      </c>
      <c r="B33" s="119">
        <v>9650.1812000000045</v>
      </c>
      <c r="C33" s="119">
        <v>592.64034325646617</v>
      </c>
      <c r="D33" s="119">
        <v>11051.833800000009</v>
      </c>
      <c r="E33" s="119">
        <v>670.08851461459437</v>
      </c>
      <c r="F33" s="119">
        <v>9521.3372000000036</v>
      </c>
      <c r="G33" s="119">
        <v>862.73160746220424</v>
      </c>
      <c r="H33" s="119">
        <v>11256.951039999998</v>
      </c>
      <c r="I33" s="120">
        <v>1022.081729692668</v>
      </c>
    </row>
    <row r="34" spans="1:9" x14ac:dyDescent="0.35">
      <c r="A34" s="186" t="s">
        <v>126</v>
      </c>
      <c r="B34" s="119">
        <v>2897.7329999999997</v>
      </c>
      <c r="C34" s="119">
        <v>1480.7562663999402</v>
      </c>
      <c r="D34" s="119">
        <v>3697.1303800000005</v>
      </c>
      <c r="E34" s="119">
        <v>467.49632649622743</v>
      </c>
      <c r="F34" s="119">
        <v>3193.6565200000014</v>
      </c>
      <c r="G34" s="119">
        <v>464.844261065902</v>
      </c>
      <c r="H34" s="119">
        <v>3554.0535999999984</v>
      </c>
      <c r="I34" s="120">
        <v>601.52157239868279</v>
      </c>
    </row>
    <row r="35" spans="1:9" x14ac:dyDescent="0.35">
      <c r="A35" s="186" t="s">
        <v>16</v>
      </c>
      <c r="B35" s="119">
        <v>94</v>
      </c>
      <c r="C35" s="119">
        <v>480.53454545454548</v>
      </c>
      <c r="D35" s="119">
        <v>223</v>
      </c>
      <c r="E35" s="119">
        <v>494.55266666666665</v>
      </c>
      <c r="F35" s="119">
        <v>75</v>
      </c>
      <c r="G35" s="119">
        <v>499.23400000000004</v>
      </c>
      <c r="H35" s="119"/>
      <c r="I35" s="120"/>
    </row>
    <row r="36" spans="1:9" x14ac:dyDescent="0.35">
      <c r="A36" s="186" t="s">
        <v>34</v>
      </c>
      <c r="B36" s="119">
        <v>20.5</v>
      </c>
      <c r="C36" s="119">
        <v>570</v>
      </c>
      <c r="D36" s="119">
        <v>71.125</v>
      </c>
      <c r="E36" s="119">
        <v>519.73333333333335</v>
      </c>
      <c r="F36" s="119">
        <v>289</v>
      </c>
      <c r="G36" s="119">
        <v>564.06691555555562</v>
      </c>
      <c r="H36" s="119">
        <v>263.5</v>
      </c>
      <c r="I36" s="120">
        <v>636.78205128205127</v>
      </c>
    </row>
    <row r="37" spans="1:9" x14ac:dyDescent="0.35">
      <c r="A37" s="186" t="s">
        <v>26</v>
      </c>
      <c r="B37" s="119">
        <v>408.42500000000001</v>
      </c>
      <c r="C37" s="119">
        <v>513.2087596948744</v>
      </c>
      <c r="D37" s="119">
        <v>196.32499999999999</v>
      </c>
      <c r="E37" s="119">
        <v>484.87883261403067</v>
      </c>
      <c r="F37" s="119">
        <v>629.60599999999999</v>
      </c>
      <c r="G37" s="119">
        <v>495.69109922357973</v>
      </c>
      <c r="H37" s="119">
        <v>59</v>
      </c>
      <c r="I37" s="120">
        <v>621</v>
      </c>
    </row>
    <row r="38" spans="1:9" x14ac:dyDescent="0.35">
      <c r="A38" s="186" t="s">
        <v>127</v>
      </c>
      <c r="B38" s="119"/>
      <c r="C38" s="119"/>
      <c r="D38" s="119">
        <v>207.39</v>
      </c>
      <c r="E38" s="119">
        <v>524.40500876203475</v>
      </c>
      <c r="F38" s="119">
        <v>207.31327999999999</v>
      </c>
      <c r="G38" s="119">
        <v>530.96861740937209</v>
      </c>
      <c r="H38" s="119"/>
      <c r="I38" s="120"/>
    </row>
    <row r="39" spans="1:9" x14ac:dyDescent="0.35">
      <c r="A39" s="186" t="s">
        <v>20</v>
      </c>
      <c r="B39" s="119">
        <v>1265.5</v>
      </c>
      <c r="C39" s="119">
        <v>520.19484878547382</v>
      </c>
      <c r="D39" s="119">
        <v>1494</v>
      </c>
      <c r="E39" s="119">
        <v>487.84725274725281</v>
      </c>
      <c r="F39" s="119">
        <v>1589.875</v>
      </c>
      <c r="G39" s="119">
        <v>479.85768884892087</v>
      </c>
      <c r="H39" s="119">
        <v>1901.5</v>
      </c>
      <c r="I39" s="120">
        <v>555.2658801020408</v>
      </c>
    </row>
    <row r="40" spans="1:9" x14ac:dyDescent="0.35">
      <c r="A40" s="186" t="s">
        <v>13</v>
      </c>
      <c r="B40" s="119">
        <v>1459.5</v>
      </c>
      <c r="C40" s="119">
        <v>608.81650000000002</v>
      </c>
      <c r="D40" s="119">
        <v>700</v>
      </c>
      <c r="E40" s="119">
        <v>548.6545821733821</v>
      </c>
      <c r="F40" s="119">
        <v>1613.5</v>
      </c>
      <c r="G40" s="119">
        <v>532.78648791208786</v>
      </c>
      <c r="H40" s="119">
        <v>2030.75</v>
      </c>
      <c r="I40" s="120">
        <v>657.38633098525406</v>
      </c>
    </row>
    <row r="41" spans="1:9" x14ac:dyDescent="0.35">
      <c r="A41" s="186" t="s">
        <v>78</v>
      </c>
      <c r="B41" s="119"/>
      <c r="C41" s="119"/>
      <c r="D41" s="119"/>
      <c r="E41" s="119"/>
      <c r="F41" s="119"/>
      <c r="G41" s="119"/>
      <c r="H41" s="119">
        <v>44</v>
      </c>
      <c r="I41" s="120">
        <v>589.79166666666663</v>
      </c>
    </row>
    <row r="42" spans="1:9" ht="15" customHeight="1" thickBot="1" x14ac:dyDescent="0.4">
      <c r="A42" s="188" t="s">
        <v>42</v>
      </c>
      <c r="B42" s="182">
        <v>86009.502529999794</v>
      </c>
      <c r="C42" s="182">
        <v>627.8928297521835</v>
      </c>
      <c r="D42" s="182">
        <v>92624.038959999307</v>
      </c>
      <c r="E42" s="182">
        <v>589.13905734446325</v>
      </c>
      <c r="F42" s="182">
        <v>106267.45687999915</v>
      </c>
      <c r="G42" s="182">
        <v>609.74059797635766</v>
      </c>
      <c r="H42" s="182">
        <v>104797.76885999956</v>
      </c>
      <c r="I42" s="183">
        <v>682.10466080424089</v>
      </c>
    </row>
    <row r="43" spans="1:9" ht="36" customHeight="1" thickBot="1" x14ac:dyDescent="0.4">
      <c r="A43" s="314" t="s">
        <v>176</v>
      </c>
      <c r="B43" s="315"/>
      <c r="C43" s="315"/>
      <c r="D43" s="315"/>
      <c r="E43" s="315"/>
      <c r="F43" s="315"/>
      <c r="G43" s="315"/>
      <c r="H43" s="315"/>
      <c r="I43" s="316"/>
    </row>
  </sheetData>
  <mergeCells count="7">
    <mergeCell ref="H3:I3"/>
    <mergeCell ref="A1:I1"/>
    <mergeCell ref="A2:I2"/>
    <mergeCell ref="A43:I43"/>
    <mergeCell ref="B3:C3"/>
    <mergeCell ref="D3:E3"/>
    <mergeCell ref="F3:G3"/>
  </mergeCells>
  <pageMargins left="0.7" right="0.7" top="0.75" bottom="0.75" header="0.3" footer="0.3"/>
  <pageSetup paperSize="126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0DE98-4FF8-4092-89E7-B9556F016E4D}">
  <sheetPr>
    <tabColor theme="9" tint="0.79998168889431442"/>
  </sheetPr>
  <dimension ref="B1:Q78"/>
  <sheetViews>
    <sheetView workbookViewId="0">
      <selection activeCell="J13" sqref="J13"/>
    </sheetView>
  </sheetViews>
  <sheetFormatPr baseColWidth="10" defaultRowHeight="14.5" x14ac:dyDescent="0.35"/>
  <cols>
    <col min="1" max="1" width="4" customWidth="1"/>
    <col min="3" max="5" width="6.7265625" customWidth="1"/>
    <col min="6" max="7" width="5.81640625" style="49" customWidth="1"/>
    <col min="8" max="9" width="6.7265625" customWidth="1"/>
    <col min="10" max="11" width="6" customWidth="1"/>
    <col min="12" max="12" width="6.7265625" customWidth="1"/>
    <col min="13" max="13" width="5" customWidth="1"/>
    <col min="14" max="14" width="5.54296875" customWidth="1"/>
  </cols>
  <sheetData>
    <row r="1" spans="2:16" ht="15" thickBot="1" x14ac:dyDescent="0.4"/>
    <row r="2" spans="2:16" x14ac:dyDescent="0.35">
      <c r="B2" s="286" t="s">
        <v>177</v>
      </c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8"/>
    </row>
    <row r="3" spans="2:16" x14ac:dyDescent="0.35">
      <c r="B3" s="285" t="s">
        <v>124</v>
      </c>
      <c r="C3" s="283"/>
      <c r="D3" s="283"/>
      <c r="E3" s="283"/>
      <c r="F3" s="283"/>
      <c r="G3" s="283"/>
      <c r="H3" s="283"/>
      <c r="I3" s="283"/>
      <c r="J3" s="283"/>
      <c r="K3" s="283"/>
      <c r="L3" s="283"/>
      <c r="M3" s="283"/>
      <c r="N3" s="284"/>
    </row>
    <row r="4" spans="2:16" x14ac:dyDescent="0.35">
      <c r="B4" s="138"/>
      <c r="C4" s="283">
        <v>2019</v>
      </c>
      <c r="D4" s="283"/>
      <c r="E4" s="283"/>
      <c r="F4" s="283"/>
      <c r="G4" s="283"/>
      <c r="H4" s="283"/>
      <c r="I4" s="283" t="s">
        <v>79</v>
      </c>
      <c r="J4" s="283"/>
      <c r="K4" s="283"/>
      <c r="L4" s="283"/>
      <c r="M4" s="283"/>
      <c r="N4" s="284"/>
    </row>
    <row r="5" spans="2:16" ht="52" x14ac:dyDescent="0.35">
      <c r="B5" s="168" t="s">
        <v>122</v>
      </c>
      <c r="C5" s="113" t="s">
        <v>18</v>
      </c>
      <c r="D5" s="113" t="s">
        <v>33</v>
      </c>
      <c r="E5" s="113" t="s">
        <v>32</v>
      </c>
      <c r="F5" s="113" t="s">
        <v>47</v>
      </c>
      <c r="G5" s="113" t="s">
        <v>48</v>
      </c>
      <c r="H5" s="113" t="s">
        <v>1</v>
      </c>
      <c r="I5" s="113" t="s">
        <v>18</v>
      </c>
      <c r="J5" s="113" t="s">
        <v>33</v>
      </c>
      <c r="K5" s="113" t="s">
        <v>32</v>
      </c>
      <c r="L5" s="113" t="s">
        <v>47</v>
      </c>
      <c r="M5" s="113" t="s">
        <v>48</v>
      </c>
      <c r="N5" s="185" t="s">
        <v>1</v>
      </c>
    </row>
    <row r="6" spans="2:16" ht="15" customHeight="1" x14ac:dyDescent="0.35">
      <c r="B6" s="165"/>
      <c r="C6" s="136" t="s">
        <v>49</v>
      </c>
      <c r="D6" s="136" t="s">
        <v>49</v>
      </c>
      <c r="E6" s="136" t="s">
        <v>49</v>
      </c>
      <c r="F6" s="136" t="s">
        <v>49</v>
      </c>
      <c r="G6" s="136" t="s">
        <v>49</v>
      </c>
      <c r="H6" s="136" t="s">
        <v>49</v>
      </c>
      <c r="I6" s="136" t="s">
        <v>49</v>
      </c>
      <c r="J6" s="136" t="s">
        <v>49</v>
      </c>
      <c r="K6" s="136" t="s">
        <v>49</v>
      </c>
      <c r="L6" s="136" t="s">
        <v>49</v>
      </c>
      <c r="M6" s="136" t="s">
        <v>49</v>
      </c>
      <c r="N6" s="137" t="s">
        <v>49</v>
      </c>
    </row>
    <row r="7" spans="2:16" ht="15" customHeight="1" x14ac:dyDescent="0.35">
      <c r="B7" s="167" t="s">
        <v>76</v>
      </c>
      <c r="C7" s="114">
        <v>25</v>
      </c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5"/>
      <c r="P7" s="2"/>
    </row>
    <row r="8" spans="2:16" ht="15" customHeight="1" x14ac:dyDescent="0.35">
      <c r="B8" s="167" t="s">
        <v>77</v>
      </c>
      <c r="C8" s="114">
        <v>7</v>
      </c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5"/>
      <c r="P8" s="2"/>
    </row>
    <row r="9" spans="2:16" ht="15" customHeight="1" x14ac:dyDescent="0.35">
      <c r="B9" s="167" t="s">
        <v>25</v>
      </c>
      <c r="C9" s="114">
        <v>4217.7850000000008</v>
      </c>
      <c r="D9" s="114"/>
      <c r="E9" s="114"/>
      <c r="F9" s="114"/>
      <c r="G9" s="114"/>
      <c r="H9" s="114">
        <v>13</v>
      </c>
      <c r="I9" s="114">
        <v>3436.54</v>
      </c>
      <c r="J9" s="114"/>
      <c r="K9" s="114"/>
      <c r="L9" s="114"/>
      <c r="M9" s="114"/>
      <c r="N9" s="115">
        <v>103.22499999999999</v>
      </c>
      <c r="P9" s="2"/>
    </row>
    <row r="10" spans="2:16" ht="15" customHeight="1" x14ac:dyDescent="0.35">
      <c r="B10" s="167" t="s">
        <v>3</v>
      </c>
      <c r="C10" s="114">
        <v>1480.399999999999</v>
      </c>
      <c r="D10" s="114">
        <v>672</v>
      </c>
      <c r="E10" s="114"/>
      <c r="F10" s="114"/>
      <c r="G10" s="114"/>
      <c r="H10" s="114">
        <v>0.86819999999999997</v>
      </c>
      <c r="I10" s="114">
        <v>2000.5929999999996</v>
      </c>
      <c r="J10" s="114">
        <v>117</v>
      </c>
      <c r="K10" s="114"/>
      <c r="L10" s="114">
        <v>23.900799999999997</v>
      </c>
      <c r="M10" s="114"/>
      <c r="N10" s="115">
        <v>0.84789999999999999</v>
      </c>
      <c r="P10" s="2"/>
    </row>
    <row r="11" spans="2:16" ht="15" customHeight="1" x14ac:dyDescent="0.35">
      <c r="B11" s="167" t="s">
        <v>23</v>
      </c>
      <c r="C11" s="114">
        <v>1083.5039999999999</v>
      </c>
      <c r="D11" s="114"/>
      <c r="E11" s="114"/>
      <c r="F11" s="114"/>
      <c r="G11" s="114"/>
      <c r="H11" s="114">
        <v>4548.5889999999999</v>
      </c>
      <c r="I11" s="114"/>
      <c r="J11" s="114"/>
      <c r="K11" s="114"/>
      <c r="L11" s="114">
        <v>2896</v>
      </c>
      <c r="M11" s="114">
        <v>825.5</v>
      </c>
      <c r="N11" s="115">
        <v>177.286</v>
      </c>
      <c r="P11" s="2"/>
    </row>
    <row r="12" spans="2:16" ht="15" customHeight="1" x14ac:dyDescent="0.35">
      <c r="B12" s="167" t="s">
        <v>2</v>
      </c>
      <c r="C12" s="114">
        <v>23517.0821</v>
      </c>
      <c r="D12" s="114">
        <v>409</v>
      </c>
      <c r="E12" s="114"/>
      <c r="F12" s="114"/>
      <c r="G12" s="114"/>
      <c r="H12" s="114">
        <v>122.8022</v>
      </c>
      <c r="I12" s="114">
        <v>23784.65</v>
      </c>
      <c r="J12" s="114"/>
      <c r="K12" s="114">
        <v>44</v>
      </c>
      <c r="L12" s="114">
        <v>66.203999999999994</v>
      </c>
      <c r="M12" s="114"/>
      <c r="N12" s="115"/>
      <c r="P12" s="2"/>
    </row>
    <row r="13" spans="2:16" ht="15" customHeight="1" x14ac:dyDescent="0.35">
      <c r="B13" s="167" t="s">
        <v>10</v>
      </c>
      <c r="C13" s="114">
        <v>3239.9500000000003</v>
      </c>
      <c r="D13" s="114">
        <v>850</v>
      </c>
      <c r="E13" s="114"/>
      <c r="F13" s="114"/>
      <c r="G13" s="114"/>
      <c r="H13" s="114">
        <v>100.75</v>
      </c>
      <c r="I13" s="114">
        <v>2764.25</v>
      </c>
      <c r="J13" s="114">
        <v>125</v>
      </c>
      <c r="K13" s="114"/>
      <c r="L13" s="114"/>
      <c r="M13" s="114"/>
      <c r="N13" s="115">
        <v>12</v>
      </c>
      <c r="P13" s="2"/>
    </row>
    <row r="14" spans="2:16" ht="15" customHeight="1" x14ac:dyDescent="0.35">
      <c r="B14" s="167" t="s">
        <v>36</v>
      </c>
      <c r="C14" s="114"/>
      <c r="D14" s="114"/>
      <c r="E14" s="114"/>
      <c r="F14" s="114"/>
      <c r="G14" s="114"/>
      <c r="H14" s="114">
        <v>10.694999999999995</v>
      </c>
      <c r="I14" s="114">
        <v>0.31569999999999998</v>
      </c>
      <c r="J14" s="114"/>
      <c r="K14" s="114"/>
      <c r="L14" s="114"/>
      <c r="M14" s="114"/>
      <c r="N14" s="115"/>
      <c r="P14" s="2"/>
    </row>
    <row r="15" spans="2:16" ht="15" customHeight="1" x14ac:dyDescent="0.35">
      <c r="B15" s="167" t="s">
        <v>6</v>
      </c>
      <c r="C15" s="114">
        <v>20448.419959999999</v>
      </c>
      <c r="D15" s="114"/>
      <c r="E15" s="114"/>
      <c r="F15" s="114"/>
      <c r="G15" s="114"/>
      <c r="H15" s="114">
        <v>184.63599999999997</v>
      </c>
      <c r="I15" s="114">
        <v>19295.406719999992</v>
      </c>
      <c r="J15" s="114"/>
      <c r="K15" s="114"/>
      <c r="L15" s="114"/>
      <c r="M15" s="114"/>
      <c r="N15" s="115"/>
      <c r="P15" s="2"/>
    </row>
    <row r="16" spans="2:16" ht="15" customHeight="1" x14ac:dyDescent="0.35">
      <c r="B16" s="167" t="s">
        <v>19</v>
      </c>
      <c r="C16" s="114">
        <v>802.42550000000006</v>
      </c>
      <c r="D16" s="114"/>
      <c r="E16" s="114"/>
      <c r="F16" s="114"/>
      <c r="G16" s="114"/>
      <c r="H16" s="114"/>
      <c r="I16" s="114">
        <v>1250.0039999999999</v>
      </c>
      <c r="J16" s="114"/>
      <c r="K16" s="114"/>
      <c r="L16" s="114"/>
      <c r="M16" s="114"/>
      <c r="N16" s="115"/>
      <c r="P16" s="2"/>
    </row>
    <row r="17" spans="2:17" ht="15" customHeight="1" x14ac:dyDescent="0.35">
      <c r="B17" s="167" t="s">
        <v>125</v>
      </c>
      <c r="C17" s="114">
        <v>1946.1666</v>
      </c>
      <c r="D17" s="114"/>
      <c r="E17" s="114"/>
      <c r="F17" s="114"/>
      <c r="G17" s="114"/>
      <c r="H17" s="114"/>
      <c r="I17" s="114">
        <v>2766.6417999999994</v>
      </c>
      <c r="J17" s="114"/>
      <c r="K17" s="114"/>
      <c r="L17" s="114"/>
      <c r="M17" s="114"/>
      <c r="N17" s="115"/>
      <c r="P17" s="2"/>
    </row>
    <row r="18" spans="2:17" ht="15" customHeight="1" x14ac:dyDescent="0.35">
      <c r="B18" s="167" t="s">
        <v>12</v>
      </c>
      <c r="C18" s="114">
        <v>5601.5335000000032</v>
      </c>
      <c r="D18" s="114">
        <v>226</v>
      </c>
      <c r="E18" s="114"/>
      <c r="F18" s="114"/>
      <c r="G18" s="114"/>
      <c r="H18" s="114">
        <v>52.47</v>
      </c>
      <c r="I18" s="114">
        <v>8687.828379999999</v>
      </c>
      <c r="J18" s="114"/>
      <c r="K18" s="114"/>
      <c r="L18" s="114"/>
      <c r="M18" s="114"/>
      <c r="N18" s="115"/>
      <c r="P18" s="2"/>
    </row>
    <row r="19" spans="2:17" ht="15" customHeight="1" x14ac:dyDescent="0.35">
      <c r="B19" s="167" t="s">
        <v>28</v>
      </c>
      <c r="C19" s="114">
        <v>38.499000000000002</v>
      </c>
      <c r="D19" s="114"/>
      <c r="E19" s="114"/>
      <c r="F19" s="114"/>
      <c r="G19" s="114"/>
      <c r="H19" s="114"/>
      <c r="I19" s="114">
        <v>26</v>
      </c>
      <c r="J19" s="114"/>
      <c r="K19" s="114"/>
      <c r="L19" s="114"/>
      <c r="M19" s="114"/>
      <c r="N19" s="115"/>
      <c r="P19" s="2"/>
    </row>
    <row r="20" spans="2:17" ht="15" customHeight="1" x14ac:dyDescent="0.35">
      <c r="B20" s="167" t="s">
        <v>11</v>
      </c>
      <c r="C20" s="114">
        <v>1597.1750000000002</v>
      </c>
      <c r="D20" s="114"/>
      <c r="E20" s="114"/>
      <c r="F20" s="114"/>
      <c r="G20" s="114"/>
      <c r="H20" s="114"/>
      <c r="I20" s="114">
        <v>1770.68</v>
      </c>
      <c r="J20" s="114"/>
      <c r="K20" s="114"/>
      <c r="L20" s="114"/>
      <c r="M20" s="114"/>
      <c r="N20" s="115"/>
      <c r="P20" s="2"/>
    </row>
    <row r="21" spans="2:17" ht="15" customHeight="1" x14ac:dyDescent="0.35">
      <c r="B21" s="167" t="s">
        <v>17</v>
      </c>
      <c r="C21" s="114">
        <v>3213.8</v>
      </c>
      <c r="D21" s="114"/>
      <c r="E21" s="114"/>
      <c r="F21" s="114"/>
      <c r="G21" s="114"/>
      <c r="H21" s="114"/>
      <c r="I21" s="114">
        <v>3276</v>
      </c>
      <c r="J21" s="114"/>
      <c r="K21" s="114"/>
      <c r="L21" s="114"/>
      <c r="M21" s="114"/>
      <c r="N21" s="115"/>
      <c r="P21" s="2"/>
    </row>
    <row r="22" spans="2:17" ht="15" customHeight="1" x14ac:dyDescent="0.35">
      <c r="B22" s="167" t="s">
        <v>37</v>
      </c>
      <c r="C22" s="114">
        <v>838</v>
      </c>
      <c r="D22" s="114"/>
      <c r="E22" s="114"/>
      <c r="F22" s="114"/>
      <c r="G22" s="114"/>
      <c r="H22" s="114"/>
      <c r="I22" s="114">
        <v>453</v>
      </c>
      <c r="J22" s="114"/>
      <c r="K22" s="114"/>
      <c r="L22" s="114"/>
      <c r="M22" s="114"/>
      <c r="N22" s="115"/>
      <c r="P22" s="2"/>
    </row>
    <row r="23" spans="2:17" ht="15" customHeight="1" x14ac:dyDescent="0.35">
      <c r="B23" s="167" t="s">
        <v>21</v>
      </c>
      <c r="C23" s="114">
        <v>411.38311999999996</v>
      </c>
      <c r="D23" s="114">
        <v>12.93</v>
      </c>
      <c r="E23" s="114"/>
      <c r="F23" s="114"/>
      <c r="G23" s="114"/>
      <c r="H23" s="114"/>
      <c r="I23" s="114">
        <v>294.92912000000001</v>
      </c>
      <c r="J23" s="114"/>
      <c r="K23" s="114"/>
      <c r="L23" s="114"/>
      <c r="M23" s="114"/>
      <c r="N23" s="115"/>
      <c r="P23" s="2"/>
    </row>
    <row r="24" spans="2:17" ht="15" customHeight="1" x14ac:dyDescent="0.35">
      <c r="B24" s="167" t="s">
        <v>29</v>
      </c>
      <c r="C24" s="114">
        <v>400</v>
      </c>
      <c r="D24" s="114"/>
      <c r="E24" s="114"/>
      <c r="F24" s="114"/>
      <c r="G24" s="114"/>
      <c r="H24" s="114"/>
      <c r="I24" s="114">
        <v>400</v>
      </c>
      <c r="J24" s="114"/>
      <c r="K24" s="114"/>
      <c r="L24" s="114"/>
      <c r="M24" s="114"/>
      <c r="N24" s="115"/>
      <c r="P24" s="2"/>
    </row>
    <row r="25" spans="2:17" ht="15" customHeight="1" x14ac:dyDescent="0.35">
      <c r="B25" s="167" t="s">
        <v>75</v>
      </c>
      <c r="C25" s="114">
        <v>13.0383</v>
      </c>
      <c r="D25" s="114"/>
      <c r="E25" s="114"/>
      <c r="F25" s="114"/>
      <c r="G25" s="114"/>
      <c r="H25" s="114"/>
      <c r="I25" s="114">
        <v>14</v>
      </c>
      <c r="J25" s="114"/>
      <c r="K25" s="114"/>
      <c r="L25" s="114"/>
      <c r="M25" s="114"/>
      <c r="N25" s="115"/>
      <c r="P25" s="2"/>
    </row>
    <row r="26" spans="2:17" ht="15" customHeight="1" x14ac:dyDescent="0.35">
      <c r="B26" s="167" t="s">
        <v>38</v>
      </c>
      <c r="C26" s="114"/>
      <c r="D26" s="114"/>
      <c r="E26" s="114"/>
      <c r="F26" s="116"/>
      <c r="G26" s="116"/>
      <c r="H26" s="114"/>
      <c r="I26" s="114"/>
      <c r="J26" s="114">
        <v>26</v>
      </c>
      <c r="K26" s="114"/>
      <c r="L26" s="114"/>
      <c r="M26" s="114"/>
      <c r="N26" s="115"/>
      <c r="P26" s="2"/>
      <c r="Q26" s="49"/>
    </row>
    <row r="27" spans="2:17" s="49" customFormat="1" ht="15" customHeight="1" x14ac:dyDescent="0.35">
      <c r="B27" s="167" t="s">
        <v>40</v>
      </c>
      <c r="C27" s="114">
        <v>570.22500000000002</v>
      </c>
      <c r="D27" s="114"/>
      <c r="E27" s="114"/>
      <c r="F27" s="116"/>
      <c r="G27" s="116"/>
      <c r="H27" s="114"/>
      <c r="I27" s="114">
        <v>61.75</v>
      </c>
      <c r="J27" s="114"/>
      <c r="K27" s="114"/>
      <c r="L27" s="114"/>
      <c r="M27" s="114"/>
      <c r="N27" s="115"/>
      <c r="P27" s="2"/>
    </row>
    <row r="28" spans="2:17" s="49" customFormat="1" ht="15" customHeight="1" x14ac:dyDescent="0.35">
      <c r="B28" s="167" t="s">
        <v>41</v>
      </c>
      <c r="C28" s="114">
        <v>24</v>
      </c>
      <c r="D28" s="114"/>
      <c r="E28" s="114"/>
      <c r="F28" s="116"/>
      <c r="G28" s="116"/>
      <c r="H28" s="114"/>
      <c r="I28" s="114"/>
      <c r="J28" s="114"/>
      <c r="K28" s="114"/>
      <c r="L28" s="114"/>
      <c r="M28" s="114"/>
      <c r="N28" s="115"/>
      <c r="P28" s="2"/>
    </row>
    <row r="29" spans="2:17" s="49" customFormat="1" ht="15" customHeight="1" x14ac:dyDescent="0.35">
      <c r="B29" s="167" t="s">
        <v>5</v>
      </c>
      <c r="C29" s="114">
        <v>4741</v>
      </c>
      <c r="D29" s="114"/>
      <c r="E29" s="114">
        <v>120</v>
      </c>
      <c r="F29" s="116"/>
      <c r="G29" s="116"/>
      <c r="H29" s="114"/>
      <c r="I29" s="114">
        <v>2468</v>
      </c>
      <c r="J29" s="114"/>
      <c r="K29" s="114">
        <v>63</v>
      </c>
      <c r="L29" s="114"/>
      <c r="M29" s="114"/>
      <c r="N29" s="115"/>
      <c r="P29" s="2"/>
    </row>
    <row r="30" spans="2:17" s="49" customFormat="1" ht="15" customHeight="1" x14ac:dyDescent="0.35">
      <c r="B30" s="167" t="s">
        <v>9</v>
      </c>
      <c r="C30" s="114">
        <v>4512.041400000001</v>
      </c>
      <c r="D30" s="114">
        <v>46</v>
      </c>
      <c r="E30" s="114"/>
      <c r="F30" s="116"/>
      <c r="G30" s="116"/>
      <c r="H30" s="114"/>
      <c r="I30" s="114">
        <v>4810.0618000000004</v>
      </c>
      <c r="J30" s="114"/>
      <c r="K30" s="114"/>
      <c r="L30" s="114"/>
      <c r="M30" s="114"/>
      <c r="N30" s="115"/>
      <c r="P30" s="2"/>
    </row>
    <row r="31" spans="2:17" s="49" customFormat="1" ht="15" customHeight="1" x14ac:dyDescent="0.35">
      <c r="B31" s="167" t="s">
        <v>14</v>
      </c>
      <c r="C31" s="114">
        <v>3050</v>
      </c>
      <c r="D31" s="114"/>
      <c r="E31" s="114"/>
      <c r="F31" s="116"/>
      <c r="G31" s="116"/>
      <c r="H31" s="114"/>
      <c r="I31" s="114">
        <v>3621.3999999999996</v>
      </c>
      <c r="J31" s="114"/>
      <c r="K31" s="114"/>
      <c r="L31" s="114"/>
      <c r="M31" s="114"/>
      <c r="N31" s="115"/>
      <c r="P31" s="2"/>
    </row>
    <row r="32" spans="2:17" s="49" customFormat="1" ht="15" customHeight="1" x14ac:dyDescent="0.35">
      <c r="B32" s="167" t="s">
        <v>22</v>
      </c>
      <c r="C32" s="114"/>
      <c r="D32" s="114"/>
      <c r="E32" s="114"/>
      <c r="F32" s="116"/>
      <c r="G32" s="116"/>
      <c r="H32" s="114"/>
      <c r="I32" s="114">
        <v>26</v>
      </c>
      <c r="J32" s="114"/>
      <c r="K32" s="114"/>
      <c r="L32" s="114"/>
      <c r="M32" s="114"/>
      <c r="N32" s="115"/>
      <c r="P32" s="2"/>
    </row>
    <row r="33" spans="2:17" s="49" customFormat="1" ht="15" customHeight="1" x14ac:dyDescent="0.35">
      <c r="B33" s="167" t="s">
        <v>8</v>
      </c>
      <c r="C33" s="114">
        <v>7444.6372000000065</v>
      </c>
      <c r="D33" s="114">
        <v>676</v>
      </c>
      <c r="E33" s="114">
        <v>289</v>
      </c>
      <c r="F33" s="116"/>
      <c r="G33" s="116"/>
      <c r="H33" s="114">
        <v>1111.7</v>
      </c>
      <c r="I33" s="114">
        <v>5283.7510400000019</v>
      </c>
      <c r="J33" s="114"/>
      <c r="K33" s="114">
        <v>88</v>
      </c>
      <c r="L33" s="114">
        <v>5486</v>
      </c>
      <c r="M33" s="114"/>
      <c r="N33" s="115">
        <v>399.2</v>
      </c>
      <c r="P33" s="2"/>
    </row>
    <row r="34" spans="2:17" s="49" customFormat="1" ht="15" customHeight="1" x14ac:dyDescent="0.35">
      <c r="B34" s="167" t="s">
        <v>126</v>
      </c>
      <c r="C34" s="114">
        <v>3167.6425200000012</v>
      </c>
      <c r="D34" s="114">
        <v>26.013999999999999</v>
      </c>
      <c r="E34" s="114"/>
      <c r="F34" s="116"/>
      <c r="G34" s="116"/>
      <c r="H34" s="114"/>
      <c r="I34" s="114">
        <v>3554.0535999999984</v>
      </c>
      <c r="J34" s="114"/>
      <c r="K34" s="114"/>
      <c r="L34" s="114"/>
      <c r="M34" s="114"/>
      <c r="N34" s="115"/>
      <c r="P34" s="2"/>
    </row>
    <row r="35" spans="2:17" s="49" customFormat="1" ht="15" customHeight="1" x14ac:dyDescent="0.35">
      <c r="B35" s="167" t="s">
        <v>16</v>
      </c>
      <c r="C35" s="114"/>
      <c r="D35" s="114"/>
      <c r="E35" s="114"/>
      <c r="F35" s="116"/>
      <c r="G35" s="116"/>
      <c r="H35" s="114">
        <v>75</v>
      </c>
      <c r="I35" s="114"/>
      <c r="J35" s="114"/>
      <c r="K35" s="114"/>
      <c r="L35" s="114"/>
      <c r="M35" s="114"/>
      <c r="N35" s="115"/>
      <c r="P35" s="2"/>
    </row>
    <row r="36" spans="2:17" s="49" customFormat="1" ht="15" customHeight="1" x14ac:dyDescent="0.35">
      <c r="B36" s="167" t="s">
        <v>34</v>
      </c>
      <c r="C36" s="114">
        <v>289</v>
      </c>
      <c r="D36" s="114"/>
      <c r="E36" s="114"/>
      <c r="F36" s="116"/>
      <c r="G36" s="116"/>
      <c r="H36" s="114"/>
      <c r="I36" s="114">
        <v>263.5</v>
      </c>
      <c r="J36" s="114"/>
      <c r="K36" s="114"/>
      <c r="L36" s="114"/>
      <c r="M36" s="114"/>
      <c r="N36" s="115"/>
      <c r="P36" s="2"/>
    </row>
    <row r="37" spans="2:17" s="49" customFormat="1" ht="15" customHeight="1" x14ac:dyDescent="0.35">
      <c r="B37" s="167" t="s">
        <v>26</v>
      </c>
      <c r="C37" s="114">
        <v>431.60600000000005</v>
      </c>
      <c r="D37" s="114">
        <v>198</v>
      </c>
      <c r="E37" s="114"/>
      <c r="F37" s="116"/>
      <c r="G37" s="116"/>
      <c r="H37" s="114"/>
      <c r="I37" s="114">
        <v>59</v>
      </c>
      <c r="J37" s="114"/>
      <c r="K37" s="114"/>
      <c r="L37" s="114"/>
      <c r="M37" s="114"/>
      <c r="N37" s="115"/>
      <c r="P37" s="2"/>
      <c r="Q37"/>
    </row>
    <row r="38" spans="2:17" ht="15" customHeight="1" x14ac:dyDescent="0.35">
      <c r="B38" s="167" t="s">
        <v>127</v>
      </c>
      <c r="C38" s="114">
        <v>207.31327999999999</v>
      </c>
      <c r="D38" s="114"/>
      <c r="E38" s="114"/>
      <c r="F38" s="117"/>
      <c r="G38" s="117"/>
      <c r="H38" s="114"/>
      <c r="I38" s="114"/>
      <c r="J38" s="114"/>
      <c r="K38" s="114"/>
      <c r="L38" s="114"/>
      <c r="M38" s="114"/>
      <c r="N38" s="115"/>
      <c r="P38" s="2"/>
    </row>
    <row r="39" spans="2:17" ht="15" customHeight="1" x14ac:dyDescent="0.35">
      <c r="B39" s="167" t="s">
        <v>20</v>
      </c>
      <c r="C39" s="114">
        <v>1589.875</v>
      </c>
      <c r="D39" s="114"/>
      <c r="E39" s="114"/>
      <c r="F39" s="117"/>
      <c r="G39" s="117"/>
      <c r="H39" s="114"/>
      <c r="I39" s="114">
        <v>1901.5</v>
      </c>
      <c r="J39" s="114"/>
      <c r="K39" s="114"/>
      <c r="L39" s="114"/>
      <c r="M39" s="114"/>
      <c r="N39" s="115"/>
      <c r="P39" s="2"/>
    </row>
    <row r="40" spans="2:17" ht="15" customHeight="1" x14ac:dyDescent="0.35">
      <c r="B40" s="167" t="s">
        <v>13</v>
      </c>
      <c r="C40" s="114">
        <v>1613.5</v>
      </c>
      <c r="D40" s="114"/>
      <c r="E40" s="114"/>
      <c r="F40" s="114"/>
      <c r="G40" s="114"/>
      <c r="H40" s="114"/>
      <c r="I40" s="114">
        <v>2030.75</v>
      </c>
      <c r="J40" s="114"/>
      <c r="K40" s="114"/>
      <c r="L40" s="114"/>
      <c r="M40" s="114"/>
      <c r="N40" s="115"/>
      <c r="P40" s="2"/>
    </row>
    <row r="41" spans="2:17" ht="15" customHeight="1" x14ac:dyDescent="0.35">
      <c r="B41" s="167" t="s">
        <v>78</v>
      </c>
      <c r="C41" s="114"/>
      <c r="D41" s="114"/>
      <c r="E41" s="114"/>
      <c r="F41" s="114"/>
      <c r="G41" s="114"/>
      <c r="H41" s="114"/>
      <c r="I41" s="114">
        <v>20</v>
      </c>
      <c r="J41" s="114"/>
      <c r="K41" s="114"/>
      <c r="L41" s="114">
        <v>24</v>
      </c>
      <c r="M41" s="114"/>
      <c r="N41" s="115"/>
      <c r="P41" s="2"/>
    </row>
    <row r="42" spans="2:17" ht="15" customHeight="1" thickBot="1" x14ac:dyDescent="0.4">
      <c r="B42" s="166" t="s">
        <v>42</v>
      </c>
      <c r="C42" s="189">
        <v>96522.002480000025</v>
      </c>
      <c r="D42" s="189">
        <v>3115.944</v>
      </c>
      <c r="E42" s="189">
        <v>409</v>
      </c>
      <c r="F42" s="189"/>
      <c r="G42" s="189"/>
      <c r="H42" s="189">
        <v>6220.5103999999992</v>
      </c>
      <c r="I42" s="189">
        <v>94320.605159999977</v>
      </c>
      <c r="J42" s="189">
        <v>268</v>
      </c>
      <c r="K42" s="189">
        <v>195</v>
      </c>
      <c r="L42" s="189">
        <v>8496.104800000001</v>
      </c>
      <c r="M42" s="189">
        <v>825.5</v>
      </c>
      <c r="N42" s="190">
        <v>692.55889999999999</v>
      </c>
      <c r="P42" s="2"/>
    </row>
    <row r="43" spans="2:17" ht="30" customHeight="1" thickBot="1" x14ac:dyDescent="0.4">
      <c r="B43" s="250" t="s">
        <v>175</v>
      </c>
      <c r="C43" s="289"/>
      <c r="D43" s="289"/>
      <c r="E43" s="289"/>
      <c r="F43" s="289"/>
      <c r="G43" s="289"/>
      <c r="H43" s="289"/>
      <c r="I43" s="289"/>
      <c r="J43" s="289"/>
      <c r="K43" s="289"/>
      <c r="L43" s="289"/>
      <c r="M43" s="289"/>
      <c r="N43" s="290"/>
      <c r="P43" s="2"/>
    </row>
    <row r="44" spans="2:17" x14ac:dyDescent="0.35">
      <c r="F44" s="2"/>
      <c r="G44" s="2"/>
      <c r="P44" s="2"/>
    </row>
    <row r="45" spans="2:17" x14ac:dyDescent="0.35">
      <c r="F45" s="2"/>
      <c r="G45" s="2"/>
      <c r="P45" s="2"/>
    </row>
    <row r="46" spans="2:17" x14ac:dyDescent="0.35">
      <c r="F46" s="2"/>
      <c r="G46" s="2"/>
    </row>
    <row r="47" spans="2:17" x14ac:dyDescent="0.35">
      <c r="F47" s="2"/>
      <c r="G47" s="2"/>
    </row>
    <row r="48" spans="2:17" x14ac:dyDescent="0.35">
      <c r="F48" s="2"/>
      <c r="G48" s="2"/>
    </row>
    <row r="49" spans="6:7" x14ac:dyDescent="0.35">
      <c r="F49" s="2"/>
      <c r="G49" s="2"/>
    </row>
    <row r="50" spans="6:7" x14ac:dyDescent="0.35">
      <c r="F50" s="2"/>
      <c r="G50" s="2"/>
    </row>
    <row r="51" spans="6:7" x14ac:dyDescent="0.35">
      <c r="F51" s="2"/>
      <c r="G51" s="2"/>
    </row>
    <row r="52" spans="6:7" x14ac:dyDescent="0.35">
      <c r="F52" s="2"/>
      <c r="G52" s="2"/>
    </row>
    <row r="53" spans="6:7" x14ac:dyDescent="0.35">
      <c r="F53" s="2"/>
      <c r="G53" s="2"/>
    </row>
    <row r="54" spans="6:7" x14ac:dyDescent="0.35">
      <c r="F54" s="2"/>
      <c r="G54" s="2"/>
    </row>
    <row r="55" spans="6:7" x14ac:dyDescent="0.35">
      <c r="F55" s="2"/>
      <c r="G55" s="2"/>
    </row>
    <row r="56" spans="6:7" x14ac:dyDescent="0.35">
      <c r="F56" s="2"/>
      <c r="G56" s="2"/>
    </row>
    <row r="57" spans="6:7" x14ac:dyDescent="0.35">
      <c r="F57" s="2"/>
      <c r="G57" s="2"/>
    </row>
    <row r="58" spans="6:7" x14ac:dyDescent="0.35">
      <c r="F58" s="2"/>
      <c r="G58" s="2"/>
    </row>
    <row r="59" spans="6:7" x14ac:dyDescent="0.35">
      <c r="F59" s="2"/>
      <c r="G59" s="2"/>
    </row>
    <row r="60" spans="6:7" x14ac:dyDescent="0.35">
      <c r="F60" s="2"/>
      <c r="G60" s="2"/>
    </row>
    <row r="61" spans="6:7" x14ac:dyDescent="0.35">
      <c r="F61" s="2"/>
      <c r="G61" s="2"/>
    </row>
    <row r="62" spans="6:7" x14ac:dyDescent="0.35">
      <c r="F62" s="2"/>
      <c r="G62" s="2"/>
    </row>
    <row r="63" spans="6:7" x14ac:dyDescent="0.35">
      <c r="F63" s="2"/>
      <c r="G63" s="2"/>
    </row>
    <row r="64" spans="6:7" x14ac:dyDescent="0.35">
      <c r="F64" s="2"/>
      <c r="G64" s="2"/>
    </row>
    <row r="65" spans="6:7" x14ac:dyDescent="0.35">
      <c r="F65" s="2"/>
      <c r="G65" s="2"/>
    </row>
    <row r="66" spans="6:7" x14ac:dyDescent="0.35">
      <c r="F66" s="2"/>
      <c r="G66" s="2"/>
    </row>
    <row r="67" spans="6:7" x14ac:dyDescent="0.35">
      <c r="F67" s="2"/>
      <c r="G67" s="2"/>
    </row>
    <row r="68" spans="6:7" x14ac:dyDescent="0.35">
      <c r="F68" s="2"/>
      <c r="G68" s="2"/>
    </row>
    <row r="69" spans="6:7" x14ac:dyDescent="0.35">
      <c r="F69" s="2"/>
      <c r="G69" s="2"/>
    </row>
    <row r="70" spans="6:7" x14ac:dyDescent="0.35">
      <c r="F70" s="2"/>
      <c r="G70" s="2"/>
    </row>
    <row r="71" spans="6:7" x14ac:dyDescent="0.35">
      <c r="F71" s="2"/>
      <c r="G71" s="2"/>
    </row>
    <row r="72" spans="6:7" x14ac:dyDescent="0.35">
      <c r="F72" s="2"/>
      <c r="G72" s="2"/>
    </row>
    <row r="73" spans="6:7" x14ac:dyDescent="0.35">
      <c r="F73" s="2"/>
      <c r="G73" s="2"/>
    </row>
    <row r="74" spans="6:7" x14ac:dyDescent="0.35">
      <c r="F74" s="2"/>
      <c r="G74" s="2"/>
    </row>
    <row r="75" spans="6:7" x14ac:dyDescent="0.35">
      <c r="F75" s="2"/>
      <c r="G75" s="2"/>
    </row>
    <row r="76" spans="6:7" x14ac:dyDescent="0.35">
      <c r="F76" s="2"/>
      <c r="G76" s="2"/>
    </row>
    <row r="77" spans="6:7" x14ac:dyDescent="0.35">
      <c r="F77" s="2"/>
      <c r="G77" s="2"/>
    </row>
    <row r="78" spans="6:7" x14ac:dyDescent="0.35">
      <c r="F78" s="2"/>
      <c r="G78" s="2"/>
    </row>
  </sheetData>
  <mergeCells count="5">
    <mergeCell ref="B43:N43"/>
    <mergeCell ref="C4:H4"/>
    <mergeCell ref="B2:N2"/>
    <mergeCell ref="B3:N3"/>
    <mergeCell ref="I4:N4"/>
  </mergeCells>
  <pageMargins left="0.7" right="0.7" top="0.75" bottom="0.75" header="0.3" footer="0.3"/>
  <pageSetup paperSize="126" orientation="portrait" r:id="rId1"/>
  <ignoredErrors>
    <ignoredError sqref="C5:E5 H5 F5:G5 I5:N5" numberStoredAsText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125D6-FD8D-4AF0-8DE8-6CA8EF40CEA9}">
  <sheetPr>
    <tabColor theme="9" tint="0.79998168889431442"/>
  </sheetPr>
  <dimension ref="A1:L31"/>
  <sheetViews>
    <sheetView workbookViewId="0">
      <selection activeCell="P24" sqref="P24"/>
    </sheetView>
  </sheetViews>
  <sheetFormatPr baseColWidth="10" defaultColWidth="11.453125" defaultRowHeight="14.5" x14ac:dyDescent="0.35"/>
  <cols>
    <col min="1" max="1" width="5.54296875" style="7" customWidth="1"/>
    <col min="2" max="2" width="15.54296875" style="7" customWidth="1"/>
    <col min="3" max="12" width="9" style="7" customWidth="1"/>
    <col min="13" max="16384" width="11.453125" style="7"/>
  </cols>
  <sheetData>
    <row r="1" spans="2:12" ht="15" thickBot="1" x14ac:dyDescent="0.4"/>
    <row r="2" spans="2:12" ht="45" customHeight="1" x14ac:dyDescent="0.35">
      <c r="B2" s="291" t="s">
        <v>187</v>
      </c>
      <c r="C2" s="287"/>
      <c r="D2" s="287"/>
      <c r="E2" s="287"/>
      <c r="F2" s="287"/>
      <c r="G2" s="287"/>
      <c r="H2" s="287"/>
      <c r="I2" s="287"/>
      <c r="J2" s="287"/>
      <c r="K2" s="287"/>
      <c r="L2" s="288"/>
    </row>
    <row r="3" spans="2:12" ht="57.5" x14ac:dyDescent="0.35">
      <c r="B3" s="171" t="s">
        <v>167</v>
      </c>
      <c r="C3" s="152" t="s">
        <v>129</v>
      </c>
      <c r="D3" s="152" t="s">
        <v>130</v>
      </c>
      <c r="E3" s="152" t="s">
        <v>131</v>
      </c>
      <c r="F3" s="152" t="s">
        <v>132</v>
      </c>
      <c r="G3" s="152" t="s">
        <v>133</v>
      </c>
      <c r="H3" s="152" t="s">
        <v>134</v>
      </c>
      <c r="I3" s="152" t="s">
        <v>135</v>
      </c>
      <c r="J3" s="152" t="s">
        <v>136</v>
      </c>
      <c r="K3" s="152" t="s">
        <v>137</v>
      </c>
      <c r="L3" s="153" t="s">
        <v>157</v>
      </c>
    </row>
    <row r="4" spans="2:12" x14ac:dyDescent="0.35">
      <c r="B4" s="171" t="s">
        <v>160</v>
      </c>
      <c r="C4" s="145">
        <v>272</v>
      </c>
      <c r="D4" s="145">
        <v>131.25</v>
      </c>
      <c r="E4" s="145">
        <v>3.5999999999999997E-2</v>
      </c>
      <c r="F4" s="145">
        <v>100</v>
      </c>
      <c r="G4" s="145">
        <v>750</v>
      </c>
      <c r="H4" s="145">
        <v>990</v>
      </c>
      <c r="I4" s="145">
        <v>942</v>
      </c>
      <c r="J4" s="145">
        <v>583</v>
      </c>
      <c r="K4" s="145">
        <v>360</v>
      </c>
      <c r="L4" s="146">
        <v>229.5</v>
      </c>
    </row>
    <row r="5" spans="2:12" x14ac:dyDescent="0.35">
      <c r="B5" s="171" t="s">
        <v>161</v>
      </c>
      <c r="C5" s="145">
        <v>448.04076000000003</v>
      </c>
      <c r="D5" s="145">
        <v>285.58408000000003</v>
      </c>
      <c r="E5" s="145">
        <v>377.08836000000002</v>
      </c>
      <c r="F5" s="145">
        <v>156.006</v>
      </c>
      <c r="G5" s="145">
        <v>234.5</v>
      </c>
      <c r="H5" s="145">
        <v>666.47383999999988</v>
      </c>
      <c r="I5" s="145">
        <v>351.21426000000002</v>
      </c>
      <c r="J5" s="145">
        <v>348.17599999999999</v>
      </c>
      <c r="K5" s="145">
        <v>479.14128000000005</v>
      </c>
      <c r="L5" s="146">
        <v>529.07384000000002</v>
      </c>
    </row>
    <row r="6" spans="2:12" x14ac:dyDescent="0.35">
      <c r="B6" s="171" t="s">
        <v>162</v>
      </c>
      <c r="C6" s="145">
        <v>1517.01</v>
      </c>
      <c r="D6" s="145">
        <v>2006.5208000000002</v>
      </c>
      <c r="E6" s="145">
        <v>2475.9780000000005</v>
      </c>
      <c r="F6" s="145">
        <v>2578.2660000000001</v>
      </c>
      <c r="G6" s="145">
        <v>2876.247640000001</v>
      </c>
      <c r="H6" s="145">
        <v>2203.1189999999997</v>
      </c>
      <c r="I6" s="145">
        <v>2376.9186800000002</v>
      </c>
      <c r="J6" s="145">
        <v>2296.8020799999999</v>
      </c>
      <c r="K6" s="145">
        <v>2103.9770800000001</v>
      </c>
      <c r="L6" s="146">
        <v>2606.3849</v>
      </c>
    </row>
    <row r="7" spans="2:12" x14ac:dyDescent="0.35">
      <c r="B7" s="171" t="s">
        <v>188</v>
      </c>
      <c r="C7" s="145"/>
      <c r="D7" s="145"/>
      <c r="E7" s="145"/>
      <c r="F7" s="145"/>
      <c r="G7" s="145">
        <v>40</v>
      </c>
      <c r="H7" s="145"/>
      <c r="I7" s="145"/>
      <c r="J7" s="145"/>
      <c r="K7" s="145"/>
      <c r="L7" s="146"/>
    </row>
    <row r="8" spans="2:12" x14ac:dyDescent="0.35">
      <c r="B8" s="171" t="s">
        <v>189</v>
      </c>
      <c r="C8" s="145">
        <v>620.81600000000003</v>
      </c>
      <c r="D8" s="145">
        <v>325.08800000000002</v>
      </c>
      <c r="E8" s="145">
        <v>291.08512000000002</v>
      </c>
      <c r="F8" s="145">
        <v>650.95000000000005</v>
      </c>
      <c r="G8" s="145">
        <v>507.37656000000004</v>
      </c>
      <c r="H8" s="145">
        <v>1321.4251199999999</v>
      </c>
      <c r="I8" s="145">
        <v>575.81799999999998</v>
      </c>
      <c r="J8" s="145">
        <v>143.696</v>
      </c>
      <c r="K8" s="145">
        <v>210.792</v>
      </c>
      <c r="L8" s="146">
        <v>650.59500000000003</v>
      </c>
    </row>
    <row r="9" spans="2:12" x14ac:dyDescent="0.35">
      <c r="B9" s="171" t="s">
        <v>163</v>
      </c>
      <c r="C9" s="145">
        <v>3818.8821999999996</v>
      </c>
      <c r="D9" s="145">
        <v>3266.8638000000001</v>
      </c>
      <c r="E9" s="145">
        <v>5855.5592000000006</v>
      </c>
      <c r="F9" s="145">
        <v>5999.893</v>
      </c>
      <c r="G9" s="145">
        <v>6595.0409</v>
      </c>
      <c r="H9" s="145">
        <v>8350.8159199999973</v>
      </c>
      <c r="I9" s="145">
        <v>8814.229440000001</v>
      </c>
      <c r="J9" s="145">
        <v>7634.9593599999998</v>
      </c>
      <c r="K9" s="145">
        <v>8258.7268000000004</v>
      </c>
      <c r="L9" s="146">
        <v>5492.5978400000004</v>
      </c>
    </row>
    <row r="10" spans="2:12" x14ac:dyDescent="0.35">
      <c r="B10" s="171" t="s">
        <v>164</v>
      </c>
      <c r="C10" s="145">
        <v>94</v>
      </c>
      <c r="D10" s="145">
        <v>276</v>
      </c>
      <c r="E10" s="145">
        <v>26</v>
      </c>
      <c r="F10" s="145">
        <v>72</v>
      </c>
      <c r="G10" s="145">
        <v>130.75</v>
      </c>
      <c r="H10" s="145">
        <v>53.8</v>
      </c>
      <c r="I10" s="145">
        <v>41.7</v>
      </c>
      <c r="J10" s="145">
        <v>52</v>
      </c>
      <c r="K10" s="145">
        <v>76</v>
      </c>
      <c r="L10" s="146"/>
    </row>
    <row r="11" spans="2:12" ht="15" thickBot="1" x14ac:dyDescent="0.4">
      <c r="B11" s="192" t="s">
        <v>165</v>
      </c>
      <c r="C11" s="147">
        <v>598</v>
      </c>
      <c r="D11" s="147"/>
      <c r="E11" s="147">
        <v>208</v>
      </c>
      <c r="F11" s="147">
        <v>234</v>
      </c>
      <c r="G11" s="147">
        <v>208</v>
      </c>
      <c r="H11" s="147">
        <v>572</v>
      </c>
      <c r="I11" s="147">
        <v>104</v>
      </c>
      <c r="J11" s="147">
        <v>312</v>
      </c>
      <c r="K11" s="147">
        <v>572</v>
      </c>
      <c r="L11" s="148">
        <v>468</v>
      </c>
    </row>
    <row r="12" spans="2:12" ht="15.75" customHeight="1" thickBot="1" x14ac:dyDescent="0.4">
      <c r="B12" s="292" t="s">
        <v>153</v>
      </c>
      <c r="C12" s="293"/>
      <c r="D12" s="293"/>
      <c r="E12" s="293"/>
      <c r="F12" s="293"/>
      <c r="G12" s="293"/>
      <c r="H12" s="293"/>
      <c r="I12" s="293"/>
      <c r="J12" s="293"/>
      <c r="K12" s="293"/>
      <c r="L12" s="294"/>
    </row>
    <row r="13" spans="2:12" x14ac:dyDescent="0.35"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1"/>
    </row>
    <row r="14" spans="2:12" x14ac:dyDescent="0.35">
      <c r="B14" s="141"/>
      <c r="C14" s="141"/>
      <c r="D14" s="141"/>
      <c r="E14" s="141"/>
      <c r="F14" s="141"/>
      <c r="G14" s="141"/>
      <c r="H14" s="141"/>
      <c r="I14" s="141"/>
      <c r="J14" s="141"/>
      <c r="K14" s="141"/>
      <c r="L14" s="141"/>
    </row>
    <row r="15" spans="2:12" x14ac:dyDescent="0.35">
      <c r="B15" s="141"/>
      <c r="C15" s="141"/>
      <c r="D15" s="141"/>
      <c r="E15" s="141"/>
      <c r="F15" s="141"/>
      <c r="G15" s="141"/>
      <c r="H15" s="141"/>
      <c r="I15" s="141"/>
      <c r="J15" s="140"/>
      <c r="K15" s="141"/>
      <c r="L15" s="141"/>
    </row>
    <row r="16" spans="2:12" x14ac:dyDescent="0.35">
      <c r="B16" s="141"/>
      <c r="C16" s="141"/>
      <c r="D16" s="141"/>
      <c r="E16" s="141"/>
      <c r="F16" s="141"/>
      <c r="G16" s="141"/>
      <c r="H16" s="141"/>
      <c r="I16" s="141"/>
      <c r="J16" s="140"/>
      <c r="K16" s="141"/>
      <c r="L16" s="141"/>
    </row>
    <row r="17" spans="1:12" x14ac:dyDescent="0.35">
      <c r="B17" s="141"/>
      <c r="C17" s="141"/>
      <c r="D17" s="141"/>
      <c r="E17" s="141"/>
      <c r="F17" s="141"/>
      <c r="G17" s="141"/>
      <c r="H17" s="141"/>
      <c r="I17" s="141"/>
      <c r="J17" s="140"/>
      <c r="K17" s="141"/>
      <c r="L17" s="141"/>
    </row>
    <row r="18" spans="1:12" x14ac:dyDescent="0.35">
      <c r="B18" s="141"/>
      <c r="C18" s="141"/>
      <c r="D18" s="141"/>
      <c r="E18" s="141"/>
      <c r="F18" s="141"/>
      <c r="G18" s="141"/>
      <c r="H18" s="141"/>
      <c r="I18" s="141"/>
      <c r="J18" s="140"/>
      <c r="K18" s="141"/>
      <c r="L18" s="141"/>
    </row>
    <row r="19" spans="1:12" x14ac:dyDescent="0.35">
      <c r="B19" s="141"/>
      <c r="C19" s="141"/>
      <c r="D19" s="141"/>
      <c r="E19" s="141"/>
      <c r="F19" s="141"/>
      <c r="G19" s="141"/>
      <c r="H19" s="141"/>
      <c r="I19" s="141"/>
      <c r="J19" s="140"/>
      <c r="K19" s="141"/>
      <c r="L19" s="141"/>
    </row>
    <row r="20" spans="1:12" x14ac:dyDescent="0.35">
      <c r="B20" s="141"/>
      <c r="C20" s="141"/>
      <c r="D20" s="141"/>
      <c r="E20" s="141"/>
      <c r="F20" s="141"/>
      <c r="G20" s="141"/>
      <c r="H20" s="141"/>
      <c r="I20" s="141"/>
      <c r="J20" s="140"/>
      <c r="K20" s="141"/>
      <c r="L20" s="141"/>
    </row>
    <row r="21" spans="1:12" x14ac:dyDescent="0.35">
      <c r="B21" s="141"/>
      <c r="C21" s="141"/>
      <c r="D21" s="141"/>
      <c r="E21" s="141"/>
      <c r="F21" s="141"/>
      <c r="G21" s="141"/>
      <c r="H21" s="141"/>
      <c r="I21" s="141"/>
      <c r="J21" s="140"/>
      <c r="K21" s="141"/>
      <c r="L21" s="141"/>
    </row>
    <row r="22" spans="1:12" x14ac:dyDescent="0.35">
      <c r="B22" s="141"/>
      <c r="C22" s="141"/>
      <c r="D22" s="141"/>
      <c r="E22" s="141"/>
      <c r="F22" s="141"/>
      <c r="G22" s="141"/>
      <c r="H22" s="141"/>
      <c r="I22" s="141"/>
      <c r="J22" s="140"/>
      <c r="K22" s="141"/>
      <c r="L22" s="141"/>
    </row>
    <row r="23" spans="1:12" x14ac:dyDescent="0.35">
      <c r="B23" s="141"/>
      <c r="C23" s="141"/>
      <c r="D23" s="141"/>
      <c r="E23" s="141"/>
      <c r="F23" s="141"/>
      <c r="G23" s="141"/>
      <c r="H23" s="141"/>
      <c r="I23" s="141"/>
      <c r="J23" s="140"/>
      <c r="K23" s="141"/>
      <c r="L23" s="141"/>
    </row>
    <row r="24" spans="1:12" x14ac:dyDescent="0.35">
      <c r="B24" s="141"/>
      <c r="C24" s="141"/>
      <c r="D24" s="141"/>
      <c r="E24" s="141"/>
      <c r="F24" s="141"/>
      <c r="G24" s="141"/>
      <c r="H24" s="141"/>
      <c r="I24" s="141"/>
      <c r="J24" s="140"/>
      <c r="K24" s="141"/>
      <c r="L24" s="141"/>
    </row>
    <row r="25" spans="1:12" x14ac:dyDescent="0.35">
      <c r="B25" s="141"/>
      <c r="C25" s="141"/>
      <c r="D25" s="141"/>
      <c r="E25" s="141"/>
      <c r="F25" s="141"/>
      <c r="G25" s="141"/>
      <c r="H25" s="141"/>
      <c r="I25" s="141"/>
      <c r="J25" s="140"/>
      <c r="K25" s="141"/>
      <c r="L25" s="141"/>
    </row>
    <row r="26" spans="1:12" x14ac:dyDescent="0.35">
      <c r="B26" s="141"/>
      <c r="C26" s="141"/>
      <c r="D26" s="141"/>
      <c r="E26" s="141"/>
      <c r="F26" s="141"/>
      <c r="G26" s="141"/>
      <c r="H26" s="141"/>
      <c r="I26" s="141"/>
      <c r="J26" s="140"/>
      <c r="K26" s="141"/>
      <c r="L26" s="141"/>
    </row>
    <row r="27" spans="1:12" ht="29.25" customHeight="1" x14ac:dyDescent="0.35">
      <c r="B27" s="295" t="s">
        <v>153</v>
      </c>
      <c r="C27" s="295"/>
      <c r="D27" s="295"/>
      <c r="E27" s="295"/>
      <c r="F27" s="295"/>
      <c r="G27" s="295"/>
      <c r="H27" s="295"/>
      <c r="I27" s="295"/>
      <c r="J27" s="295"/>
      <c r="K27" s="295"/>
      <c r="L27" s="295"/>
    </row>
    <row r="28" spans="1:12" x14ac:dyDescent="0.35">
      <c r="B28" s="141"/>
      <c r="C28" s="141"/>
      <c r="D28" s="141"/>
      <c r="E28" s="141"/>
      <c r="F28" s="141"/>
      <c r="G28" s="141"/>
      <c r="H28" s="141"/>
      <c r="I28" s="141"/>
      <c r="J28" s="141"/>
      <c r="K28" s="141"/>
      <c r="L28" s="141"/>
    </row>
    <row r="31" spans="1:12" ht="29.25" customHeight="1" x14ac:dyDescent="0.35">
      <c r="A31" s="124"/>
      <c r="B31" s="124"/>
      <c r="C31" s="125"/>
      <c r="D31" s="125"/>
      <c r="E31" s="125"/>
      <c r="F31" s="125"/>
      <c r="G31" s="125"/>
    </row>
  </sheetData>
  <mergeCells count="3">
    <mergeCell ref="B2:L2"/>
    <mergeCell ref="B12:L12"/>
    <mergeCell ref="B27:L27"/>
  </mergeCells>
  <pageMargins left="0.70866141732283472" right="0.70866141732283472" top="0.74803149606299213" bottom="0.74803149606299213" header="0.31496062992125984" footer="0.31496062992125984"/>
  <pageSetup paperSize="12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6C189-82F0-4157-A99C-9E11FBEAC8FB}">
  <dimension ref="A1:K56"/>
  <sheetViews>
    <sheetView topLeftCell="A4" workbookViewId="0">
      <selection activeCell="G4" sqref="G1:G1048576"/>
    </sheetView>
  </sheetViews>
  <sheetFormatPr baseColWidth="10" defaultColWidth="17.453125" defaultRowHeight="15" customHeight="1" x14ac:dyDescent="0.35"/>
  <cols>
    <col min="1" max="1" width="8.26953125" style="79" customWidth="1"/>
    <col min="2" max="5" width="13.1796875" style="79" customWidth="1"/>
    <col min="6" max="6" width="15.54296875" style="79" customWidth="1"/>
    <col min="7" max="7" width="11.453125" style="79" customWidth="1"/>
    <col min="8" max="8" width="5.26953125" style="79" customWidth="1"/>
    <col min="9" max="16384" width="17.453125" style="79"/>
  </cols>
  <sheetData>
    <row r="1" spans="1:8" ht="15" customHeight="1" x14ac:dyDescent="0.35">
      <c r="A1" s="212"/>
      <c r="B1" s="212"/>
      <c r="C1" s="212"/>
      <c r="D1" s="212"/>
      <c r="E1" s="212"/>
      <c r="F1" s="212"/>
      <c r="G1" s="212"/>
    </row>
    <row r="2" spans="1:8" s="80" customFormat="1" ht="15" customHeight="1" x14ac:dyDescent="0.35">
      <c r="A2" s="212" t="s">
        <v>103</v>
      </c>
      <c r="B2" s="212"/>
      <c r="C2" s="212"/>
      <c r="D2" s="212"/>
      <c r="E2" s="212"/>
      <c r="F2" s="212"/>
      <c r="G2" s="212"/>
    </row>
    <row r="3" spans="1:8" s="80" customFormat="1" ht="15" customHeight="1" x14ac:dyDescent="0.35">
      <c r="A3" s="212" t="s">
        <v>104</v>
      </c>
      <c r="B3" s="212"/>
      <c r="C3" s="212"/>
      <c r="D3" s="212"/>
      <c r="E3" s="212"/>
      <c r="F3" s="212"/>
      <c r="G3" s="212"/>
    </row>
    <row r="4" spans="1:8" s="80" customFormat="1" ht="15" customHeight="1" x14ac:dyDescent="0.35">
      <c r="A4" s="81"/>
      <c r="B4" s="81"/>
      <c r="C4" s="81"/>
      <c r="D4" s="81"/>
      <c r="E4" s="81"/>
      <c r="F4" s="81"/>
      <c r="G4" s="130"/>
    </row>
    <row r="5" spans="1:8" s="80" customFormat="1" ht="15" customHeight="1" x14ac:dyDescent="0.35">
      <c r="A5" s="82" t="s">
        <v>105</v>
      </c>
      <c r="B5" s="83" t="s">
        <v>94</v>
      </c>
      <c r="C5" s="83"/>
      <c r="D5" s="83"/>
      <c r="E5" s="83"/>
      <c r="F5" s="83"/>
      <c r="G5" s="84" t="s">
        <v>95</v>
      </c>
      <c r="H5" s="85"/>
    </row>
    <row r="6" spans="1:8" s="80" customFormat="1" ht="15" customHeight="1" x14ac:dyDescent="0.35">
      <c r="A6" s="86"/>
      <c r="B6" s="86"/>
      <c r="C6" s="86"/>
      <c r="D6" s="86"/>
      <c r="E6" s="86"/>
      <c r="F6" s="86"/>
      <c r="G6" s="87"/>
    </row>
    <row r="7" spans="1:8" s="80" customFormat="1" ht="30" customHeight="1" x14ac:dyDescent="0.35">
      <c r="A7" s="88" t="s">
        <v>96</v>
      </c>
      <c r="B7" s="213" t="s">
        <v>106</v>
      </c>
      <c r="C7" s="213"/>
      <c r="D7" s="213"/>
      <c r="E7" s="213"/>
      <c r="F7" s="213"/>
      <c r="G7" s="99">
        <v>1</v>
      </c>
    </row>
    <row r="8" spans="1:8" s="80" customFormat="1" ht="15" customHeight="1" x14ac:dyDescent="0.35">
      <c r="A8" s="88" t="s">
        <v>97</v>
      </c>
      <c r="B8" s="205" t="s">
        <v>71</v>
      </c>
      <c r="C8" s="205"/>
      <c r="D8" s="205"/>
      <c r="E8" s="205"/>
      <c r="F8" s="205"/>
      <c r="G8" s="99">
        <v>4</v>
      </c>
    </row>
    <row r="9" spans="1:8" s="80" customFormat="1" ht="15" customHeight="1" x14ac:dyDescent="0.35">
      <c r="A9" s="88" t="s">
        <v>98</v>
      </c>
      <c r="B9" s="205" t="s">
        <v>72</v>
      </c>
      <c r="C9" s="205"/>
      <c r="D9" s="205"/>
      <c r="E9" s="205"/>
      <c r="F9" s="205"/>
      <c r="G9" s="98">
        <v>6</v>
      </c>
    </row>
    <row r="10" spans="1:8" s="128" customFormat="1" ht="15" customHeight="1" x14ac:dyDescent="0.35">
      <c r="A10" s="88" t="s">
        <v>99</v>
      </c>
      <c r="B10" s="205" t="s">
        <v>121</v>
      </c>
      <c r="C10" s="205"/>
      <c r="D10" s="205"/>
      <c r="E10" s="205"/>
      <c r="F10" s="205"/>
      <c r="G10" s="98">
        <v>7</v>
      </c>
    </row>
    <row r="11" spans="1:8" s="80" customFormat="1" ht="15" customHeight="1" x14ac:dyDescent="0.35">
      <c r="A11" s="88" t="s">
        <v>100</v>
      </c>
      <c r="B11" s="205" t="s">
        <v>108</v>
      </c>
      <c r="C11" s="205"/>
      <c r="D11" s="205"/>
      <c r="E11" s="205"/>
      <c r="F11" s="205"/>
      <c r="G11" s="98">
        <v>9</v>
      </c>
    </row>
    <row r="12" spans="1:8" s="80" customFormat="1" ht="15" customHeight="1" x14ac:dyDescent="0.35">
      <c r="A12" s="88" t="s">
        <v>101</v>
      </c>
      <c r="B12" s="205" t="s">
        <v>80</v>
      </c>
      <c r="C12" s="205"/>
      <c r="D12" s="205"/>
      <c r="E12" s="205"/>
      <c r="F12" s="205"/>
      <c r="G12" s="98">
        <v>10</v>
      </c>
    </row>
    <row r="13" spans="1:8" s="128" customFormat="1" ht="15" customHeight="1" x14ac:dyDescent="0.35">
      <c r="A13" s="88" t="s">
        <v>102</v>
      </c>
      <c r="B13" s="205" t="s">
        <v>123</v>
      </c>
      <c r="C13" s="205"/>
      <c r="D13" s="205"/>
      <c r="E13" s="205"/>
      <c r="F13" s="205"/>
      <c r="G13" s="98">
        <v>11</v>
      </c>
    </row>
    <row r="14" spans="1:8" s="131" customFormat="1" ht="15" customHeight="1" x14ac:dyDescent="0.35">
      <c r="A14" s="88" t="s">
        <v>116</v>
      </c>
      <c r="B14" s="205" t="s">
        <v>168</v>
      </c>
      <c r="C14" s="205"/>
      <c r="D14" s="205"/>
      <c r="E14" s="205"/>
      <c r="F14" s="205"/>
      <c r="G14" s="159">
        <v>12</v>
      </c>
    </row>
    <row r="15" spans="1:8" s="131" customFormat="1" ht="15" customHeight="1" x14ac:dyDescent="0.35">
      <c r="A15" s="88" t="s">
        <v>147</v>
      </c>
      <c r="B15" s="205" t="s">
        <v>171</v>
      </c>
      <c r="C15" s="205"/>
      <c r="D15" s="205"/>
      <c r="E15" s="205"/>
      <c r="F15" s="205"/>
      <c r="G15" s="98">
        <v>13</v>
      </c>
    </row>
    <row r="16" spans="1:8" s="131" customFormat="1" ht="30" customHeight="1" x14ac:dyDescent="0.35">
      <c r="A16" s="88" t="s">
        <v>148</v>
      </c>
      <c r="B16" s="205" t="s">
        <v>173</v>
      </c>
      <c r="C16" s="205"/>
      <c r="D16" s="205"/>
      <c r="E16" s="205"/>
      <c r="F16" s="205"/>
      <c r="G16" s="98">
        <v>14</v>
      </c>
    </row>
    <row r="17" spans="1:11" s="184" customFormat="1" ht="15" customHeight="1" x14ac:dyDescent="0.35">
      <c r="A17" s="184" t="s">
        <v>149</v>
      </c>
      <c r="B17" s="209" t="s">
        <v>81</v>
      </c>
      <c r="C17" s="209"/>
      <c r="D17" s="209"/>
      <c r="E17" s="209"/>
      <c r="F17" s="209"/>
      <c r="G17" s="159">
        <v>15</v>
      </c>
    </row>
    <row r="18" spans="1:11" s="184" customFormat="1" ht="15" customHeight="1" x14ac:dyDescent="0.35">
      <c r="A18" s="191" t="s">
        <v>178</v>
      </c>
      <c r="B18" s="209" t="s">
        <v>124</v>
      </c>
      <c r="C18" s="209"/>
      <c r="D18" s="209"/>
      <c r="E18" s="209"/>
      <c r="F18" s="209"/>
      <c r="G18" s="159">
        <v>16</v>
      </c>
    </row>
    <row r="19" spans="1:11" s="184" customFormat="1" ht="15" customHeight="1" x14ac:dyDescent="0.35">
      <c r="A19" s="184" t="s">
        <v>181</v>
      </c>
      <c r="B19" s="209" t="s">
        <v>179</v>
      </c>
      <c r="C19" s="209"/>
      <c r="D19" s="209"/>
      <c r="E19" s="209"/>
      <c r="F19" s="209"/>
      <c r="G19" s="159">
        <v>17</v>
      </c>
    </row>
    <row r="20" spans="1:11" s="184" customFormat="1" ht="30" customHeight="1" x14ac:dyDescent="0.35">
      <c r="A20" s="191" t="s">
        <v>182</v>
      </c>
      <c r="B20" s="209" t="s">
        <v>180</v>
      </c>
      <c r="C20" s="209"/>
      <c r="D20" s="209"/>
      <c r="E20" s="209"/>
      <c r="F20" s="209"/>
      <c r="G20" s="159">
        <v>18</v>
      </c>
    </row>
    <row r="21" spans="1:11" s="184" customFormat="1" ht="30" customHeight="1" x14ac:dyDescent="0.35">
      <c r="A21" s="184" t="s">
        <v>183</v>
      </c>
      <c r="B21" s="209" t="s">
        <v>185</v>
      </c>
      <c r="C21" s="209"/>
      <c r="D21" s="209"/>
      <c r="E21" s="209"/>
      <c r="F21" s="209"/>
      <c r="G21" s="159">
        <v>19</v>
      </c>
    </row>
    <row r="22" spans="1:11" s="184" customFormat="1" ht="15" customHeight="1" x14ac:dyDescent="0.35">
      <c r="A22" s="191" t="s">
        <v>184</v>
      </c>
      <c r="B22" s="211" t="s">
        <v>109</v>
      </c>
      <c r="C22" s="211"/>
      <c r="D22" s="211"/>
      <c r="E22" s="211"/>
      <c r="F22" s="211"/>
      <c r="G22" s="159">
        <v>20</v>
      </c>
      <c r="H22" s="194"/>
    </row>
    <row r="23" spans="1:11" s="184" customFormat="1" ht="15" customHeight="1" x14ac:dyDescent="0.35">
      <c r="A23" s="184" t="s">
        <v>186</v>
      </c>
      <c r="B23" s="211" t="s">
        <v>74</v>
      </c>
      <c r="C23" s="211"/>
      <c r="D23" s="211"/>
      <c r="E23" s="211"/>
      <c r="F23" s="211"/>
      <c r="G23" s="159">
        <v>21</v>
      </c>
      <c r="H23" s="194"/>
    </row>
    <row r="24" spans="1:11" s="184" customFormat="1" ht="15" customHeight="1" x14ac:dyDescent="0.35">
      <c r="A24" s="191"/>
      <c r="B24" s="195"/>
      <c r="C24" s="195"/>
      <c r="D24" s="195"/>
      <c r="E24" s="195"/>
      <c r="F24" s="195"/>
      <c r="G24" s="159"/>
      <c r="H24" s="194"/>
    </row>
    <row r="25" spans="1:11" s="80" customFormat="1" ht="15" customHeight="1" x14ac:dyDescent="0.35">
      <c r="A25" s="82" t="s">
        <v>110</v>
      </c>
      <c r="B25" s="83" t="s">
        <v>94</v>
      </c>
      <c r="C25" s="83"/>
      <c r="D25" s="83"/>
      <c r="E25" s="83"/>
      <c r="F25" s="83"/>
      <c r="G25" s="84" t="s">
        <v>95</v>
      </c>
      <c r="J25" s="90"/>
    </row>
    <row r="26" spans="1:11" s="80" customFormat="1" ht="15" customHeight="1" x14ac:dyDescent="0.35">
      <c r="A26" s="91"/>
      <c r="B26" s="86"/>
      <c r="C26" s="86"/>
      <c r="D26" s="86"/>
      <c r="E26" s="86"/>
      <c r="F26" s="86"/>
      <c r="G26" s="97"/>
    </row>
    <row r="27" spans="1:11" s="80" customFormat="1" ht="15" customHeight="1" x14ac:dyDescent="0.25">
      <c r="A27" s="88" t="s">
        <v>96</v>
      </c>
      <c r="B27" s="210" t="s">
        <v>139</v>
      </c>
      <c r="C27" s="210"/>
      <c r="D27" s="210"/>
      <c r="E27" s="210"/>
      <c r="F27" s="210"/>
      <c r="G27" s="129">
        <v>2</v>
      </c>
    </row>
    <row r="28" spans="1:11" s="80" customFormat="1" ht="14.5" x14ac:dyDescent="0.35">
      <c r="A28" s="88" t="s">
        <v>97</v>
      </c>
      <c r="B28" s="208" t="s">
        <v>140</v>
      </c>
      <c r="C28" s="208"/>
      <c r="D28" s="208"/>
      <c r="E28" s="208"/>
      <c r="F28" s="208"/>
      <c r="G28" s="129">
        <v>3</v>
      </c>
      <c r="H28" s="49"/>
      <c r="I28" s="49"/>
      <c r="J28" s="49"/>
      <c r="K28" s="49"/>
    </row>
    <row r="29" spans="1:11" s="80" customFormat="1" ht="15.75" customHeight="1" x14ac:dyDescent="0.35">
      <c r="A29" s="92" t="s">
        <v>138</v>
      </c>
      <c r="B29" s="207" t="s">
        <v>141</v>
      </c>
      <c r="C29" s="207"/>
      <c r="D29" s="207"/>
      <c r="E29" s="207"/>
      <c r="F29" s="207"/>
      <c r="G29" s="98">
        <v>5</v>
      </c>
      <c r="H29" s="89"/>
    </row>
    <row r="30" spans="1:11" s="80" customFormat="1" ht="15.75" customHeight="1" x14ac:dyDescent="0.35">
      <c r="A30" s="92" t="s">
        <v>143</v>
      </c>
      <c r="B30" s="207" t="s">
        <v>142</v>
      </c>
      <c r="C30" s="207"/>
      <c r="D30" s="207"/>
      <c r="E30" s="207"/>
      <c r="F30" s="207"/>
      <c r="G30" s="98">
        <v>5</v>
      </c>
    </row>
    <row r="31" spans="1:11" s="80" customFormat="1" ht="15.75" customHeight="1" x14ac:dyDescent="0.35">
      <c r="A31" s="88" t="s">
        <v>100</v>
      </c>
      <c r="B31" s="207" t="s">
        <v>145</v>
      </c>
      <c r="C31" s="207"/>
      <c r="D31" s="207"/>
      <c r="E31" s="207"/>
      <c r="F31" s="207"/>
      <c r="G31" s="98">
        <v>8</v>
      </c>
    </row>
    <row r="32" spans="1:11" s="80" customFormat="1" ht="15.75" customHeight="1" x14ac:dyDescent="0.35">
      <c r="A32" s="88" t="s">
        <v>101</v>
      </c>
      <c r="B32" s="205" t="s">
        <v>146</v>
      </c>
      <c r="C32" s="205"/>
      <c r="D32" s="205"/>
      <c r="E32" s="205"/>
      <c r="F32" s="205"/>
      <c r="G32" s="98">
        <v>8</v>
      </c>
    </row>
    <row r="33" spans="1:7" s="80" customFormat="1" ht="15.75" customHeight="1" x14ac:dyDescent="0.35">
      <c r="A33" s="92" t="s">
        <v>144</v>
      </c>
      <c r="B33" s="205" t="s">
        <v>168</v>
      </c>
      <c r="C33" s="205"/>
      <c r="D33" s="205"/>
      <c r="E33" s="205"/>
      <c r="F33" s="205"/>
      <c r="G33" s="98">
        <v>12</v>
      </c>
    </row>
    <row r="34" spans="1:7" s="131" customFormat="1" ht="15.75" customHeight="1" x14ac:dyDescent="0.35">
      <c r="A34" s="92" t="s">
        <v>116</v>
      </c>
      <c r="B34" s="205" t="s">
        <v>179</v>
      </c>
      <c r="C34" s="205"/>
      <c r="D34" s="205"/>
      <c r="E34" s="205"/>
      <c r="F34" s="205"/>
      <c r="G34" s="98">
        <v>17</v>
      </c>
    </row>
    <row r="35" spans="1:7" s="128" customFormat="1" ht="15.75" customHeight="1" x14ac:dyDescent="0.35">
      <c r="A35" s="88"/>
      <c r="B35" s="127"/>
      <c r="C35" s="127"/>
      <c r="D35" s="127"/>
      <c r="E35" s="127"/>
      <c r="F35" s="127"/>
      <c r="G35" s="98"/>
    </row>
    <row r="36" spans="1:7" s="128" customFormat="1" ht="15.75" customHeight="1" x14ac:dyDescent="0.35">
      <c r="A36" s="88"/>
      <c r="B36" s="127"/>
      <c r="C36" s="127"/>
      <c r="D36" s="127"/>
      <c r="E36" s="127"/>
      <c r="F36" s="127"/>
      <c r="G36" s="98"/>
    </row>
    <row r="37" spans="1:7" s="128" customFormat="1" ht="15.75" customHeight="1" x14ac:dyDescent="0.35">
      <c r="A37" s="88"/>
      <c r="B37" s="127"/>
      <c r="C37" s="127"/>
      <c r="D37" s="127"/>
      <c r="E37" s="127"/>
      <c r="F37" s="127"/>
      <c r="G37" s="98"/>
    </row>
    <row r="38" spans="1:7" s="128" customFormat="1" ht="15.75" customHeight="1" x14ac:dyDescent="0.35">
      <c r="A38" s="88"/>
      <c r="B38" s="127"/>
      <c r="C38" s="127"/>
      <c r="D38" s="127"/>
      <c r="E38" s="127"/>
      <c r="F38" s="127"/>
      <c r="G38" s="98"/>
    </row>
    <row r="39" spans="1:7" s="128" customFormat="1" ht="15.75" customHeight="1" x14ac:dyDescent="0.35">
      <c r="A39" s="88"/>
      <c r="B39" s="127"/>
      <c r="C39" s="127"/>
      <c r="D39" s="127"/>
      <c r="E39" s="127"/>
      <c r="F39" s="127"/>
      <c r="G39" s="98"/>
    </row>
    <row r="40" spans="1:7" s="80" customFormat="1" ht="12" customHeight="1" x14ac:dyDescent="0.35">
      <c r="A40" s="93"/>
      <c r="B40" s="94"/>
      <c r="G40" s="97"/>
    </row>
    <row r="41" spans="1:7" s="80" customFormat="1" ht="12" customHeight="1" x14ac:dyDescent="0.35">
      <c r="G41" s="131"/>
    </row>
    <row r="43" spans="1:7" ht="15" customHeight="1" x14ac:dyDescent="0.35">
      <c r="A43" s="88"/>
      <c r="B43" s="206"/>
      <c r="C43" s="206"/>
      <c r="D43" s="206"/>
      <c r="E43" s="206"/>
      <c r="F43" s="206"/>
    </row>
    <row r="56" spans="1:8" ht="30" customHeight="1" x14ac:dyDescent="0.35">
      <c r="A56" s="95"/>
      <c r="H56" s="95"/>
    </row>
  </sheetData>
  <mergeCells count="29">
    <mergeCell ref="B8:F8"/>
    <mergeCell ref="A1:G1"/>
    <mergeCell ref="A2:G2"/>
    <mergeCell ref="A3:G3"/>
    <mergeCell ref="B7:F7"/>
    <mergeCell ref="B9:F9"/>
    <mergeCell ref="B11:F11"/>
    <mergeCell ref="B12:F12"/>
    <mergeCell ref="B17:F17"/>
    <mergeCell ref="B22:F22"/>
    <mergeCell ref="B14:F14"/>
    <mergeCell ref="B15:F15"/>
    <mergeCell ref="B16:F16"/>
    <mergeCell ref="B19:F19"/>
    <mergeCell ref="B20:F20"/>
    <mergeCell ref="B21:F21"/>
    <mergeCell ref="B28:F28"/>
    <mergeCell ref="B10:F10"/>
    <mergeCell ref="B13:F13"/>
    <mergeCell ref="B18:F18"/>
    <mergeCell ref="B27:F27"/>
    <mergeCell ref="B23:F23"/>
    <mergeCell ref="B34:F34"/>
    <mergeCell ref="B43:F43"/>
    <mergeCell ref="B29:F29"/>
    <mergeCell ref="B30:F30"/>
    <mergeCell ref="B31:F31"/>
    <mergeCell ref="B32:F32"/>
    <mergeCell ref="B33:F33"/>
  </mergeCells>
  <phoneticPr fontId="42" type="noConversion"/>
  <hyperlinks>
    <hyperlink ref="G7" location="'1'!A1" display="'1'!A1" xr:uid="{0D6257C2-3F25-4873-B494-9F11C4D10301}"/>
    <hyperlink ref="G8" location="'4'!A1" display="'4'!A1" xr:uid="{A84E5BC2-C35A-4259-B885-873674C6B5B7}"/>
    <hyperlink ref="G28" location="'3'!A1" display="'3'!A1" xr:uid="{E55E4E70-F07E-441A-9F49-DADF0B4B534D}"/>
    <hyperlink ref="G27" location="'2'!A1" display="'2'!A1" xr:uid="{478C9577-57BF-410E-892E-0A8885B332CB}"/>
    <hyperlink ref="G29" location="'5'!A1" display="'5'!A1" xr:uid="{0C3BF2D0-65D7-4F90-882D-5D09B45B51B5}"/>
    <hyperlink ref="G30" location="'5'!A1" display="'5'!A1" xr:uid="{06BDD56A-1BEA-48A2-8362-AA1612E5EEB2}"/>
    <hyperlink ref="G9" location="'6'!A1" display="'6'!A1" xr:uid="{B20D88D6-1942-4B6F-AFB6-2EB628B1E506}"/>
    <hyperlink ref="G10" location="'7'!A1" display="'7'!A1" xr:uid="{D427F444-836B-4E7C-91BA-AD5A1873DEA1}"/>
    <hyperlink ref="G31" location="'8'!A1" display="'8'!A1" xr:uid="{7B02E28D-EBC7-4579-8B4C-A021A8112D5E}"/>
    <hyperlink ref="G32" location="'8'!A1" display="'8'!A1" xr:uid="{A553FDD0-F4D3-44A5-876D-85513524E4DC}"/>
    <hyperlink ref="G11" location="'9'!A1" display="'9'!A1" xr:uid="{1980AEFE-F213-4ED5-8325-123D606BAC5D}"/>
    <hyperlink ref="G12" location="'10'!A1" display="'10'!A1" xr:uid="{5533225B-59FD-4FBC-B336-23790314C30D}"/>
    <hyperlink ref="G13" location="'11'!A1" display="'11'!A1" xr:uid="{EAA4706C-90BE-4A56-A322-0E78D8275279}"/>
    <hyperlink ref="G33" location="'12'!A1" display="'12'!A1" xr:uid="{44C6CBC9-113C-4DE2-A385-8BB1CFD9C89A}"/>
    <hyperlink ref="G17" location="'15'!A1" display="'15'!A1" xr:uid="{8653399E-E8A2-4FCA-923E-3D38280E81B2}"/>
    <hyperlink ref="G18" location="'16'!A1" display="'16'!A1" xr:uid="{F6E7874D-807D-4C65-B73B-087226A18DB9}"/>
    <hyperlink ref="G22" location="'20'!A1" display="'20'!A1" xr:uid="{078598C4-D749-42C3-991F-DB1B58C5B6D0}"/>
    <hyperlink ref="G23" location="'21'!A1" display="'21'!A1" xr:uid="{736FB7B5-3485-442F-812B-78580C1EA71F}"/>
    <hyperlink ref="G15" location="'13'!A1" display="'13'!A1" xr:uid="{0C38ACFC-9D97-4D75-BE66-CA7A656714B1}"/>
    <hyperlink ref="G14" location="'12'!A1" display="'12'!A1" xr:uid="{958072E9-61F5-4288-B25D-A34C82520212}"/>
    <hyperlink ref="G16" location="'14'!A1" display="'14'!A1" xr:uid="{50416FDB-624A-404E-8A36-700E5D3BE1A4}"/>
    <hyperlink ref="G34" location="'17'!A1" display="'17'!A1" xr:uid="{7D7E245C-F535-4E3F-A60F-48A835B207FA}"/>
    <hyperlink ref="G19" location="'17'!A1" display="'17'!A1" xr:uid="{6217448E-CEBF-47D8-AD65-55E4D9CE6BA4}"/>
    <hyperlink ref="G20" location="'18'!A1" display="'18'!A1" xr:uid="{53AA2088-3886-4FCD-A653-3D0F484297A5}"/>
    <hyperlink ref="G21" location="'19'!A1" display="'19'!A1" xr:uid="{5B7E7460-9DE3-4C67-94C2-6EF46C7790C1}"/>
  </hyperlinks>
  <pageMargins left="0.7" right="0.7" top="0.75" bottom="0.75" header="0.3" footer="0.3"/>
  <pageSetup paperSize="126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DC81D-0F0B-4EF9-9DC4-7B4C19733ECA}">
  <sheetPr>
    <tabColor theme="9" tint="0.79998168889431442"/>
  </sheetPr>
  <dimension ref="B1:M34"/>
  <sheetViews>
    <sheetView workbookViewId="0">
      <selection activeCell="B2" sqref="B2:M34"/>
    </sheetView>
  </sheetViews>
  <sheetFormatPr baseColWidth="10" defaultColWidth="11.453125" defaultRowHeight="14.5" x14ac:dyDescent="0.35"/>
  <cols>
    <col min="1" max="1" width="5.81640625" style="141" customWidth="1"/>
    <col min="2" max="2" width="9.81640625" style="193" customWidth="1"/>
    <col min="3" max="3" width="10.26953125" style="141" customWidth="1"/>
    <col min="4" max="13" width="6.81640625" style="141" customWidth="1"/>
    <col min="14" max="16384" width="11.453125" style="141"/>
  </cols>
  <sheetData>
    <row r="1" spans="2:13" ht="15" thickBot="1" x14ac:dyDescent="0.4"/>
    <row r="2" spans="2:13" ht="45" customHeight="1" x14ac:dyDescent="0.35">
      <c r="B2" s="291" t="s">
        <v>190</v>
      </c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7"/>
    </row>
    <row r="3" spans="2:13" ht="57.5" x14ac:dyDescent="0.35">
      <c r="B3" s="171" t="s">
        <v>167</v>
      </c>
      <c r="C3" s="174" t="s">
        <v>166</v>
      </c>
      <c r="D3" s="152" t="s">
        <v>129</v>
      </c>
      <c r="E3" s="152" t="s">
        <v>130</v>
      </c>
      <c r="F3" s="152" t="s">
        <v>131</v>
      </c>
      <c r="G3" s="152" t="s">
        <v>132</v>
      </c>
      <c r="H3" s="152" t="s">
        <v>133</v>
      </c>
      <c r="I3" s="152" t="s">
        <v>134</v>
      </c>
      <c r="J3" s="152" t="s">
        <v>135</v>
      </c>
      <c r="K3" s="152" t="s">
        <v>136</v>
      </c>
      <c r="L3" s="152" t="s">
        <v>137</v>
      </c>
      <c r="M3" s="153" t="s">
        <v>157</v>
      </c>
    </row>
    <row r="4" spans="2:13" x14ac:dyDescent="0.35">
      <c r="B4" s="318" t="s">
        <v>160</v>
      </c>
      <c r="C4" s="175" t="s">
        <v>23</v>
      </c>
      <c r="D4" s="144">
        <v>46</v>
      </c>
      <c r="E4" s="144">
        <v>131.25</v>
      </c>
      <c r="F4" s="144">
        <v>3.5999999999999997E-2</v>
      </c>
      <c r="G4" s="144"/>
      <c r="H4" s="144">
        <v>650</v>
      </c>
      <c r="I4" s="144">
        <v>990</v>
      </c>
      <c r="J4" s="144">
        <v>942</v>
      </c>
      <c r="K4" s="144">
        <v>550</v>
      </c>
      <c r="L4" s="144">
        <v>360</v>
      </c>
      <c r="M4" s="149">
        <v>229.5</v>
      </c>
    </row>
    <row r="5" spans="2:13" x14ac:dyDescent="0.35">
      <c r="B5" s="319"/>
      <c r="C5" s="175" t="s">
        <v>29</v>
      </c>
      <c r="D5" s="144">
        <v>200</v>
      </c>
      <c r="E5" s="144"/>
      <c r="F5" s="144"/>
      <c r="G5" s="144">
        <v>100</v>
      </c>
      <c r="H5" s="144">
        <v>100</v>
      </c>
      <c r="I5" s="144"/>
      <c r="J5" s="144"/>
      <c r="K5" s="144"/>
      <c r="L5" s="144"/>
      <c r="M5" s="149"/>
    </row>
    <row r="6" spans="2:13" x14ac:dyDescent="0.35">
      <c r="B6" s="320"/>
      <c r="C6" s="175" t="s">
        <v>26</v>
      </c>
      <c r="D6" s="144">
        <v>26</v>
      </c>
      <c r="E6" s="144"/>
      <c r="F6" s="144"/>
      <c r="G6" s="144"/>
      <c r="H6" s="144"/>
      <c r="I6" s="144"/>
      <c r="J6" s="144"/>
      <c r="K6" s="144">
        <v>33</v>
      </c>
      <c r="L6" s="144"/>
      <c r="M6" s="149"/>
    </row>
    <row r="7" spans="2:13" x14ac:dyDescent="0.35">
      <c r="B7" s="318" t="s">
        <v>161</v>
      </c>
      <c r="C7" s="175" t="s">
        <v>36</v>
      </c>
      <c r="D7" s="144"/>
      <c r="E7" s="144"/>
      <c r="F7" s="144"/>
      <c r="G7" s="144"/>
      <c r="H7" s="144"/>
      <c r="I7" s="144"/>
      <c r="J7" s="144">
        <v>1.1699999999999999E-2</v>
      </c>
      <c r="K7" s="144">
        <v>0.30399999999999999</v>
      </c>
      <c r="L7" s="144"/>
      <c r="M7" s="149"/>
    </row>
    <row r="8" spans="2:13" x14ac:dyDescent="0.35">
      <c r="B8" s="319"/>
      <c r="C8" s="175" t="s">
        <v>28</v>
      </c>
      <c r="D8" s="144"/>
      <c r="E8" s="144">
        <v>26</v>
      </c>
      <c r="F8" s="144"/>
      <c r="G8" s="144"/>
      <c r="H8" s="144"/>
      <c r="I8" s="144"/>
      <c r="J8" s="144"/>
      <c r="K8" s="144"/>
      <c r="L8" s="144"/>
      <c r="M8" s="149"/>
    </row>
    <row r="9" spans="2:13" x14ac:dyDescent="0.35">
      <c r="B9" s="319"/>
      <c r="C9" s="175" t="s">
        <v>21</v>
      </c>
      <c r="D9" s="144">
        <v>63.847999999999999</v>
      </c>
      <c r="E9" s="144">
        <v>50.847999999999999</v>
      </c>
      <c r="F9" s="144">
        <v>50.847999999999999</v>
      </c>
      <c r="G9" s="144"/>
      <c r="H9" s="144"/>
      <c r="I9" s="144">
        <v>77.973839999999996</v>
      </c>
      <c r="J9" s="144">
        <v>25.42</v>
      </c>
      <c r="K9" s="144"/>
      <c r="L9" s="144">
        <v>25.99128</v>
      </c>
      <c r="M9" s="149"/>
    </row>
    <row r="10" spans="2:13" x14ac:dyDescent="0.35">
      <c r="B10" s="320"/>
      <c r="C10" s="175" t="s">
        <v>126</v>
      </c>
      <c r="D10" s="144">
        <v>384.19276000000002</v>
      </c>
      <c r="E10" s="144">
        <v>208.73608000000002</v>
      </c>
      <c r="F10" s="144">
        <v>326.24036000000001</v>
      </c>
      <c r="G10" s="144">
        <v>156.006</v>
      </c>
      <c r="H10" s="144">
        <v>234.5</v>
      </c>
      <c r="I10" s="144">
        <v>588.5</v>
      </c>
      <c r="J10" s="144">
        <v>325.78255999999999</v>
      </c>
      <c r="K10" s="144">
        <v>347.87200000000001</v>
      </c>
      <c r="L10" s="144">
        <v>453.15000000000003</v>
      </c>
      <c r="M10" s="149">
        <v>529.07384000000002</v>
      </c>
    </row>
    <row r="11" spans="2:13" x14ac:dyDescent="0.35">
      <c r="B11" s="318" t="s">
        <v>191</v>
      </c>
      <c r="C11" s="175" t="s">
        <v>10</v>
      </c>
      <c r="D11" s="144">
        <v>516</v>
      </c>
      <c r="E11" s="144">
        <v>416.5</v>
      </c>
      <c r="F11" s="144">
        <v>277.75</v>
      </c>
      <c r="G11" s="144">
        <v>434</v>
      </c>
      <c r="H11" s="144">
        <v>145.5</v>
      </c>
      <c r="I11" s="144">
        <v>122</v>
      </c>
      <c r="J11" s="144">
        <v>271.5</v>
      </c>
      <c r="K11" s="144">
        <v>104</v>
      </c>
      <c r="L11" s="144">
        <v>144</v>
      </c>
      <c r="M11" s="149">
        <v>470</v>
      </c>
    </row>
    <row r="12" spans="2:13" x14ac:dyDescent="0.35">
      <c r="B12" s="319"/>
      <c r="C12" s="175" t="s">
        <v>19</v>
      </c>
      <c r="D12" s="144">
        <v>10</v>
      </c>
      <c r="E12" s="144">
        <v>69.59</v>
      </c>
      <c r="F12" s="144">
        <v>148.13800000000001</v>
      </c>
      <c r="G12" s="144"/>
      <c r="H12" s="144">
        <v>307.94</v>
      </c>
      <c r="I12" s="144">
        <v>96.275999999999996</v>
      </c>
      <c r="J12" s="144">
        <v>173.8</v>
      </c>
      <c r="K12" s="144">
        <v>186.63</v>
      </c>
      <c r="L12" s="144">
        <v>180.68</v>
      </c>
      <c r="M12" s="149">
        <v>76.95</v>
      </c>
    </row>
    <row r="13" spans="2:13" x14ac:dyDescent="0.35">
      <c r="B13" s="319"/>
      <c r="C13" s="175" t="s">
        <v>12</v>
      </c>
      <c r="D13" s="144">
        <v>592.56999999999994</v>
      </c>
      <c r="E13" s="144">
        <v>538.02499999999998</v>
      </c>
      <c r="F13" s="144">
        <v>1267.182</v>
      </c>
      <c r="G13" s="144">
        <v>1037.04</v>
      </c>
      <c r="H13" s="144">
        <v>1036.91904</v>
      </c>
      <c r="I13" s="144">
        <v>750.23900000000003</v>
      </c>
      <c r="J13" s="144">
        <v>857.3362800000001</v>
      </c>
      <c r="K13" s="144">
        <v>1062.78628</v>
      </c>
      <c r="L13" s="144">
        <v>847.50977999999998</v>
      </c>
      <c r="M13" s="149">
        <v>698.22100000000012</v>
      </c>
    </row>
    <row r="14" spans="2:13" x14ac:dyDescent="0.35">
      <c r="B14" s="319"/>
      <c r="C14" s="175" t="s">
        <v>11</v>
      </c>
      <c r="D14" s="144">
        <v>151.44999999999999</v>
      </c>
      <c r="E14" s="144">
        <v>78</v>
      </c>
      <c r="F14" s="144">
        <v>222.38000000000002</v>
      </c>
      <c r="G14" s="144">
        <v>260.16999999999996</v>
      </c>
      <c r="H14" s="144">
        <v>307.72000000000003</v>
      </c>
      <c r="I14" s="144">
        <v>237.25</v>
      </c>
      <c r="J14" s="144">
        <v>137.82</v>
      </c>
      <c r="K14" s="144">
        <v>153.845</v>
      </c>
      <c r="L14" s="144">
        <v>16.5</v>
      </c>
      <c r="M14" s="149">
        <v>205.54500000000002</v>
      </c>
    </row>
    <row r="15" spans="2:13" x14ac:dyDescent="0.35">
      <c r="B15" s="319"/>
      <c r="C15" s="175" t="s">
        <v>9</v>
      </c>
      <c r="D15" s="144">
        <v>194.74</v>
      </c>
      <c r="E15" s="144">
        <v>554.15579999999989</v>
      </c>
      <c r="F15" s="144">
        <v>534.52799999999991</v>
      </c>
      <c r="G15" s="144">
        <v>475.35599999999994</v>
      </c>
      <c r="H15" s="144">
        <v>435.91859999999991</v>
      </c>
      <c r="I15" s="144">
        <v>469.00399999999991</v>
      </c>
      <c r="J15" s="144">
        <v>504.21239999999995</v>
      </c>
      <c r="K15" s="144">
        <v>536.19079999999997</v>
      </c>
      <c r="L15" s="144">
        <v>614.28730000000007</v>
      </c>
      <c r="M15" s="149">
        <v>491.66889999999995</v>
      </c>
    </row>
    <row r="16" spans="2:13" x14ac:dyDescent="0.35">
      <c r="B16" s="320"/>
      <c r="C16" s="175" t="s">
        <v>14</v>
      </c>
      <c r="D16" s="144">
        <v>52.25</v>
      </c>
      <c r="E16" s="144">
        <v>350.25</v>
      </c>
      <c r="F16" s="144">
        <v>26</v>
      </c>
      <c r="G16" s="144">
        <v>371.7</v>
      </c>
      <c r="H16" s="144">
        <v>642.25</v>
      </c>
      <c r="I16" s="144">
        <v>528.35</v>
      </c>
      <c r="J16" s="144">
        <v>432.25</v>
      </c>
      <c r="K16" s="144">
        <v>253.35000000000002</v>
      </c>
      <c r="L16" s="144">
        <v>301</v>
      </c>
      <c r="M16" s="149">
        <v>664</v>
      </c>
    </row>
    <row r="17" spans="2:13" x14ac:dyDescent="0.35">
      <c r="B17" s="318" t="s">
        <v>188</v>
      </c>
      <c r="C17" s="175" t="s">
        <v>75</v>
      </c>
      <c r="D17" s="144"/>
      <c r="E17" s="144"/>
      <c r="F17" s="144"/>
      <c r="G17" s="144"/>
      <c r="H17" s="144">
        <v>14</v>
      </c>
      <c r="I17" s="144"/>
      <c r="J17" s="144"/>
      <c r="K17" s="144"/>
      <c r="L17" s="144"/>
      <c r="M17" s="149"/>
    </row>
    <row r="18" spans="2:13" x14ac:dyDescent="0.35">
      <c r="B18" s="319"/>
      <c r="C18" s="175" t="s">
        <v>38</v>
      </c>
      <c r="D18" s="144"/>
      <c r="E18" s="144"/>
      <c r="F18" s="144"/>
      <c r="G18" s="144"/>
      <c r="H18" s="144">
        <v>26</v>
      </c>
      <c r="I18" s="144"/>
      <c r="J18" s="144"/>
      <c r="K18" s="144"/>
      <c r="L18" s="144"/>
      <c r="M18" s="149"/>
    </row>
    <row r="19" spans="2:13" x14ac:dyDescent="0.35">
      <c r="B19" s="319" t="s">
        <v>192</v>
      </c>
      <c r="C19" s="175" t="s">
        <v>125</v>
      </c>
      <c r="D19" s="144">
        <v>268.81600000000003</v>
      </c>
      <c r="E19" s="144">
        <v>325.08800000000002</v>
      </c>
      <c r="F19" s="144">
        <v>291.08512000000002</v>
      </c>
      <c r="G19" s="144">
        <v>377.95000000000005</v>
      </c>
      <c r="H19" s="144">
        <v>335.37656000000004</v>
      </c>
      <c r="I19" s="144">
        <v>178.42511999999999</v>
      </c>
      <c r="J19" s="144">
        <v>320.81799999999998</v>
      </c>
      <c r="K19" s="144">
        <v>101.696</v>
      </c>
      <c r="L19" s="144">
        <v>21.792000000000002</v>
      </c>
      <c r="M19" s="149">
        <v>545.59500000000003</v>
      </c>
    </row>
    <row r="20" spans="2:13" x14ac:dyDescent="0.35">
      <c r="B20" s="320"/>
      <c r="C20" s="175" t="s">
        <v>5</v>
      </c>
      <c r="D20" s="144">
        <v>352</v>
      </c>
      <c r="E20" s="144"/>
      <c r="F20" s="144"/>
      <c r="G20" s="144">
        <v>273</v>
      </c>
      <c r="H20" s="144">
        <v>172</v>
      </c>
      <c r="I20" s="144">
        <v>1143</v>
      </c>
      <c r="J20" s="144">
        <v>255</v>
      </c>
      <c r="K20" s="144">
        <v>42</v>
      </c>
      <c r="L20" s="144">
        <v>189</v>
      </c>
      <c r="M20" s="149">
        <v>105</v>
      </c>
    </row>
    <row r="21" spans="2:13" x14ac:dyDescent="0.35">
      <c r="B21" s="318" t="s">
        <v>163</v>
      </c>
      <c r="C21" s="175" t="s">
        <v>25</v>
      </c>
      <c r="D21" s="144">
        <v>508.17099999999994</v>
      </c>
      <c r="E21" s="144">
        <v>465.59</v>
      </c>
      <c r="F21" s="144">
        <v>285.90999999999997</v>
      </c>
      <c r="G21" s="144">
        <v>321.49</v>
      </c>
      <c r="H21" s="144">
        <v>421.71</v>
      </c>
      <c r="I21" s="144">
        <v>239.07999999999998</v>
      </c>
      <c r="J21" s="144">
        <v>341.96400000000006</v>
      </c>
      <c r="K21" s="144">
        <v>320.37999999999994</v>
      </c>
      <c r="L21" s="144">
        <v>281.75</v>
      </c>
      <c r="M21" s="149">
        <v>353.72</v>
      </c>
    </row>
    <row r="22" spans="2:13" x14ac:dyDescent="0.35">
      <c r="B22" s="319"/>
      <c r="C22" s="175" t="s">
        <v>3</v>
      </c>
      <c r="D22" s="144">
        <v>172.24</v>
      </c>
      <c r="E22" s="144">
        <v>149.28</v>
      </c>
      <c r="F22" s="144">
        <v>87.483000000000004</v>
      </c>
      <c r="G22" s="144">
        <v>189.2</v>
      </c>
      <c r="H22" s="144">
        <v>168.84789999999998</v>
      </c>
      <c r="I22" s="144">
        <v>96.84</v>
      </c>
      <c r="J22" s="144">
        <v>231.60000000000002</v>
      </c>
      <c r="K22" s="144">
        <v>274.8</v>
      </c>
      <c r="L22" s="144">
        <v>348.94079999999997</v>
      </c>
      <c r="M22" s="149">
        <v>423.11</v>
      </c>
    </row>
    <row r="23" spans="2:13" x14ac:dyDescent="0.35">
      <c r="B23" s="319"/>
      <c r="C23" s="175" t="s">
        <v>2</v>
      </c>
      <c r="D23" s="144">
        <v>1415.25</v>
      </c>
      <c r="E23" s="144">
        <v>1295.25</v>
      </c>
      <c r="F23" s="144">
        <v>2514</v>
      </c>
      <c r="G23" s="144">
        <v>2539.5</v>
      </c>
      <c r="H23" s="144">
        <v>2115.08</v>
      </c>
      <c r="I23" s="144">
        <v>4162</v>
      </c>
      <c r="J23" s="144">
        <v>3031</v>
      </c>
      <c r="K23" s="144">
        <v>2948.25</v>
      </c>
      <c r="L23" s="144">
        <v>2668.5239999999999</v>
      </c>
      <c r="M23" s="149">
        <v>1206</v>
      </c>
    </row>
    <row r="24" spans="2:13" x14ac:dyDescent="0.35">
      <c r="B24" s="319"/>
      <c r="C24" s="175" t="s">
        <v>6</v>
      </c>
      <c r="D24" s="144">
        <v>1300.8539999999998</v>
      </c>
      <c r="E24" s="144">
        <v>1145.2865999999999</v>
      </c>
      <c r="F24" s="144">
        <v>1953.5366000000001</v>
      </c>
      <c r="G24" s="144">
        <v>1611.9530000000002</v>
      </c>
      <c r="H24" s="144">
        <v>2158.721</v>
      </c>
      <c r="I24" s="144">
        <v>2485.7786000000006</v>
      </c>
      <c r="J24" s="144">
        <v>2550.30908</v>
      </c>
      <c r="K24" s="144">
        <v>2473.0200399999999</v>
      </c>
      <c r="L24" s="144">
        <v>1924.26152</v>
      </c>
      <c r="M24" s="149">
        <v>1691.6862800000001</v>
      </c>
    </row>
    <row r="25" spans="2:13" x14ac:dyDescent="0.35">
      <c r="B25" s="319"/>
      <c r="C25" s="175" t="s">
        <v>22</v>
      </c>
      <c r="D25" s="144"/>
      <c r="E25" s="144"/>
      <c r="F25" s="144"/>
      <c r="G25" s="144"/>
      <c r="H25" s="144"/>
      <c r="I25" s="144"/>
      <c r="J25" s="144"/>
      <c r="K25" s="144"/>
      <c r="L25" s="144">
        <v>26</v>
      </c>
      <c r="M25" s="149"/>
    </row>
    <row r="26" spans="2:13" x14ac:dyDescent="0.35">
      <c r="B26" s="319"/>
      <c r="C26" s="175" t="s">
        <v>8</v>
      </c>
      <c r="D26" s="144">
        <v>26.3672</v>
      </c>
      <c r="E26" s="144">
        <v>37.4572</v>
      </c>
      <c r="F26" s="144">
        <v>690.37959999999998</v>
      </c>
      <c r="G26" s="144">
        <v>803.75</v>
      </c>
      <c r="H26" s="144">
        <v>1052.182</v>
      </c>
      <c r="I26" s="144">
        <v>1078.8673200000001</v>
      </c>
      <c r="J26" s="144">
        <v>2308.8563599999998</v>
      </c>
      <c r="K26" s="144">
        <v>1217.5093199999999</v>
      </c>
      <c r="L26" s="144">
        <v>2723.5004799999997</v>
      </c>
      <c r="M26" s="149">
        <v>1318.0815600000001</v>
      </c>
    </row>
    <row r="27" spans="2:13" x14ac:dyDescent="0.35">
      <c r="B27" s="319"/>
      <c r="C27" s="175" t="s">
        <v>20</v>
      </c>
      <c r="D27" s="144">
        <v>214</v>
      </c>
      <c r="E27" s="144">
        <v>122</v>
      </c>
      <c r="F27" s="144">
        <v>220</v>
      </c>
      <c r="G27" s="144">
        <v>299</v>
      </c>
      <c r="H27" s="144">
        <v>288</v>
      </c>
      <c r="I27" s="144">
        <v>54</v>
      </c>
      <c r="J27" s="144">
        <v>220.5</v>
      </c>
      <c r="K27" s="144">
        <v>245</v>
      </c>
      <c r="L27" s="144">
        <v>51</v>
      </c>
      <c r="M27" s="149">
        <v>188</v>
      </c>
    </row>
    <row r="28" spans="2:13" x14ac:dyDescent="0.35">
      <c r="B28" s="320"/>
      <c r="C28" s="175" t="s">
        <v>13</v>
      </c>
      <c r="D28" s="144">
        <v>182</v>
      </c>
      <c r="E28" s="144">
        <v>52</v>
      </c>
      <c r="F28" s="144">
        <v>104.25</v>
      </c>
      <c r="G28" s="144">
        <v>235</v>
      </c>
      <c r="H28" s="144">
        <v>390.5</v>
      </c>
      <c r="I28" s="144">
        <v>234.25</v>
      </c>
      <c r="J28" s="144">
        <v>130</v>
      </c>
      <c r="K28" s="144">
        <v>156</v>
      </c>
      <c r="L28" s="144">
        <v>234.75</v>
      </c>
      <c r="M28" s="149">
        <v>312</v>
      </c>
    </row>
    <row r="29" spans="2:13" x14ac:dyDescent="0.35">
      <c r="B29" s="318" t="s">
        <v>164</v>
      </c>
      <c r="C29" s="175" t="s">
        <v>37</v>
      </c>
      <c r="D29" s="144"/>
      <c r="E29" s="144">
        <v>276</v>
      </c>
      <c r="F29" s="144"/>
      <c r="G29" s="144">
        <v>26</v>
      </c>
      <c r="H29" s="144">
        <v>125</v>
      </c>
      <c r="I29" s="144"/>
      <c r="J29" s="144"/>
      <c r="K29" s="144">
        <v>26</v>
      </c>
      <c r="L29" s="144"/>
      <c r="M29" s="149"/>
    </row>
    <row r="30" spans="2:13" x14ac:dyDescent="0.35">
      <c r="B30" s="319"/>
      <c r="C30" s="175" t="s">
        <v>40</v>
      </c>
      <c r="D30" s="144">
        <v>26</v>
      </c>
      <c r="E30" s="144"/>
      <c r="F30" s="144"/>
      <c r="G30" s="144">
        <v>26</v>
      </c>
      <c r="H30" s="144">
        <v>5.75</v>
      </c>
      <c r="I30" s="144">
        <v>2.2999999999999998</v>
      </c>
      <c r="J30" s="144">
        <v>1.7</v>
      </c>
      <c r="K30" s="144"/>
      <c r="L30" s="144"/>
      <c r="M30" s="149"/>
    </row>
    <row r="31" spans="2:13" x14ac:dyDescent="0.35">
      <c r="B31" s="319"/>
      <c r="C31" s="175" t="s">
        <v>34</v>
      </c>
      <c r="D31" s="144">
        <v>68</v>
      </c>
      <c r="E31" s="144"/>
      <c r="F31" s="144">
        <v>26</v>
      </c>
      <c r="G31" s="144"/>
      <c r="H31" s="144"/>
      <c r="I31" s="144">
        <v>51.5</v>
      </c>
      <c r="J31" s="144">
        <v>40</v>
      </c>
      <c r="K31" s="144">
        <v>26</v>
      </c>
      <c r="L31" s="144">
        <v>52</v>
      </c>
      <c r="M31" s="149"/>
    </row>
    <row r="32" spans="2:13" x14ac:dyDescent="0.35">
      <c r="B32" s="320"/>
      <c r="C32" s="175" t="s">
        <v>78</v>
      </c>
      <c r="D32" s="144"/>
      <c r="E32" s="144"/>
      <c r="F32" s="144"/>
      <c r="G32" s="144">
        <v>20</v>
      </c>
      <c r="H32" s="144"/>
      <c r="I32" s="144"/>
      <c r="J32" s="144"/>
      <c r="K32" s="144"/>
      <c r="L32" s="144">
        <v>24</v>
      </c>
      <c r="M32" s="149"/>
    </row>
    <row r="33" spans="2:13" ht="15" thickBot="1" x14ac:dyDescent="0.4">
      <c r="B33" s="181" t="s">
        <v>165</v>
      </c>
      <c r="C33" s="176" t="s">
        <v>17</v>
      </c>
      <c r="D33" s="150">
        <v>598</v>
      </c>
      <c r="E33" s="150"/>
      <c r="F33" s="150">
        <v>208</v>
      </c>
      <c r="G33" s="150">
        <v>234</v>
      </c>
      <c r="H33" s="150">
        <v>208</v>
      </c>
      <c r="I33" s="150">
        <v>572</v>
      </c>
      <c r="J33" s="150">
        <v>104</v>
      </c>
      <c r="K33" s="150">
        <v>312</v>
      </c>
      <c r="L33" s="150">
        <v>572</v>
      </c>
      <c r="M33" s="151">
        <v>468</v>
      </c>
    </row>
    <row r="34" spans="2:13" ht="30" customHeight="1" thickBot="1" x14ac:dyDescent="0.4">
      <c r="B34" s="298" t="s">
        <v>153</v>
      </c>
      <c r="C34" s="299"/>
      <c r="D34" s="299"/>
      <c r="E34" s="299"/>
      <c r="F34" s="299"/>
      <c r="G34" s="299"/>
      <c r="H34" s="299"/>
      <c r="I34" s="299"/>
      <c r="J34" s="299"/>
      <c r="K34" s="299"/>
      <c r="L34" s="299"/>
      <c r="M34" s="300"/>
    </row>
  </sheetData>
  <mergeCells count="9">
    <mergeCell ref="B2:M2"/>
    <mergeCell ref="B11:B16"/>
    <mergeCell ref="B21:B28"/>
    <mergeCell ref="B29:B32"/>
    <mergeCell ref="B34:M34"/>
    <mergeCell ref="B4:B6"/>
    <mergeCell ref="B7:B10"/>
    <mergeCell ref="B17:B18"/>
    <mergeCell ref="B19:B20"/>
  </mergeCells>
  <pageMargins left="0.7" right="0.7" top="0.75" bottom="0.75" header="0.3" footer="0.3"/>
  <pageSetup paperSize="126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0211-220F-4557-A6A6-08EE14E77FB6}">
  <sheetPr>
    <tabColor theme="9" tint="0.79998168889431442"/>
  </sheetPr>
  <dimension ref="B1:M34"/>
  <sheetViews>
    <sheetView workbookViewId="0">
      <selection activeCell="Q5" sqref="Q5"/>
    </sheetView>
  </sheetViews>
  <sheetFormatPr baseColWidth="10" defaultRowHeight="14.5" x14ac:dyDescent="0.35"/>
  <cols>
    <col min="1" max="1" width="6.453125" customWidth="1"/>
    <col min="2" max="2" width="10.453125" customWidth="1"/>
    <col min="3" max="3" width="9.7265625" customWidth="1"/>
    <col min="4" max="13" width="6" customWidth="1"/>
  </cols>
  <sheetData>
    <row r="1" spans="2:13" ht="15" thickBot="1" x14ac:dyDescent="0.4"/>
    <row r="2" spans="2:13" ht="56.25" customHeight="1" x14ac:dyDescent="0.35">
      <c r="B2" s="291" t="s">
        <v>193</v>
      </c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7"/>
    </row>
    <row r="3" spans="2:13" ht="57.5" x14ac:dyDescent="0.35">
      <c r="B3" s="171" t="s">
        <v>167</v>
      </c>
      <c r="C3" s="174" t="s">
        <v>166</v>
      </c>
      <c r="D3" s="152" t="s">
        <v>129</v>
      </c>
      <c r="E3" s="152" t="s">
        <v>130</v>
      </c>
      <c r="F3" s="152" t="s">
        <v>131</v>
      </c>
      <c r="G3" s="152" t="s">
        <v>132</v>
      </c>
      <c r="H3" s="152" t="s">
        <v>133</v>
      </c>
      <c r="I3" s="152" t="s">
        <v>134</v>
      </c>
      <c r="J3" s="152" t="s">
        <v>135</v>
      </c>
      <c r="K3" s="152" t="s">
        <v>136</v>
      </c>
      <c r="L3" s="152" t="s">
        <v>137</v>
      </c>
      <c r="M3" s="153" t="s">
        <v>157</v>
      </c>
    </row>
    <row r="4" spans="2:13" x14ac:dyDescent="0.35">
      <c r="B4" s="318" t="s">
        <v>160</v>
      </c>
      <c r="C4" s="175" t="s">
        <v>23</v>
      </c>
      <c r="D4" s="144">
        <v>548.15</v>
      </c>
      <c r="E4" s="144">
        <v>539.71146666666664</v>
      </c>
      <c r="F4" s="144">
        <v>2388.8888888888887</v>
      </c>
      <c r="G4" s="144"/>
      <c r="H4" s="144">
        <v>581.76852564102569</v>
      </c>
      <c r="I4" s="144">
        <v>525.88714285714286</v>
      </c>
      <c r="J4" s="144">
        <v>557.41142857142859</v>
      </c>
      <c r="K4" s="144">
        <v>573.72333333333336</v>
      </c>
      <c r="L4" s="144">
        <v>608.92031045751639</v>
      </c>
      <c r="M4" s="149">
        <v>599.92091176470581</v>
      </c>
    </row>
    <row r="5" spans="2:13" x14ac:dyDescent="0.35">
      <c r="B5" s="319"/>
      <c r="C5" s="175" t="s">
        <v>29</v>
      </c>
      <c r="D5" s="144">
        <v>687.72</v>
      </c>
      <c r="E5" s="144"/>
      <c r="F5" s="144"/>
      <c r="G5" s="144">
        <v>685.72</v>
      </c>
      <c r="H5" s="144">
        <v>684.84</v>
      </c>
      <c r="I5" s="144"/>
      <c r="J5" s="144"/>
      <c r="K5" s="144"/>
      <c r="L5" s="144"/>
      <c r="M5" s="149"/>
    </row>
    <row r="6" spans="2:13" x14ac:dyDescent="0.35">
      <c r="B6" s="320"/>
      <c r="C6" s="175" t="s">
        <v>26</v>
      </c>
      <c r="D6" s="144">
        <v>523</v>
      </c>
      <c r="E6" s="144"/>
      <c r="F6" s="144"/>
      <c r="G6" s="144"/>
      <c r="H6" s="144"/>
      <c r="I6" s="144"/>
      <c r="J6" s="144"/>
      <c r="K6" s="144">
        <v>670</v>
      </c>
      <c r="L6" s="144"/>
      <c r="M6" s="149"/>
    </row>
    <row r="7" spans="2:13" x14ac:dyDescent="0.35">
      <c r="B7" s="318" t="s">
        <v>161</v>
      </c>
      <c r="C7" s="175" t="s">
        <v>36</v>
      </c>
      <c r="D7" s="144"/>
      <c r="E7" s="144"/>
      <c r="F7" s="144"/>
      <c r="G7" s="144"/>
      <c r="H7" s="144"/>
      <c r="I7" s="144"/>
      <c r="J7" s="144">
        <v>1111.1111111111111</v>
      </c>
      <c r="K7" s="144">
        <v>1578.9473684210527</v>
      </c>
      <c r="L7" s="144"/>
      <c r="M7" s="149"/>
    </row>
    <row r="8" spans="2:13" x14ac:dyDescent="0.35">
      <c r="B8" s="319"/>
      <c r="C8" s="175" t="s">
        <v>28</v>
      </c>
      <c r="D8" s="144"/>
      <c r="E8" s="144">
        <v>667.5</v>
      </c>
      <c r="F8" s="144"/>
      <c r="G8" s="144"/>
      <c r="H8" s="144"/>
      <c r="I8" s="144"/>
      <c r="J8" s="144"/>
      <c r="K8" s="144"/>
      <c r="L8" s="144"/>
      <c r="M8" s="149"/>
    </row>
    <row r="9" spans="2:13" x14ac:dyDescent="0.35">
      <c r="B9" s="319"/>
      <c r="C9" s="175" t="s">
        <v>21</v>
      </c>
      <c r="D9" s="144">
        <v>492.5</v>
      </c>
      <c r="E9" s="144">
        <v>460.01809314033983</v>
      </c>
      <c r="F9" s="144">
        <v>460.01809314033983</v>
      </c>
      <c r="G9" s="144"/>
      <c r="H9" s="144"/>
      <c r="I9" s="144">
        <v>505.11863978996035</v>
      </c>
      <c r="J9" s="144">
        <v>609.99213217938632</v>
      </c>
      <c r="K9" s="144"/>
      <c r="L9" s="144">
        <v>491.10624794161731</v>
      </c>
      <c r="M9" s="149"/>
    </row>
    <row r="10" spans="2:13" x14ac:dyDescent="0.35">
      <c r="B10" s="320"/>
      <c r="C10" s="175" t="s">
        <v>126</v>
      </c>
      <c r="D10" s="144">
        <v>512.52916106428495</v>
      </c>
      <c r="E10" s="144">
        <v>490.89006620595762</v>
      </c>
      <c r="F10" s="144">
        <v>496.06285574280798</v>
      </c>
      <c r="G10" s="144">
        <v>528</v>
      </c>
      <c r="H10" s="144">
        <v>513.79936473050759</v>
      </c>
      <c r="I10" s="144">
        <v>583.79651683399345</v>
      </c>
      <c r="J10" s="144">
        <v>650.50138062955079</v>
      </c>
      <c r="K10" s="144">
        <v>644.02341960971285</v>
      </c>
      <c r="L10" s="144">
        <v>725.66617076210821</v>
      </c>
      <c r="M10" s="149">
        <v>727.99178149476393</v>
      </c>
    </row>
    <row r="11" spans="2:13" x14ac:dyDescent="0.35">
      <c r="B11" s="318" t="s">
        <v>191</v>
      </c>
      <c r="C11" s="175" t="s">
        <v>10</v>
      </c>
      <c r="D11" s="144">
        <v>521.63461538461536</v>
      </c>
      <c r="E11" s="144">
        <v>505.00017692307694</v>
      </c>
      <c r="F11" s="144">
        <v>527.92095238095237</v>
      </c>
      <c r="G11" s="144">
        <v>530.47732206959711</v>
      </c>
      <c r="H11" s="144">
        <v>566.5302857142857</v>
      </c>
      <c r="I11" s="144">
        <v>603.33333333333337</v>
      </c>
      <c r="J11" s="144">
        <v>710.5735531135532</v>
      </c>
      <c r="K11" s="144">
        <v>725</v>
      </c>
      <c r="L11" s="144">
        <v>803.28973595848595</v>
      </c>
      <c r="M11" s="149">
        <v>750.04830769230762</v>
      </c>
    </row>
    <row r="12" spans="2:13" x14ac:dyDescent="0.35">
      <c r="B12" s="319"/>
      <c r="C12" s="175" t="s">
        <v>19</v>
      </c>
      <c r="D12" s="144">
        <v>530</v>
      </c>
      <c r="E12" s="144">
        <v>649.05654966735494</v>
      </c>
      <c r="F12" s="144">
        <v>728.42496951512703</v>
      </c>
      <c r="G12" s="144"/>
      <c r="H12" s="144">
        <v>644.82704126984129</v>
      </c>
      <c r="I12" s="144">
        <v>908.4912127633055</v>
      </c>
      <c r="J12" s="144">
        <v>729.62003454231433</v>
      </c>
      <c r="K12" s="144">
        <v>767.66368037762197</v>
      </c>
      <c r="L12" s="144">
        <v>808.50727227342554</v>
      </c>
      <c r="M12" s="149">
        <v>944.07792207792204</v>
      </c>
    </row>
    <row r="13" spans="2:13" x14ac:dyDescent="0.35">
      <c r="B13" s="319"/>
      <c r="C13" s="175" t="s">
        <v>12</v>
      </c>
      <c r="D13" s="144">
        <v>530.55559828566788</v>
      </c>
      <c r="E13" s="144">
        <v>533.46258274872946</v>
      </c>
      <c r="F13" s="144">
        <v>536.07464386411709</v>
      </c>
      <c r="G13" s="144">
        <v>567.40450910352456</v>
      </c>
      <c r="H13" s="144">
        <v>598.87433268476991</v>
      </c>
      <c r="I13" s="144">
        <v>609.09909909909902</v>
      </c>
      <c r="J13" s="144">
        <v>647.14629853235704</v>
      </c>
      <c r="K13" s="144">
        <v>722.46160751142759</v>
      </c>
      <c r="L13" s="144">
        <v>733.15627491387352</v>
      </c>
      <c r="M13" s="149">
        <v>760.73398237962658</v>
      </c>
    </row>
    <row r="14" spans="2:13" x14ac:dyDescent="0.35">
      <c r="B14" s="319"/>
      <c r="C14" s="175" t="s">
        <v>11</v>
      </c>
      <c r="D14" s="144">
        <v>604.47595105312951</v>
      </c>
      <c r="E14" s="144">
        <v>480</v>
      </c>
      <c r="F14" s="144">
        <v>687.39235347098247</v>
      </c>
      <c r="G14" s="144">
        <v>563.1582756680715</v>
      </c>
      <c r="H14" s="144">
        <v>730.63420348058901</v>
      </c>
      <c r="I14" s="144">
        <v>800.23245937456181</v>
      </c>
      <c r="J14" s="144">
        <v>768.39267803410235</v>
      </c>
      <c r="K14" s="144">
        <v>818.02319061099308</v>
      </c>
      <c r="L14" s="144">
        <v>968</v>
      </c>
      <c r="M14" s="149">
        <v>762.88567441628663</v>
      </c>
    </row>
    <row r="15" spans="2:13" x14ac:dyDescent="0.35">
      <c r="B15" s="319"/>
      <c r="C15" s="175" t="s">
        <v>9</v>
      </c>
      <c r="D15" s="144">
        <v>637.0968620203962</v>
      </c>
      <c r="E15" s="144">
        <v>621.56572244801077</v>
      </c>
      <c r="F15" s="144">
        <v>640.88896066306722</v>
      </c>
      <c r="G15" s="144">
        <v>694.32190713843784</v>
      </c>
      <c r="H15" s="144">
        <v>673.13109049912543</v>
      </c>
      <c r="I15" s="144">
        <v>792.32619643288751</v>
      </c>
      <c r="J15" s="144">
        <v>762.2861927306335</v>
      </c>
      <c r="K15" s="144">
        <v>737.9957298197794</v>
      </c>
      <c r="L15" s="144">
        <v>796.43232225479801</v>
      </c>
      <c r="M15" s="149">
        <v>774.86740647491172</v>
      </c>
    </row>
    <row r="16" spans="2:13" x14ac:dyDescent="0.35">
      <c r="B16" s="320"/>
      <c r="C16" s="175" t="s">
        <v>14</v>
      </c>
      <c r="D16" s="144">
        <v>521.96190476190486</v>
      </c>
      <c r="E16" s="144">
        <v>535</v>
      </c>
      <c r="F16" s="144">
        <v>540</v>
      </c>
      <c r="G16" s="144">
        <v>544.99933333333331</v>
      </c>
      <c r="H16" s="144">
        <v>564.70572549019607</v>
      </c>
      <c r="I16" s="144">
        <v>593.70120243781923</v>
      </c>
      <c r="J16" s="144">
        <v>656.66637037037026</v>
      </c>
      <c r="K16" s="144">
        <v>655.6461932181702</v>
      </c>
      <c r="L16" s="144">
        <v>759.2</v>
      </c>
      <c r="M16" s="149">
        <v>743.30497696221448</v>
      </c>
    </row>
    <row r="17" spans="2:13" x14ac:dyDescent="0.35">
      <c r="B17" s="318" t="s">
        <v>188</v>
      </c>
      <c r="C17" s="175" t="s">
        <v>75</v>
      </c>
      <c r="D17" s="144"/>
      <c r="E17" s="144"/>
      <c r="F17" s="144"/>
      <c r="G17" s="144"/>
      <c r="H17" s="144">
        <v>610</v>
      </c>
      <c r="I17" s="144"/>
      <c r="J17" s="144"/>
      <c r="K17" s="144"/>
      <c r="L17" s="144"/>
      <c r="M17" s="149"/>
    </row>
    <row r="18" spans="2:13" x14ac:dyDescent="0.35">
      <c r="B18" s="319"/>
      <c r="C18" s="175" t="s">
        <v>38</v>
      </c>
      <c r="D18" s="144"/>
      <c r="E18" s="144"/>
      <c r="F18" s="144"/>
      <c r="G18" s="144"/>
      <c r="H18" s="144">
        <v>610</v>
      </c>
      <c r="I18" s="144"/>
      <c r="J18" s="144"/>
      <c r="K18" s="144"/>
      <c r="L18" s="144"/>
      <c r="M18" s="149"/>
    </row>
    <row r="19" spans="2:13" x14ac:dyDescent="0.35">
      <c r="B19" s="319" t="s">
        <v>192</v>
      </c>
      <c r="C19" s="175" t="s">
        <v>125</v>
      </c>
      <c r="D19" s="144">
        <v>460.00324638663051</v>
      </c>
      <c r="E19" s="144">
        <v>459.58295511714141</v>
      </c>
      <c r="F19" s="144">
        <v>474.27106363751528</v>
      </c>
      <c r="G19" s="144">
        <v>478</v>
      </c>
      <c r="H19" s="144">
        <v>559.40652485648673</v>
      </c>
      <c r="I19" s="144">
        <v>525.88958585935154</v>
      </c>
      <c r="J19" s="144">
        <v>660.3994755473974</v>
      </c>
      <c r="K19" s="144">
        <v>660</v>
      </c>
      <c r="L19" s="144">
        <v>659.99999999999989</v>
      </c>
      <c r="M19" s="149">
        <v>720</v>
      </c>
    </row>
    <row r="20" spans="2:13" x14ac:dyDescent="0.35">
      <c r="B20" s="320"/>
      <c r="C20" s="175" t="s">
        <v>5</v>
      </c>
      <c r="D20" s="144">
        <v>542.44095238095235</v>
      </c>
      <c r="E20" s="144"/>
      <c r="F20" s="144"/>
      <c r="G20" s="144">
        <v>592.97619047619048</v>
      </c>
      <c r="H20" s="144">
        <v>585.23809523809518</v>
      </c>
      <c r="I20" s="144">
        <v>565.37513227513227</v>
      </c>
      <c r="J20" s="144">
        <v>645.23809523809518</v>
      </c>
      <c r="K20" s="144">
        <v>600.47619047619048</v>
      </c>
      <c r="L20" s="144">
        <v>591.14285714285722</v>
      </c>
      <c r="M20" s="149">
        <v>601.47619047619048</v>
      </c>
    </row>
    <row r="21" spans="2:13" x14ac:dyDescent="0.35">
      <c r="B21" s="318" t="s">
        <v>163</v>
      </c>
      <c r="C21" s="175" t="s">
        <v>25</v>
      </c>
      <c r="D21" s="144">
        <v>495.01246502057609</v>
      </c>
      <c r="E21" s="144">
        <v>555.60951447245577</v>
      </c>
      <c r="F21" s="144">
        <v>1006.4666296296297</v>
      </c>
      <c r="G21" s="144">
        <v>513.64991891299576</v>
      </c>
      <c r="H21" s="144">
        <v>645.44266037882312</v>
      </c>
      <c r="I21" s="144">
        <v>711.68529504080345</v>
      </c>
      <c r="J21" s="144">
        <v>649.3266248036831</v>
      </c>
      <c r="K21" s="144">
        <v>832.46653286488072</v>
      </c>
      <c r="L21" s="144">
        <v>775.5170317567314</v>
      </c>
      <c r="M21" s="149">
        <v>768.28867247478809</v>
      </c>
    </row>
    <row r="22" spans="2:13" x14ac:dyDescent="0.35">
      <c r="B22" s="319"/>
      <c r="C22" s="175" t="s">
        <v>3</v>
      </c>
      <c r="D22" s="144">
        <v>799.74550264550271</v>
      </c>
      <c r="E22" s="144">
        <v>682.11072072072068</v>
      </c>
      <c r="F22" s="144">
        <v>865.42062406605373</v>
      </c>
      <c r="G22" s="144">
        <v>814.62330342765131</v>
      </c>
      <c r="H22" s="144">
        <v>2014.3766953650193</v>
      </c>
      <c r="I22" s="144">
        <v>936.74074074074076</v>
      </c>
      <c r="J22" s="144">
        <v>954.49074074074076</v>
      </c>
      <c r="K22" s="144">
        <v>779.67816161616156</v>
      </c>
      <c r="L22" s="144">
        <v>1504.7472712038032</v>
      </c>
      <c r="M22" s="149">
        <v>827.52567340067355</v>
      </c>
    </row>
    <row r="23" spans="2:13" x14ac:dyDescent="0.35">
      <c r="B23" s="319"/>
      <c r="C23" s="175" t="s">
        <v>2</v>
      </c>
      <c r="D23" s="144">
        <v>508.18742230576436</v>
      </c>
      <c r="E23" s="144">
        <v>490.61859482038426</v>
      </c>
      <c r="F23" s="144">
        <v>501.90937202380945</v>
      </c>
      <c r="G23" s="144">
        <v>517.8905222907174</v>
      </c>
      <c r="H23" s="144">
        <v>584.61445599445608</v>
      </c>
      <c r="I23" s="144">
        <v>558.99273786630033</v>
      </c>
      <c r="J23" s="144">
        <v>609.29093425155918</v>
      </c>
      <c r="K23" s="144">
        <v>669.03987852936541</v>
      </c>
      <c r="L23" s="144">
        <v>771.51739829746589</v>
      </c>
      <c r="M23" s="149">
        <v>683.10097699175822</v>
      </c>
    </row>
    <row r="24" spans="2:13" x14ac:dyDescent="0.35">
      <c r="B24" s="319"/>
      <c r="C24" s="175" t="s">
        <v>6</v>
      </c>
      <c r="D24" s="144">
        <v>500.30968253318747</v>
      </c>
      <c r="E24" s="144">
        <v>494.55563505347823</v>
      </c>
      <c r="F24" s="144">
        <v>507.05156051795279</v>
      </c>
      <c r="G24" s="144">
        <v>536.17171173563884</v>
      </c>
      <c r="H24" s="144">
        <v>549.16683154877546</v>
      </c>
      <c r="I24" s="144">
        <v>601.7330173320421</v>
      </c>
      <c r="J24" s="144">
        <v>638.52203311236894</v>
      </c>
      <c r="K24" s="144">
        <v>703.33507587543022</v>
      </c>
      <c r="L24" s="144">
        <v>707.33977459084986</v>
      </c>
      <c r="M24" s="149">
        <v>720.51233968443557</v>
      </c>
    </row>
    <row r="25" spans="2:13" x14ac:dyDescent="0.35">
      <c r="B25" s="319"/>
      <c r="C25" s="175" t="s">
        <v>22</v>
      </c>
      <c r="D25" s="144"/>
      <c r="E25" s="144"/>
      <c r="F25" s="144"/>
      <c r="G25" s="144"/>
      <c r="H25" s="144"/>
      <c r="I25" s="144"/>
      <c r="J25" s="144"/>
      <c r="K25" s="144"/>
      <c r="L25" s="144">
        <v>824.0386666666667</v>
      </c>
      <c r="M25" s="149"/>
    </row>
    <row r="26" spans="2:13" x14ac:dyDescent="0.35">
      <c r="B26" s="319"/>
      <c r="C26" s="175" t="s">
        <v>8</v>
      </c>
      <c r="D26" s="144">
        <v>1412.7248677248676</v>
      </c>
      <c r="E26" s="144">
        <v>1231.937079124579</v>
      </c>
      <c r="F26" s="144">
        <v>793.48613198653209</v>
      </c>
      <c r="G26" s="144">
        <v>535.13640810057996</v>
      </c>
      <c r="H26" s="144">
        <v>560.9058027313821</v>
      </c>
      <c r="I26" s="144">
        <v>1025.4335830442408</v>
      </c>
      <c r="J26" s="144">
        <v>934.92231292380677</v>
      </c>
      <c r="K26" s="144">
        <v>1510.4364961425038</v>
      </c>
      <c r="L26" s="144">
        <v>1066.5346404845156</v>
      </c>
      <c r="M26" s="149">
        <v>955.18595290117753</v>
      </c>
    </row>
    <row r="27" spans="2:13" x14ac:dyDescent="0.35">
      <c r="B27" s="319"/>
      <c r="C27" s="175" t="s">
        <v>20</v>
      </c>
      <c r="D27" s="144">
        <v>475.71428571428567</v>
      </c>
      <c r="E27" s="144">
        <v>476.25</v>
      </c>
      <c r="F27" s="144">
        <v>500</v>
      </c>
      <c r="G27" s="144">
        <v>525.83333333333337</v>
      </c>
      <c r="H27" s="144">
        <v>565.14687500000002</v>
      </c>
      <c r="I27" s="144">
        <v>565</v>
      </c>
      <c r="J27" s="144">
        <v>576.66666666666663</v>
      </c>
      <c r="K27" s="144">
        <v>631.25</v>
      </c>
      <c r="L27" s="144">
        <v>712.5</v>
      </c>
      <c r="M27" s="149">
        <v>712.5</v>
      </c>
    </row>
    <row r="28" spans="2:13" x14ac:dyDescent="0.35">
      <c r="B28" s="320"/>
      <c r="C28" s="175" t="s">
        <v>13</v>
      </c>
      <c r="D28" s="144">
        <v>532.54999999999995</v>
      </c>
      <c r="E28" s="144">
        <v>510</v>
      </c>
      <c r="F28" s="144">
        <v>568.33333333333337</v>
      </c>
      <c r="G28" s="144">
        <v>547.9859218559219</v>
      </c>
      <c r="H28" s="144">
        <v>568.98371428571431</v>
      </c>
      <c r="I28" s="144">
        <v>558.75057142857145</v>
      </c>
      <c r="J28" s="144">
        <v>635</v>
      </c>
      <c r="K28" s="144">
        <v>780</v>
      </c>
      <c r="L28" s="144">
        <v>787.8577959183674</v>
      </c>
      <c r="M28" s="149">
        <v>819</v>
      </c>
    </row>
    <row r="29" spans="2:13" x14ac:dyDescent="0.35">
      <c r="B29" s="318" t="s">
        <v>164</v>
      </c>
      <c r="C29" s="175" t="s">
        <v>37</v>
      </c>
      <c r="D29" s="144"/>
      <c r="E29" s="144">
        <v>527.05333333333328</v>
      </c>
      <c r="F29" s="144"/>
      <c r="G29" s="144">
        <v>658.31499999999994</v>
      </c>
      <c r="H29" s="144">
        <v>507.10999999999996</v>
      </c>
      <c r="I29" s="144"/>
      <c r="J29" s="144"/>
      <c r="K29" s="144">
        <v>751.05</v>
      </c>
      <c r="L29" s="144"/>
      <c r="M29" s="149"/>
    </row>
    <row r="30" spans="2:13" x14ac:dyDescent="0.35">
      <c r="B30" s="319"/>
      <c r="C30" s="175" t="s">
        <v>40</v>
      </c>
      <c r="D30" s="144">
        <v>535</v>
      </c>
      <c r="E30" s="144"/>
      <c r="F30" s="144"/>
      <c r="G30" s="144">
        <v>478.00653846153847</v>
      </c>
      <c r="H30" s="144">
        <v>595</v>
      </c>
      <c r="I30" s="144">
        <v>452.60869565217394</v>
      </c>
      <c r="J30" s="144">
        <v>710.14705882352951</v>
      </c>
      <c r="K30" s="144"/>
      <c r="L30" s="144"/>
      <c r="M30" s="149"/>
    </row>
    <row r="31" spans="2:13" x14ac:dyDescent="0.35">
      <c r="B31" s="319"/>
      <c r="C31" s="175" t="s">
        <v>34</v>
      </c>
      <c r="D31" s="144">
        <v>563.5</v>
      </c>
      <c r="E31" s="144"/>
      <c r="F31" s="144">
        <v>585</v>
      </c>
      <c r="G31" s="144"/>
      <c r="H31" s="144"/>
      <c r="I31" s="144">
        <v>560.69230769230762</v>
      </c>
      <c r="J31" s="144">
        <v>732.5</v>
      </c>
      <c r="K31" s="144">
        <v>710.5</v>
      </c>
      <c r="L31" s="144">
        <v>752.75</v>
      </c>
      <c r="M31" s="149"/>
    </row>
    <row r="32" spans="2:13" x14ac:dyDescent="0.35">
      <c r="B32" s="320"/>
      <c r="C32" s="175" t="s">
        <v>78</v>
      </c>
      <c r="D32" s="144"/>
      <c r="E32" s="144"/>
      <c r="F32" s="144"/>
      <c r="G32" s="144">
        <v>520</v>
      </c>
      <c r="H32" s="144"/>
      <c r="I32" s="144"/>
      <c r="J32" s="144"/>
      <c r="K32" s="144"/>
      <c r="L32" s="144">
        <v>729.375</v>
      </c>
      <c r="M32" s="149"/>
    </row>
    <row r="33" spans="2:13" ht="15" thickBot="1" x14ac:dyDescent="0.4">
      <c r="B33" s="181" t="s">
        <v>165</v>
      </c>
      <c r="C33" s="176" t="s">
        <v>17</v>
      </c>
      <c r="D33" s="150">
        <v>514.12857142857138</v>
      </c>
      <c r="E33" s="150"/>
      <c r="F33" s="150">
        <v>504.00192307692305</v>
      </c>
      <c r="G33" s="150">
        <v>495.07692307692309</v>
      </c>
      <c r="H33" s="150">
        <v>514.38461538461536</v>
      </c>
      <c r="I33" s="150">
        <v>535.38461538461536</v>
      </c>
      <c r="J33" s="150">
        <v>535.38461538461536</v>
      </c>
      <c r="K33" s="150">
        <v>534.5</v>
      </c>
      <c r="L33" s="150">
        <v>541.14846153846156</v>
      </c>
      <c r="M33" s="151">
        <v>548.35269230769222</v>
      </c>
    </row>
    <row r="34" spans="2:13" ht="27" customHeight="1" thickBot="1" x14ac:dyDescent="0.4">
      <c r="B34" s="298" t="s">
        <v>153</v>
      </c>
      <c r="C34" s="299"/>
      <c r="D34" s="299"/>
      <c r="E34" s="299"/>
      <c r="F34" s="299"/>
      <c r="G34" s="299"/>
      <c r="H34" s="299"/>
      <c r="I34" s="299"/>
      <c r="J34" s="299"/>
      <c r="K34" s="299"/>
      <c r="L34" s="299"/>
      <c r="M34" s="300"/>
    </row>
  </sheetData>
  <mergeCells count="9">
    <mergeCell ref="B21:B28"/>
    <mergeCell ref="B29:B32"/>
    <mergeCell ref="B34:M34"/>
    <mergeCell ref="B2:M2"/>
    <mergeCell ref="B4:B6"/>
    <mergeCell ref="B7:B10"/>
    <mergeCell ref="B11:B16"/>
    <mergeCell ref="B17:B18"/>
    <mergeCell ref="B19:B20"/>
  </mergeCells>
  <pageMargins left="0.7" right="0.7" top="0.75" bottom="0.75" header="0.3" footer="0.3"/>
  <pageSetup paperSize="126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11D81-965E-4852-9F0C-9FBC7AF85161}">
  <sheetPr>
    <tabColor theme="9" tint="0.79998168889431442"/>
  </sheetPr>
  <dimension ref="B1:F12"/>
  <sheetViews>
    <sheetView workbookViewId="0">
      <selection activeCell="G12" sqref="G12"/>
    </sheetView>
  </sheetViews>
  <sheetFormatPr baseColWidth="10" defaultRowHeight="14.5" x14ac:dyDescent="0.35"/>
  <sheetData>
    <row r="1" spans="2:6" ht="15" thickBot="1" x14ac:dyDescent="0.4"/>
    <row r="2" spans="2:6" x14ac:dyDescent="0.35">
      <c r="B2" s="274" t="s">
        <v>194</v>
      </c>
      <c r="C2" s="275"/>
      <c r="D2" s="275"/>
      <c r="E2" s="275"/>
      <c r="F2" s="276"/>
    </row>
    <row r="3" spans="2:6" x14ac:dyDescent="0.35">
      <c r="B3" s="277" t="s">
        <v>109</v>
      </c>
      <c r="C3" s="278"/>
      <c r="D3" s="278"/>
      <c r="E3" s="278"/>
      <c r="F3" s="279"/>
    </row>
    <row r="4" spans="2:6" x14ac:dyDescent="0.35">
      <c r="B4" s="32"/>
      <c r="C4" s="278">
        <v>2016</v>
      </c>
      <c r="D4" s="278"/>
      <c r="E4" s="278">
        <v>2019</v>
      </c>
      <c r="F4" s="279"/>
    </row>
    <row r="5" spans="2:6" ht="26" x14ac:dyDescent="0.35">
      <c r="B5" s="32"/>
      <c r="C5" s="136" t="s">
        <v>0</v>
      </c>
      <c r="D5" s="36" t="s">
        <v>152</v>
      </c>
      <c r="E5" s="136" t="s">
        <v>0</v>
      </c>
      <c r="F5" s="37" t="s">
        <v>152</v>
      </c>
    </row>
    <row r="6" spans="2:6" ht="26.5" x14ac:dyDescent="0.35">
      <c r="B6" s="38" t="s">
        <v>65</v>
      </c>
      <c r="C6" s="136" t="s">
        <v>49</v>
      </c>
      <c r="D6" s="136" t="s">
        <v>69</v>
      </c>
      <c r="E6" s="136" t="s">
        <v>49</v>
      </c>
      <c r="F6" s="137" t="s">
        <v>69</v>
      </c>
    </row>
    <row r="7" spans="2:6" x14ac:dyDescent="0.35">
      <c r="B7" s="28" t="s">
        <v>25</v>
      </c>
      <c r="C7" s="30"/>
      <c r="D7" s="30"/>
      <c r="E7" s="30">
        <v>46</v>
      </c>
      <c r="F7" s="31">
        <v>587</v>
      </c>
    </row>
    <row r="8" spans="2:6" x14ac:dyDescent="0.35">
      <c r="B8" s="28" t="s">
        <v>2</v>
      </c>
      <c r="C8" s="30">
        <v>7</v>
      </c>
      <c r="D8" s="30">
        <v>559</v>
      </c>
      <c r="E8" s="30">
        <v>158</v>
      </c>
      <c r="F8" s="31">
        <v>483</v>
      </c>
    </row>
    <row r="9" spans="2:6" x14ac:dyDescent="0.35">
      <c r="B9" s="28" t="s">
        <v>5</v>
      </c>
      <c r="C9" s="30"/>
      <c r="D9" s="30"/>
      <c r="E9" s="30">
        <v>21</v>
      </c>
      <c r="F9" s="31">
        <v>520.47619047619048</v>
      </c>
    </row>
    <row r="10" spans="2:6" s="49" customFormat="1" x14ac:dyDescent="0.35">
      <c r="B10" s="28" t="s">
        <v>14</v>
      </c>
      <c r="C10" s="30"/>
      <c r="D10" s="30"/>
      <c r="E10" s="30">
        <v>52</v>
      </c>
      <c r="F10" s="31">
        <v>520</v>
      </c>
    </row>
    <row r="11" spans="2:6" ht="15" thickBot="1" x14ac:dyDescent="0.4">
      <c r="B11" s="112" t="s">
        <v>42</v>
      </c>
      <c r="C11" s="105">
        <v>7</v>
      </c>
      <c r="D11" s="105">
        <v>559</v>
      </c>
      <c r="E11" s="105">
        <v>277</v>
      </c>
      <c r="F11" s="106">
        <v>538</v>
      </c>
    </row>
    <row r="12" spans="2:6" ht="54.75" customHeight="1" thickBot="1" x14ac:dyDescent="0.4">
      <c r="B12" s="250" t="s">
        <v>175</v>
      </c>
      <c r="C12" s="289"/>
      <c r="D12" s="289"/>
      <c r="E12" s="289"/>
      <c r="F12" s="290"/>
    </row>
  </sheetData>
  <mergeCells count="5">
    <mergeCell ref="B12:F12"/>
    <mergeCell ref="B2:F2"/>
    <mergeCell ref="B3:F3"/>
    <mergeCell ref="C4:D4"/>
    <mergeCell ref="E4:F4"/>
  </mergeCells>
  <pageMargins left="0.7" right="0.7" top="0.75" bottom="0.75" header="0.3" footer="0.3"/>
  <pageSetup paperSize="126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4E591-B611-4D44-9ED7-808E79E2379B}">
  <sheetPr>
    <tabColor theme="9" tint="0.79998168889431442"/>
  </sheetPr>
  <dimension ref="B1:H16"/>
  <sheetViews>
    <sheetView workbookViewId="0">
      <selection activeCell="M17" sqref="M17"/>
    </sheetView>
  </sheetViews>
  <sheetFormatPr baseColWidth="10" defaultRowHeight="14.5" x14ac:dyDescent="0.35"/>
  <cols>
    <col min="1" max="1" width="8" customWidth="1"/>
    <col min="2" max="2" width="15" customWidth="1"/>
    <col min="3" max="8" width="8.81640625" customWidth="1"/>
  </cols>
  <sheetData>
    <row r="1" spans="2:8" ht="15" thickBot="1" x14ac:dyDescent="0.4"/>
    <row r="2" spans="2:8" x14ac:dyDescent="0.35">
      <c r="B2" s="255" t="s">
        <v>195</v>
      </c>
      <c r="C2" s="256"/>
      <c r="D2" s="256"/>
      <c r="E2" s="256"/>
      <c r="F2" s="256"/>
      <c r="G2" s="256"/>
      <c r="H2" s="257"/>
    </row>
    <row r="3" spans="2:8" x14ac:dyDescent="0.35">
      <c r="B3" s="247" t="s">
        <v>74</v>
      </c>
      <c r="C3" s="248"/>
      <c r="D3" s="248"/>
      <c r="E3" s="248"/>
      <c r="F3" s="248"/>
      <c r="G3" s="248"/>
      <c r="H3" s="249"/>
    </row>
    <row r="4" spans="2:8" x14ac:dyDescent="0.35">
      <c r="B4" s="39"/>
      <c r="C4" s="253">
        <v>2017</v>
      </c>
      <c r="D4" s="253"/>
      <c r="E4" s="253">
        <v>2018</v>
      </c>
      <c r="F4" s="253"/>
      <c r="G4" s="253" t="s">
        <v>79</v>
      </c>
      <c r="H4" s="258"/>
    </row>
    <row r="5" spans="2:8" ht="39" x14ac:dyDescent="0.35">
      <c r="B5" s="39"/>
      <c r="C5" s="134" t="s">
        <v>0</v>
      </c>
      <c r="D5" s="40" t="s">
        <v>152</v>
      </c>
      <c r="E5" s="134" t="s">
        <v>0</v>
      </c>
      <c r="F5" s="40" t="s">
        <v>152</v>
      </c>
      <c r="G5" s="134" t="s">
        <v>0</v>
      </c>
      <c r="H5" s="41" t="s">
        <v>152</v>
      </c>
    </row>
    <row r="6" spans="2:8" x14ac:dyDescent="0.35">
      <c r="B6" s="42" t="s">
        <v>65</v>
      </c>
      <c r="C6" s="134" t="s">
        <v>49</v>
      </c>
      <c r="D6" s="134" t="s">
        <v>69</v>
      </c>
      <c r="E6" s="134" t="s">
        <v>49</v>
      </c>
      <c r="F6" s="134" t="s">
        <v>69</v>
      </c>
      <c r="G6" s="40" t="s">
        <v>49</v>
      </c>
      <c r="H6" s="135" t="s">
        <v>69</v>
      </c>
    </row>
    <row r="7" spans="2:8" s="49" customFormat="1" x14ac:dyDescent="0.35">
      <c r="B7" s="61" t="s">
        <v>25</v>
      </c>
      <c r="C7" s="134"/>
      <c r="D7" s="134"/>
      <c r="E7" s="134"/>
      <c r="F7" s="134"/>
      <c r="G7" s="30">
        <v>4.7712000000000003</v>
      </c>
      <c r="H7" s="31">
        <v>3100</v>
      </c>
    </row>
    <row r="8" spans="2:8" x14ac:dyDescent="0.35">
      <c r="B8" s="61" t="s">
        <v>3</v>
      </c>
      <c r="C8" s="30">
        <v>0.21887999999999999</v>
      </c>
      <c r="D8" s="30">
        <v>1578.9473684210529</v>
      </c>
      <c r="E8" s="30"/>
      <c r="F8" s="30"/>
      <c r="G8" s="30">
        <v>3.0604</v>
      </c>
      <c r="H8" s="31">
        <v>4315.0153628717744</v>
      </c>
    </row>
    <row r="9" spans="2:8" x14ac:dyDescent="0.35">
      <c r="B9" s="61" t="s">
        <v>2</v>
      </c>
      <c r="C9" s="30"/>
      <c r="D9" s="30"/>
      <c r="E9" s="30">
        <v>3</v>
      </c>
      <c r="F9" s="30">
        <v>1345.8333333333335</v>
      </c>
      <c r="G9" s="30">
        <v>1.9751999999999998</v>
      </c>
      <c r="H9" s="31">
        <v>3166.666666666667</v>
      </c>
    </row>
    <row r="10" spans="2:8" s="49" customFormat="1" x14ac:dyDescent="0.35">
      <c r="B10" s="61" t="s">
        <v>22</v>
      </c>
      <c r="C10" s="30"/>
      <c r="D10" s="30"/>
      <c r="E10" s="30"/>
      <c r="F10" s="30"/>
      <c r="G10" s="30">
        <v>73.626660000000001</v>
      </c>
      <c r="H10" s="31">
        <v>2351.6285496188975</v>
      </c>
    </row>
    <row r="11" spans="2:8" x14ac:dyDescent="0.35">
      <c r="B11" s="61" t="s">
        <v>8</v>
      </c>
      <c r="C11" s="30">
        <v>6.9383999999999997</v>
      </c>
      <c r="D11" s="30">
        <v>2898.5690235690231</v>
      </c>
      <c r="E11" s="30"/>
      <c r="F11" s="30"/>
      <c r="G11" s="30">
        <v>16.78096</v>
      </c>
      <c r="H11" s="31">
        <v>4220.1973160205198</v>
      </c>
    </row>
    <row r="12" spans="2:8" ht="15.75" customHeight="1" x14ac:dyDescent="0.35">
      <c r="B12" s="61" t="s">
        <v>24</v>
      </c>
      <c r="C12" s="30"/>
      <c r="D12" s="30"/>
      <c r="E12" s="30"/>
      <c r="F12" s="30"/>
      <c r="G12" s="30"/>
      <c r="H12" s="31"/>
    </row>
    <row r="13" spans="2:8" x14ac:dyDescent="0.35">
      <c r="B13" s="61" t="s">
        <v>7</v>
      </c>
      <c r="C13" s="30"/>
      <c r="D13" s="30"/>
      <c r="E13" s="30"/>
      <c r="F13" s="30"/>
      <c r="G13" s="30">
        <v>6.6608000000000001</v>
      </c>
      <c r="H13" s="31">
        <v>4065.401447008599</v>
      </c>
    </row>
    <row r="14" spans="2:8" x14ac:dyDescent="0.35">
      <c r="B14" s="61" t="s">
        <v>20</v>
      </c>
      <c r="C14" s="30"/>
      <c r="D14" s="30"/>
      <c r="E14" s="30"/>
      <c r="F14" s="30"/>
      <c r="G14" s="30">
        <v>2.4671999999999996</v>
      </c>
      <c r="H14" s="31">
        <v>3775.0000000000005</v>
      </c>
    </row>
    <row r="15" spans="2:8" ht="15" thickBot="1" x14ac:dyDescent="0.4">
      <c r="B15" s="126" t="s">
        <v>42</v>
      </c>
      <c r="C15" s="105">
        <v>7.1572799999999983</v>
      </c>
      <c r="D15" s="105">
        <v>2788.600552306692</v>
      </c>
      <c r="E15" s="105">
        <v>3</v>
      </c>
      <c r="F15" s="105">
        <v>1345.8333333333335</v>
      </c>
      <c r="G15" s="105">
        <v>109.34242000000002</v>
      </c>
      <c r="H15" s="106">
        <v>3174.1364643374664</v>
      </c>
    </row>
    <row r="16" spans="2:8" ht="46.5" customHeight="1" thickBot="1" x14ac:dyDescent="0.4">
      <c r="B16" s="250" t="s">
        <v>196</v>
      </c>
      <c r="C16" s="251"/>
      <c r="D16" s="251"/>
      <c r="E16" s="251"/>
      <c r="F16" s="251"/>
      <c r="G16" s="251"/>
      <c r="H16" s="252"/>
    </row>
  </sheetData>
  <mergeCells count="6">
    <mergeCell ref="B2:H2"/>
    <mergeCell ref="B3:H3"/>
    <mergeCell ref="G4:H4"/>
    <mergeCell ref="B16:H16"/>
    <mergeCell ref="C4:D4"/>
    <mergeCell ref="E4:F4"/>
  </mergeCells>
  <pageMargins left="0.7" right="0.7" top="0.75" bottom="0.75" header="0.3" footer="0.3"/>
  <pageSetup paperSize="12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20F6D-D122-4266-A7E2-1704D9F26EDB}">
  <sheetPr>
    <tabColor theme="9" tint="0.79998168889431442"/>
  </sheetPr>
  <dimension ref="A1:AA32"/>
  <sheetViews>
    <sheetView workbookViewId="0">
      <selection activeCell="E25" sqref="E25"/>
    </sheetView>
  </sheetViews>
  <sheetFormatPr baseColWidth="10" defaultRowHeight="14.5" x14ac:dyDescent="0.35"/>
  <cols>
    <col min="1" max="1" width="5.54296875" style="49" customWidth="1"/>
    <col min="2" max="8" width="11.7265625" customWidth="1"/>
    <col min="9" max="9" width="11.7265625" style="49" customWidth="1"/>
    <col min="10" max="10" width="11.7265625" customWidth="1"/>
    <col min="11" max="16" width="0" style="7" hidden="1" customWidth="1"/>
    <col min="17" max="20" width="14.26953125" style="7" hidden="1" customWidth="1"/>
    <col min="21" max="24" width="0" style="7" hidden="1" customWidth="1"/>
    <col min="26" max="26" width="12" bestFit="1" customWidth="1"/>
    <col min="27" max="27" width="11.54296875" bestFit="1" customWidth="1"/>
  </cols>
  <sheetData>
    <row r="1" spans="2:27" s="49" customFormat="1" ht="15" thickBot="1" x14ac:dyDescent="0.4"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2:27" x14ac:dyDescent="0.35">
      <c r="B2" s="216" t="s">
        <v>53</v>
      </c>
      <c r="C2" s="217"/>
      <c r="D2" s="217"/>
      <c r="E2" s="217"/>
      <c r="F2" s="217"/>
      <c r="G2" s="217"/>
      <c r="H2" s="217"/>
      <c r="I2" s="218"/>
      <c r="J2" s="219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spans="2:27" x14ac:dyDescent="0.35">
      <c r="B3" s="220" t="s">
        <v>106</v>
      </c>
      <c r="C3" s="221"/>
      <c r="D3" s="221"/>
      <c r="E3" s="221"/>
      <c r="F3" s="221"/>
      <c r="G3" s="221"/>
      <c r="H3" s="221"/>
      <c r="I3" s="222"/>
      <c r="J3" s="223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spans="2:27" ht="32.25" customHeight="1" thickBot="1" x14ac:dyDescent="0.4">
      <c r="B4" s="224" t="s">
        <v>43</v>
      </c>
      <c r="C4" s="230" t="s">
        <v>111</v>
      </c>
      <c r="D4" s="230" t="s">
        <v>112</v>
      </c>
      <c r="E4" s="230" t="s">
        <v>113</v>
      </c>
      <c r="F4" s="225" t="s">
        <v>115</v>
      </c>
      <c r="G4" s="225" t="s">
        <v>50</v>
      </c>
      <c r="H4" s="225" t="s">
        <v>51</v>
      </c>
      <c r="I4" s="230" t="s">
        <v>114</v>
      </c>
      <c r="J4" s="226" t="s">
        <v>52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2:27" ht="39.5" thickBot="1" x14ac:dyDescent="0.4">
      <c r="B5" s="224"/>
      <c r="C5" s="231"/>
      <c r="D5" s="232"/>
      <c r="E5" s="232"/>
      <c r="F5" s="225"/>
      <c r="G5" s="225"/>
      <c r="H5" s="225"/>
      <c r="I5" s="232"/>
      <c r="J5" s="226"/>
      <c r="K5" s="11"/>
      <c r="L5" s="11"/>
      <c r="M5" s="11"/>
      <c r="N5" s="12" t="s">
        <v>57</v>
      </c>
      <c r="O5" s="13" t="s">
        <v>58</v>
      </c>
      <c r="P5" s="11"/>
      <c r="Q5" s="14" t="s">
        <v>54</v>
      </c>
      <c r="R5" s="15" t="s">
        <v>55</v>
      </c>
      <c r="S5" s="11" t="s">
        <v>60</v>
      </c>
      <c r="T5" s="11"/>
      <c r="U5" s="10"/>
    </row>
    <row r="6" spans="2:27" ht="15" thickBot="1" x14ac:dyDescent="0.4">
      <c r="B6" s="162">
        <v>2000</v>
      </c>
      <c r="C6" s="27">
        <v>88701</v>
      </c>
      <c r="D6" s="27">
        <v>247936</v>
      </c>
      <c r="E6" s="27">
        <v>28</v>
      </c>
      <c r="F6" s="27">
        <v>918</v>
      </c>
      <c r="G6" s="27">
        <v>1364</v>
      </c>
      <c r="H6" s="27">
        <v>31024</v>
      </c>
      <c r="I6" s="96">
        <f>F6+G6+H6</f>
        <v>33306</v>
      </c>
      <c r="J6" s="3">
        <v>0</v>
      </c>
      <c r="K6" s="16">
        <f>(C7/C6)-1</f>
        <v>1.0247911522981656E-2</v>
      </c>
      <c r="L6" s="16">
        <f>H6/D6</f>
        <v>0.12512906556530717</v>
      </c>
      <c r="M6" s="16">
        <f>SUM(F6:F15)/SUM($F$6:$H$15)</f>
        <v>3.3739282833613812E-2</v>
      </c>
      <c r="N6" s="17"/>
      <c r="O6" s="18"/>
      <c r="P6" s="19"/>
      <c r="Q6" s="20">
        <f t="shared" ref="Q6:Q24" si="0">SUM(F6:H6)</f>
        <v>33306</v>
      </c>
      <c r="R6" s="21">
        <f t="shared" ref="R6:R25" si="1">H6/Q6*100</f>
        <v>93.148381672971837</v>
      </c>
      <c r="S6" s="19"/>
      <c r="T6" s="19"/>
      <c r="U6" s="19"/>
      <c r="Z6" s="48"/>
    </row>
    <row r="7" spans="2:27" ht="15" thickBot="1" x14ac:dyDescent="0.4">
      <c r="B7" s="162">
        <v>2001</v>
      </c>
      <c r="C7" s="27">
        <v>89610</v>
      </c>
      <c r="D7" s="27">
        <v>344527</v>
      </c>
      <c r="E7" s="27">
        <v>38.4</v>
      </c>
      <c r="F7" s="27">
        <v>11249</v>
      </c>
      <c r="G7" s="27">
        <v>1674</v>
      </c>
      <c r="H7" s="27">
        <v>43717</v>
      </c>
      <c r="I7" s="96">
        <f t="shared" ref="I7:I21" si="2">F7+G7+H7</f>
        <v>56640</v>
      </c>
      <c r="J7" s="3">
        <v>5</v>
      </c>
      <c r="K7" s="16">
        <f t="shared" ref="K7:K23" si="3">(C8/C7)-1</f>
        <v>4.0620466465796312E-2</v>
      </c>
      <c r="L7" s="16">
        <f t="shared" ref="L7:L25" si="4">H7/D7</f>
        <v>0.1268899099344899</v>
      </c>
      <c r="M7" s="16">
        <f>SUM(G6:G15)/SUM(F6:H15)</f>
        <v>0.20498790117801699</v>
      </c>
      <c r="N7" s="22">
        <f t="shared" ref="N7:N24" si="5">(C7-C6)/C6*100</f>
        <v>1.0247911522981703</v>
      </c>
      <c r="O7" s="23">
        <f t="shared" ref="O7:O24" si="6">(D7-D6)/D6*100</f>
        <v>38.958037558079504</v>
      </c>
      <c r="P7" s="19"/>
      <c r="Q7" s="20">
        <f t="shared" si="0"/>
        <v>56640</v>
      </c>
      <c r="R7" s="21">
        <f t="shared" si="1"/>
        <v>77.183968926553675</v>
      </c>
      <c r="S7" s="19"/>
      <c r="T7" s="19"/>
      <c r="U7" s="19"/>
      <c r="Z7" s="48"/>
    </row>
    <row r="8" spans="2:27" ht="15" thickBot="1" x14ac:dyDescent="0.4">
      <c r="B8" s="162">
        <v>2002</v>
      </c>
      <c r="C8" s="27">
        <v>93250</v>
      </c>
      <c r="D8" s="27">
        <v>416297</v>
      </c>
      <c r="E8" s="27">
        <v>44.6</v>
      </c>
      <c r="F8" s="27">
        <v>1517</v>
      </c>
      <c r="G8" s="27">
        <v>13414</v>
      </c>
      <c r="H8" s="27">
        <v>54214</v>
      </c>
      <c r="I8" s="96">
        <f t="shared" si="2"/>
        <v>69145</v>
      </c>
      <c r="J8" s="3">
        <v>39</v>
      </c>
      <c r="K8" s="16">
        <f t="shared" si="3"/>
        <v>0.12193029490616625</v>
      </c>
      <c r="L8" s="16">
        <f t="shared" si="4"/>
        <v>0.1302291392923802</v>
      </c>
      <c r="M8" s="16">
        <f>SUM(H6:H15)/SUM(F6:H15)</f>
        <v>0.76127281598836916</v>
      </c>
      <c r="N8" s="22">
        <f t="shared" si="5"/>
        <v>4.0620466465796232</v>
      </c>
      <c r="O8" s="23">
        <f t="shared" si="6"/>
        <v>20.83145878262081</v>
      </c>
      <c r="P8" s="19"/>
      <c r="Q8" s="20">
        <f t="shared" si="0"/>
        <v>69145</v>
      </c>
      <c r="R8" s="21">
        <f t="shared" si="1"/>
        <v>78.406247740255992</v>
      </c>
      <c r="S8" s="19"/>
      <c r="T8" s="19"/>
      <c r="U8" s="19"/>
      <c r="Z8" s="48"/>
    </row>
    <row r="9" spans="2:27" ht="15" thickBot="1" x14ac:dyDescent="0.4">
      <c r="B9" s="162">
        <v>2003</v>
      </c>
      <c r="C9" s="27">
        <v>104620</v>
      </c>
      <c r="D9" s="27">
        <v>488050</v>
      </c>
      <c r="E9" s="27">
        <v>46.6</v>
      </c>
      <c r="F9" s="27">
        <v>1602</v>
      </c>
      <c r="G9" s="27">
        <v>20947</v>
      </c>
      <c r="H9" s="27">
        <v>65381</v>
      </c>
      <c r="I9" s="96">
        <f t="shared" si="2"/>
        <v>87930</v>
      </c>
      <c r="J9" s="3">
        <v>7</v>
      </c>
      <c r="K9" s="16">
        <f t="shared" si="3"/>
        <v>0.17166889696042831</v>
      </c>
      <c r="L9" s="16">
        <f t="shared" si="4"/>
        <v>0.13396373322405492</v>
      </c>
      <c r="M9" s="16"/>
      <c r="N9" s="22">
        <f t="shared" si="5"/>
        <v>12.193029490616622</v>
      </c>
      <c r="O9" s="23">
        <f t="shared" si="6"/>
        <v>17.236011789659784</v>
      </c>
      <c r="P9" s="19"/>
      <c r="Q9" s="20">
        <f t="shared" si="0"/>
        <v>87930</v>
      </c>
      <c r="R9" s="21">
        <f t="shared" si="1"/>
        <v>74.355737518480609</v>
      </c>
      <c r="S9" s="19"/>
      <c r="T9" s="19"/>
      <c r="U9" s="19"/>
      <c r="Z9" s="48"/>
    </row>
    <row r="10" spans="2:27" ht="15" thickBot="1" x14ac:dyDescent="0.4">
      <c r="B10" s="162">
        <v>2004</v>
      </c>
      <c r="C10" s="27">
        <v>122580</v>
      </c>
      <c r="D10" s="27">
        <v>538600</v>
      </c>
      <c r="E10" s="27">
        <v>43.9</v>
      </c>
      <c r="F10" s="27">
        <v>5001</v>
      </c>
      <c r="G10" s="27">
        <v>37569</v>
      </c>
      <c r="H10" s="27">
        <v>76424</v>
      </c>
      <c r="I10" s="96">
        <f t="shared" si="2"/>
        <v>118994</v>
      </c>
      <c r="J10" s="3">
        <v>60</v>
      </c>
      <c r="K10" s="16">
        <f t="shared" si="3"/>
        <v>-0.37444933920704848</v>
      </c>
      <c r="L10" s="16">
        <f t="shared" si="4"/>
        <v>0.14189379873746752</v>
      </c>
      <c r="M10" s="16">
        <f>SUM(F16:F24)/SUM(F16:H24)</f>
        <v>1.7427157057798036E-2</v>
      </c>
      <c r="N10" s="22">
        <f t="shared" si="5"/>
        <v>17.166889696042823</v>
      </c>
      <c r="O10" s="23">
        <f t="shared" si="6"/>
        <v>10.357545333469931</v>
      </c>
      <c r="P10" s="19"/>
      <c r="Q10" s="20">
        <f t="shared" si="0"/>
        <v>118994</v>
      </c>
      <c r="R10" s="21">
        <f t="shared" si="1"/>
        <v>64.225086979175416</v>
      </c>
      <c r="S10" s="19"/>
      <c r="T10" s="19"/>
      <c r="U10" s="19"/>
      <c r="Z10" s="48"/>
    </row>
    <row r="11" spans="2:27" ht="15" thickBot="1" x14ac:dyDescent="0.4">
      <c r="B11" s="162">
        <v>2005</v>
      </c>
      <c r="C11" s="27">
        <v>76680</v>
      </c>
      <c r="D11" s="27">
        <v>357352</v>
      </c>
      <c r="E11" s="27">
        <v>46.6</v>
      </c>
      <c r="F11" s="27">
        <v>1827</v>
      </c>
      <c r="G11" s="27">
        <v>20284</v>
      </c>
      <c r="H11" s="27">
        <v>78785</v>
      </c>
      <c r="I11" s="96">
        <f t="shared" si="2"/>
        <v>100896</v>
      </c>
      <c r="J11" s="3">
        <v>0</v>
      </c>
      <c r="K11" s="16">
        <f t="shared" si="3"/>
        <v>0.17618675013041218</v>
      </c>
      <c r="L11" s="16">
        <f t="shared" si="4"/>
        <v>0.22046889341601558</v>
      </c>
      <c r="M11" s="16">
        <f>SUM(G16:G24)/SUM(F16:H24)</f>
        <v>0.23484343064261828</v>
      </c>
      <c r="N11" s="22">
        <f t="shared" si="5"/>
        <v>-37.444933920704848</v>
      </c>
      <c r="O11" s="23">
        <f t="shared" si="6"/>
        <v>-33.651689565540288</v>
      </c>
      <c r="P11" s="19"/>
      <c r="Q11" s="20">
        <f t="shared" si="0"/>
        <v>100896</v>
      </c>
      <c r="R11" s="21">
        <f t="shared" si="1"/>
        <v>78.085355217253408</v>
      </c>
      <c r="S11" s="19"/>
      <c r="T11" s="19"/>
      <c r="U11" s="19"/>
      <c r="Z11" s="48"/>
      <c r="AA11" s="2"/>
    </row>
    <row r="12" spans="2:27" ht="15" thickBot="1" x14ac:dyDescent="0.4">
      <c r="B12" s="162">
        <v>2006</v>
      </c>
      <c r="C12" s="27">
        <v>90190</v>
      </c>
      <c r="D12" s="27">
        <v>435041</v>
      </c>
      <c r="E12" s="27">
        <v>48.2</v>
      </c>
      <c r="F12" s="27">
        <v>2369</v>
      </c>
      <c r="G12" s="27">
        <v>23967</v>
      </c>
      <c r="H12" s="27">
        <v>91931</v>
      </c>
      <c r="I12" s="96">
        <f t="shared" si="2"/>
        <v>118267</v>
      </c>
      <c r="J12" s="3">
        <v>22</v>
      </c>
      <c r="K12" s="16">
        <f t="shared" si="3"/>
        <v>-8.558598514247695E-2</v>
      </c>
      <c r="L12" s="16">
        <f t="shared" si="4"/>
        <v>0.21131571507053359</v>
      </c>
      <c r="M12" s="16">
        <f>SUM(H16:H24)/SUM(F16:H24)</f>
        <v>0.74772941229958356</v>
      </c>
      <c r="N12" s="22">
        <f t="shared" si="5"/>
        <v>17.618675013041209</v>
      </c>
      <c r="O12" s="23">
        <f t="shared" si="6"/>
        <v>21.740188945353601</v>
      </c>
      <c r="P12" s="19"/>
      <c r="Q12" s="20">
        <f t="shared" si="0"/>
        <v>118267</v>
      </c>
      <c r="R12" s="21">
        <f t="shared" si="1"/>
        <v>77.73174258246172</v>
      </c>
      <c r="S12" s="19"/>
      <c r="T12" s="19"/>
      <c r="U12" s="19"/>
      <c r="Z12" s="48"/>
    </row>
    <row r="13" spans="2:27" ht="15" thickBot="1" x14ac:dyDescent="0.4">
      <c r="B13" s="162">
        <v>2007</v>
      </c>
      <c r="C13" s="27">
        <v>82471</v>
      </c>
      <c r="D13" s="27">
        <v>341911</v>
      </c>
      <c r="E13" s="27">
        <v>41.5</v>
      </c>
      <c r="F13" s="27">
        <v>2411</v>
      </c>
      <c r="G13" s="27">
        <v>31264</v>
      </c>
      <c r="H13" s="27">
        <v>110464</v>
      </c>
      <c r="I13" s="96">
        <f t="shared" si="2"/>
        <v>144139</v>
      </c>
      <c r="J13" s="3">
        <v>142</v>
      </c>
      <c r="K13" s="16">
        <f t="shared" si="3"/>
        <v>0.18752046173806547</v>
      </c>
      <c r="L13" s="16">
        <f t="shared" si="4"/>
        <v>0.3230782279599077</v>
      </c>
      <c r="M13" s="16"/>
      <c r="N13" s="22">
        <f t="shared" si="5"/>
        <v>-8.5585985142476986</v>
      </c>
      <c r="O13" s="23">
        <f t="shared" si="6"/>
        <v>-21.407177714284401</v>
      </c>
      <c r="P13" s="19"/>
      <c r="Q13" s="20">
        <f t="shared" si="0"/>
        <v>144139</v>
      </c>
      <c r="R13" s="21">
        <f t="shared" si="1"/>
        <v>76.637134987754877</v>
      </c>
      <c r="S13" s="19"/>
      <c r="T13" s="19"/>
      <c r="U13" s="19"/>
      <c r="Z13" s="48"/>
    </row>
    <row r="14" spans="2:27" ht="15" thickBot="1" x14ac:dyDescent="0.4">
      <c r="B14" s="162">
        <v>2008</v>
      </c>
      <c r="C14" s="27">
        <v>97936</v>
      </c>
      <c r="D14" s="27">
        <v>383759</v>
      </c>
      <c r="E14" s="27">
        <v>39.200000000000003</v>
      </c>
      <c r="F14" s="27">
        <v>1998</v>
      </c>
      <c r="G14" s="27">
        <v>22055</v>
      </c>
      <c r="H14" s="27">
        <v>107056</v>
      </c>
      <c r="I14" s="96">
        <f t="shared" si="2"/>
        <v>131109</v>
      </c>
      <c r="J14" s="3">
        <v>145</v>
      </c>
      <c r="K14" s="16">
        <f t="shared" si="3"/>
        <v>3.2317023362195663E-2</v>
      </c>
      <c r="L14" s="16">
        <f t="shared" si="4"/>
        <v>0.27896674735967103</v>
      </c>
      <c r="M14" s="16"/>
      <c r="N14" s="22">
        <f t="shared" si="5"/>
        <v>18.752046173806551</v>
      </c>
      <c r="O14" s="23">
        <f t="shared" si="6"/>
        <v>12.239442428000268</v>
      </c>
      <c r="P14" s="19"/>
      <c r="Q14" s="20">
        <f t="shared" si="0"/>
        <v>131109</v>
      </c>
      <c r="R14" s="21">
        <f t="shared" si="1"/>
        <v>81.654196126886788</v>
      </c>
      <c r="S14" s="19"/>
      <c r="T14" s="19"/>
      <c r="U14" s="19"/>
      <c r="Z14" s="48"/>
    </row>
    <row r="15" spans="2:27" ht="15" thickBot="1" x14ac:dyDescent="0.4">
      <c r="B15" s="162">
        <v>2009</v>
      </c>
      <c r="C15" s="27">
        <v>101101</v>
      </c>
      <c r="D15" s="27">
        <v>344212</v>
      </c>
      <c r="E15" s="27">
        <v>34</v>
      </c>
      <c r="F15" s="27">
        <v>4990</v>
      </c>
      <c r="G15" s="27">
        <v>33317</v>
      </c>
      <c r="H15" s="27">
        <v>105497</v>
      </c>
      <c r="I15" s="96">
        <f t="shared" si="2"/>
        <v>143804</v>
      </c>
      <c r="J15" s="3">
        <v>0</v>
      </c>
      <c r="K15" s="16">
        <f t="shared" si="3"/>
        <v>-0.24953264557224952</v>
      </c>
      <c r="L15" s="16">
        <f t="shared" si="4"/>
        <v>0.30648844316874485</v>
      </c>
      <c r="M15" s="16"/>
      <c r="N15" s="22">
        <f t="shared" si="5"/>
        <v>3.2317023362195716</v>
      </c>
      <c r="O15" s="23">
        <f t="shared" si="6"/>
        <v>-10.305165481461021</v>
      </c>
      <c r="P15" s="19"/>
      <c r="Q15" s="20">
        <f t="shared" si="0"/>
        <v>143804</v>
      </c>
      <c r="R15" s="21">
        <f t="shared" si="1"/>
        <v>73.361658924647429</v>
      </c>
      <c r="S15" s="19"/>
      <c r="T15" s="19"/>
      <c r="U15" s="19"/>
      <c r="Z15" s="48"/>
    </row>
    <row r="16" spans="2:27" ht="15" thickBot="1" x14ac:dyDescent="0.4">
      <c r="B16" s="162">
        <v>2010</v>
      </c>
      <c r="C16" s="27">
        <v>75873</v>
      </c>
      <c r="D16" s="27">
        <v>380853</v>
      </c>
      <c r="E16" s="27">
        <v>50.2</v>
      </c>
      <c r="F16" s="27">
        <v>3801</v>
      </c>
      <c r="G16" s="27">
        <v>56010</v>
      </c>
      <c r="H16" s="27">
        <v>124718</v>
      </c>
      <c r="I16" s="96">
        <f t="shared" si="2"/>
        <v>184529</v>
      </c>
      <c r="J16" s="3">
        <v>17</v>
      </c>
      <c r="K16" s="16">
        <f t="shared" si="3"/>
        <v>0.39236619087158808</v>
      </c>
      <c r="L16" s="16">
        <f t="shared" si="4"/>
        <v>0.32747017878288998</v>
      </c>
      <c r="M16" s="16"/>
      <c r="N16" s="22">
        <f t="shared" si="5"/>
        <v>-24.953264557224951</v>
      </c>
      <c r="O16" s="23">
        <f t="shared" si="6"/>
        <v>10.644893263453918</v>
      </c>
      <c r="P16" s="19"/>
      <c r="Q16" s="20">
        <f t="shared" si="0"/>
        <v>184529</v>
      </c>
      <c r="R16" s="21">
        <f t="shared" si="1"/>
        <v>67.587208514650811</v>
      </c>
      <c r="S16" s="19"/>
      <c r="T16" s="19"/>
      <c r="U16" s="19"/>
      <c r="Z16" s="48"/>
    </row>
    <row r="17" spans="2:26" ht="15" thickBot="1" x14ac:dyDescent="0.4">
      <c r="B17" s="162">
        <v>2011</v>
      </c>
      <c r="C17" s="27">
        <v>105643</v>
      </c>
      <c r="D17" s="27">
        <v>563812</v>
      </c>
      <c r="E17" s="27">
        <v>53.4</v>
      </c>
      <c r="F17" s="27">
        <v>4246</v>
      </c>
      <c r="G17" s="27">
        <v>134775</v>
      </c>
      <c r="H17" s="27">
        <v>168173</v>
      </c>
      <c r="I17" s="96">
        <f t="shared" si="2"/>
        <v>307194</v>
      </c>
      <c r="J17" s="3">
        <v>1</v>
      </c>
      <c r="K17" s="16">
        <f t="shared" si="3"/>
        <v>-4.4555720681919264E-2</v>
      </c>
      <c r="L17" s="16">
        <f t="shared" si="4"/>
        <v>0.29827850418224516</v>
      </c>
      <c r="M17" s="16"/>
      <c r="N17" s="22">
        <f t="shared" si="5"/>
        <v>39.2366190871588</v>
      </c>
      <c r="O17" s="23">
        <f t="shared" si="6"/>
        <v>48.039269744494597</v>
      </c>
      <c r="P17" s="19"/>
      <c r="Q17" s="20">
        <f t="shared" si="0"/>
        <v>307194</v>
      </c>
      <c r="R17" s="21">
        <f t="shared" si="1"/>
        <v>54.744884340188939</v>
      </c>
      <c r="S17" s="19"/>
      <c r="T17" s="19"/>
      <c r="U17" s="19"/>
      <c r="Z17" s="48"/>
    </row>
    <row r="18" spans="2:26" ht="15" thickBot="1" x14ac:dyDescent="0.4">
      <c r="B18" s="162">
        <v>2012</v>
      </c>
      <c r="C18" s="27">
        <v>100936</v>
      </c>
      <c r="D18" s="27">
        <v>450798</v>
      </c>
      <c r="E18" s="27">
        <v>44.7</v>
      </c>
      <c r="F18" s="27">
        <v>2614</v>
      </c>
      <c r="G18" s="27">
        <v>62313</v>
      </c>
      <c r="H18" s="27">
        <v>151219</v>
      </c>
      <c r="I18" s="96">
        <f t="shared" si="2"/>
        <v>216146</v>
      </c>
      <c r="J18" s="3">
        <v>10</v>
      </c>
      <c r="K18" s="16">
        <f t="shared" si="3"/>
        <v>0.25656851866529284</v>
      </c>
      <c r="L18" s="16">
        <f t="shared" si="4"/>
        <v>0.33544736223319538</v>
      </c>
      <c r="M18" s="16"/>
      <c r="N18" s="22">
        <f t="shared" si="5"/>
        <v>-4.4555720681919295</v>
      </c>
      <c r="O18" s="23">
        <f t="shared" si="6"/>
        <v>-20.044624804012685</v>
      </c>
      <c r="P18" s="19"/>
      <c r="Q18" s="20">
        <f t="shared" si="0"/>
        <v>216146</v>
      </c>
      <c r="R18" s="21">
        <f t="shared" si="1"/>
        <v>69.961507499560483</v>
      </c>
      <c r="S18" s="19"/>
      <c r="T18" s="19"/>
      <c r="U18" s="19"/>
      <c r="Z18" s="48"/>
    </row>
    <row r="19" spans="2:26" ht="15" thickBot="1" x14ac:dyDescent="0.4">
      <c r="B19" s="162">
        <v>2013</v>
      </c>
      <c r="C19" s="27">
        <v>126833</v>
      </c>
      <c r="D19" s="27">
        <v>680382</v>
      </c>
      <c r="E19" s="27">
        <v>53.6</v>
      </c>
      <c r="F19" s="27">
        <v>2697</v>
      </c>
      <c r="G19" s="27">
        <v>44168</v>
      </c>
      <c r="H19" s="27">
        <v>162688</v>
      </c>
      <c r="I19" s="96">
        <f t="shared" si="2"/>
        <v>209553</v>
      </c>
      <c r="J19" s="3">
        <v>16</v>
      </c>
      <c r="K19" s="16">
        <f t="shared" si="3"/>
        <v>7.4948948617473476E-2</v>
      </c>
      <c r="L19" s="16">
        <f t="shared" si="4"/>
        <v>0.23911273372899342</v>
      </c>
      <c r="M19" s="16"/>
      <c r="N19" s="22">
        <f t="shared" si="5"/>
        <v>25.656851866529284</v>
      </c>
      <c r="O19" s="23">
        <f t="shared" si="6"/>
        <v>50.928353719404249</v>
      </c>
      <c r="P19" s="19"/>
      <c r="Q19" s="20">
        <f t="shared" si="0"/>
        <v>209553</v>
      </c>
      <c r="R19" s="21">
        <f t="shared" si="1"/>
        <v>77.635729385883295</v>
      </c>
      <c r="S19" s="19"/>
      <c r="T19" s="19"/>
      <c r="U19" s="19"/>
      <c r="Z19" s="48"/>
    </row>
    <row r="20" spans="2:26" ht="15" thickBot="1" x14ac:dyDescent="0.4">
      <c r="B20" s="162">
        <v>2014</v>
      </c>
      <c r="C20" s="27">
        <v>136339</v>
      </c>
      <c r="D20" s="27">
        <v>609926</v>
      </c>
      <c r="E20" s="27">
        <v>44.7</v>
      </c>
      <c r="F20" s="27">
        <v>2399</v>
      </c>
      <c r="G20" s="27">
        <v>54349</v>
      </c>
      <c r="H20" s="27">
        <v>173847</v>
      </c>
      <c r="I20" s="96">
        <f t="shared" si="2"/>
        <v>230595</v>
      </c>
      <c r="J20" s="3">
        <v>4</v>
      </c>
      <c r="K20" s="16">
        <f t="shared" si="3"/>
        <v>-0.33658747680414258</v>
      </c>
      <c r="L20" s="16">
        <f t="shared" si="4"/>
        <v>0.28502965933572272</v>
      </c>
      <c r="M20" s="16"/>
      <c r="N20" s="22">
        <f t="shared" si="5"/>
        <v>7.494894861747337</v>
      </c>
      <c r="O20" s="23">
        <f t="shared" si="6"/>
        <v>-10.355359195275597</v>
      </c>
      <c r="P20" s="19"/>
      <c r="Q20" s="20">
        <f t="shared" si="0"/>
        <v>230595</v>
      </c>
      <c r="R20" s="21">
        <f t="shared" si="1"/>
        <v>75.390619918038112</v>
      </c>
      <c r="S20" s="19"/>
      <c r="T20" s="19"/>
      <c r="U20" s="19"/>
      <c r="Z20" s="48"/>
    </row>
    <row r="21" spans="2:26" ht="15" thickBot="1" x14ac:dyDescent="0.4">
      <c r="B21" s="162">
        <v>2015</v>
      </c>
      <c r="C21" s="27">
        <v>90449</v>
      </c>
      <c r="D21" s="27">
        <v>421048</v>
      </c>
      <c r="E21" s="27">
        <v>46.6</v>
      </c>
      <c r="F21" s="27">
        <v>9175</v>
      </c>
      <c r="G21" s="27">
        <v>61219</v>
      </c>
      <c r="H21" s="27">
        <v>200598</v>
      </c>
      <c r="I21" s="96">
        <f t="shared" si="2"/>
        <v>270992</v>
      </c>
      <c r="J21" s="3">
        <v>37</v>
      </c>
      <c r="K21" s="16">
        <f t="shared" si="3"/>
        <v>0.1918871408196885</v>
      </c>
      <c r="L21" s="16">
        <f t="shared" si="4"/>
        <v>0.47642549068039747</v>
      </c>
      <c r="M21" s="16"/>
      <c r="N21" s="22">
        <f t="shared" si="5"/>
        <v>-33.658747680414265</v>
      </c>
      <c r="O21" s="23">
        <f t="shared" si="6"/>
        <v>-30.967363253902931</v>
      </c>
      <c r="P21" s="19"/>
      <c r="Q21" s="20">
        <f t="shared" si="0"/>
        <v>270992</v>
      </c>
      <c r="R21" s="21">
        <f t="shared" si="1"/>
        <v>74.023587412174535</v>
      </c>
      <c r="S21" s="19"/>
      <c r="T21" s="19"/>
      <c r="U21" s="19"/>
      <c r="Z21" s="48"/>
    </row>
    <row r="22" spans="2:26" ht="15" thickBot="1" x14ac:dyDescent="0.4">
      <c r="B22" s="162">
        <v>2016</v>
      </c>
      <c r="C22" s="27">
        <v>107805</v>
      </c>
      <c r="D22" s="27">
        <v>533080</v>
      </c>
      <c r="E22" s="27">
        <v>49.4</v>
      </c>
      <c r="F22" s="27">
        <v>2757.15</v>
      </c>
      <c r="G22" s="27">
        <v>7170.78</v>
      </c>
      <c r="H22" s="27">
        <v>178449.01858000003</v>
      </c>
      <c r="I22" s="96">
        <v>188376.94858000003</v>
      </c>
      <c r="J22" s="3">
        <v>8244</v>
      </c>
      <c r="K22" s="16">
        <f t="shared" si="3"/>
        <v>0.26912480868234301</v>
      </c>
      <c r="L22" s="16">
        <f t="shared" si="4"/>
        <v>0.33475091652284844</v>
      </c>
      <c r="M22" s="16"/>
      <c r="N22" s="22">
        <f t="shared" si="5"/>
        <v>19.188714081968843</v>
      </c>
      <c r="O22" s="23">
        <f t="shared" si="6"/>
        <v>26.607892686819557</v>
      </c>
      <c r="P22" s="19"/>
      <c r="Q22" s="20">
        <f t="shared" si="0"/>
        <v>188376.94858000003</v>
      </c>
      <c r="R22" s="21">
        <f t="shared" si="1"/>
        <v>94.729753255460665</v>
      </c>
      <c r="S22" s="19"/>
      <c r="T22" s="19"/>
      <c r="U22" s="19"/>
      <c r="Z22" s="48"/>
    </row>
    <row r="23" spans="2:26" ht="15" thickBot="1" x14ac:dyDescent="0.4">
      <c r="B23" s="162">
        <v>2017</v>
      </c>
      <c r="C23" s="27">
        <v>136818</v>
      </c>
      <c r="D23" s="27">
        <v>713102</v>
      </c>
      <c r="E23" s="27">
        <v>52.1</v>
      </c>
      <c r="F23" s="27">
        <v>2799.5250000000001</v>
      </c>
      <c r="G23" s="27">
        <v>31021.99</v>
      </c>
      <c r="H23" s="27">
        <v>191762.88280999998</v>
      </c>
      <c r="I23" s="96">
        <v>225584.39780999999</v>
      </c>
      <c r="J23" s="3">
        <v>61</v>
      </c>
      <c r="K23" s="16">
        <f t="shared" si="3"/>
        <v>-0.21408001871098836</v>
      </c>
      <c r="L23" s="16">
        <f t="shared" si="4"/>
        <v>0.26891367968397223</v>
      </c>
      <c r="M23" s="16"/>
      <c r="N23" s="22">
        <f t="shared" si="5"/>
        <v>26.912480868234312</v>
      </c>
      <c r="O23" s="23">
        <f t="shared" si="6"/>
        <v>33.770165828768668</v>
      </c>
      <c r="P23" s="19"/>
      <c r="Q23" s="20">
        <f t="shared" si="0"/>
        <v>225584.39780999999</v>
      </c>
      <c r="R23" s="21">
        <f t="shared" si="1"/>
        <v>85.007156820975524</v>
      </c>
      <c r="S23" s="19"/>
      <c r="T23" s="19"/>
      <c r="U23" s="19"/>
      <c r="Z23" s="48"/>
    </row>
    <row r="24" spans="2:26" ht="15" thickBot="1" x14ac:dyDescent="0.4">
      <c r="B24" s="162">
        <v>2018</v>
      </c>
      <c r="C24" s="27">
        <v>107528</v>
      </c>
      <c r="D24" s="27">
        <v>571471</v>
      </c>
      <c r="E24" s="27">
        <v>53.1</v>
      </c>
      <c r="F24" s="27">
        <v>5406.65</v>
      </c>
      <c r="G24" s="27">
        <v>32688.458999999999</v>
      </c>
      <c r="H24" s="27">
        <v>188669.52496000001</v>
      </c>
      <c r="I24" s="96">
        <v>226764.63396000001</v>
      </c>
      <c r="J24" s="3">
        <v>75</v>
      </c>
      <c r="K24" s="16">
        <f>(C27/C24)-1</f>
        <v>4.6825013019864636E-2</v>
      </c>
      <c r="L24" s="16">
        <f t="shared" si="4"/>
        <v>0.3301471552537224</v>
      </c>
      <c r="M24" s="16"/>
      <c r="N24" s="22">
        <f t="shared" si="5"/>
        <v>-21.408001871098829</v>
      </c>
      <c r="O24" s="23">
        <f t="shared" si="6"/>
        <v>-19.861254070245209</v>
      </c>
      <c r="P24" s="19"/>
      <c r="Q24" s="20">
        <f t="shared" si="0"/>
        <v>226764.63396000001</v>
      </c>
      <c r="R24" s="21">
        <f t="shared" si="1"/>
        <v>83.20059511276358</v>
      </c>
      <c r="S24" s="19"/>
      <c r="T24" s="19"/>
      <c r="U24" s="19"/>
      <c r="Z24" s="48"/>
    </row>
    <row r="25" spans="2:26" x14ac:dyDescent="0.35">
      <c r="B25" s="162">
        <v>2019</v>
      </c>
      <c r="C25" s="27">
        <v>74617</v>
      </c>
      <c r="D25" s="27">
        <v>384922</v>
      </c>
      <c r="E25" s="55" t="s">
        <v>61</v>
      </c>
      <c r="F25" s="27">
        <v>5750.9539999999997</v>
      </c>
      <c r="G25" s="27">
        <v>16789.53</v>
      </c>
      <c r="H25" s="27">
        <v>211409.03488000005</v>
      </c>
      <c r="I25" s="96">
        <v>233949.51888000005</v>
      </c>
      <c r="J25" s="3">
        <v>24</v>
      </c>
      <c r="K25" s="16"/>
      <c r="L25" s="16">
        <f t="shared" si="4"/>
        <v>0.54922564800141338</v>
      </c>
      <c r="M25" s="16"/>
      <c r="N25" s="44"/>
      <c r="O25" s="45"/>
      <c r="P25" s="19"/>
      <c r="Q25" s="46">
        <f>SUM(F25:J25)</f>
        <v>467923.03776000009</v>
      </c>
      <c r="R25" s="47">
        <f t="shared" si="1"/>
        <v>45.180300566528793</v>
      </c>
      <c r="S25" s="19"/>
      <c r="T25" s="19"/>
      <c r="U25" s="19"/>
      <c r="Z25" s="48"/>
    </row>
    <row r="26" spans="2:26" s="49" customFormat="1" x14ac:dyDescent="0.35">
      <c r="B26" s="162" t="s">
        <v>79</v>
      </c>
      <c r="C26" s="27">
        <v>96994</v>
      </c>
      <c r="D26" s="27">
        <v>455968.79399999994</v>
      </c>
      <c r="E26" s="55">
        <v>49</v>
      </c>
      <c r="F26" s="27">
        <v>2049.9</v>
      </c>
      <c r="G26" s="27">
        <v>665.71199999999999</v>
      </c>
      <c r="H26" s="27">
        <v>214609.60388999985</v>
      </c>
      <c r="I26" s="96">
        <v>217325.21588999985</v>
      </c>
      <c r="J26" s="3">
        <v>38214.072239999994</v>
      </c>
      <c r="K26" s="16"/>
      <c r="L26" s="16"/>
      <c r="M26" s="16"/>
      <c r="N26" s="44"/>
      <c r="O26" s="45"/>
      <c r="P26" s="19"/>
      <c r="Q26" s="46"/>
      <c r="R26" s="47"/>
      <c r="S26" s="19"/>
      <c r="T26" s="19"/>
      <c r="U26" s="19"/>
      <c r="V26" s="7"/>
      <c r="W26" s="7"/>
      <c r="X26" s="7"/>
      <c r="Z26" s="48"/>
    </row>
    <row r="27" spans="2:26" s="49" customFormat="1" ht="15" thickBot="1" x14ac:dyDescent="0.4">
      <c r="B27" s="162" t="s">
        <v>118</v>
      </c>
      <c r="C27" s="27">
        <v>112563</v>
      </c>
      <c r="D27" s="27"/>
      <c r="E27" s="55"/>
      <c r="F27" s="27"/>
      <c r="G27" s="27"/>
      <c r="H27" s="27"/>
      <c r="I27" s="96"/>
      <c r="J27" s="3"/>
      <c r="K27" s="16"/>
      <c r="L27" s="16"/>
      <c r="M27" s="16"/>
      <c r="N27" s="44"/>
      <c r="O27" s="45"/>
      <c r="P27" s="19"/>
      <c r="Q27" s="46"/>
      <c r="R27" s="47"/>
      <c r="S27" s="19"/>
      <c r="T27" s="19"/>
      <c r="U27" s="19"/>
      <c r="V27" s="7"/>
      <c r="W27" s="7"/>
      <c r="X27" s="7"/>
      <c r="Z27" s="48"/>
    </row>
    <row r="28" spans="2:26" ht="45" customHeight="1" thickBot="1" x14ac:dyDescent="0.4">
      <c r="B28" s="227" t="s">
        <v>174</v>
      </c>
      <c r="C28" s="228"/>
      <c r="D28" s="228"/>
      <c r="E28" s="228"/>
      <c r="F28" s="228"/>
      <c r="G28" s="228"/>
      <c r="H28" s="228"/>
      <c r="I28" s="228"/>
      <c r="J28" s="229"/>
      <c r="N28" s="24"/>
      <c r="O28" s="24"/>
      <c r="P28" s="25"/>
      <c r="Q28" s="214" t="s">
        <v>56</v>
      </c>
      <c r="R28" s="215"/>
      <c r="S28" s="19"/>
      <c r="T28" s="19"/>
      <c r="U28" s="25"/>
    </row>
    <row r="29" spans="2:26" ht="46.5" customHeight="1" x14ac:dyDescent="0.35">
      <c r="B29" s="4"/>
      <c r="C29" s="5"/>
      <c r="D29" s="4"/>
      <c r="E29" s="4"/>
      <c r="F29" s="6"/>
      <c r="G29" s="6"/>
      <c r="H29" s="6"/>
      <c r="I29" s="6"/>
      <c r="J29" s="4"/>
      <c r="N29" s="24"/>
      <c r="O29" s="24"/>
      <c r="P29" s="25"/>
      <c r="Q29" s="26"/>
      <c r="R29" s="26"/>
      <c r="S29" s="19"/>
      <c r="T29" s="19"/>
      <c r="U29" s="25"/>
    </row>
    <row r="31" spans="2:26" x14ac:dyDescent="0.35">
      <c r="B31" s="34"/>
      <c r="C31" s="34"/>
      <c r="D31" s="34"/>
      <c r="E31" s="34"/>
      <c r="F31" s="34"/>
      <c r="G31" s="34"/>
      <c r="H31" s="34"/>
      <c r="I31" s="34"/>
      <c r="J31" s="34"/>
    </row>
    <row r="32" spans="2:26" x14ac:dyDescent="0.35">
      <c r="B32" s="34"/>
      <c r="C32" s="34"/>
      <c r="D32" s="34"/>
      <c r="E32" s="34"/>
      <c r="F32" s="34"/>
      <c r="G32" s="34"/>
    </row>
  </sheetData>
  <mergeCells count="13">
    <mergeCell ref="Q28:R28"/>
    <mergeCell ref="B2:J2"/>
    <mergeCell ref="B3:J3"/>
    <mergeCell ref="B4:B5"/>
    <mergeCell ref="F4:F5"/>
    <mergeCell ref="G4:G5"/>
    <mergeCell ref="H4:H5"/>
    <mergeCell ref="J4:J5"/>
    <mergeCell ref="B28:J28"/>
    <mergeCell ref="C4:C5"/>
    <mergeCell ref="D4:D5"/>
    <mergeCell ref="E4:E5"/>
    <mergeCell ref="I4:I5"/>
  </mergeCells>
  <pageMargins left="0.7" right="0.7" top="0.75" bottom="0.75" header="0.3" footer="0.3"/>
  <pageSetup paperSize="126" orientation="landscape" r:id="rId1"/>
  <ignoredErrors>
    <ignoredError sqref="Q6:Q24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7D7D0-62B3-4E23-B85E-6727EEC74BC9}">
  <sheetPr>
    <tabColor theme="9" tint="0.79998168889431442"/>
  </sheetPr>
  <dimension ref="A1"/>
  <sheetViews>
    <sheetView workbookViewId="0">
      <selection sqref="A1:G24"/>
    </sheetView>
  </sheetViews>
  <sheetFormatPr baseColWidth="10" defaultRowHeight="14.5" x14ac:dyDescent="0.35"/>
  <sheetData/>
  <pageMargins left="0.7" right="0.7" top="0.75" bottom="0.75" header="0.3" footer="0.3"/>
  <pageSetup paperSize="126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3D1D-89BB-4ADA-ABB4-1345ACABB517}">
  <sheetPr>
    <tabColor theme="9" tint="0.79998168889431442"/>
  </sheetPr>
  <dimension ref="A1"/>
  <sheetViews>
    <sheetView workbookViewId="0">
      <selection activeCell="D25" sqref="D25"/>
    </sheetView>
  </sheetViews>
  <sheetFormatPr baseColWidth="10" defaultRowHeight="14.5" x14ac:dyDescent="0.35"/>
  <sheetData/>
  <pageMargins left="0.7" right="0.7" top="0.75" bottom="0.75" header="0.3" footer="0.3"/>
  <pageSetup paperSize="126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C7A1D-D0F2-48B5-98C6-F2F91BFE930E}">
  <sheetPr>
    <tabColor theme="9" tint="0.79998168889431442"/>
  </sheetPr>
  <dimension ref="B1:L24"/>
  <sheetViews>
    <sheetView workbookViewId="0">
      <selection activeCell="B6" sqref="B6:B19"/>
    </sheetView>
  </sheetViews>
  <sheetFormatPr baseColWidth="10" defaultRowHeight="14.5" x14ac:dyDescent="0.35"/>
  <cols>
    <col min="1" max="1" width="6.453125" customWidth="1"/>
    <col min="2" max="2" width="14.453125" customWidth="1"/>
    <col min="3" max="12" width="9.7265625" customWidth="1"/>
  </cols>
  <sheetData>
    <row r="1" spans="2:12" ht="15" thickBot="1" x14ac:dyDescent="0.4">
      <c r="C1" s="2"/>
      <c r="D1" s="2"/>
      <c r="E1" s="2"/>
      <c r="F1" s="2"/>
    </row>
    <row r="2" spans="2:12" x14ac:dyDescent="0.35">
      <c r="B2" s="244" t="s">
        <v>62</v>
      </c>
      <c r="C2" s="245"/>
      <c r="D2" s="245"/>
      <c r="E2" s="245"/>
      <c r="F2" s="245"/>
      <c r="G2" s="245"/>
      <c r="H2" s="245"/>
      <c r="I2" s="245"/>
      <c r="J2" s="245"/>
      <c r="K2" s="245"/>
      <c r="L2" s="246"/>
    </row>
    <row r="3" spans="2:12" x14ac:dyDescent="0.35">
      <c r="B3" s="247" t="s">
        <v>71</v>
      </c>
      <c r="C3" s="248"/>
      <c r="D3" s="248"/>
      <c r="E3" s="248"/>
      <c r="F3" s="248"/>
      <c r="G3" s="248"/>
      <c r="H3" s="248"/>
      <c r="I3" s="248"/>
      <c r="J3" s="248"/>
      <c r="K3" s="248"/>
      <c r="L3" s="249"/>
    </row>
    <row r="4" spans="2:12" x14ac:dyDescent="0.35">
      <c r="B4" s="39"/>
      <c r="C4" s="253">
        <v>2016</v>
      </c>
      <c r="D4" s="253"/>
      <c r="E4" s="253">
        <v>2017</v>
      </c>
      <c r="F4" s="253"/>
      <c r="G4" s="253">
        <v>2018</v>
      </c>
      <c r="H4" s="253"/>
      <c r="I4" s="253">
        <v>2019</v>
      </c>
      <c r="J4" s="253"/>
      <c r="K4" s="242" t="s">
        <v>79</v>
      </c>
      <c r="L4" s="243"/>
    </row>
    <row r="5" spans="2:12" ht="26" x14ac:dyDescent="0.35">
      <c r="B5" s="39"/>
      <c r="C5" s="134" t="s">
        <v>0</v>
      </c>
      <c r="D5" s="40" t="s">
        <v>152</v>
      </c>
      <c r="E5" s="134" t="s">
        <v>0</v>
      </c>
      <c r="F5" s="40" t="s">
        <v>152</v>
      </c>
      <c r="G5" s="134" t="s">
        <v>0</v>
      </c>
      <c r="H5" s="40" t="s">
        <v>152</v>
      </c>
      <c r="I5" s="134" t="s">
        <v>0</v>
      </c>
      <c r="J5" s="40" t="s">
        <v>152</v>
      </c>
      <c r="K5" s="134" t="s">
        <v>0</v>
      </c>
      <c r="L5" s="41" t="s">
        <v>152</v>
      </c>
    </row>
    <row r="6" spans="2:12" x14ac:dyDescent="0.35">
      <c r="B6" s="158" t="s">
        <v>65</v>
      </c>
      <c r="C6" s="134" t="s">
        <v>49</v>
      </c>
      <c r="D6" s="134" t="s">
        <v>69</v>
      </c>
      <c r="E6" s="134" t="s">
        <v>49</v>
      </c>
      <c r="F6" s="134" t="s">
        <v>69</v>
      </c>
      <c r="G6" s="134" t="s">
        <v>49</v>
      </c>
      <c r="H6" s="134" t="s">
        <v>69</v>
      </c>
      <c r="I6" s="134" t="s">
        <v>49</v>
      </c>
      <c r="J6" s="134" t="s">
        <v>69</v>
      </c>
      <c r="K6" s="134" t="s">
        <v>49</v>
      </c>
      <c r="L6" s="135" t="s">
        <v>69</v>
      </c>
    </row>
    <row r="7" spans="2:12" x14ac:dyDescent="0.35">
      <c r="B7" s="39" t="s">
        <v>25</v>
      </c>
      <c r="C7" s="29"/>
      <c r="D7" s="30"/>
      <c r="E7" s="29"/>
      <c r="F7" s="30"/>
      <c r="G7" s="29">
        <v>957</v>
      </c>
      <c r="H7" s="30">
        <v>150.90909090909091</v>
      </c>
      <c r="I7" s="29"/>
      <c r="J7" s="30">
        <v>0</v>
      </c>
      <c r="K7" s="56"/>
      <c r="L7" s="102">
        <v>0</v>
      </c>
    </row>
    <row r="8" spans="2:12" x14ac:dyDescent="0.35">
      <c r="B8" s="39" t="s">
        <v>2</v>
      </c>
      <c r="C8" s="29">
        <v>979.2</v>
      </c>
      <c r="D8" s="30">
        <v>331.63625408496728</v>
      </c>
      <c r="E8" s="29">
        <v>979.13</v>
      </c>
      <c r="F8" s="30">
        <v>290.08203200800716</v>
      </c>
      <c r="G8" s="29">
        <v>921.85</v>
      </c>
      <c r="H8" s="30">
        <v>267.81363562401691</v>
      </c>
      <c r="I8" s="29">
        <v>1055.55</v>
      </c>
      <c r="J8" s="30">
        <v>300.46355891643532</v>
      </c>
      <c r="K8" s="56">
        <v>235.5</v>
      </c>
      <c r="L8" s="102">
        <v>306.875</v>
      </c>
    </row>
    <row r="9" spans="2:12" x14ac:dyDescent="0.35">
      <c r="B9" s="39" t="s">
        <v>10</v>
      </c>
      <c r="C9" s="29">
        <v>176.655</v>
      </c>
      <c r="D9" s="30">
        <v>370.38006283433816</v>
      </c>
      <c r="E9" s="29">
        <v>146.82</v>
      </c>
      <c r="F9" s="30">
        <v>348.05687236071378</v>
      </c>
      <c r="G9" s="29">
        <v>55.45</v>
      </c>
      <c r="H9" s="30">
        <v>321.03282236248873</v>
      </c>
      <c r="I9" s="29">
        <v>45</v>
      </c>
      <c r="J9" s="30">
        <v>337.5</v>
      </c>
      <c r="K9" s="56"/>
      <c r="L9" s="102">
        <v>0</v>
      </c>
    </row>
    <row r="10" spans="2:12" x14ac:dyDescent="0.35">
      <c r="B10" s="39" t="s">
        <v>36</v>
      </c>
      <c r="C10" s="29"/>
      <c r="D10" s="30"/>
      <c r="E10" s="29"/>
      <c r="F10" s="30"/>
      <c r="G10" s="29">
        <v>455</v>
      </c>
      <c r="H10" s="30">
        <v>284.83516483516485</v>
      </c>
      <c r="I10" s="29">
        <v>781</v>
      </c>
      <c r="J10" s="30">
        <v>278.74965555249378</v>
      </c>
      <c r="K10" s="56"/>
      <c r="L10" s="102">
        <v>0</v>
      </c>
    </row>
    <row r="11" spans="2:12" x14ac:dyDescent="0.35">
      <c r="B11" s="39" t="s">
        <v>6</v>
      </c>
      <c r="C11" s="29">
        <v>184.905</v>
      </c>
      <c r="D11" s="30">
        <v>373.28574132662715</v>
      </c>
      <c r="E11" s="29">
        <v>315.80500000000001</v>
      </c>
      <c r="F11" s="30">
        <v>308.09673691043525</v>
      </c>
      <c r="G11" s="29">
        <v>394.77499999999998</v>
      </c>
      <c r="H11" s="30">
        <v>292.07239566841872</v>
      </c>
      <c r="I11" s="29">
        <v>364.42500000000001</v>
      </c>
      <c r="J11" s="30">
        <v>341.33333333333331</v>
      </c>
      <c r="K11" s="56">
        <v>293.5</v>
      </c>
      <c r="L11" s="102">
        <v>383</v>
      </c>
    </row>
    <row r="12" spans="2:12" s="49" customFormat="1" x14ac:dyDescent="0.35">
      <c r="B12" s="39" t="s">
        <v>35</v>
      </c>
      <c r="C12" s="29"/>
      <c r="D12" s="30"/>
      <c r="E12" s="29"/>
      <c r="F12" s="30"/>
      <c r="G12" s="29"/>
      <c r="H12" s="30"/>
      <c r="I12" s="29">
        <v>10</v>
      </c>
      <c r="J12" s="30">
        <v>502</v>
      </c>
      <c r="K12" s="56"/>
      <c r="L12" s="102">
        <v>0</v>
      </c>
    </row>
    <row r="13" spans="2:12" x14ac:dyDescent="0.35">
      <c r="B13" s="39" t="s">
        <v>4</v>
      </c>
      <c r="C13" s="29">
        <v>52</v>
      </c>
      <c r="D13" s="30">
        <v>343.46153846153845</v>
      </c>
      <c r="E13" s="29"/>
      <c r="F13" s="30"/>
      <c r="G13" s="29">
        <v>0</v>
      </c>
      <c r="H13" s="30"/>
      <c r="I13" s="29"/>
      <c r="J13" s="30"/>
      <c r="K13" s="56"/>
      <c r="L13" s="102">
        <v>0</v>
      </c>
    </row>
    <row r="14" spans="2:12" x14ac:dyDescent="0.35">
      <c r="B14" s="39" t="s">
        <v>12</v>
      </c>
      <c r="C14" s="29">
        <v>0</v>
      </c>
      <c r="D14" s="30"/>
      <c r="E14" s="29"/>
      <c r="F14" s="30"/>
      <c r="G14" s="29">
        <v>988</v>
      </c>
      <c r="H14" s="30">
        <v>200.87422064777326</v>
      </c>
      <c r="I14" s="29">
        <v>2210.029</v>
      </c>
      <c r="J14" s="30">
        <v>259.27365576387137</v>
      </c>
      <c r="K14" s="56">
        <v>780</v>
      </c>
      <c r="L14" s="102">
        <v>268.41192561284868</v>
      </c>
    </row>
    <row r="15" spans="2:12" x14ac:dyDescent="0.35">
      <c r="B15" s="39" t="s">
        <v>14</v>
      </c>
      <c r="C15" s="29">
        <v>841.48500000000001</v>
      </c>
      <c r="D15" s="30">
        <v>347.53489367011883</v>
      </c>
      <c r="E15" s="29">
        <v>910.28</v>
      </c>
      <c r="F15" s="30">
        <v>319.3849255174232</v>
      </c>
      <c r="G15" s="29">
        <v>842.125</v>
      </c>
      <c r="H15" s="30">
        <v>299.17577556776007</v>
      </c>
      <c r="I15" s="29">
        <v>783.55</v>
      </c>
      <c r="J15" s="30">
        <v>308.10762797520005</v>
      </c>
      <c r="K15" s="56">
        <v>556.9</v>
      </c>
      <c r="L15" s="102">
        <v>353.36543103018579</v>
      </c>
    </row>
    <row r="16" spans="2:12" x14ac:dyDescent="0.35">
      <c r="B16" s="39" t="s">
        <v>8</v>
      </c>
      <c r="C16" s="29"/>
      <c r="D16" s="30"/>
      <c r="E16" s="29"/>
      <c r="F16" s="30"/>
      <c r="G16" s="29">
        <v>5</v>
      </c>
      <c r="H16" s="30">
        <v>305</v>
      </c>
      <c r="I16" s="29"/>
      <c r="J16" s="30"/>
      <c r="K16" s="56"/>
      <c r="L16" s="102">
        <v>0</v>
      </c>
    </row>
    <row r="17" spans="2:12" x14ac:dyDescent="0.35">
      <c r="B17" s="39" t="s">
        <v>7</v>
      </c>
      <c r="C17" s="29">
        <v>470.90499999999997</v>
      </c>
      <c r="D17" s="30">
        <v>316.17638377167367</v>
      </c>
      <c r="E17" s="29">
        <v>447.49</v>
      </c>
      <c r="F17" s="30">
        <v>312.10992424411722</v>
      </c>
      <c r="G17" s="29">
        <v>682.47500000000002</v>
      </c>
      <c r="H17" s="30">
        <v>301.12607787831058</v>
      </c>
      <c r="I17" s="29">
        <v>395.9</v>
      </c>
      <c r="J17" s="30">
        <v>293.23667698901653</v>
      </c>
      <c r="K17" s="56">
        <v>131</v>
      </c>
      <c r="L17" s="102">
        <v>300</v>
      </c>
    </row>
    <row r="18" spans="2:12" x14ac:dyDescent="0.35">
      <c r="B18" s="39" t="s">
        <v>13</v>
      </c>
      <c r="C18" s="29">
        <v>52</v>
      </c>
      <c r="D18" s="30">
        <v>320</v>
      </c>
      <c r="E18" s="29"/>
      <c r="F18" s="30"/>
      <c r="G18" s="29">
        <v>104.97499999999999</v>
      </c>
      <c r="H18" s="30">
        <v>301.42653012622054</v>
      </c>
      <c r="I18" s="29">
        <v>105.5</v>
      </c>
      <c r="J18" s="30">
        <v>311.25</v>
      </c>
      <c r="K18" s="56">
        <v>53</v>
      </c>
      <c r="L18" s="102">
        <v>468.67924528301887</v>
      </c>
    </row>
    <row r="19" spans="2:12" ht="15" thickBot="1" x14ac:dyDescent="0.4">
      <c r="B19" s="154" t="s">
        <v>42</v>
      </c>
      <c r="C19" s="155">
        <v>2757.15</v>
      </c>
      <c r="D19" s="51">
        <v>339.12719656166695</v>
      </c>
      <c r="E19" s="155">
        <v>2799.5250000000001</v>
      </c>
      <c r="F19" s="51">
        <v>308.20371312990596</v>
      </c>
      <c r="G19" s="155">
        <v>5406.65</v>
      </c>
      <c r="H19" s="51">
        <v>248.41510917111339</v>
      </c>
      <c r="I19" s="155">
        <v>5750.9539999999997</v>
      </c>
      <c r="J19" s="51">
        <v>301.23512694988011</v>
      </c>
      <c r="K19" s="156">
        <v>2050</v>
      </c>
      <c r="L19" s="157">
        <v>338.24052929954235</v>
      </c>
    </row>
    <row r="20" spans="2:12" ht="31.5" customHeight="1" thickBot="1" x14ac:dyDescent="0.4">
      <c r="B20" s="250" t="s">
        <v>153</v>
      </c>
      <c r="C20" s="251"/>
      <c r="D20" s="251"/>
      <c r="E20" s="251"/>
      <c r="F20" s="251"/>
      <c r="G20" s="251"/>
      <c r="H20" s="251"/>
      <c r="I20" s="251"/>
      <c r="J20" s="251"/>
      <c r="K20" s="251"/>
      <c r="L20" s="252"/>
    </row>
    <row r="21" spans="2:12" ht="15" thickBot="1" x14ac:dyDescent="0.4"/>
    <row r="22" spans="2:12" x14ac:dyDescent="0.35">
      <c r="B22" s="233" t="s">
        <v>119</v>
      </c>
      <c r="C22" s="234"/>
      <c r="D22" s="234"/>
      <c r="E22" s="234"/>
      <c r="F22" s="234"/>
      <c r="G22" s="234"/>
      <c r="H22" s="234"/>
      <c r="I22" s="234"/>
      <c r="J22" s="234"/>
      <c r="K22" s="234"/>
      <c r="L22" s="235"/>
    </row>
    <row r="23" spans="2:12" x14ac:dyDescent="0.35">
      <c r="B23" s="236"/>
      <c r="C23" s="237"/>
      <c r="D23" s="237"/>
      <c r="E23" s="237"/>
      <c r="F23" s="237"/>
      <c r="G23" s="237"/>
      <c r="H23" s="237"/>
      <c r="I23" s="237"/>
      <c r="J23" s="237"/>
      <c r="K23" s="237"/>
      <c r="L23" s="238"/>
    </row>
    <row r="24" spans="2:12" ht="15" thickBot="1" x14ac:dyDescent="0.4">
      <c r="B24" s="239"/>
      <c r="C24" s="240"/>
      <c r="D24" s="240"/>
      <c r="E24" s="240"/>
      <c r="F24" s="240"/>
      <c r="G24" s="240"/>
      <c r="H24" s="240"/>
      <c r="I24" s="240"/>
      <c r="J24" s="240"/>
      <c r="K24" s="240"/>
      <c r="L24" s="241"/>
    </row>
  </sheetData>
  <mergeCells count="9">
    <mergeCell ref="B22:L24"/>
    <mergeCell ref="K4:L4"/>
    <mergeCell ref="B2:L2"/>
    <mergeCell ref="B3:L3"/>
    <mergeCell ref="B20:L20"/>
    <mergeCell ref="C4:D4"/>
    <mergeCell ref="E4:F4"/>
    <mergeCell ref="G4:H4"/>
    <mergeCell ref="I4:J4"/>
  </mergeCells>
  <pageMargins left="0.7" right="0.7" top="0.75" bottom="0.75" header="0.3" footer="0.3"/>
  <pageSetup paperSize="12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7EAC-76AD-4A44-93BB-C4CFFAA27809}">
  <sheetPr>
    <tabColor theme="9" tint="0.79998168889431442"/>
  </sheetPr>
  <dimension ref="B1:W32"/>
  <sheetViews>
    <sheetView workbookViewId="0">
      <selection activeCell="H35" sqref="H35"/>
    </sheetView>
  </sheetViews>
  <sheetFormatPr baseColWidth="10" defaultColWidth="11.453125" defaultRowHeight="14.5" x14ac:dyDescent="0.35"/>
  <cols>
    <col min="1" max="1" width="7.26953125" style="139" customWidth="1"/>
    <col min="2" max="12" width="11.453125" style="139"/>
    <col min="13" max="19" width="11.453125" style="7"/>
    <col min="20" max="23" width="11.453125" style="141"/>
    <col min="24" max="16384" width="11.453125" style="139"/>
  </cols>
  <sheetData>
    <row r="1" spans="2:19" x14ac:dyDescent="0.35">
      <c r="M1" s="123" t="s">
        <v>156</v>
      </c>
      <c r="N1" s="123" t="s">
        <v>2</v>
      </c>
      <c r="O1" s="123" t="s">
        <v>6</v>
      </c>
      <c r="P1" s="123" t="s">
        <v>12</v>
      </c>
      <c r="Q1" s="123" t="s">
        <v>14</v>
      </c>
      <c r="R1" s="123" t="s">
        <v>7</v>
      </c>
      <c r="S1" s="123" t="s">
        <v>13</v>
      </c>
    </row>
    <row r="2" spans="2:19" x14ac:dyDescent="0.35">
      <c r="M2" s="123" t="s">
        <v>129</v>
      </c>
      <c r="N2" s="123">
        <v>80</v>
      </c>
      <c r="O2" s="123"/>
      <c r="P2" s="123">
        <v>52</v>
      </c>
      <c r="Q2" s="123">
        <v>26</v>
      </c>
      <c r="R2" s="123"/>
      <c r="S2" s="123"/>
    </row>
    <row r="3" spans="2:19" x14ac:dyDescent="0.35">
      <c r="M3" s="123" t="s">
        <v>130</v>
      </c>
      <c r="N3" s="123">
        <v>26</v>
      </c>
      <c r="O3" s="123"/>
      <c r="P3" s="123">
        <v>182</v>
      </c>
      <c r="Q3" s="123">
        <v>184</v>
      </c>
      <c r="R3" s="123">
        <v>104</v>
      </c>
      <c r="S3" s="123"/>
    </row>
    <row r="4" spans="2:19" x14ac:dyDescent="0.35">
      <c r="M4" s="123" t="s">
        <v>131</v>
      </c>
      <c r="N4" s="123">
        <v>78</v>
      </c>
      <c r="O4" s="123">
        <v>27</v>
      </c>
      <c r="P4" s="123">
        <v>208</v>
      </c>
      <c r="Q4" s="123">
        <v>80</v>
      </c>
      <c r="R4" s="123"/>
      <c r="S4" s="123"/>
    </row>
    <row r="5" spans="2:19" x14ac:dyDescent="0.35">
      <c r="M5" s="123" t="s">
        <v>132</v>
      </c>
      <c r="N5" s="123">
        <v>52</v>
      </c>
      <c r="O5" s="123"/>
      <c r="P5" s="123">
        <v>338</v>
      </c>
      <c r="Q5" s="123">
        <v>79</v>
      </c>
      <c r="R5" s="123"/>
      <c r="S5" s="123">
        <v>27</v>
      </c>
    </row>
    <row r="6" spans="2:19" x14ac:dyDescent="0.35">
      <c r="M6" s="7" t="s">
        <v>133</v>
      </c>
    </row>
    <row r="7" spans="2:19" x14ac:dyDescent="0.35">
      <c r="M7" s="123" t="s">
        <v>134</v>
      </c>
      <c r="N7" s="123"/>
      <c r="O7" s="123">
        <v>188</v>
      </c>
      <c r="P7" s="123"/>
      <c r="Q7" s="123">
        <v>108</v>
      </c>
      <c r="R7" s="123">
        <v>27</v>
      </c>
      <c r="S7" s="123"/>
    </row>
    <row r="8" spans="2:19" x14ac:dyDescent="0.35">
      <c r="M8" s="123" t="s">
        <v>135</v>
      </c>
      <c r="N8" s="123"/>
      <c r="O8" s="123">
        <v>53</v>
      </c>
      <c r="P8" s="123"/>
      <c r="Q8" s="123">
        <v>54</v>
      </c>
      <c r="R8" s="123"/>
      <c r="S8" s="123"/>
    </row>
    <row r="9" spans="2:19" x14ac:dyDescent="0.35">
      <c r="M9" s="7" t="s">
        <v>136</v>
      </c>
    </row>
    <row r="10" spans="2:19" x14ac:dyDescent="0.35">
      <c r="M10" s="123" t="s">
        <v>137</v>
      </c>
      <c r="N10" s="123"/>
      <c r="P10" s="123"/>
      <c r="Q10" s="123">
        <v>27</v>
      </c>
      <c r="R10" s="123"/>
      <c r="S10" s="123">
        <v>27</v>
      </c>
    </row>
    <row r="11" spans="2:19" x14ac:dyDescent="0.35">
      <c r="M11" s="123" t="s">
        <v>155</v>
      </c>
      <c r="N11" s="123"/>
      <c r="O11" s="123">
        <v>26</v>
      </c>
      <c r="P11" s="123"/>
      <c r="Q11" s="123"/>
      <c r="R11" s="123"/>
      <c r="S11" s="123"/>
    </row>
    <row r="16" spans="2:19" ht="29.25" customHeight="1" x14ac:dyDescent="0.35">
      <c r="B16" s="254" t="s">
        <v>154</v>
      </c>
      <c r="C16" s="254"/>
      <c r="D16" s="254"/>
      <c r="E16" s="254"/>
      <c r="F16" s="254"/>
      <c r="G16" s="254"/>
      <c r="H16" s="254"/>
      <c r="I16" s="254"/>
      <c r="J16" s="254"/>
      <c r="K16" s="254"/>
    </row>
    <row r="18" spans="2:19" x14ac:dyDescent="0.35">
      <c r="M18" s="7" t="s">
        <v>156</v>
      </c>
      <c r="N18" s="7" t="s">
        <v>2</v>
      </c>
      <c r="O18" s="7" t="s">
        <v>6</v>
      </c>
      <c r="P18" s="7" t="s">
        <v>12</v>
      </c>
      <c r="Q18" s="7" t="s">
        <v>14</v>
      </c>
      <c r="R18" s="7" t="s">
        <v>7</v>
      </c>
      <c r="S18" s="7" t="s">
        <v>13</v>
      </c>
    </row>
    <row r="19" spans="2:19" x14ac:dyDescent="0.35">
      <c r="M19" s="7" t="s">
        <v>129</v>
      </c>
      <c r="N19" s="123">
        <v>320</v>
      </c>
      <c r="O19" s="123"/>
      <c r="P19" s="123">
        <v>265.38</v>
      </c>
      <c r="Q19" s="123">
        <v>316.34615384615381</v>
      </c>
      <c r="R19" s="123"/>
      <c r="S19" s="123"/>
    </row>
    <row r="20" spans="2:19" x14ac:dyDescent="0.35">
      <c r="M20" s="7" t="s">
        <v>130</v>
      </c>
      <c r="N20" s="123">
        <v>290</v>
      </c>
      <c r="O20" s="123"/>
      <c r="P20" s="123">
        <v>262.54714285714289</v>
      </c>
      <c r="Q20" s="123">
        <v>311.35396798170382</v>
      </c>
      <c r="R20" s="123">
        <v>290</v>
      </c>
      <c r="S20" s="123"/>
    </row>
    <row r="21" spans="2:19" x14ac:dyDescent="0.35">
      <c r="M21" s="7" t="s">
        <v>131</v>
      </c>
      <c r="N21" s="123">
        <v>290</v>
      </c>
      <c r="O21" s="123">
        <v>410</v>
      </c>
      <c r="P21" s="123">
        <v>275.87</v>
      </c>
      <c r="Q21" s="123">
        <v>364.64811320754717</v>
      </c>
      <c r="R21" s="123"/>
      <c r="S21" s="123"/>
    </row>
    <row r="22" spans="2:19" x14ac:dyDescent="0.35">
      <c r="M22" s="7" t="s">
        <v>132</v>
      </c>
      <c r="N22" s="123">
        <v>312.5</v>
      </c>
      <c r="O22" s="123"/>
      <c r="P22" s="123">
        <v>262.39248520710061</v>
      </c>
      <c r="Q22" s="123">
        <v>354.75160377358486</v>
      </c>
      <c r="R22" s="123"/>
      <c r="S22" s="123">
        <v>428</v>
      </c>
    </row>
    <row r="23" spans="2:19" x14ac:dyDescent="0.35">
      <c r="M23" s="7" t="s">
        <v>133</v>
      </c>
    </row>
    <row r="24" spans="2:19" x14ac:dyDescent="0.35">
      <c r="M24" s="7" t="s">
        <v>134</v>
      </c>
      <c r="N24" s="123"/>
      <c r="O24" s="123">
        <v>380</v>
      </c>
      <c r="P24" s="123"/>
      <c r="Q24" s="123">
        <v>393.33333333333331</v>
      </c>
      <c r="R24" s="123">
        <v>320</v>
      </c>
      <c r="S24" s="123"/>
    </row>
    <row r="25" spans="2:19" x14ac:dyDescent="0.35">
      <c r="M25" s="7" t="s">
        <v>135</v>
      </c>
      <c r="N25" s="123"/>
      <c r="O25" s="123">
        <v>410</v>
      </c>
      <c r="P25" s="123"/>
      <c r="Q25" s="123">
        <v>350</v>
      </c>
      <c r="R25" s="123"/>
      <c r="S25" s="123"/>
    </row>
    <row r="26" spans="2:19" x14ac:dyDescent="0.35">
      <c r="M26" s="7" t="s">
        <v>136</v>
      </c>
    </row>
    <row r="27" spans="2:19" x14ac:dyDescent="0.35">
      <c r="M27" s="7" t="s">
        <v>137</v>
      </c>
      <c r="N27" s="123"/>
      <c r="O27" s="123"/>
      <c r="P27" s="123"/>
      <c r="Q27" s="123">
        <v>458.56603773584902</v>
      </c>
      <c r="R27" s="123"/>
      <c r="S27" s="123">
        <v>509.35849056603774</v>
      </c>
    </row>
    <row r="28" spans="2:19" x14ac:dyDescent="0.35">
      <c r="M28" s="7" t="s">
        <v>155</v>
      </c>
      <c r="O28" s="7">
        <v>335</v>
      </c>
    </row>
    <row r="32" spans="2:19" ht="27.75" customHeight="1" x14ac:dyDescent="0.35">
      <c r="B32" s="254" t="s">
        <v>154</v>
      </c>
      <c r="C32" s="254"/>
      <c r="D32" s="254"/>
      <c r="E32" s="254"/>
      <c r="F32" s="254"/>
      <c r="G32" s="254"/>
      <c r="H32" s="254"/>
      <c r="I32" s="254"/>
      <c r="J32" s="254"/>
      <c r="K32" s="254"/>
    </row>
  </sheetData>
  <mergeCells count="2">
    <mergeCell ref="B16:K16"/>
    <mergeCell ref="B32:K32"/>
  </mergeCells>
  <pageMargins left="0.7" right="0.7" top="0.75" bottom="0.75" header="0.3" footer="0.3"/>
  <pageSetup paperSize="126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6E608-A9A2-43F2-86A4-1DC69F12E4B5}">
  <sheetPr>
    <tabColor theme="9" tint="0.79998168889431442"/>
  </sheetPr>
  <dimension ref="B1:L22"/>
  <sheetViews>
    <sheetView workbookViewId="0">
      <selection activeCell="B6" sqref="B6:B21"/>
    </sheetView>
  </sheetViews>
  <sheetFormatPr baseColWidth="10" defaultRowHeight="14.5" x14ac:dyDescent="0.35"/>
  <cols>
    <col min="1" max="1" width="5.81640625" customWidth="1"/>
    <col min="2" max="2" width="18.7265625" customWidth="1"/>
    <col min="3" max="11" width="8.7265625" customWidth="1"/>
    <col min="12" max="12" width="9" customWidth="1"/>
  </cols>
  <sheetData>
    <row r="1" spans="2:12" ht="15" thickBot="1" x14ac:dyDescent="0.4">
      <c r="H1" s="1"/>
      <c r="I1" s="1"/>
      <c r="J1" s="1"/>
      <c r="K1" s="1"/>
    </row>
    <row r="2" spans="2:12" x14ac:dyDescent="0.35">
      <c r="B2" s="255" t="s">
        <v>63</v>
      </c>
      <c r="C2" s="256"/>
      <c r="D2" s="256"/>
      <c r="E2" s="256"/>
      <c r="F2" s="256"/>
      <c r="G2" s="256"/>
      <c r="H2" s="256"/>
      <c r="I2" s="256"/>
      <c r="J2" s="256"/>
      <c r="K2" s="256"/>
      <c r="L2" s="257"/>
    </row>
    <row r="3" spans="2:12" x14ac:dyDescent="0.35">
      <c r="B3" s="247" t="s">
        <v>72</v>
      </c>
      <c r="C3" s="248"/>
      <c r="D3" s="248"/>
      <c r="E3" s="248"/>
      <c r="F3" s="248"/>
      <c r="G3" s="248"/>
      <c r="H3" s="248"/>
      <c r="I3" s="248"/>
      <c r="J3" s="248"/>
      <c r="K3" s="248"/>
      <c r="L3" s="249"/>
    </row>
    <row r="4" spans="2:12" x14ac:dyDescent="0.35">
      <c r="B4" s="39"/>
      <c r="C4" s="253">
        <v>2016</v>
      </c>
      <c r="D4" s="253"/>
      <c r="E4" s="253">
        <v>2017</v>
      </c>
      <c r="F4" s="253"/>
      <c r="G4" s="253">
        <v>2018</v>
      </c>
      <c r="H4" s="253"/>
      <c r="I4" s="253">
        <v>2019</v>
      </c>
      <c r="J4" s="253"/>
      <c r="K4" s="253" t="s">
        <v>79</v>
      </c>
      <c r="L4" s="258"/>
    </row>
    <row r="5" spans="2:12" ht="39" x14ac:dyDescent="0.35">
      <c r="B5" s="39"/>
      <c r="C5" s="134" t="s">
        <v>0</v>
      </c>
      <c r="D5" s="40" t="s">
        <v>152</v>
      </c>
      <c r="E5" s="134" t="s">
        <v>0</v>
      </c>
      <c r="F5" s="40" t="s">
        <v>152</v>
      </c>
      <c r="G5" s="134" t="s">
        <v>0</v>
      </c>
      <c r="H5" s="40" t="s">
        <v>152</v>
      </c>
      <c r="I5" s="134" t="s">
        <v>0</v>
      </c>
      <c r="J5" s="40" t="s">
        <v>152</v>
      </c>
      <c r="K5" s="134" t="s">
        <v>0</v>
      </c>
      <c r="L5" s="41" t="s">
        <v>152</v>
      </c>
    </row>
    <row r="6" spans="2:12" x14ac:dyDescent="0.35">
      <c r="B6" s="158" t="s">
        <v>65</v>
      </c>
      <c r="C6" s="134" t="s">
        <v>49</v>
      </c>
      <c r="D6" s="134" t="s">
        <v>69</v>
      </c>
      <c r="E6" s="134" t="s">
        <v>49</v>
      </c>
      <c r="F6" s="134" t="s">
        <v>69</v>
      </c>
      <c r="G6" s="134" t="s">
        <v>49</v>
      </c>
      <c r="H6" s="134" t="s">
        <v>69</v>
      </c>
      <c r="I6" s="134" t="s">
        <v>49</v>
      </c>
      <c r="J6" s="134" t="s">
        <v>69</v>
      </c>
      <c r="K6" s="40" t="s">
        <v>49</v>
      </c>
      <c r="L6" s="135" t="s">
        <v>69</v>
      </c>
    </row>
    <row r="7" spans="2:12" x14ac:dyDescent="0.35">
      <c r="B7" s="165" t="s">
        <v>2</v>
      </c>
      <c r="C7" s="30">
        <v>0</v>
      </c>
      <c r="D7" s="30"/>
      <c r="E7" s="30">
        <v>100.05</v>
      </c>
      <c r="F7" s="30">
        <v>265</v>
      </c>
      <c r="G7" s="30">
        <v>77</v>
      </c>
      <c r="H7" s="30">
        <v>260</v>
      </c>
      <c r="I7" s="30">
        <v>77.885999999999996</v>
      </c>
      <c r="J7" s="30">
        <v>265</v>
      </c>
      <c r="K7" s="30">
        <v>0</v>
      </c>
      <c r="L7" s="31">
        <v>0</v>
      </c>
    </row>
    <row r="8" spans="2:12" x14ac:dyDescent="0.35">
      <c r="B8" s="165" t="s">
        <v>27</v>
      </c>
      <c r="C8" s="30">
        <v>479.8</v>
      </c>
      <c r="D8" s="30">
        <v>320.32096706961232</v>
      </c>
      <c r="E8" s="30">
        <v>0</v>
      </c>
      <c r="F8" s="30"/>
      <c r="G8" s="30">
        <v>771.96</v>
      </c>
      <c r="H8" s="30">
        <v>244.64687289496865</v>
      </c>
      <c r="I8" s="30">
        <v>359.6</v>
      </c>
      <c r="J8" s="30">
        <v>262.45645583930701</v>
      </c>
      <c r="K8" s="30">
        <v>0</v>
      </c>
      <c r="L8" s="31">
        <v>0</v>
      </c>
    </row>
    <row r="9" spans="2:12" x14ac:dyDescent="0.35">
      <c r="B9" s="165" t="s">
        <v>36</v>
      </c>
      <c r="C9" s="30">
        <v>0</v>
      </c>
      <c r="D9" s="30"/>
      <c r="E9" s="30">
        <v>0</v>
      </c>
      <c r="F9" s="30"/>
      <c r="G9" s="30">
        <v>224.4</v>
      </c>
      <c r="H9" s="30">
        <v>302.25022281639929</v>
      </c>
      <c r="I9" s="30">
        <v>0</v>
      </c>
      <c r="J9" s="30"/>
      <c r="K9" s="30">
        <v>0</v>
      </c>
      <c r="L9" s="31">
        <v>0</v>
      </c>
    </row>
    <row r="10" spans="2:12" x14ac:dyDescent="0.35">
      <c r="B10" s="165" t="s">
        <v>6</v>
      </c>
      <c r="C10" s="30">
        <v>260</v>
      </c>
      <c r="D10" s="30">
        <v>374.75</v>
      </c>
      <c r="E10" s="30">
        <v>21506.09</v>
      </c>
      <c r="F10" s="30">
        <v>234.57834455263603</v>
      </c>
      <c r="G10" s="30">
        <v>7860</v>
      </c>
      <c r="H10" s="30">
        <v>206.1113231552163</v>
      </c>
      <c r="I10" s="30">
        <v>7158.81</v>
      </c>
      <c r="J10" s="30">
        <v>248.13460438885389</v>
      </c>
      <c r="K10" s="30">
        <v>130</v>
      </c>
      <c r="L10" s="31">
        <v>350</v>
      </c>
    </row>
    <row r="11" spans="2:12" x14ac:dyDescent="0.35">
      <c r="B11" s="165" t="s">
        <v>35</v>
      </c>
      <c r="C11" s="30">
        <v>0</v>
      </c>
      <c r="D11" s="30"/>
      <c r="E11" s="30">
        <v>3</v>
      </c>
      <c r="F11" s="30">
        <v>594.33333333333337</v>
      </c>
      <c r="G11" s="30">
        <v>0</v>
      </c>
      <c r="H11" s="30"/>
      <c r="I11" s="30">
        <v>0</v>
      </c>
      <c r="J11" s="30"/>
      <c r="K11" s="30">
        <v>0</v>
      </c>
      <c r="L11" s="31">
        <v>0</v>
      </c>
    </row>
    <row r="12" spans="2:12" x14ac:dyDescent="0.35">
      <c r="B12" s="165" t="s">
        <v>4</v>
      </c>
      <c r="C12" s="30">
        <v>26</v>
      </c>
      <c r="D12" s="30">
        <v>367.46153846153845</v>
      </c>
      <c r="E12" s="30">
        <v>0</v>
      </c>
      <c r="F12" s="30"/>
      <c r="G12" s="30">
        <v>413.5</v>
      </c>
      <c r="H12" s="30">
        <v>261.76856106408712</v>
      </c>
      <c r="I12" s="30">
        <v>196.64</v>
      </c>
      <c r="J12" s="30">
        <v>304.80757079803436</v>
      </c>
      <c r="K12" s="30">
        <v>22.5</v>
      </c>
      <c r="L12" s="31">
        <v>465.13333333333333</v>
      </c>
    </row>
    <row r="13" spans="2:12" x14ac:dyDescent="0.35">
      <c r="B13" s="165" t="s">
        <v>12</v>
      </c>
      <c r="C13" s="30">
        <v>183.98</v>
      </c>
      <c r="D13" s="30">
        <v>331.15012501358848</v>
      </c>
      <c r="E13" s="30">
        <v>225.99</v>
      </c>
      <c r="F13" s="30">
        <v>224.49055267932209</v>
      </c>
      <c r="G13" s="30">
        <v>162.999</v>
      </c>
      <c r="H13" s="30">
        <v>245.5085614022172</v>
      </c>
      <c r="I13" s="30">
        <v>1299.9839999999999</v>
      </c>
      <c r="J13" s="30">
        <v>243.96183333333335</v>
      </c>
      <c r="K13" s="30">
        <v>366.012</v>
      </c>
      <c r="L13" s="31">
        <v>378.48594358086888</v>
      </c>
    </row>
    <row r="14" spans="2:12" x14ac:dyDescent="0.35">
      <c r="B14" s="165" t="s">
        <v>17</v>
      </c>
      <c r="C14" s="30">
        <v>0</v>
      </c>
      <c r="D14" s="30"/>
      <c r="E14" s="30">
        <v>0</v>
      </c>
      <c r="F14" s="30"/>
      <c r="G14" s="30">
        <v>0</v>
      </c>
      <c r="H14" s="30"/>
      <c r="I14" s="30">
        <v>1025.99</v>
      </c>
      <c r="J14" s="30">
        <v>268.26815388336712</v>
      </c>
      <c r="K14" s="30">
        <v>0</v>
      </c>
      <c r="L14" s="31"/>
    </row>
    <row r="15" spans="2:12" x14ac:dyDescent="0.35">
      <c r="B15" s="165" t="s">
        <v>5</v>
      </c>
      <c r="C15" s="30">
        <v>0</v>
      </c>
      <c r="D15" s="30"/>
      <c r="E15" s="30">
        <v>0</v>
      </c>
      <c r="F15" s="30"/>
      <c r="G15" s="30">
        <v>1150</v>
      </c>
      <c r="H15" s="30">
        <v>213.04347826086956</v>
      </c>
      <c r="I15" s="30"/>
      <c r="J15" s="30"/>
      <c r="K15" s="30">
        <v>0</v>
      </c>
      <c r="L15" s="31"/>
    </row>
    <row r="16" spans="2:12" x14ac:dyDescent="0.35">
      <c r="B16" s="165" t="s">
        <v>14</v>
      </c>
      <c r="C16" s="30">
        <v>0</v>
      </c>
      <c r="D16" s="30"/>
      <c r="E16" s="30">
        <v>0</v>
      </c>
      <c r="F16" s="30"/>
      <c r="G16" s="30">
        <v>26</v>
      </c>
      <c r="H16" s="30">
        <v>300</v>
      </c>
      <c r="I16" s="30"/>
      <c r="J16" s="30"/>
      <c r="K16" s="30">
        <v>0</v>
      </c>
      <c r="L16" s="31"/>
    </row>
    <row r="17" spans="2:12" x14ac:dyDescent="0.35">
      <c r="B17" s="165" t="s">
        <v>8</v>
      </c>
      <c r="C17" s="30">
        <v>6211</v>
      </c>
      <c r="D17" s="30">
        <v>252.81001449042023</v>
      </c>
      <c r="E17" s="30">
        <v>9186.86</v>
      </c>
      <c r="F17" s="30">
        <v>225.84903873575954</v>
      </c>
      <c r="G17" s="30">
        <v>21976.6</v>
      </c>
      <c r="H17" s="30">
        <v>200</v>
      </c>
      <c r="I17" s="30">
        <v>6603.12</v>
      </c>
      <c r="J17" s="30">
        <v>240.000030288712</v>
      </c>
      <c r="K17" s="30">
        <v>44</v>
      </c>
      <c r="L17" s="31"/>
    </row>
    <row r="18" spans="2:12" x14ac:dyDescent="0.35">
      <c r="B18" s="165" t="s">
        <v>7</v>
      </c>
      <c r="C18" s="30">
        <v>0</v>
      </c>
      <c r="D18" s="30"/>
      <c r="E18" s="30">
        <v>0</v>
      </c>
      <c r="F18" s="30"/>
      <c r="G18" s="30">
        <v>26</v>
      </c>
      <c r="H18" s="30">
        <v>300</v>
      </c>
      <c r="I18" s="30"/>
      <c r="J18" s="30"/>
      <c r="K18" s="30">
        <v>103.2</v>
      </c>
      <c r="L18" s="31"/>
    </row>
    <row r="19" spans="2:12" x14ac:dyDescent="0.35">
      <c r="B19" s="165" t="s">
        <v>26</v>
      </c>
      <c r="C19" s="30">
        <v>0</v>
      </c>
      <c r="D19" s="30"/>
      <c r="E19" s="30">
        <v>0</v>
      </c>
      <c r="F19" s="30"/>
      <c r="G19" s="30">
        <v>0</v>
      </c>
      <c r="H19" s="30"/>
      <c r="I19" s="30">
        <v>67.5</v>
      </c>
      <c r="J19" s="30">
        <v>502.1111111111112</v>
      </c>
      <c r="K19" s="30">
        <v>0</v>
      </c>
      <c r="L19" s="31"/>
    </row>
    <row r="20" spans="2:12" x14ac:dyDescent="0.35">
      <c r="B20" s="165" t="s">
        <v>117</v>
      </c>
      <c r="C20" s="30">
        <v>10</v>
      </c>
      <c r="D20" s="30">
        <v>620</v>
      </c>
      <c r="E20" s="30">
        <v>0</v>
      </c>
      <c r="F20" s="30"/>
      <c r="G20" s="30">
        <v>0</v>
      </c>
      <c r="H20" s="30"/>
      <c r="I20" s="30"/>
      <c r="J20" s="30"/>
      <c r="K20" s="30">
        <v>0</v>
      </c>
      <c r="L20" s="31"/>
    </row>
    <row r="21" spans="2:12" ht="15" thickBot="1" x14ac:dyDescent="0.4">
      <c r="B21" s="164" t="s">
        <v>42</v>
      </c>
      <c r="C21" s="51">
        <v>7170.78</v>
      </c>
      <c r="D21" s="51">
        <v>264.68626843941666</v>
      </c>
      <c r="E21" s="51">
        <v>31021.99</v>
      </c>
      <c r="F21" s="51">
        <v>232.05266199879506</v>
      </c>
      <c r="G21" s="51">
        <v>32688.458999999999</v>
      </c>
      <c r="H21" s="51">
        <v>204.9933433692913</v>
      </c>
      <c r="I21" s="51">
        <v>16789.53</v>
      </c>
      <c r="J21" s="51">
        <v>281.97085011448246</v>
      </c>
      <c r="K21" s="51">
        <v>665.71199999999999</v>
      </c>
      <c r="L21" s="54">
        <v>450.94649743145999</v>
      </c>
    </row>
    <row r="22" spans="2:12" ht="30" customHeight="1" thickBot="1" x14ac:dyDescent="0.4">
      <c r="B22" s="250" t="s">
        <v>153</v>
      </c>
      <c r="C22" s="251"/>
      <c r="D22" s="251"/>
      <c r="E22" s="251"/>
      <c r="F22" s="251"/>
      <c r="G22" s="251"/>
      <c r="H22" s="251"/>
      <c r="I22" s="251"/>
      <c r="J22" s="251"/>
      <c r="K22" s="251"/>
      <c r="L22" s="252"/>
    </row>
  </sheetData>
  <mergeCells count="8">
    <mergeCell ref="B2:L2"/>
    <mergeCell ref="B3:L3"/>
    <mergeCell ref="K4:L4"/>
    <mergeCell ref="B22:L22"/>
    <mergeCell ref="C4:D4"/>
    <mergeCell ref="E4:F4"/>
    <mergeCell ref="G4:H4"/>
    <mergeCell ref="I4:J4"/>
  </mergeCells>
  <pageMargins left="0.7" right="0.7" top="0.75" bottom="0.75" header="0.3" footer="0.3"/>
  <pageSetup paperSize="12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4BB06-5C04-49A4-A295-AB78E3651108}">
  <sheetPr>
    <tabColor theme="9" tint="0.79998168889431442"/>
  </sheetPr>
  <dimension ref="A1:F26"/>
  <sheetViews>
    <sheetView workbookViewId="0">
      <selection activeCell="B5" sqref="B5:B21"/>
    </sheetView>
  </sheetViews>
  <sheetFormatPr baseColWidth="10" defaultRowHeight="14.5" x14ac:dyDescent="0.35"/>
  <cols>
    <col min="1" max="1" width="11.453125" style="49"/>
    <col min="2" max="2" width="24.1796875" customWidth="1"/>
    <col min="3" max="6" width="13.81640625" customWidth="1"/>
  </cols>
  <sheetData>
    <row r="1" spans="2:6" ht="15" thickBot="1" x14ac:dyDescent="0.4"/>
    <row r="2" spans="2:6" x14ac:dyDescent="0.35">
      <c r="B2" s="255" t="s">
        <v>64</v>
      </c>
      <c r="C2" s="256"/>
      <c r="D2" s="256"/>
      <c r="E2" s="256"/>
      <c r="F2" s="257"/>
    </row>
    <row r="3" spans="2:6" x14ac:dyDescent="0.35">
      <c r="B3" s="247" t="s">
        <v>121</v>
      </c>
      <c r="C3" s="248"/>
      <c r="D3" s="248"/>
      <c r="E3" s="248"/>
      <c r="F3" s="249"/>
    </row>
    <row r="4" spans="2:6" x14ac:dyDescent="0.35">
      <c r="B4" s="39"/>
      <c r="C4" s="253">
        <v>2019</v>
      </c>
      <c r="D4" s="253"/>
      <c r="E4" s="253" t="s">
        <v>79</v>
      </c>
      <c r="F4" s="258"/>
    </row>
    <row r="5" spans="2:6" ht="26.25" customHeight="1" x14ac:dyDescent="0.35">
      <c r="B5" s="262" t="s">
        <v>122</v>
      </c>
      <c r="C5" s="103">
        <v>10049000</v>
      </c>
      <c r="D5" s="103" t="s">
        <v>120</v>
      </c>
      <c r="E5" s="103">
        <v>10049000</v>
      </c>
      <c r="F5" s="104" t="s">
        <v>120</v>
      </c>
    </row>
    <row r="6" spans="2:6" s="49" customFormat="1" x14ac:dyDescent="0.35">
      <c r="B6" s="263"/>
      <c r="C6" s="107" t="s">
        <v>49</v>
      </c>
      <c r="D6" s="107" t="s">
        <v>49</v>
      </c>
      <c r="E6" s="107" t="s">
        <v>49</v>
      </c>
      <c r="F6" s="108" t="s">
        <v>49</v>
      </c>
    </row>
    <row r="7" spans="2:6" x14ac:dyDescent="0.35">
      <c r="B7" s="167" t="s">
        <v>2</v>
      </c>
      <c r="C7" s="30">
        <v>77.885999999999996</v>
      </c>
      <c r="D7" s="30"/>
      <c r="E7" s="30"/>
      <c r="F7" s="31"/>
    </row>
    <row r="8" spans="2:6" x14ac:dyDescent="0.35">
      <c r="B8" s="167" t="s">
        <v>27</v>
      </c>
      <c r="C8" s="30">
        <v>359.6</v>
      </c>
      <c r="D8" s="30"/>
      <c r="E8" s="30"/>
      <c r="F8" s="31"/>
    </row>
    <row r="9" spans="2:6" x14ac:dyDescent="0.35">
      <c r="B9" s="167" t="s">
        <v>36</v>
      </c>
      <c r="C9" s="30"/>
      <c r="D9" s="30"/>
      <c r="E9" s="30"/>
      <c r="F9" s="31"/>
    </row>
    <row r="10" spans="2:6" x14ac:dyDescent="0.35">
      <c r="B10" s="167" t="s">
        <v>6</v>
      </c>
      <c r="C10" s="30">
        <v>7158.81</v>
      </c>
      <c r="D10" s="30"/>
      <c r="E10" s="30">
        <v>130</v>
      </c>
      <c r="F10" s="31"/>
    </row>
    <row r="11" spans="2:6" x14ac:dyDescent="0.35">
      <c r="B11" s="167" t="s">
        <v>35</v>
      </c>
      <c r="C11" s="30"/>
      <c r="D11" s="30"/>
      <c r="E11" s="30"/>
      <c r="F11" s="31"/>
    </row>
    <row r="12" spans="2:6" x14ac:dyDescent="0.35">
      <c r="B12" s="167" t="s">
        <v>4</v>
      </c>
      <c r="C12" s="30">
        <v>196.64</v>
      </c>
      <c r="D12" s="30"/>
      <c r="E12" s="30">
        <v>22.5</v>
      </c>
      <c r="F12" s="31"/>
    </row>
    <row r="13" spans="2:6" x14ac:dyDescent="0.35">
      <c r="B13" s="167" t="s">
        <v>12</v>
      </c>
      <c r="C13" s="30">
        <v>1299.9839999999999</v>
      </c>
      <c r="D13" s="30"/>
      <c r="E13" s="30">
        <v>366.012</v>
      </c>
      <c r="F13" s="31"/>
    </row>
    <row r="14" spans="2:6" x14ac:dyDescent="0.35">
      <c r="B14" s="167" t="s">
        <v>17</v>
      </c>
      <c r="C14" s="30">
        <v>1025.9899999999998</v>
      </c>
      <c r="D14" s="30"/>
      <c r="E14" s="30"/>
      <c r="F14" s="31"/>
    </row>
    <row r="15" spans="2:6" x14ac:dyDescent="0.35">
      <c r="B15" s="167" t="s">
        <v>5</v>
      </c>
      <c r="C15" s="30"/>
      <c r="D15" s="30"/>
      <c r="E15" s="30"/>
      <c r="F15" s="31"/>
    </row>
    <row r="16" spans="2:6" x14ac:dyDescent="0.35">
      <c r="B16" s="167" t="s">
        <v>14</v>
      </c>
      <c r="C16" s="30"/>
      <c r="D16" s="30"/>
      <c r="E16" s="30"/>
      <c r="F16" s="31"/>
    </row>
    <row r="17" spans="2:6" x14ac:dyDescent="0.35">
      <c r="B17" s="167" t="s">
        <v>8</v>
      </c>
      <c r="C17" s="30">
        <v>6603.12</v>
      </c>
      <c r="D17" s="30"/>
      <c r="E17" s="30"/>
      <c r="F17" s="31">
        <v>44</v>
      </c>
    </row>
    <row r="18" spans="2:6" x14ac:dyDescent="0.35">
      <c r="B18" s="167" t="s">
        <v>7</v>
      </c>
      <c r="C18" s="30"/>
      <c r="D18" s="30"/>
      <c r="E18" s="30">
        <v>52</v>
      </c>
      <c r="F18" s="31">
        <v>51</v>
      </c>
    </row>
    <row r="19" spans="2:6" x14ac:dyDescent="0.35">
      <c r="B19" s="167" t="s">
        <v>26</v>
      </c>
      <c r="C19" s="30">
        <v>67.5</v>
      </c>
      <c r="D19" s="30"/>
      <c r="E19" s="30"/>
      <c r="F19" s="31"/>
    </row>
    <row r="20" spans="2:6" x14ac:dyDescent="0.35">
      <c r="B20" s="167" t="s">
        <v>30</v>
      </c>
      <c r="C20" s="30"/>
      <c r="D20" s="30"/>
      <c r="E20" s="30"/>
      <c r="F20" s="31"/>
    </row>
    <row r="21" spans="2:6" ht="15" thickBot="1" x14ac:dyDescent="0.4">
      <c r="B21" s="166" t="s">
        <v>42</v>
      </c>
      <c r="C21" s="51">
        <v>16789.53</v>
      </c>
      <c r="D21" s="51"/>
      <c r="E21" s="51">
        <v>570.51199999999994</v>
      </c>
      <c r="F21" s="54">
        <v>95</v>
      </c>
    </row>
    <row r="22" spans="2:6" ht="46.5" customHeight="1" thickBot="1" x14ac:dyDescent="0.4">
      <c r="B22" s="259" t="s">
        <v>153</v>
      </c>
      <c r="C22" s="260"/>
      <c r="D22" s="260"/>
      <c r="E22" s="260"/>
      <c r="F22" s="261"/>
    </row>
    <row r="26" spans="2:6" x14ac:dyDescent="0.35">
      <c r="F26" s="1"/>
    </row>
  </sheetData>
  <mergeCells count="6">
    <mergeCell ref="B22:F22"/>
    <mergeCell ref="B5:B6"/>
    <mergeCell ref="B2:F2"/>
    <mergeCell ref="B3:F3"/>
    <mergeCell ref="C4:D4"/>
    <mergeCell ref="E4:F4"/>
  </mergeCells>
  <phoneticPr fontId="42" type="noConversion"/>
  <pageMargins left="0.7" right="0.7" top="0.75" bottom="0.75" header="0.3" footer="0.3"/>
  <pageSetup paperSize="126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C635797DF0E5842A626164A1F091802" ma:contentTypeVersion="9" ma:contentTypeDescription="Crear nuevo documento." ma:contentTypeScope="" ma:versionID="f99c4729b1ab8728f32c630a5de8dffc">
  <xsd:schema xmlns:xsd="http://www.w3.org/2001/XMLSchema" xmlns:xs="http://www.w3.org/2001/XMLSchema" xmlns:p="http://schemas.microsoft.com/office/2006/metadata/properties" xmlns:ns2="095b0fff-259e-4803-89dd-5265f121ae21" xmlns:ns3="6a60f5a6-b39c-425c-984f-bf63bb01288b" targetNamespace="http://schemas.microsoft.com/office/2006/metadata/properties" ma:root="true" ma:fieldsID="2965c612f8d7bd4a492a13f09073d5d8" ns2:_="" ns3:_="">
    <xsd:import namespace="095b0fff-259e-4803-89dd-5265f121ae21"/>
    <xsd:import namespace="6a60f5a6-b39c-425c-984f-bf63bb0128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5b0fff-259e-4803-89dd-5265f121ae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60f5a6-b39c-425c-984f-bf63bb01288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237B6F-193E-449E-801D-2BFE2E64DFF1}">
  <ds:schemaRefs>
    <ds:schemaRef ds:uri="095b0fff-259e-4803-89dd-5265f121ae21"/>
    <ds:schemaRef ds:uri="http://www.w3.org/XML/1998/namespace"/>
    <ds:schemaRef ds:uri="http://purl.org/dc/terms/"/>
    <ds:schemaRef ds:uri="http://purl.org/dc/elements/1.1/"/>
    <ds:schemaRef ds:uri="6a60f5a6-b39c-425c-984f-bf63bb01288b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021489C8-0FCC-477E-A849-65E2B6573B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5b0fff-259e-4803-89dd-5265f121ae21"/>
    <ds:schemaRef ds:uri="6a60f5a6-b39c-425c-984f-bf63bb0128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01828CE-8886-48C4-8AD8-E1529016FC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23</vt:i4>
      </vt:variant>
      <vt:variant>
        <vt:lpstr>Rangos con nombre</vt:lpstr>
      </vt:variant>
      <vt:variant>
        <vt:i4>10</vt:i4>
      </vt:variant>
    </vt:vector>
  </HeadingPairs>
  <TitlesOfParts>
    <vt:vector size="33" baseType="lpstr">
      <vt:lpstr>Portada</vt:lpstr>
      <vt:lpstr>Contenido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'12'!Área_de_impresión</vt:lpstr>
      <vt:lpstr>'13'!Área_de_impresión</vt:lpstr>
      <vt:lpstr>'15'!Área_de_impresión</vt:lpstr>
      <vt:lpstr>'17'!Área_de_impresión</vt:lpstr>
      <vt:lpstr>'18'!Área_de_impresión</vt:lpstr>
      <vt:lpstr>'2'!Área_de_impresión</vt:lpstr>
      <vt:lpstr>'5'!Área_de_impresión</vt:lpstr>
      <vt:lpstr>'8'!Área_de_impresión</vt:lpstr>
      <vt:lpstr>Contenido!Área_de_impresión</vt:lpstr>
      <vt:lpstr>Portada!Área_de_impresión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clauduarte r</cp:lastModifiedBy>
  <cp:lastPrinted>2020-11-23T19:32:53Z</cp:lastPrinted>
  <dcterms:created xsi:type="dcterms:W3CDTF">2019-05-29T16:58:00Z</dcterms:created>
  <dcterms:modified xsi:type="dcterms:W3CDTF">2021-02-04T12:42:24Z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0x010100AC635797DF0E5842A626164A1F091802</vt:lpwstr>
  </property>
</Properties>
</file>