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D4257381-1CBA-4AFD-8049-C60922BE1487}" xr6:coauthVersionLast="47" xr6:coauthVersionMax="47" xr10:uidLastSave="{00000000-0000-0000-0000-000000000000}"/>
  <bookViews>
    <workbookView xWindow="-108" yWindow="-108" windowWidth="23256" windowHeight="12720" firstSheet="3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110" i="5"/>
  <c r="B53" i="3"/>
  <c r="C53" i="3"/>
  <c r="G53" i="3"/>
  <c r="A2580" i="5"/>
  <c r="B2579" i="5"/>
  <c r="G2579" i="5"/>
  <c r="J2579" i="5" s="1"/>
  <c r="C2580" i="5"/>
  <c r="C2581" i="5" s="1"/>
  <c r="E2580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62" i="5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E2350" i="5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410" i="5" s="1"/>
  <c r="E2411" i="5" s="1"/>
  <c r="E2300" i="5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8" i="5" s="1"/>
  <c r="C2300" i="5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50" i="5" s="1"/>
  <c r="C2351" i="5" s="1"/>
  <c r="C2352" i="5" s="1"/>
  <c r="C2353" i="5" s="1"/>
  <c r="D3" i="6"/>
  <c r="A2465" i="5"/>
  <c r="A2466" i="5" s="1"/>
  <c r="C2465" i="5"/>
  <c r="E2465" i="5"/>
  <c r="G2465" i="5" s="1"/>
  <c r="J2465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53" i="5"/>
  <c r="A2154" i="5"/>
  <c r="B2154" i="5" s="1"/>
  <c r="C2048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77" i="5"/>
  <c r="B1876" i="5"/>
  <c r="E1877" i="5"/>
  <c r="G1876" i="5"/>
  <c r="L1876" i="5" s="1"/>
  <c r="C1877" i="5"/>
  <c r="C1878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49" i="5"/>
  <c r="C1550" i="5" s="1"/>
  <c r="C1551" i="5" s="1"/>
  <c r="C1552" i="5" s="1"/>
  <c r="C1553" i="5" s="1"/>
  <c r="C1343" i="5"/>
  <c r="C1344" i="5" s="1"/>
  <c r="E1343" i="5"/>
  <c r="C1185" i="5"/>
  <c r="C1186" i="5" s="1"/>
  <c r="C1187" i="5" s="1"/>
  <c r="C1188" i="5" s="1"/>
  <c r="C1189" i="5" s="1"/>
  <c r="C1191" i="5" s="1"/>
  <c r="C1192" i="5" s="1"/>
  <c r="C1193" i="5" s="1"/>
  <c r="C1194" i="5" s="1"/>
  <c r="C1195" i="5" s="1"/>
  <c r="C1196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B630" i="5"/>
  <c r="C631" i="5"/>
  <c r="C632" i="5" s="1"/>
  <c r="E631" i="5"/>
  <c r="G630" i="5"/>
  <c r="L630" i="5" s="1"/>
  <c r="A631" i="5"/>
  <c r="A632" i="5" s="1"/>
  <c r="A633" i="5" s="1"/>
  <c r="A634" i="5" s="1"/>
  <c r="A635" i="5" s="1"/>
  <c r="A636" i="5" s="1"/>
  <c r="A637" i="5" s="1"/>
  <c r="A638" i="5" s="1"/>
  <c r="A639" i="5" s="1"/>
  <c r="A640" i="5" s="1"/>
  <c r="B640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65" i="5"/>
  <c r="E499" i="5"/>
  <c r="E500" i="5" s="1"/>
  <c r="G465" i="5"/>
  <c r="B10" i="5"/>
  <c r="C466" i="5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A466" i="5"/>
  <c r="B466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210" i="5"/>
  <c r="G381" i="5"/>
  <c r="J381" i="5" s="1"/>
  <c r="G396" i="5"/>
  <c r="C12" i="4"/>
  <c r="C13" i="4" s="1"/>
  <c r="C14" i="4" s="1"/>
  <c r="C15" i="4" s="1"/>
  <c r="C16" i="4" s="1"/>
  <c r="C17" i="4" s="1"/>
  <c r="C18" i="4" s="1"/>
  <c r="C19" i="4" s="1"/>
  <c r="C20" i="4" s="1"/>
  <c r="C1197" i="5" l="1"/>
  <c r="D1197" i="5" s="1"/>
  <c r="C1190" i="5"/>
  <c r="D1190" i="5" s="1"/>
  <c r="C61" i="4"/>
  <c r="A61" i="4"/>
  <c r="B61" i="4" s="1"/>
  <c r="A222" i="4"/>
  <c r="B219" i="4"/>
  <c r="H52" i="3"/>
  <c r="C3111" i="5"/>
  <c r="E3110" i="5"/>
  <c r="G3109" i="5"/>
  <c r="J3109" i="5" s="1"/>
  <c r="H53" i="3"/>
  <c r="G2580" i="5"/>
  <c r="C2582" i="5"/>
  <c r="L2579" i="5"/>
  <c r="B2580" i="5"/>
  <c r="A2581" i="5"/>
  <c r="E2581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412" i="5"/>
  <c r="C2354" i="5"/>
  <c r="A84" i="4"/>
  <c r="B209" i="4"/>
  <c r="H43" i="3"/>
  <c r="A211" i="4"/>
  <c r="H47" i="3"/>
  <c r="H40" i="3"/>
  <c r="H42" i="3"/>
  <c r="E2466" i="5"/>
  <c r="E2467" i="5" s="1"/>
  <c r="E2468" i="5" s="1"/>
  <c r="C2466" i="5"/>
  <c r="C2467" i="5" s="1"/>
  <c r="B2465" i="5"/>
  <c r="L2465" i="5"/>
  <c r="B2466" i="5"/>
  <c r="A2467" i="5"/>
  <c r="C211" i="4"/>
  <c r="E209" i="4"/>
  <c r="L209" i="4" s="1"/>
  <c r="H44" i="3"/>
  <c r="A2155" i="5"/>
  <c r="A2156" i="5" s="1"/>
  <c r="E2048" i="5"/>
  <c r="C2049" i="5"/>
  <c r="G2047" i="5"/>
  <c r="J2047" i="5" s="1"/>
  <c r="A194" i="4"/>
  <c r="H34" i="3"/>
  <c r="A158" i="4"/>
  <c r="B156" i="4"/>
  <c r="B155" i="4"/>
  <c r="B154" i="4"/>
  <c r="H28" i="3"/>
  <c r="H35" i="3"/>
  <c r="C1879" i="5"/>
  <c r="G1877" i="5"/>
  <c r="J1876" i="5"/>
  <c r="B1877" i="5"/>
  <c r="A1878" i="5"/>
  <c r="E1878" i="5"/>
  <c r="E1879" i="5" s="1"/>
  <c r="E155" i="4"/>
  <c r="L155" i="4" s="1"/>
  <c r="C156" i="4"/>
  <c r="E154" i="4"/>
  <c r="L154" i="4" s="1"/>
  <c r="H36" i="3"/>
  <c r="H37" i="3"/>
  <c r="H33" i="3"/>
  <c r="H32" i="3"/>
  <c r="H31" i="3"/>
  <c r="H19" i="3"/>
  <c r="E1549" i="5"/>
  <c r="G1548" i="5"/>
  <c r="L1548" i="5" s="1"/>
  <c r="C1554" i="5"/>
  <c r="H27" i="3"/>
  <c r="A106" i="4"/>
  <c r="A107" i="4" s="1"/>
  <c r="A108" i="4" s="1"/>
  <c r="H30" i="3"/>
  <c r="H26" i="3"/>
  <c r="H17" i="3"/>
  <c r="H25" i="3"/>
  <c r="C1345" i="5"/>
  <c r="C1346" i="5" s="1"/>
  <c r="E1344" i="5"/>
  <c r="G1343" i="5"/>
  <c r="G1342" i="5"/>
  <c r="B639" i="5"/>
  <c r="B632" i="5"/>
  <c r="B631" i="5"/>
  <c r="A641" i="5"/>
  <c r="B637" i="5"/>
  <c r="B638" i="5"/>
  <c r="B636" i="5"/>
  <c r="B635" i="5"/>
  <c r="B634" i="5"/>
  <c r="B633" i="5"/>
  <c r="G631" i="5"/>
  <c r="E632" i="5"/>
  <c r="C633" i="5"/>
  <c r="J630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96" i="5"/>
  <c r="J396" i="5"/>
  <c r="L465" i="5"/>
  <c r="J465" i="5"/>
  <c r="L381" i="5"/>
  <c r="L210" i="5"/>
  <c r="J210" i="5"/>
  <c r="A467" i="5"/>
  <c r="A468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501" i="5"/>
  <c r="C495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112" i="5"/>
  <c r="G3110" i="5"/>
  <c r="J3110" i="5" s="1"/>
  <c r="E3111" i="5"/>
  <c r="E3112" i="5" s="1"/>
  <c r="L3109" i="5"/>
  <c r="L2580" i="5"/>
  <c r="J2580" i="5"/>
  <c r="G2581" i="5"/>
  <c r="J2581" i="5" s="1"/>
  <c r="E2582" i="5"/>
  <c r="A2582" i="5"/>
  <c r="B2581" i="5"/>
  <c r="C2583" i="5"/>
  <c r="C220" i="4"/>
  <c r="E219" i="4"/>
  <c r="E2413" i="5"/>
  <c r="G2413" i="5" s="1"/>
  <c r="C2355" i="5"/>
  <c r="G2395" i="5"/>
  <c r="G2396" i="5"/>
  <c r="G2403" i="5"/>
  <c r="G2404" i="5"/>
  <c r="G2411" i="5"/>
  <c r="G2412" i="5"/>
  <c r="G2398" i="5"/>
  <c r="G2399" i="5"/>
  <c r="G2397" i="5"/>
  <c r="G2406" i="5"/>
  <c r="G2407" i="5"/>
  <c r="G2405" i="5"/>
  <c r="G2393" i="5"/>
  <c r="G2394" i="5"/>
  <c r="G2400" i="5"/>
  <c r="G2401" i="5"/>
  <c r="G2402" i="5"/>
  <c r="G2408" i="5"/>
  <c r="G2409" i="5"/>
  <c r="G2410" i="5"/>
  <c r="G2388" i="5"/>
  <c r="G2358" i="5"/>
  <c r="G2391" i="5"/>
  <c r="L2391" i="5" s="1"/>
  <c r="G2356" i="5"/>
  <c r="G2373" i="5"/>
  <c r="G2390" i="5"/>
  <c r="G2384" i="5"/>
  <c r="L2384" i="5" s="1"/>
  <c r="G2366" i="5"/>
  <c r="G2370" i="5"/>
  <c r="G2369" i="5"/>
  <c r="G2364" i="5"/>
  <c r="G2367" i="5"/>
  <c r="G2374" i="5"/>
  <c r="G2378" i="5"/>
  <c r="G2377" i="5"/>
  <c r="G2354" i="5"/>
  <c r="G2357" i="5"/>
  <c r="G2380" i="5"/>
  <c r="G2368" i="5"/>
  <c r="G2375" i="5"/>
  <c r="G2360" i="5"/>
  <c r="G2361" i="5"/>
  <c r="G2362" i="5"/>
  <c r="G2365" i="5"/>
  <c r="G2372" i="5"/>
  <c r="G2376" i="5"/>
  <c r="G2381" i="5"/>
  <c r="G2382" i="5"/>
  <c r="G2383" i="5"/>
  <c r="G2385" i="5"/>
  <c r="G2386" i="5"/>
  <c r="G2387" i="5"/>
  <c r="G2389" i="5"/>
  <c r="G2392" i="5"/>
  <c r="A212" i="4"/>
  <c r="B211" i="4"/>
  <c r="C2468" i="5"/>
  <c r="B2156" i="5"/>
  <c r="A2157" i="5"/>
  <c r="B2467" i="5"/>
  <c r="A2468" i="5"/>
  <c r="G2466" i="5"/>
  <c r="J2466" i="5" s="1"/>
  <c r="E2469" i="5"/>
  <c r="G2468" i="5"/>
  <c r="G2467" i="5"/>
  <c r="J2467" i="5" s="1"/>
  <c r="E211" i="4"/>
  <c r="L211" i="4" s="1"/>
  <c r="C212" i="4"/>
  <c r="G2048" i="5"/>
  <c r="J2048" i="5" s="1"/>
  <c r="B2155" i="5"/>
  <c r="E2049" i="5"/>
  <c r="G2049" i="5" s="1"/>
  <c r="J2049" i="5" s="1"/>
  <c r="C2050" i="5"/>
  <c r="L2047" i="5"/>
  <c r="A195" i="4"/>
  <c r="B194" i="4"/>
  <c r="A159" i="4"/>
  <c r="B158" i="4"/>
  <c r="B1878" i="5"/>
  <c r="A1879" i="5"/>
  <c r="C1880" i="5"/>
  <c r="E1880" i="5"/>
  <c r="G1879" i="5"/>
  <c r="L1877" i="5"/>
  <c r="J1877" i="5"/>
  <c r="G1878" i="5"/>
  <c r="J1878" i="5" s="1"/>
  <c r="E156" i="4"/>
  <c r="L156" i="4" s="1"/>
  <c r="C157" i="4"/>
  <c r="C158" i="4" s="1"/>
  <c r="J1548" i="5"/>
  <c r="D19" i="4"/>
  <c r="C1555" i="5"/>
  <c r="E1550" i="5"/>
  <c r="G1549" i="5"/>
  <c r="D16" i="4"/>
  <c r="B106" i="4"/>
  <c r="B107" i="4"/>
  <c r="C1347" i="5"/>
  <c r="J1342" i="5"/>
  <c r="L1342" i="5"/>
  <c r="L1343" i="5"/>
  <c r="J1343" i="5"/>
  <c r="E1345" i="5"/>
  <c r="G1344" i="5"/>
  <c r="A642" i="5"/>
  <c r="B641" i="5"/>
  <c r="C634" i="5"/>
  <c r="G632" i="5"/>
  <c r="E633" i="5"/>
  <c r="L631" i="5"/>
  <c r="J631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67" i="5"/>
  <c r="L10" i="5"/>
  <c r="E65" i="4"/>
  <c r="L65" i="4" s="1"/>
  <c r="C22" i="4"/>
  <c r="D21" i="4"/>
  <c r="F10" i="5"/>
  <c r="D10" i="5"/>
  <c r="A469" i="5"/>
  <c r="B468" i="5"/>
  <c r="G501" i="5"/>
  <c r="E502" i="5"/>
  <c r="C496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13" i="5"/>
  <c r="L3110" i="5"/>
  <c r="G3111" i="5"/>
  <c r="J3111" i="5" s="1"/>
  <c r="E3113" i="5"/>
  <c r="G3112" i="5"/>
  <c r="J3112" i="5" s="1"/>
  <c r="C2584" i="5"/>
  <c r="E2583" i="5"/>
  <c r="E2584" i="5" s="1"/>
  <c r="G2582" i="5"/>
  <c r="J2582" i="5" s="1"/>
  <c r="L2581" i="5"/>
  <c r="B2582" i="5"/>
  <c r="A2583" i="5"/>
  <c r="E220" i="4"/>
  <c r="C221" i="4"/>
  <c r="E2414" i="5"/>
  <c r="C2356" i="5"/>
  <c r="J2408" i="5"/>
  <c r="L2408" i="5"/>
  <c r="J2404" i="5"/>
  <c r="L2404" i="5"/>
  <c r="J2402" i="5"/>
  <c r="L2402" i="5"/>
  <c r="L2393" i="5"/>
  <c r="J2393" i="5"/>
  <c r="J2397" i="5"/>
  <c r="L2397" i="5"/>
  <c r="J2411" i="5"/>
  <c r="L2411" i="5"/>
  <c r="J2403" i="5"/>
  <c r="L2403" i="5"/>
  <c r="J2410" i="5"/>
  <c r="L2410" i="5"/>
  <c r="L2401" i="5"/>
  <c r="J2401" i="5"/>
  <c r="J2405" i="5"/>
  <c r="L2405" i="5"/>
  <c r="J2391" i="5"/>
  <c r="J2399" i="5"/>
  <c r="L2399" i="5"/>
  <c r="J2396" i="5"/>
  <c r="L2396" i="5"/>
  <c r="L2409" i="5"/>
  <c r="J2409" i="5"/>
  <c r="J2400" i="5"/>
  <c r="L2400" i="5"/>
  <c r="L2398" i="5"/>
  <c r="J2398" i="5"/>
  <c r="J2407" i="5"/>
  <c r="L2407" i="5"/>
  <c r="J2395" i="5"/>
  <c r="L2395" i="5"/>
  <c r="J2394" i="5"/>
  <c r="L2394" i="5"/>
  <c r="L2406" i="5"/>
  <c r="J2406" i="5"/>
  <c r="J2412" i="5"/>
  <c r="L2412" i="5"/>
  <c r="L2413" i="5"/>
  <c r="J2413" i="5"/>
  <c r="G2379" i="5"/>
  <c r="G2363" i="5"/>
  <c r="J2384" i="5"/>
  <c r="G2371" i="5"/>
  <c r="G2355" i="5"/>
  <c r="G2359" i="5"/>
  <c r="L2359" i="5" s="1"/>
  <c r="J2365" i="5"/>
  <c r="L2365" i="5"/>
  <c r="J2377" i="5"/>
  <c r="L2377" i="5"/>
  <c r="J2356" i="5"/>
  <c r="L2356" i="5"/>
  <c r="J2360" i="5"/>
  <c r="L2360" i="5"/>
  <c r="J2374" i="5"/>
  <c r="L2374" i="5"/>
  <c r="J2369" i="5"/>
  <c r="L2369" i="5"/>
  <c r="L2364" i="5"/>
  <c r="J2364" i="5"/>
  <c r="J2362" i="5"/>
  <c r="L2362" i="5"/>
  <c r="L2375" i="5"/>
  <c r="J2375" i="5"/>
  <c r="L2370" i="5"/>
  <c r="J2370" i="5"/>
  <c r="J2361" i="5"/>
  <c r="L2361" i="5"/>
  <c r="J2357" i="5"/>
  <c r="L2357" i="5"/>
  <c r="L2378" i="5"/>
  <c r="J2378" i="5"/>
  <c r="J2373" i="5"/>
  <c r="L2373" i="5"/>
  <c r="J2368" i="5"/>
  <c r="L2368" i="5"/>
  <c r="L2354" i="5"/>
  <c r="J2354" i="5"/>
  <c r="L2367" i="5"/>
  <c r="J2367" i="5"/>
  <c r="J2366" i="5"/>
  <c r="L2366" i="5"/>
  <c r="J2376" i="5"/>
  <c r="L2376" i="5"/>
  <c r="J2372" i="5"/>
  <c r="L2372" i="5"/>
  <c r="J2358" i="5"/>
  <c r="L2358" i="5"/>
  <c r="L2380" i="5"/>
  <c r="J2380" i="5"/>
  <c r="L2381" i="5"/>
  <c r="J2381" i="5"/>
  <c r="L2382" i="5"/>
  <c r="J2382" i="5"/>
  <c r="L2383" i="5"/>
  <c r="J2383" i="5"/>
  <c r="L2385" i="5"/>
  <c r="J2385" i="5"/>
  <c r="L2386" i="5"/>
  <c r="J2386" i="5"/>
  <c r="L2387" i="5"/>
  <c r="J2387" i="5"/>
  <c r="L2388" i="5"/>
  <c r="J2388" i="5"/>
  <c r="L2389" i="5"/>
  <c r="J2389" i="5"/>
  <c r="L2390" i="5"/>
  <c r="J2390" i="5"/>
  <c r="L2392" i="5"/>
  <c r="J2392" i="5"/>
  <c r="B212" i="4"/>
  <c r="A213" i="4"/>
  <c r="L2466" i="5"/>
  <c r="E2050" i="5"/>
  <c r="L2048" i="5"/>
  <c r="A2469" i="5"/>
  <c r="B2468" i="5"/>
  <c r="A2158" i="5"/>
  <c r="B2157" i="5"/>
  <c r="C2469" i="5"/>
  <c r="J2468" i="5"/>
  <c r="L2468" i="5"/>
  <c r="E2470" i="5"/>
  <c r="G2469" i="5"/>
  <c r="L2467" i="5"/>
  <c r="C213" i="4"/>
  <c r="E212" i="4"/>
  <c r="L212" i="4" s="1"/>
  <c r="C2051" i="5"/>
  <c r="L2049" i="5"/>
  <c r="A196" i="4"/>
  <c r="B195" i="4"/>
  <c r="A160" i="4"/>
  <c r="B159" i="4"/>
  <c r="C1881" i="5"/>
  <c r="A1880" i="5"/>
  <c r="B1879" i="5"/>
  <c r="J1879" i="5"/>
  <c r="L1879" i="5"/>
  <c r="E1881" i="5"/>
  <c r="G1880" i="5"/>
  <c r="L1878" i="5"/>
  <c r="E158" i="4"/>
  <c r="L158" i="4" s="1"/>
  <c r="C159" i="4"/>
  <c r="E157" i="4"/>
  <c r="L157" i="4" s="1"/>
  <c r="J1549" i="5"/>
  <c r="L1549" i="5"/>
  <c r="E1551" i="5"/>
  <c r="G1550" i="5"/>
  <c r="C1556" i="5"/>
  <c r="J1344" i="5"/>
  <c r="L1344" i="5"/>
  <c r="G1345" i="5"/>
  <c r="E1346" i="5"/>
  <c r="C1348" i="5"/>
  <c r="B642" i="5"/>
  <c r="A643" i="5"/>
  <c r="G633" i="5"/>
  <c r="E634" i="5"/>
  <c r="L632" i="5"/>
  <c r="J632" i="5"/>
  <c r="C635" i="5"/>
  <c r="A110" i="4"/>
  <c r="B109" i="4"/>
  <c r="C79" i="4"/>
  <c r="E78" i="4"/>
  <c r="L78" i="4" s="1"/>
  <c r="B12" i="3"/>
  <c r="G12" i="3"/>
  <c r="J11" i="4"/>
  <c r="J501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70" i="5"/>
  <c r="B469" i="5"/>
  <c r="E503" i="5"/>
  <c r="G502" i="5"/>
  <c r="L501" i="5"/>
  <c r="C497" i="5"/>
  <c r="C12" i="5"/>
  <c r="D12" i="5" s="1"/>
  <c r="C12" i="3"/>
  <c r="E12" i="5"/>
  <c r="A13" i="3"/>
  <c r="G13" i="3" s="1"/>
  <c r="B224" i="4" l="1"/>
  <c r="A225" i="4"/>
  <c r="C3114" i="5"/>
  <c r="L3111" i="5"/>
  <c r="L3112" i="5"/>
  <c r="E3114" i="5"/>
  <c r="G3113" i="5"/>
  <c r="J3113" i="5" s="1"/>
  <c r="B2583" i="5"/>
  <c r="A2584" i="5"/>
  <c r="C2585" i="5"/>
  <c r="E2585" i="5"/>
  <c r="G2584" i="5"/>
  <c r="G2583" i="5"/>
  <c r="J2583" i="5" s="1"/>
  <c r="L2582" i="5"/>
  <c r="E221" i="4"/>
  <c r="C222" i="4"/>
  <c r="E2415" i="5"/>
  <c r="G2414" i="5"/>
  <c r="C2357" i="5"/>
  <c r="J2359" i="5"/>
  <c r="L2371" i="5"/>
  <c r="J2371" i="5"/>
  <c r="J2363" i="5"/>
  <c r="L2363" i="5"/>
  <c r="J2379" i="5"/>
  <c r="L2379" i="5"/>
  <c r="J2355" i="5"/>
  <c r="L2355" i="5"/>
  <c r="B213" i="4"/>
  <c r="A214" i="4"/>
  <c r="E2051" i="5"/>
  <c r="E2052" i="5" s="1"/>
  <c r="G2050" i="5"/>
  <c r="J2050" i="5" s="1"/>
  <c r="C2470" i="5"/>
  <c r="A2159" i="5"/>
  <c r="B2158" i="5"/>
  <c r="A2470" i="5"/>
  <c r="B2469" i="5"/>
  <c r="L2469" i="5"/>
  <c r="J2469" i="5"/>
  <c r="E2471" i="5"/>
  <c r="G2470" i="5"/>
  <c r="C214" i="4"/>
  <c r="E213" i="4"/>
  <c r="L213" i="4" s="1"/>
  <c r="C2052" i="5"/>
  <c r="B196" i="4"/>
  <c r="A197" i="4"/>
  <c r="A161" i="4"/>
  <c r="B160" i="4"/>
  <c r="B1880" i="5"/>
  <c r="A1881" i="5"/>
  <c r="C1882" i="5"/>
  <c r="J1880" i="5"/>
  <c r="L1880" i="5"/>
  <c r="E1882" i="5"/>
  <c r="G1881" i="5"/>
  <c r="E159" i="4"/>
  <c r="L159" i="4" s="1"/>
  <c r="C160" i="4"/>
  <c r="C1557" i="5"/>
  <c r="J1550" i="5"/>
  <c r="L1550" i="5"/>
  <c r="E1552" i="5"/>
  <c r="G1551" i="5"/>
  <c r="E1347" i="5"/>
  <c r="G1346" i="5"/>
  <c r="J1345" i="5"/>
  <c r="L1345" i="5"/>
  <c r="C1349" i="5"/>
  <c r="B643" i="5"/>
  <c r="A644" i="5"/>
  <c r="A645" i="5" s="1"/>
  <c r="B645" i="5" s="1"/>
  <c r="C636" i="5"/>
  <c r="G634" i="5"/>
  <c r="E635" i="5"/>
  <c r="L633" i="5"/>
  <c r="J633" i="5"/>
  <c r="A111" i="4"/>
  <c r="B110" i="4"/>
  <c r="C80" i="4"/>
  <c r="E79" i="4"/>
  <c r="L79" i="4" s="1"/>
  <c r="H12" i="3"/>
  <c r="J502" i="5"/>
  <c r="L11" i="5"/>
  <c r="A14" i="4"/>
  <c r="B13" i="4"/>
  <c r="C68" i="4"/>
  <c r="C24" i="4"/>
  <c r="D23" i="4"/>
  <c r="E67" i="4"/>
  <c r="L67" i="4" s="1"/>
  <c r="C13" i="3"/>
  <c r="B13" i="3"/>
  <c r="D210" i="5"/>
  <c r="A471" i="5"/>
  <c r="B470" i="5"/>
  <c r="G12" i="5"/>
  <c r="F12" i="5"/>
  <c r="A13" i="5"/>
  <c r="B12" i="5"/>
  <c r="L502" i="5"/>
  <c r="E504" i="5"/>
  <c r="G503" i="5"/>
  <c r="C13" i="5"/>
  <c r="D13" i="5" s="1"/>
  <c r="E13" i="5"/>
  <c r="A14" i="3"/>
  <c r="A647" i="5" l="1"/>
  <c r="B647" i="5" s="1"/>
  <c r="A646" i="5"/>
  <c r="B646" i="5" s="1"/>
  <c r="C27" i="4"/>
  <c r="D27" i="4" s="1"/>
  <c r="C26" i="4"/>
  <c r="D26" i="4" s="1"/>
  <c r="C25" i="4"/>
  <c r="C28" i="4"/>
  <c r="D28" i="4" s="1"/>
  <c r="B225" i="4"/>
  <c r="A226" i="4"/>
  <c r="C3115" i="5"/>
  <c r="C3116" i="5" s="1"/>
  <c r="G3114" i="5"/>
  <c r="J3114" i="5" s="1"/>
  <c r="E3115" i="5"/>
  <c r="L3113" i="5"/>
  <c r="C2586" i="5"/>
  <c r="A2585" i="5"/>
  <c r="B2584" i="5"/>
  <c r="E2586" i="5"/>
  <c r="G2585" i="5"/>
  <c r="J2584" i="5"/>
  <c r="L2584" i="5"/>
  <c r="L2583" i="5"/>
  <c r="E222" i="4"/>
  <c r="C223" i="4"/>
  <c r="J2414" i="5"/>
  <c r="L2414" i="5"/>
  <c r="E2416" i="5"/>
  <c r="G2415" i="5"/>
  <c r="C2358" i="5"/>
  <c r="B214" i="4"/>
  <c r="A215" i="4"/>
  <c r="G2051" i="5"/>
  <c r="J2051" i="5" s="1"/>
  <c r="G2052" i="5"/>
  <c r="L2052" i="5" s="1"/>
  <c r="E2053" i="5"/>
  <c r="G2053" i="5" s="1"/>
  <c r="L2050" i="5"/>
  <c r="A2471" i="5"/>
  <c r="B2470" i="5"/>
  <c r="B2159" i="5"/>
  <c r="A2160" i="5"/>
  <c r="C2471" i="5"/>
  <c r="E2472" i="5"/>
  <c r="G2471" i="5"/>
  <c r="L2470" i="5"/>
  <c r="J2470" i="5"/>
  <c r="C215" i="4"/>
  <c r="E214" i="4"/>
  <c r="L214" i="4" s="1"/>
  <c r="C2053" i="5"/>
  <c r="A198" i="4"/>
  <c r="B197" i="4"/>
  <c r="B161" i="4"/>
  <c r="A162" i="4"/>
  <c r="C1883" i="5"/>
  <c r="B1881" i="5"/>
  <c r="A1882" i="5"/>
  <c r="J1881" i="5"/>
  <c r="L1881" i="5"/>
  <c r="E1883" i="5"/>
  <c r="G1882" i="5"/>
  <c r="E160" i="4"/>
  <c r="L160" i="4" s="1"/>
  <c r="C161" i="4"/>
  <c r="C1558" i="5"/>
  <c r="J1551" i="5"/>
  <c r="L1551" i="5"/>
  <c r="E1553" i="5"/>
  <c r="G1552" i="5"/>
  <c r="C1350" i="5"/>
  <c r="J1346" i="5"/>
  <c r="L1346" i="5"/>
  <c r="E1348" i="5"/>
  <c r="G1347" i="5"/>
  <c r="B644" i="5"/>
  <c r="A648" i="5"/>
  <c r="G635" i="5"/>
  <c r="E636" i="5"/>
  <c r="C637" i="5"/>
  <c r="J634" i="5"/>
  <c r="L634" i="5"/>
  <c r="A112" i="4"/>
  <c r="B111" i="4"/>
  <c r="E80" i="4"/>
  <c r="L80" i="4" s="1"/>
  <c r="C81" i="4"/>
  <c r="B14" i="3"/>
  <c r="G14" i="3"/>
  <c r="D381" i="5"/>
  <c r="H13" i="3"/>
  <c r="L12" i="5"/>
  <c r="J12" i="5"/>
  <c r="K12" i="5" s="1"/>
  <c r="M12" i="5" s="1"/>
  <c r="J503" i="5"/>
  <c r="E68" i="4"/>
  <c r="L68" i="4" s="1"/>
  <c r="A15" i="4"/>
  <c r="B14" i="4"/>
  <c r="C69" i="4"/>
  <c r="C29" i="4"/>
  <c r="D29" i="4" s="1"/>
  <c r="D24" i="4"/>
  <c r="D390" i="5"/>
  <c r="G13" i="5"/>
  <c r="J13" i="5" s="1"/>
  <c r="K13" i="5" s="1"/>
  <c r="M13" i="5" s="1"/>
  <c r="F13" i="5"/>
  <c r="A14" i="5"/>
  <c r="B13" i="5"/>
  <c r="A472" i="5"/>
  <c r="B471" i="5"/>
  <c r="L503" i="5"/>
  <c r="G504" i="5"/>
  <c r="E505" i="5"/>
  <c r="C499" i="5"/>
  <c r="E466" i="5"/>
  <c r="G466" i="5" s="1"/>
  <c r="C14" i="5"/>
  <c r="D14" i="5" s="1"/>
  <c r="C14" i="3"/>
  <c r="D3112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25" i="5"/>
  <c r="D2429" i="5"/>
  <c r="D2389" i="5"/>
  <c r="D2449" i="5"/>
  <c r="D2406" i="5"/>
  <c r="D2438" i="5"/>
  <c r="D2459" i="5"/>
  <c r="D2414" i="5"/>
  <c r="D2366" i="5"/>
  <c r="D2462" i="5"/>
  <c r="D2381" i="5"/>
  <c r="D2424" i="5"/>
  <c r="D2372" i="5"/>
  <c r="D2448" i="5"/>
  <c r="D2385" i="5"/>
  <c r="D2373" i="5"/>
  <c r="D2428" i="5"/>
  <c r="D2357" i="5"/>
  <c r="D2370" i="5"/>
  <c r="D2391" i="5"/>
  <c r="D2412" i="5"/>
  <c r="D2396" i="5"/>
  <c r="D2451" i="5"/>
  <c r="D2452" i="5"/>
  <c r="D2392" i="5"/>
  <c r="D2367" i="5"/>
  <c r="D2383" i="5"/>
  <c r="I221" i="4"/>
  <c r="J221" i="4" s="1"/>
  <c r="D3110" i="5"/>
  <c r="D2582" i="5"/>
  <c r="I218" i="4"/>
  <c r="D2581" i="5"/>
  <c r="D2398" i="5"/>
  <c r="D2409" i="5"/>
  <c r="D2420" i="5"/>
  <c r="D2363" i="5"/>
  <c r="D2374" i="5"/>
  <c r="D2400" i="5"/>
  <c r="D2413" i="5"/>
  <c r="D2417" i="5"/>
  <c r="D2423" i="5"/>
  <c r="D2457" i="5"/>
  <c r="D2377" i="5"/>
  <c r="D222" i="4"/>
  <c r="D2405" i="5"/>
  <c r="D2386" i="5"/>
  <c r="D2415" i="5"/>
  <c r="D2362" i="5"/>
  <c r="D2410" i="5"/>
  <c r="D2433" i="5"/>
  <c r="D2390" i="5"/>
  <c r="D219" i="4"/>
  <c r="D2399" i="5"/>
  <c r="D2432" i="5"/>
  <c r="D2380" i="5"/>
  <c r="D2407" i="5"/>
  <c r="D2375" i="5"/>
  <c r="D2401" i="5"/>
  <c r="D2416" i="5"/>
  <c r="D2445" i="5"/>
  <c r="I220" i="4"/>
  <c r="J220" i="4" s="1"/>
  <c r="D2441" i="5"/>
  <c r="D2427" i="5"/>
  <c r="D2461" i="5"/>
  <c r="D2442" i="5"/>
  <c r="D2382" i="5"/>
  <c r="D2365" i="5"/>
  <c r="D2421" i="5"/>
  <c r="D2418" i="5"/>
  <c r="D2394" i="5"/>
  <c r="D2579" i="5"/>
  <c r="I219" i="4"/>
  <c r="J219" i="4" s="1"/>
  <c r="D2453" i="5"/>
  <c r="D2402" i="5"/>
  <c r="D2378" i="5"/>
  <c r="D2379" i="5"/>
  <c r="D2455" i="5"/>
  <c r="D2460" i="5"/>
  <c r="D3113" i="5"/>
  <c r="D3114" i="5"/>
  <c r="D221" i="4"/>
  <c r="D2422" i="5"/>
  <c r="D2361" i="5"/>
  <c r="D2443" i="5"/>
  <c r="D2585" i="5"/>
  <c r="D3109" i="5"/>
  <c r="D2584" i="5"/>
  <c r="D220" i="4"/>
  <c r="D2583" i="5"/>
  <c r="D2431" i="5"/>
  <c r="D2404" i="5"/>
  <c r="D2463" i="5"/>
  <c r="D2354" i="5"/>
  <c r="D218" i="4"/>
  <c r="D3111" i="5"/>
  <c r="D2580" i="5"/>
  <c r="D3115" i="5"/>
  <c r="D3116" i="5"/>
  <c r="C3117" i="5"/>
  <c r="G3115" i="5"/>
  <c r="J3115" i="5" s="1"/>
  <c r="E3116" i="5"/>
  <c r="L3114" i="5"/>
  <c r="A2586" i="5"/>
  <c r="B2585" i="5"/>
  <c r="C2587" i="5"/>
  <c r="D2586" i="5"/>
  <c r="J2585" i="5"/>
  <c r="L2585" i="5"/>
  <c r="E2587" i="5"/>
  <c r="G2586" i="5"/>
  <c r="E223" i="4"/>
  <c r="D223" i="4"/>
  <c r="C224" i="4"/>
  <c r="I222" i="4"/>
  <c r="J222" i="4" s="1"/>
  <c r="D211" i="4"/>
  <c r="D2447" i="5"/>
  <c r="D2454" i="5"/>
  <c r="D2436" i="5"/>
  <c r="D2435" i="5"/>
  <c r="D2450" i="5"/>
  <c r="D2356" i="5"/>
  <c r="D2458" i="5"/>
  <c r="D2371" i="5"/>
  <c r="D2403" i="5"/>
  <c r="D2440" i="5"/>
  <c r="D2419" i="5"/>
  <c r="D2408" i="5"/>
  <c r="D2387" i="5"/>
  <c r="D2434" i="5"/>
  <c r="D2388" i="5"/>
  <c r="D2456" i="5"/>
  <c r="D2368" i="5"/>
  <c r="D2439" i="5"/>
  <c r="D2376" i="5"/>
  <c r="D2446" i="5"/>
  <c r="D2411" i="5"/>
  <c r="D2395" i="5"/>
  <c r="D2355" i="5"/>
  <c r="D2384" i="5"/>
  <c r="D2397" i="5"/>
  <c r="D2430" i="5"/>
  <c r="D2364" i="5"/>
  <c r="D2437" i="5"/>
  <c r="D2393" i="5"/>
  <c r="D2426" i="5"/>
  <c r="D2444" i="5"/>
  <c r="D2369" i="5"/>
  <c r="E2417" i="5"/>
  <c r="E2418" i="5" s="1"/>
  <c r="G2416" i="5"/>
  <c r="J2415" i="5"/>
  <c r="L2415" i="5"/>
  <c r="C2359" i="5"/>
  <c r="D2358" i="5"/>
  <c r="J2052" i="5"/>
  <c r="D2047" i="5"/>
  <c r="D2052" i="5"/>
  <c r="B215" i="4"/>
  <c r="A216" i="4"/>
  <c r="I211" i="4"/>
  <c r="J211" i="4" s="1"/>
  <c r="D209" i="4"/>
  <c r="D208" i="4"/>
  <c r="D210" i="4"/>
  <c r="D213" i="4"/>
  <c r="I213" i="4"/>
  <c r="J213" i="4" s="1"/>
  <c r="D1876" i="5"/>
  <c r="I208" i="4"/>
  <c r="I210" i="4"/>
  <c r="J210" i="4" s="1"/>
  <c r="D2050" i="5"/>
  <c r="D2467" i="5"/>
  <c r="I209" i="4"/>
  <c r="J209" i="4" s="1"/>
  <c r="D2468" i="5"/>
  <c r="D2465" i="5"/>
  <c r="D2049" i="5"/>
  <c r="D2048" i="5"/>
  <c r="D2466" i="5"/>
  <c r="D212" i="4"/>
  <c r="D2051" i="5"/>
  <c r="I212" i="4"/>
  <c r="J212" i="4" s="1"/>
  <c r="D214" i="4"/>
  <c r="D2469" i="5"/>
  <c r="D2470" i="5"/>
  <c r="L2051" i="5"/>
  <c r="E2054" i="5"/>
  <c r="C2472" i="5"/>
  <c r="D2471" i="5"/>
  <c r="A2161" i="5"/>
  <c r="B2160" i="5"/>
  <c r="A2472" i="5"/>
  <c r="B2471" i="5"/>
  <c r="L2471" i="5"/>
  <c r="J2471" i="5"/>
  <c r="E2473" i="5"/>
  <c r="G2472" i="5"/>
  <c r="I214" i="4"/>
  <c r="J214" i="4" s="1"/>
  <c r="E215" i="4"/>
  <c r="L215" i="4" s="1"/>
  <c r="D215" i="4"/>
  <c r="C216" i="4"/>
  <c r="C2054" i="5"/>
  <c r="D2053" i="5"/>
  <c r="J2053" i="5"/>
  <c r="L2053" i="5"/>
  <c r="A199" i="4"/>
  <c r="B198" i="4"/>
  <c r="B162" i="4"/>
  <c r="A163" i="4"/>
  <c r="I159" i="4"/>
  <c r="J159" i="4" s="1"/>
  <c r="D1881" i="5"/>
  <c r="I153" i="4"/>
  <c r="D155" i="4"/>
  <c r="D153" i="4"/>
  <c r="I154" i="4"/>
  <c r="D1878" i="5"/>
  <c r="I158" i="4"/>
  <c r="J158" i="4" s="1"/>
  <c r="D156" i="4"/>
  <c r="D158" i="4"/>
  <c r="D159" i="4"/>
  <c r="I156" i="4"/>
  <c r="J156" i="4" s="1"/>
  <c r="D160" i="4"/>
  <c r="D1882" i="5"/>
  <c r="D157" i="4"/>
  <c r="D1880" i="5"/>
  <c r="I155" i="4"/>
  <c r="J155" i="4" s="1"/>
  <c r="I157" i="4"/>
  <c r="J157" i="4" s="1"/>
  <c r="D154" i="4"/>
  <c r="D1877" i="5"/>
  <c r="D1879" i="5"/>
  <c r="A1883" i="5"/>
  <c r="B1882" i="5"/>
  <c r="C1884" i="5"/>
  <c r="D1883" i="5"/>
  <c r="J1882" i="5"/>
  <c r="L1882" i="5"/>
  <c r="E1884" i="5"/>
  <c r="G1883" i="5"/>
  <c r="C162" i="4"/>
  <c r="D161" i="4"/>
  <c r="E161" i="4"/>
  <c r="L161" i="4" s="1"/>
  <c r="I160" i="4"/>
  <c r="J160" i="4" s="1"/>
  <c r="I79" i="4"/>
  <c r="J79" i="4" s="1"/>
  <c r="D1555" i="5"/>
  <c r="D1557" i="5"/>
  <c r="D1347" i="5"/>
  <c r="D1549" i="5"/>
  <c r="D1556" i="5"/>
  <c r="D1554" i="5"/>
  <c r="D1551" i="5"/>
  <c r="D1548" i="5"/>
  <c r="D1552" i="5"/>
  <c r="D1553" i="5"/>
  <c r="D1550" i="5"/>
  <c r="E1554" i="5"/>
  <c r="G1553" i="5"/>
  <c r="J1552" i="5"/>
  <c r="L1552" i="5"/>
  <c r="C1559" i="5"/>
  <c r="D1558" i="5"/>
  <c r="D636" i="5"/>
  <c r="D1343" i="5"/>
  <c r="D77" i="4"/>
  <c r="D635" i="5"/>
  <c r="D632" i="5"/>
  <c r="D76" i="4"/>
  <c r="D80" i="4"/>
  <c r="D78" i="4"/>
  <c r="D1344" i="5"/>
  <c r="I67" i="4"/>
  <c r="J67" i="4" s="1"/>
  <c r="D1345" i="5"/>
  <c r="D63" i="4"/>
  <c r="D1346" i="5"/>
  <c r="D634" i="5"/>
  <c r="D75" i="4"/>
  <c r="I76" i="4"/>
  <c r="J76" i="4" s="1"/>
  <c r="D1349" i="5"/>
  <c r="I75" i="4"/>
  <c r="D630" i="5"/>
  <c r="I78" i="4"/>
  <c r="J78" i="4" s="1"/>
  <c r="D1348" i="5"/>
  <c r="D631" i="5"/>
  <c r="D633" i="5"/>
  <c r="D1342" i="5"/>
  <c r="D79" i="4"/>
  <c r="I77" i="4"/>
  <c r="J77" i="4" s="1"/>
  <c r="E1349" i="5"/>
  <c r="G1348" i="5"/>
  <c r="J1347" i="5"/>
  <c r="L1347" i="5"/>
  <c r="C1351" i="5"/>
  <c r="D1350" i="5"/>
  <c r="B648" i="5"/>
  <c r="A649" i="5"/>
  <c r="C638" i="5"/>
  <c r="D637" i="5"/>
  <c r="E637" i="5"/>
  <c r="G636" i="5"/>
  <c r="L635" i="5"/>
  <c r="J635" i="5"/>
  <c r="B112" i="4"/>
  <c r="A113" i="4"/>
  <c r="C82" i="4"/>
  <c r="E81" i="4"/>
  <c r="L81" i="4" s="1"/>
  <c r="D81" i="4"/>
  <c r="I80" i="4"/>
  <c r="J80" i="4" s="1"/>
  <c r="D57" i="4"/>
  <c r="D498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66" i="5"/>
  <c r="J504" i="5"/>
  <c r="L13" i="5"/>
  <c r="B15" i="4"/>
  <c r="A16" i="4"/>
  <c r="D496" i="5"/>
  <c r="D475" i="5"/>
  <c r="D487" i="5"/>
  <c r="D472" i="5"/>
  <c r="D495" i="5"/>
  <c r="D486" i="5"/>
  <c r="D396" i="5"/>
  <c r="D468" i="5"/>
  <c r="D477" i="5"/>
  <c r="D478" i="5"/>
  <c r="D467" i="5"/>
  <c r="D484" i="5"/>
  <c r="D479" i="5"/>
  <c r="D481" i="5"/>
  <c r="D474" i="5"/>
  <c r="D497" i="5"/>
  <c r="D473" i="5"/>
  <c r="D469" i="5"/>
  <c r="D465" i="5"/>
  <c r="D476" i="5"/>
  <c r="D466" i="5"/>
  <c r="D488" i="5"/>
  <c r="D493" i="5"/>
  <c r="D470" i="5"/>
  <c r="D491" i="5"/>
  <c r="D480" i="5"/>
  <c r="D471" i="5"/>
  <c r="D482" i="5"/>
  <c r="D492" i="5"/>
  <c r="D483" i="5"/>
  <c r="D490" i="5"/>
  <c r="D485" i="5"/>
  <c r="D494" i="5"/>
  <c r="D489" i="5"/>
  <c r="A473" i="5"/>
  <c r="B472" i="5"/>
  <c r="A15" i="5"/>
  <c r="B14" i="5"/>
  <c r="G14" i="5"/>
  <c r="F14" i="5"/>
  <c r="E506" i="5"/>
  <c r="G505" i="5"/>
  <c r="L504" i="5"/>
  <c r="D499" i="5"/>
  <c r="C500" i="5"/>
  <c r="L466" i="5"/>
  <c r="E467" i="5"/>
  <c r="G467" i="5" s="1"/>
  <c r="C15" i="5"/>
  <c r="D15" i="5" s="1"/>
  <c r="E15" i="5"/>
  <c r="I25" i="4" l="1"/>
  <c r="J25" i="4" s="1"/>
  <c r="I27" i="4"/>
  <c r="J27" i="4" s="1"/>
  <c r="B227" i="4"/>
  <c r="A228" i="4"/>
  <c r="J218" i="4"/>
  <c r="C3118" i="5"/>
  <c r="D3117" i="5"/>
  <c r="G3116" i="5"/>
  <c r="J3116" i="5" s="1"/>
  <c r="E3117" i="5"/>
  <c r="L3115" i="5"/>
  <c r="C2588" i="5"/>
  <c r="D2587" i="5"/>
  <c r="A2587" i="5"/>
  <c r="B2586" i="5"/>
  <c r="J2586" i="5"/>
  <c r="L2586" i="5"/>
  <c r="G2587" i="5"/>
  <c r="E2588" i="5"/>
  <c r="E224" i="4"/>
  <c r="D224" i="4"/>
  <c r="C225" i="4"/>
  <c r="I223" i="4"/>
  <c r="J223" i="4" s="1"/>
  <c r="E2419" i="5"/>
  <c r="G2418" i="5"/>
  <c r="J2416" i="5"/>
  <c r="L2416" i="5"/>
  <c r="G2417" i="5"/>
  <c r="C2360" i="5"/>
  <c r="D2360" i="5" s="1"/>
  <c r="D2359" i="5"/>
  <c r="I69" i="4"/>
  <c r="J69" i="4" s="1"/>
  <c r="L69" i="4"/>
  <c r="B216" i="4"/>
  <c r="A217" i="4"/>
  <c r="B217" i="4" s="1"/>
  <c r="J208" i="4"/>
  <c r="G2054" i="5"/>
  <c r="J2054" i="5" s="1"/>
  <c r="E2055" i="5"/>
  <c r="B2472" i="5"/>
  <c r="A2473" i="5"/>
  <c r="B2161" i="5"/>
  <c r="A2162" i="5"/>
  <c r="C2473" i="5"/>
  <c r="D2472" i="5"/>
  <c r="J2472" i="5"/>
  <c r="L2472" i="5"/>
  <c r="G2473" i="5"/>
  <c r="E2474" i="5"/>
  <c r="E216" i="4"/>
  <c r="L216" i="4" s="1"/>
  <c r="D216" i="4"/>
  <c r="C217" i="4"/>
  <c r="I215" i="4"/>
  <c r="J215" i="4" s="1"/>
  <c r="D2054" i="5"/>
  <c r="C2055" i="5"/>
  <c r="B199" i="4"/>
  <c r="A200" i="4"/>
  <c r="B163" i="4"/>
  <c r="A164" i="4"/>
  <c r="J154" i="4"/>
  <c r="J153" i="4"/>
  <c r="C1885" i="5"/>
  <c r="D1884" i="5"/>
  <c r="B1883" i="5"/>
  <c r="A1884" i="5"/>
  <c r="J1883" i="5"/>
  <c r="L1883" i="5"/>
  <c r="G1884" i="5"/>
  <c r="E1885" i="5"/>
  <c r="I161" i="4"/>
  <c r="J161" i="4" s="1"/>
  <c r="C163" i="4"/>
  <c r="D162" i="4"/>
  <c r="E162" i="4"/>
  <c r="L162" i="4" s="1"/>
  <c r="J1553" i="5"/>
  <c r="L1553" i="5"/>
  <c r="C1560" i="5"/>
  <c r="D1559" i="5"/>
  <c r="G1554" i="5"/>
  <c r="E1555" i="5"/>
  <c r="J75" i="4"/>
  <c r="C1352" i="5"/>
  <c r="D1351" i="5"/>
  <c r="J1348" i="5"/>
  <c r="L1348" i="5"/>
  <c r="E1350" i="5"/>
  <c r="G1349" i="5"/>
  <c r="A650" i="5"/>
  <c r="B649" i="5"/>
  <c r="C639" i="5"/>
  <c r="D638" i="5"/>
  <c r="J636" i="5"/>
  <c r="L636" i="5"/>
  <c r="E638" i="5"/>
  <c r="G637" i="5"/>
  <c r="A114" i="4"/>
  <c r="B113" i="4"/>
  <c r="I81" i="4"/>
  <c r="J81" i="4" s="1"/>
  <c r="D82" i="4"/>
  <c r="E82" i="4"/>
  <c r="L82" i="4" s="1"/>
  <c r="C83" i="4"/>
  <c r="E70" i="4"/>
  <c r="C71" i="4"/>
  <c r="D71" i="4" s="1"/>
  <c r="J505" i="5"/>
  <c r="J467" i="5"/>
  <c r="L14" i="5"/>
  <c r="J14" i="5"/>
  <c r="K14" i="5" s="1"/>
  <c r="M14" i="5" s="1"/>
  <c r="A17" i="4"/>
  <c r="B16" i="4"/>
  <c r="A16" i="5"/>
  <c r="B15" i="5"/>
  <c r="G15" i="5"/>
  <c r="F15" i="5"/>
  <c r="A474" i="5"/>
  <c r="B473" i="5"/>
  <c r="L505" i="5"/>
  <c r="G506" i="5"/>
  <c r="E507" i="5"/>
  <c r="C501" i="5"/>
  <c r="D500" i="5"/>
  <c r="L467" i="5"/>
  <c r="E468" i="5"/>
  <c r="G468" i="5" s="1"/>
  <c r="C16" i="5"/>
  <c r="D16" i="5" s="1"/>
  <c r="E16" i="5"/>
  <c r="A229" i="4" l="1"/>
  <c r="B228" i="4"/>
  <c r="D3118" i="5"/>
  <c r="C3119" i="5"/>
  <c r="L3116" i="5"/>
  <c r="G3117" i="5"/>
  <c r="J3117" i="5" s="1"/>
  <c r="E3118" i="5"/>
  <c r="B2587" i="5"/>
  <c r="A2588" i="5"/>
  <c r="C2589" i="5"/>
  <c r="D2588" i="5"/>
  <c r="E2589" i="5"/>
  <c r="G2588" i="5"/>
  <c r="J2587" i="5"/>
  <c r="L2587" i="5"/>
  <c r="I224" i="4"/>
  <c r="J224" i="4" s="1"/>
  <c r="C226" i="4"/>
  <c r="E225" i="4"/>
  <c r="D225" i="4"/>
  <c r="J2418" i="5"/>
  <c r="L2418" i="5"/>
  <c r="E2420" i="5"/>
  <c r="G2419" i="5"/>
  <c r="J2417" i="5"/>
  <c r="L2417" i="5"/>
  <c r="C106" i="4"/>
  <c r="E106" i="4" s="1"/>
  <c r="L106" i="4" s="1"/>
  <c r="C84" i="4"/>
  <c r="C85" i="4" s="1"/>
  <c r="I70" i="4"/>
  <c r="J70" i="4" s="1"/>
  <c r="L70" i="4"/>
  <c r="L2054" i="5"/>
  <c r="E2056" i="5"/>
  <c r="G2055" i="5"/>
  <c r="L2055" i="5" s="1"/>
  <c r="D2473" i="5"/>
  <c r="C2474" i="5"/>
  <c r="B2162" i="5"/>
  <c r="A2163" i="5"/>
  <c r="B2473" i="5"/>
  <c r="A2474" i="5"/>
  <c r="J2473" i="5"/>
  <c r="L2473" i="5"/>
  <c r="E2475" i="5"/>
  <c r="G2474" i="5"/>
  <c r="E217" i="4"/>
  <c r="L217" i="4" s="1"/>
  <c r="D217" i="4"/>
  <c r="I216" i="4"/>
  <c r="J216" i="4" s="1"/>
  <c r="C2056" i="5"/>
  <c r="D2055" i="5"/>
  <c r="B200" i="4"/>
  <c r="A201" i="4"/>
  <c r="B164" i="4"/>
  <c r="A165" i="4"/>
  <c r="B1884" i="5"/>
  <c r="A1885" i="5"/>
  <c r="C1886" i="5"/>
  <c r="D1885" i="5"/>
  <c r="J1884" i="5"/>
  <c r="L1884" i="5"/>
  <c r="E1886" i="5"/>
  <c r="G1885" i="5"/>
  <c r="I162" i="4"/>
  <c r="J162" i="4" s="1"/>
  <c r="C164" i="4"/>
  <c r="D163" i="4"/>
  <c r="E163" i="4"/>
  <c r="L163" i="4" s="1"/>
  <c r="J1554" i="5"/>
  <c r="L1554" i="5"/>
  <c r="C1561" i="5"/>
  <c r="D1560" i="5"/>
  <c r="E1556" i="5"/>
  <c r="G1555" i="5"/>
  <c r="J1349" i="5"/>
  <c r="L1349" i="5"/>
  <c r="E1351" i="5"/>
  <c r="G1350" i="5"/>
  <c r="C1353" i="5"/>
  <c r="D1352" i="5"/>
  <c r="A651" i="5"/>
  <c r="B650" i="5"/>
  <c r="E639" i="5"/>
  <c r="G638" i="5"/>
  <c r="J637" i="5"/>
  <c r="L637" i="5"/>
  <c r="C640" i="5"/>
  <c r="D639" i="5"/>
  <c r="A115" i="4"/>
  <c r="B114" i="4"/>
  <c r="E83" i="4"/>
  <c r="L83" i="4" s="1"/>
  <c r="D83" i="4"/>
  <c r="I82" i="4"/>
  <c r="J82" i="4" s="1"/>
  <c r="C72" i="4"/>
  <c r="D72" i="4" s="1"/>
  <c r="E71" i="4"/>
  <c r="J506" i="5"/>
  <c r="J468" i="5"/>
  <c r="L15" i="5"/>
  <c r="J15" i="5"/>
  <c r="K15" i="5" s="1"/>
  <c r="M15" i="5" s="1"/>
  <c r="A18" i="4"/>
  <c r="B17" i="4"/>
  <c r="A475" i="5"/>
  <c r="B474" i="5"/>
  <c r="G16" i="5"/>
  <c r="F16" i="5"/>
  <c r="A17" i="5"/>
  <c r="B16" i="5"/>
  <c r="L506" i="5"/>
  <c r="G507" i="5"/>
  <c r="E508" i="5"/>
  <c r="C502" i="5"/>
  <c r="D501" i="5"/>
  <c r="L468" i="5"/>
  <c r="E469" i="5"/>
  <c r="G469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19" i="5"/>
  <c r="C3120" i="5"/>
  <c r="G3118" i="5"/>
  <c r="J3118" i="5" s="1"/>
  <c r="E3119" i="5"/>
  <c r="L3117" i="5"/>
  <c r="C2590" i="5"/>
  <c r="D2589" i="5"/>
  <c r="B2588" i="5"/>
  <c r="A2589" i="5"/>
  <c r="J2588" i="5"/>
  <c r="L2588" i="5"/>
  <c r="E2590" i="5"/>
  <c r="G2589" i="5"/>
  <c r="I225" i="4"/>
  <c r="J225" i="4" s="1"/>
  <c r="C227" i="4"/>
  <c r="C228" i="4" s="1"/>
  <c r="E226" i="4"/>
  <c r="D226" i="4"/>
  <c r="J2419" i="5"/>
  <c r="L2419" i="5"/>
  <c r="E2421" i="5"/>
  <c r="G2420" i="5"/>
  <c r="D106" i="4"/>
  <c r="C107" i="4"/>
  <c r="E107" i="4" s="1"/>
  <c r="L107" i="4" s="1"/>
  <c r="D84" i="4"/>
  <c r="E84" i="4"/>
  <c r="I71" i="4"/>
  <c r="J71" i="4" s="1"/>
  <c r="L71" i="4"/>
  <c r="E2057" i="5"/>
  <c r="E2058" i="5" s="1"/>
  <c r="G2056" i="5"/>
  <c r="L2056" i="5" s="1"/>
  <c r="J2055" i="5"/>
  <c r="B2474" i="5"/>
  <c r="A2475" i="5"/>
  <c r="B2163" i="5"/>
  <c r="A2164" i="5"/>
  <c r="D2474" i="5"/>
  <c r="C2475" i="5"/>
  <c r="E2476" i="5"/>
  <c r="G2475" i="5"/>
  <c r="J2474" i="5"/>
  <c r="L2474" i="5"/>
  <c r="I217" i="4"/>
  <c r="J217" i="4" s="1"/>
  <c r="D2056" i="5"/>
  <c r="C2057" i="5"/>
  <c r="B201" i="4"/>
  <c r="A202" i="4"/>
  <c r="A203" i="4" s="1"/>
  <c r="B203" i="4" s="1"/>
  <c r="B165" i="4"/>
  <c r="A166" i="4"/>
  <c r="D1886" i="5"/>
  <c r="C1887" i="5"/>
  <c r="A1886" i="5"/>
  <c r="B1885" i="5"/>
  <c r="J1885" i="5"/>
  <c r="L1885" i="5"/>
  <c r="E1887" i="5"/>
  <c r="G1886" i="5"/>
  <c r="I163" i="4"/>
  <c r="J163" i="4" s="1"/>
  <c r="C165" i="4"/>
  <c r="E164" i="4"/>
  <c r="L164" i="4" s="1"/>
  <c r="D164" i="4"/>
  <c r="L1555" i="5"/>
  <c r="J1555" i="5"/>
  <c r="E1557" i="5"/>
  <c r="G1556" i="5"/>
  <c r="D1561" i="5"/>
  <c r="C1562" i="5"/>
  <c r="E1352" i="5"/>
  <c r="G1351" i="5"/>
  <c r="C1354" i="5"/>
  <c r="D1353" i="5"/>
  <c r="L1350" i="5"/>
  <c r="J1350" i="5"/>
  <c r="D640" i="5"/>
  <c r="C641" i="5"/>
  <c r="A652" i="5"/>
  <c r="B651" i="5"/>
  <c r="L638" i="5"/>
  <c r="J638" i="5"/>
  <c r="G639" i="5"/>
  <c r="E640" i="5"/>
  <c r="E641" i="5" s="1"/>
  <c r="A116" i="4"/>
  <c r="B115" i="4"/>
  <c r="I106" i="4"/>
  <c r="J106" i="4" s="1"/>
  <c r="I83" i="4"/>
  <c r="J83" i="4" s="1"/>
  <c r="E72" i="4"/>
  <c r="C73" i="4"/>
  <c r="D73" i="4" s="1"/>
  <c r="J507" i="5"/>
  <c r="J469" i="5"/>
  <c r="L16" i="5"/>
  <c r="J16" i="5"/>
  <c r="K16" i="5" s="1"/>
  <c r="M16" i="5" s="1"/>
  <c r="A19" i="4"/>
  <c r="B18" i="4"/>
  <c r="A476" i="5"/>
  <c r="B475" i="5"/>
  <c r="G17" i="5"/>
  <c r="F17" i="5"/>
  <c r="A18" i="5"/>
  <c r="B17" i="5"/>
  <c r="G508" i="5"/>
  <c r="E509" i="5"/>
  <c r="L507" i="5"/>
  <c r="C503" i="5"/>
  <c r="D502" i="5"/>
  <c r="L469" i="5"/>
  <c r="E470" i="5"/>
  <c r="G470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20" i="5"/>
  <c r="C3121" i="5"/>
  <c r="G3119" i="5"/>
  <c r="J3119" i="5" s="1"/>
  <c r="E3120" i="5"/>
  <c r="E3121" i="5" s="1"/>
  <c r="L3118" i="5"/>
  <c r="B2589" i="5"/>
  <c r="A2590" i="5"/>
  <c r="D2590" i="5"/>
  <c r="C2591" i="5"/>
  <c r="E2591" i="5"/>
  <c r="G2590" i="5"/>
  <c r="J2589" i="5"/>
  <c r="L2589" i="5"/>
  <c r="I226" i="4"/>
  <c r="J226" i="4" s="1"/>
  <c r="E227" i="4"/>
  <c r="D227" i="4"/>
  <c r="L2420" i="5"/>
  <c r="J2420" i="5"/>
  <c r="E2422" i="5"/>
  <c r="G2421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57" i="5"/>
  <c r="J2057" i="5" s="1"/>
  <c r="J2056" i="5"/>
  <c r="C2476" i="5"/>
  <c r="D2475" i="5"/>
  <c r="A2165" i="5"/>
  <c r="B2164" i="5"/>
  <c r="A2476" i="5"/>
  <c r="B2475" i="5"/>
  <c r="J2475" i="5"/>
  <c r="L2475" i="5"/>
  <c r="E2477" i="5"/>
  <c r="G2476" i="5"/>
  <c r="C2058" i="5"/>
  <c r="D2057" i="5"/>
  <c r="E2059" i="5"/>
  <c r="G2058" i="5"/>
  <c r="B166" i="4"/>
  <c r="A167" i="4"/>
  <c r="A1887" i="5"/>
  <c r="B1886" i="5"/>
  <c r="D1887" i="5"/>
  <c r="C1888" i="5"/>
  <c r="J1886" i="5"/>
  <c r="L1886" i="5"/>
  <c r="E1888" i="5"/>
  <c r="G1887" i="5"/>
  <c r="C166" i="4"/>
  <c r="D165" i="4"/>
  <c r="E165" i="4"/>
  <c r="L165" i="4" s="1"/>
  <c r="I164" i="4"/>
  <c r="J164" i="4" s="1"/>
  <c r="J1556" i="5"/>
  <c r="L1556" i="5"/>
  <c r="C1563" i="5"/>
  <c r="D1562" i="5"/>
  <c r="E1558" i="5"/>
  <c r="G1557" i="5"/>
  <c r="C1355" i="5"/>
  <c r="D1354" i="5"/>
  <c r="L1351" i="5"/>
  <c r="J1351" i="5"/>
  <c r="E1353" i="5"/>
  <c r="G1352" i="5"/>
  <c r="A653" i="5"/>
  <c r="A654" i="5" s="1"/>
  <c r="B654" i="5" s="1"/>
  <c r="B652" i="5"/>
  <c r="C642" i="5"/>
  <c r="D641" i="5"/>
  <c r="E642" i="5"/>
  <c r="G641" i="5"/>
  <c r="G640" i="5"/>
  <c r="L639" i="5"/>
  <c r="J639" i="5"/>
  <c r="I107" i="4"/>
  <c r="J107" i="4" s="1"/>
  <c r="A117" i="4"/>
  <c r="B116" i="4"/>
  <c r="C74" i="4"/>
  <c r="D74" i="4" s="1"/>
  <c r="E73" i="4"/>
  <c r="J470" i="5"/>
  <c r="J508" i="5"/>
  <c r="L17" i="5"/>
  <c r="J17" i="5"/>
  <c r="K17" i="5" s="1"/>
  <c r="M17" i="5" s="1"/>
  <c r="B19" i="4"/>
  <c r="A20" i="4"/>
  <c r="G18" i="5"/>
  <c r="F18" i="5"/>
  <c r="A19" i="5"/>
  <c r="A20" i="5" s="1"/>
  <c r="B18" i="5"/>
  <c r="A477" i="5"/>
  <c r="B476" i="5"/>
  <c r="G509" i="5"/>
  <c r="E510" i="5"/>
  <c r="L508" i="5"/>
  <c r="C504" i="5"/>
  <c r="D503" i="5"/>
  <c r="L470" i="5"/>
  <c r="E471" i="5"/>
  <c r="G471" i="5" s="1"/>
  <c r="C19" i="5"/>
  <c r="E19" i="5"/>
  <c r="E20" i="5" s="1"/>
  <c r="E21" i="5" s="1"/>
  <c r="A656" i="5" l="1"/>
  <c r="B656" i="5" s="1"/>
  <c r="A655" i="5"/>
  <c r="B655" i="5" s="1"/>
  <c r="A658" i="5"/>
  <c r="B658" i="5" s="1"/>
  <c r="A657" i="5"/>
  <c r="B657" i="5" s="1"/>
  <c r="E23" i="5"/>
  <c r="E24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22" i="5"/>
  <c r="D3121" i="5"/>
  <c r="G3121" i="5"/>
  <c r="E3122" i="5"/>
  <c r="G3120" i="5"/>
  <c r="J3120" i="5" s="1"/>
  <c r="L3119" i="5"/>
  <c r="C2592" i="5"/>
  <c r="D2591" i="5"/>
  <c r="B2590" i="5"/>
  <c r="A2591" i="5"/>
  <c r="J2590" i="5"/>
  <c r="L2590" i="5"/>
  <c r="E2592" i="5"/>
  <c r="G2591" i="5"/>
  <c r="I227" i="4"/>
  <c r="J227" i="4" s="1"/>
  <c r="L2421" i="5"/>
  <c r="J2421" i="5"/>
  <c r="E2423" i="5"/>
  <c r="G2422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57" i="5"/>
  <c r="A2477" i="5"/>
  <c r="B2476" i="5"/>
  <c r="A2166" i="5"/>
  <c r="B2165" i="5"/>
  <c r="C2477" i="5"/>
  <c r="D2476" i="5"/>
  <c r="G2477" i="5"/>
  <c r="E2478" i="5"/>
  <c r="J2476" i="5"/>
  <c r="L2476" i="5"/>
  <c r="C2059" i="5"/>
  <c r="D2058" i="5"/>
  <c r="J2058" i="5"/>
  <c r="L2058" i="5"/>
  <c r="E2060" i="5"/>
  <c r="G2059" i="5"/>
  <c r="A168" i="4"/>
  <c r="B167" i="4"/>
  <c r="C1889" i="5"/>
  <c r="D1888" i="5"/>
  <c r="A1888" i="5"/>
  <c r="B1887" i="5"/>
  <c r="J1887" i="5"/>
  <c r="L1887" i="5"/>
  <c r="G1888" i="5"/>
  <c r="E1889" i="5"/>
  <c r="I165" i="4"/>
  <c r="J165" i="4" s="1"/>
  <c r="E166" i="4"/>
  <c r="L166" i="4" s="1"/>
  <c r="D166" i="4"/>
  <c r="C167" i="4"/>
  <c r="C1564" i="5"/>
  <c r="D1563" i="5"/>
  <c r="E1559" i="5"/>
  <c r="G1558" i="5"/>
  <c r="J1557" i="5"/>
  <c r="L1557" i="5"/>
  <c r="J1352" i="5"/>
  <c r="L1352" i="5"/>
  <c r="G1353" i="5"/>
  <c r="E1354" i="5"/>
  <c r="D1355" i="5"/>
  <c r="C1356" i="5"/>
  <c r="C643" i="5"/>
  <c r="D642" i="5"/>
  <c r="B653" i="5"/>
  <c r="A659" i="5"/>
  <c r="E643" i="5"/>
  <c r="G642" i="5"/>
  <c r="J641" i="5"/>
  <c r="L641" i="5"/>
  <c r="L640" i="5"/>
  <c r="J640" i="5"/>
  <c r="A118" i="4"/>
  <c r="B117" i="4"/>
  <c r="E74" i="4"/>
  <c r="J471" i="5"/>
  <c r="L18" i="5"/>
  <c r="J18" i="5"/>
  <c r="K18" i="5" s="1"/>
  <c r="M18" i="5" s="1"/>
  <c r="J509" i="5"/>
  <c r="A21" i="4"/>
  <c r="B20" i="4"/>
  <c r="A478" i="5"/>
  <c r="B477" i="5"/>
  <c r="B19" i="5"/>
  <c r="G19" i="5"/>
  <c r="F19" i="5"/>
  <c r="E511" i="5"/>
  <c r="G510" i="5"/>
  <c r="L509" i="5"/>
  <c r="C505" i="5"/>
  <c r="D504" i="5"/>
  <c r="L471" i="5"/>
  <c r="E472" i="5"/>
  <c r="G472" i="5" s="1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I100" i="4"/>
  <c r="J100" i="4" s="1"/>
  <c r="B21" i="5"/>
  <c r="A26" i="5"/>
  <c r="B26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23" i="5"/>
  <c r="D3122" i="5"/>
  <c r="E3123" i="5"/>
  <c r="G3122" i="5"/>
  <c r="J3121" i="5"/>
  <c r="L3121" i="5"/>
  <c r="L3120" i="5"/>
  <c r="A2592" i="5"/>
  <c r="B2591" i="5"/>
  <c r="C2593" i="5"/>
  <c r="D2592" i="5"/>
  <c r="E2593" i="5"/>
  <c r="G2592" i="5"/>
  <c r="J2591" i="5"/>
  <c r="L2591" i="5"/>
  <c r="J2422" i="5"/>
  <c r="L2422" i="5"/>
  <c r="E2424" i="5"/>
  <c r="G2423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77" i="5"/>
  <c r="C2478" i="5"/>
  <c r="A2167" i="5"/>
  <c r="B2166" i="5"/>
  <c r="A2478" i="5"/>
  <c r="B2477" i="5"/>
  <c r="E2479" i="5"/>
  <c r="G2478" i="5"/>
  <c r="L2477" i="5"/>
  <c r="J2477" i="5"/>
  <c r="C2060" i="5"/>
  <c r="D2059" i="5"/>
  <c r="E2061" i="5"/>
  <c r="G2060" i="5"/>
  <c r="J2059" i="5"/>
  <c r="L2059" i="5"/>
  <c r="A169" i="4"/>
  <c r="B168" i="4"/>
  <c r="A1889" i="5"/>
  <c r="B1888" i="5"/>
  <c r="C1890" i="5"/>
  <c r="D1889" i="5"/>
  <c r="E1890" i="5"/>
  <c r="G1889" i="5"/>
  <c r="J1888" i="5"/>
  <c r="L1888" i="5"/>
  <c r="E167" i="4"/>
  <c r="L167" i="4" s="1"/>
  <c r="C168" i="4"/>
  <c r="D167" i="4"/>
  <c r="I166" i="4"/>
  <c r="J166" i="4" s="1"/>
  <c r="J1558" i="5"/>
  <c r="L1558" i="5"/>
  <c r="E1560" i="5"/>
  <c r="G1559" i="5"/>
  <c r="C1565" i="5"/>
  <c r="D1564" i="5"/>
  <c r="G1354" i="5"/>
  <c r="E1355" i="5"/>
  <c r="J1353" i="5"/>
  <c r="L1353" i="5"/>
  <c r="D1356" i="5"/>
  <c r="C1357" i="5"/>
  <c r="A660" i="5"/>
  <c r="B659" i="5"/>
  <c r="C644" i="5"/>
  <c r="C645" i="5" s="1"/>
  <c r="D645" i="5" s="1"/>
  <c r="D643" i="5"/>
  <c r="J642" i="5"/>
  <c r="L642" i="5"/>
  <c r="E644" i="5"/>
  <c r="E645" i="5" s="1"/>
  <c r="G643" i="5"/>
  <c r="I109" i="4"/>
  <c r="J109" i="4" s="1"/>
  <c r="A119" i="4"/>
  <c r="B118" i="4"/>
  <c r="L19" i="5"/>
  <c r="J19" i="5"/>
  <c r="K19" i="5" s="1"/>
  <c r="M19" i="5" s="1"/>
  <c r="J472" i="5"/>
  <c r="J510" i="5"/>
  <c r="A22" i="4"/>
  <c r="B21" i="4"/>
  <c r="G26" i="5"/>
  <c r="A479" i="5"/>
  <c r="B478" i="5"/>
  <c r="L510" i="5"/>
  <c r="G511" i="5"/>
  <c r="E512" i="5"/>
  <c r="C506" i="5"/>
  <c r="D505" i="5"/>
  <c r="L472" i="5"/>
  <c r="E473" i="5"/>
  <c r="G473" i="5" s="1"/>
  <c r="E27" i="5"/>
  <c r="J23" i="5" l="1"/>
  <c r="K23" i="5" s="1"/>
  <c r="J24" i="5"/>
  <c r="K24" i="5" s="1"/>
  <c r="L24" i="5"/>
  <c r="B23" i="5"/>
  <c r="A25" i="5"/>
  <c r="B25" i="5" s="1"/>
  <c r="F25" i="5"/>
  <c r="G25" i="5"/>
  <c r="F645" i="5"/>
  <c r="G645" i="5"/>
  <c r="E647" i="5"/>
  <c r="F647" i="5" s="1"/>
  <c r="E646" i="5"/>
  <c r="C647" i="5"/>
  <c r="D647" i="5" s="1"/>
  <c r="C646" i="5"/>
  <c r="D646" i="5" s="1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C111" i="4"/>
  <c r="D111" i="4" s="1"/>
  <c r="C232" i="4"/>
  <c r="E231" i="4"/>
  <c r="I231" i="4" s="1"/>
  <c r="J231" i="4" s="1"/>
  <c r="D231" i="4"/>
  <c r="A234" i="4"/>
  <c r="B233" i="4"/>
  <c r="D3123" i="5"/>
  <c r="C3124" i="5"/>
  <c r="J3122" i="5"/>
  <c r="L3122" i="5"/>
  <c r="E3124" i="5"/>
  <c r="G3123" i="5"/>
  <c r="C2594" i="5"/>
  <c r="D2593" i="5"/>
  <c r="A2593" i="5"/>
  <c r="B2592" i="5"/>
  <c r="E2594" i="5"/>
  <c r="G2593" i="5"/>
  <c r="L2592" i="5"/>
  <c r="J2592" i="5"/>
  <c r="L2423" i="5"/>
  <c r="J2423" i="5"/>
  <c r="E2425" i="5"/>
  <c r="G2424" i="5"/>
  <c r="M20" i="5"/>
  <c r="E110" i="4"/>
  <c r="L110" i="4" s="1"/>
  <c r="A2479" i="5"/>
  <c r="B2478" i="5"/>
  <c r="B2167" i="5"/>
  <c r="A2168" i="5"/>
  <c r="D2478" i="5"/>
  <c r="C2479" i="5"/>
  <c r="L2478" i="5"/>
  <c r="J2478" i="5"/>
  <c r="E2480" i="5"/>
  <c r="G2479" i="5"/>
  <c r="D2060" i="5"/>
  <c r="C2061" i="5"/>
  <c r="J2060" i="5"/>
  <c r="L2060" i="5"/>
  <c r="E2062" i="5"/>
  <c r="G2061" i="5"/>
  <c r="A170" i="4"/>
  <c r="B169" i="4"/>
  <c r="C1891" i="5"/>
  <c r="D1890" i="5"/>
  <c r="B1889" i="5"/>
  <c r="A1890" i="5"/>
  <c r="E1891" i="5"/>
  <c r="G1890" i="5"/>
  <c r="J1889" i="5"/>
  <c r="L1889" i="5"/>
  <c r="D168" i="4"/>
  <c r="C169" i="4"/>
  <c r="E168" i="4"/>
  <c r="L168" i="4" s="1"/>
  <c r="I167" i="4"/>
  <c r="J167" i="4" s="1"/>
  <c r="J1559" i="5"/>
  <c r="L1559" i="5"/>
  <c r="C1566" i="5"/>
  <c r="D1565" i="5"/>
  <c r="E1561" i="5"/>
  <c r="G1560" i="5"/>
  <c r="D1357" i="5"/>
  <c r="C1358" i="5"/>
  <c r="E1356" i="5"/>
  <c r="G1355" i="5"/>
  <c r="J1354" i="5"/>
  <c r="L1354" i="5"/>
  <c r="C648" i="5"/>
  <c r="D644" i="5"/>
  <c r="B660" i="5"/>
  <c r="A661" i="5"/>
  <c r="E648" i="5"/>
  <c r="G644" i="5"/>
  <c r="J643" i="5"/>
  <c r="L643" i="5"/>
  <c r="A120" i="4"/>
  <c r="B119" i="4"/>
  <c r="J511" i="5"/>
  <c r="J473" i="5"/>
  <c r="L26" i="5"/>
  <c r="J26" i="5"/>
  <c r="A23" i="4"/>
  <c r="B22" i="4"/>
  <c r="A480" i="5"/>
  <c r="B479" i="5"/>
  <c r="G512" i="5"/>
  <c r="E513" i="5"/>
  <c r="L511" i="5"/>
  <c r="C507" i="5"/>
  <c r="D506" i="5"/>
  <c r="L473" i="5"/>
  <c r="E474" i="5"/>
  <c r="G474" i="5" s="1"/>
  <c r="G27" i="5"/>
  <c r="E28" i="5"/>
  <c r="M23" i="5" l="1"/>
  <c r="M24" i="5"/>
  <c r="L25" i="5"/>
  <c r="J25" i="5"/>
  <c r="K25" i="5" s="1"/>
  <c r="D23" i="5"/>
  <c r="C25" i="5"/>
  <c r="D25" i="5" s="1"/>
  <c r="G647" i="5"/>
  <c r="L647" i="5" s="1"/>
  <c r="L645" i="5"/>
  <c r="J645" i="5"/>
  <c r="K645" i="5" s="1"/>
  <c r="F646" i="5"/>
  <c r="G646" i="5"/>
  <c r="M22" i="5"/>
  <c r="B27" i="5"/>
  <c r="D26" i="5"/>
  <c r="C27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25" i="5"/>
  <c r="D3124" i="5"/>
  <c r="L3123" i="5"/>
  <c r="J3123" i="5"/>
  <c r="E3125" i="5"/>
  <c r="G3124" i="5"/>
  <c r="A2594" i="5"/>
  <c r="B2593" i="5"/>
  <c r="D2594" i="5"/>
  <c r="C2595" i="5"/>
  <c r="J2593" i="5"/>
  <c r="L2593" i="5"/>
  <c r="E2595" i="5"/>
  <c r="G2594" i="5"/>
  <c r="J2424" i="5"/>
  <c r="L2424" i="5"/>
  <c r="E2426" i="5"/>
  <c r="G2425" i="5"/>
  <c r="I110" i="4"/>
  <c r="J110" i="4" s="1"/>
  <c r="D2479" i="5"/>
  <c r="C2480" i="5"/>
  <c r="B2168" i="5"/>
  <c r="A2169" i="5"/>
  <c r="A2480" i="5"/>
  <c r="B2479" i="5"/>
  <c r="L2479" i="5"/>
  <c r="J2479" i="5"/>
  <c r="E2481" i="5"/>
  <c r="G2480" i="5"/>
  <c r="C2062" i="5"/>
  <c r="D2061" i="5"/>
  <c r="J2061" i="5"/>
  <c r="L2061" i="5"/>
  <c r="E2063" i="5"/>
  <c r="G2062" i="5"/>
  <c r="B170" i="4"/>
  <c r="A171" i="4"/>
  <c r="B1890" i="5"/>
  <c r="A1891" i="5"/>
  <c r="C1892" i="5"/>
  <c r="D1891" i="5"/>
  <c r="J1890" i="5"/>
  <c r="L1890" i="5"/>
  <c r="E1892" i="5"/>
  <c r="G1891" i="5"/>
  <c r="I168" i="4"/>
  <c r="J168" i="4" s="1"/>
  <c r="C170" i="4"/>
  <c r="D169" i="4"/>
  <c r="E169" i="4"/>
  <c r="L169" i="4" s="1"/>
  <c r="E1562" i="5"/>
  <c r="G1561" i="5"/>
  <c r="J1560" i="5"/>
  <c r="L1560" i="5"/>
  <c r="C1567" i="5"/>
  <c r="D1566" i="5"/>
  <c r="J1355" i="5"/>
  <c r="L1355" i="5"/>
  <c r="E1357" i="5"/>
  <c r="G1356" i="5"/>
  <c r="D1358" i="5"/>
  <c r="C1359" i="5"/>
  <c r="B661" i="5"/>
  <c r="A662" i="5"/>
  <c r="C649" i="5"/>
  <c r="D648" i="5"/>
  <c r="J644" i="5"/>
  <c r="L644" i="5"/>
  <c r="E649" i="5"/>
  <c r="G648" i="5"/>
  <c r="B120" i="4"/>
  <c r="A121" i="4"/>
  <c r="J512" i="5"/>
  <c r="L27" i="5"/>
  <c r="J27" i="5"/>
  <c r="J474" i="5"/>
  <c r="A24" i="4"/>
  <c r="B23" i="4"/>
  <c r="A29" i="5"/>
  <c r="B28" i="5"/>
  <c r="A481" i="5"/>
  <c r="B480" i="5"/>
  <c r="E514" i="5"/>
  <c r="G513" i="5"/>
  <c r="L512" i="5"/>
  <c r="C508" i="5"/>
  <c r="D507" i="5"/>
  <c r="L474" i="5"/>
  <c r="E475" i="5"/>
  <c r="G475" i="5" s="1"/>
  <c r="G28" i="5"/>
  <c r="E29" i="5"/>
  <c r="E12" i="4"/>
  <c r="M25" i="5" l="1"/>
  <c r="J647" i="5"/>
  <c r="K647" i="5" s="1"/>
  <c r="M647" i="5" s="1"/>
  <c r="M645" i="5"/>
  <c r="L646" i="5"/>
  <c r="J646" i="5"/>
  <c r="K646" i="5" s="1"/>
  <c r="A26" i="4"/>
  <c r="B26" i="4" s="1"/>
  <c r="A25" i="4"/>
  <c r="B25" i="4" s="1"/>
  <c r="A28" i="4"/>
  <c r="B28" i="4" s="1"/>
  <c r="A27" i="4"/>
  <c r="B27" i="4" s="1"/>
  <c r="D27" i="5"/>
  <c r="C28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26" i="5"/>
  <c r="D3125" i="5"/>
  <c r="J3124" i="5"/>
  <c r="L3124" i="5"/>
  <c r="E3126" i="5"/>
  <c r="G3125" i="5"/>
  <c r="C2596" i="5"/>
  <c r="D2595" i="5"/>
  <c r="B2594" i="5"/>
  <c r="A2595" i="5"/>
  <c r="E2596" i="5"/>
  <c r="G2595" i="5"/>
  <c r="L2594" i="5"/>
  <c r="J2594" i="5"/>
  <c r="L12" i="4"/>
  <c r="L2425" i="5"/>
  <c r="J2425" i="5"/>
  <c r="E2427" i="5"/>
  <c r="G2426" i="5"/>
  <c r="A2481" i="5"/>
  <c r="B2480" i="5"/>
  <c r="A2170" i="5"/>
  <c r="B2169" i="5"/>
  <c r="C2481" i="5"/>
  <c r="D2480" i="5"/>
  <c r="J2480" i="5"/>
  <c r="L2480" i="5"/>
  <c r="G2481" i="5"/>
  <c r="E2482" i="5"/>
  <c r="D2062" i="5"/>
  <c r="C2063" i="5"/>
  <c r="J2062" i="5"/>
  <c r="L2062" i="5"/>
  <c r="E2064" i="5"/>
  <c r="G2063" i="5"/>
  <c r="A172" i="4"/>
  <c r="B171" i="4"/>
  <c r="C1893" i="5"/>
  <c r="D1892" i="5"/>
  <c r="B1891" i="5"/>
  <c r="A1892" i="5"/>
  <c r="J1891" i="5"/>
  <c r="L1891" i="5"/>
  <c r="G1892" i="5"/>
  <c r="E1893" i="5"/>
  <c r="I169" i="4"/>
  <c r="J169" i="4" s="1"/>
  <c r="C171" i="4"/>
  <c r="D170" i="4"/>
  <c r="E170" i="4"/>
  <c r="L170" i="4" s="1"/>
  <c r="G1562" i="5"/>
  <c r="E1563" i="5"/>
  <c r="C1568" i="5"/>
  <c r="D1567" i="5"/>
  <c r="J1561" i="5"/>
  <c r="L1561" i="5"/>
  <c r="J1356" i="5"/>
  <c r="L1356" i="5"/>
  <c r="E1358" i="5"/>
  <c r="G1357" i="5"/>
  <c r="D1359" i="5"/>
  <c r="C1360" i="5"/>
  <c r="D649" i="5"/>
  <c r="C650" i="5"/>
  <c r="B662" i="5"/>
  <c r="A663" i="5"/>
  <c r="J648" i="5"/>
  <c r="L648" i="5"/>
  <c r="E650" i="5"/>
  <c r="G649" i="5"/>
  <c r="A122" i="4"/>
  <c r="B121" i="4"/>
  <c r="F29" i="5"/>
  <c r="I12" i="4"/>
  <c r="K26" i="5" s="1"/>
  <c r="M26" i="5" s="1"/>
  <c r="J513" i="5"/>
  <c r="L28" i="5"/>
  <c r="J28" i="5"/>
  <c r="J475" i="5"/>
  <c r="B24" i="4"/>
  <c r="A29" i="4"/>
  <c r="F26" i="5"/>
  <c r="F27" i="5"/>
  <c r="F28" i="5"/>
  <c r="A482" i="5"/>
  <c r="B481" i="5"/>
  <c r="A30" i="5"/>
  <c r="B29" i="5"/>
  <c r="L513" i="5"/>
  <c r="G514" i="5"/>
  <c r="E515" i="5"/>
  <c r="C509" i="5"/>
  <c r="D508" i="5"/>
  <c r="L475" i="5"/>
  <c r="E476" i="5"/>
  <c r="G476" i="5" s="1"/>
  <c r="E30" i="5"/>
  <c r="F30" i="5" s="1"/>
  <c r="G29" i="5"/>
  <c r="E13" i="4"/>
  <c r="M646" i="5" l="1"/>
  <c r="D28" i="5"/>
  <c r="C29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26" i="5"/>
  <c r="C3127" i="5"/>
  <c r="E3127" i="5"/>
  <c r="G3126" i="5"/>
  <c r="J3125" i="5"/>
  <c r="L3125" i="5"/>
  <c r="A2596" i="5"/>
  <c r="B2595" i="5"/>
  <c r="C2597" i="5"/>
  <c r="D2596" i="5"/>
  <c r="E2597" i="5"/>
  <c r="G2596" i="5"/>
  <c r="L2595" i="5"/>
  <c r="J2595" i="5"/>
  <c r="J2426" i="5"/>
  <c r="L2426" i="5"/>
  <c r="E2428" i="5"/>
  <c r="G2427" i="5"/>
  <c r="D2481" i="5"/>
  <c r="C2482" i="5"/>
  <c r="B2170" i="5"/>
  <c r="A2171" i="5"/>
  <c r="B2481" i="5"/>
  <c r="A2482" i="5"/>
  <c r="E2483" i="5"/>
  <c r="G2482" i="5"/>
  <c r="J2481" i="5"/>
  <c r="L2481" i="5"/>
  <c r="C2064" i="5"/>
  <c r="D2063" i="5"/>
  <c r="J2063" i="5"/>
  <c r="L2063" i="5"/>
  <c r="G2064" i="5"/>
  <c r="B172" i="4"/>
  <c r="A173" i="4"/>
  <c r="I13" i="4"/>
  <c r="J13" i="4" s="1"/>
  <c r="D1893" i="5"/>
  <c r="C1894" i="5"/>
  <c r="B1892" i="5"/>
  <c r="A1893" i="5"/>
  <c r="E1894" i="5"/>
  <c r="G1893" i="5"/>
  <c r="J1892" i="5"/>
  <c r="L1892" i="5"/>
  <c r="I170" i="4"/>
  <c r="J170" i="4" s="1"/>
  <c r="C172" i="4"/>
  <c r="D171" i="4"/>
  <c r="E171" i="4"/>
  <c r="L171" i="4" s="1"/>
  <c r="C1569" i="5"/>
  <c r="D1568" i="5"/>
  <c r="E1564" i="5"/>
  <c r="G1563" i="5"/>
  <c r="J1562" i="5"/>
  <c r="L1562" i="5"/>
  <c r="J1357" i="5"/>
  <c r="L1357" i="5"/>
  <c r="E1359" i="5"/>
  <c r="G1358" i="5"/>
  <c r="D1360" i="5"/>
  <c r="C1361" i="5"/>
  <c r="A664" i="5"/>
  <c r="B663" i="5"/>
  <c r="C651" i="5"/>
  <c r="D650" i="5"/>
  <c r="E651" i="5"/>
  <c r="G650" i="5"/>
  <c r="J649" i="5"/>
  <c r="L649" i="5"/>
  <c r="I113" i="4"/>
  <c r="J113" i="4" s="1"/>
  <c r="A123" i="4"/>
  <c r="B122" i="4"/>
  <c r="K28" i="5"/>
  <c r="M28" i="5" s="1"/>
  <c r="J12" i="4"/>
  <c r="K27" i="5"/>
  <c r="M27" i="5" s="1"/>
  <c r="J514" i="5"/>
  <c r="L29" i="5"/>
  <c r="J29" i="5"/>
  <c r="K29" i="5" s="1"/>
  <c r="J476" i="5"/>
  <c r="A30" i="4"/>
  <c r="B29" i="4"/>
  <c r="A31" i="5"/>
  <c r="B30" i="5"/>
  <c r="A483" i="5"/>
  <c r="B482" i="5"/>
  <c r="G515" i="5"/>
  <c r="E516" i="5"/>
  <c r="L514" i="5"/>
  <c r="C510" i="5"/>
  <c r="D509" i="5"/>
  <c r="L476" i="5"/>
  <c r="E477" i="5"/>
  <c r="G477" i="5" s="1"/>
  <c r="E31" i="5"/>
  <c r="F31" i="5" s="1"/>
  <c r="G30" i="5"/>
  <c r="E14" i="4"/>
  <c r="D29" i="5" l="1"/>
  <c r="C30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27" i="5"/>
  <c r="C3128" i="5"/>
  <c r="J3126" i="5"/>
  <c r="L3126" i="5"/>
  <c r="E3128" i="5"/>
  <c r="G3127" i="5"/>
  <c r="C2598" i="5"/>
  <c r="D2597" i="5"/>
  <c r="A2597" i="5"/>
  <c r="B2596" i="5"/>
  <c r="E2598" i="5"/>
  <c r="G2597" i="5"/>
  <c r="J2596" i="5"/>
  <c r="L2596" i="5"/>
  <c r="J2427" i="5"/>
  <c r="L2427" i="5"/>
  <c r="E2429" i="5"/>
  <c r="G2428" i="5"/>
  <c r="B2482" i="5"/>
  <c r="A2483" i="5"/>
  <c r="B2171" i="5"/>
  <c r="A2172" i="5"/>
  <c r="C2483" i="5"/>
  <c r="D2482" i="5"/>
  <c r="J2482" i="5"/>
  <c r="L2482" i="5"/>
  <c r="E2484" i="5"/>
  <c r="G2483" i="5"/>
  <c r="D2064" i="5"/>
  <c r="L2064" i="5"/>
  <c r="J2064" i="5"/>
  <c r="E2066" i="5"/>
  <c r="G2065" i="5"/>
  <c r="A174" i="4"/>
  <c r="B173" i="4"/>
  <c r="B1893" i="5"/>
  <c r="A1894" i="5"/>
  <c r="D1894" i="5"/>
  <c r="C1895" i="5"/>
  <c r="J1893" i="5"/>
  <c r="L1893" i="5"/>
  <c r="E1895" i="5"/>
  <c r="G1894" i="5"/>
  <c r="C173" i="4"/>
  <c r="D172" i="4"/>
  <c r="E172" i="4"/>
  <c r="L172" i="4" s="1"/>
  <c r="I171" i="4"/>
  <c r="J171" i="4" s="1"/>
  <c r="E1565" i="5"/>
  <c r="G1564" i="5"/>
  <c r="D1569" i="5"/>
  <c r="C1570" i="5"/>
  <c r="L1563" i="5"/>
  <c r="J1563" i="5"/>
  <c r="B123" i="4"/>
  <c r="A124" i="4"/>
  <c r="J1358" i="5"/>
  <c r="L1358" i="5"/>
  <c r="E1360" i="5"/>
  <c r="G1359" i="5"/>
  <c r="C1362" i="5"/>
  <c r="D1361" i="5"/>
  <c r="C652" i="5"/>
  <c r="D651" i="5"/>
  <c r="B664" i="5"/>
  <c r="A665" i="5"/>
  <c r="J650" i="5"/>
  <c r="L650" i="5"/>
  <c r="E652" i="5"/>
  <c r="G651" i="5"/>
  <c r="E115" i="4"/>
  <c r="L115" i="4" s="1"/>
  <c r="C116" i="4"/>
  <c r="D115" i="4"/>
  <c r="I114" i="4"/>
  <c r="J114" i="4" s="1"/>
  <c r="I14" i="4"/>
  <c r="J14" i="4" s="1"/>
  <c r="J477" i="5"/>
  <c r="M29" i="5"/>
  <c r="L30" i="5"/>
  <c r="J30" i="5"/>
  <c r="K30" i="5" s="1"/>
  <c r="J515" i="5"/>
  <c r="A31" i="4"/>
  <c r="B30" i="4"/>
  <c r="A484" i="5"/>
  <c r="B483" i="5"/>
  <c r="A32" i="5"/>
  <c r="A33" i="5" s="1"/>
  <c r="A34" i="5" s="1"/>
  <c r="B34" i="5" s="1"/>
  <c r="B31" i="5"/>
  <c r="G516" i="5"/>
  <c r="E517" i="5"/>
  <c r="L515" i="5"/>
  <c r="C511" i="5"/>
  <c r="D510" i="5"/>
  <c r="L477" i="5"/>
  <c r="E478" i="5"/>
  <c r="G478" i="5" s="1"/>
  <c r="E32" i="5"/>
  <c r="G31" i="5"/>
  <c r="E15" i="4"/>
  <c r="B33" i="5" l="1"/>
  <c r="A35" i="5"/>
  <c r="B35" i="5" s="1"/>
  <c r="D30" i="5"/>
  <c r="C31" i="5"/>
  <c r="C237" i="4"/>
  <c r="D236" i="4"/>
  <c r="E236" i="4"/>
  <c r="I236" i="4" s="1"/>
  <c r="J236" i="4" s="1"/>
  <c r="C3129" i="5"/>
  <c r="D3128" i="5"/>
  <c r="J3127" i="5"/>
  <c r="L3127" i="5"/>
  <c r="E3129" i="5"/>
  <c r="G3128" i="5"/>
  <c r="A2598" i="5"/>
  <c r="B2597" i="5"/>
  <c r="D2598" i="5"/>
  <c r="C2599" i="5"/>
  <c r="J2597" i="5"/>
  <c r="L2597" i="5"/>
  <c r="E2599" i="5"/>
  <c r="G2598" i="5"/>
  <c r="L15" i="4"/>
  <c r="J2428" i="5"/>
  <c r="L2428" i="5"/>
  <c r="E2430" i="5"/>
  <c r="G2429" i="5"/>
  <c r="F32" i="5"/>
  <c r="E33" i="5"/>
  <c r="C2484" i="5"/>
  <c r="D2483" i="5"/>
  <c r="B2172" i="5"/>
  <c r="A2173" i="5"/>
  <c r="A2484" i="5"/>
  <c r="B2483" i="5"/>
  <c r="E2485" i="5"/>
  <c r="G2484" i="5"/>
  <c r="J2483" i="5"/>
  <c r="L2483" i="5"/>
  <c r="C2066" i="5"/>
  <c r="D2065" i="5"/>
  <c r="J2065" i="5"/>
  <c r="L2065" i="5"/>
  <c r="E2067" i="5"/>
  <c r="G2066" i="5"/>
  <c r="A175" i="4"/>
  <c r="B174" i="4"/>
  <c r="D1895" i="5"/>
  <c r="C1896" i="5"/>
  <c r="B1894" i="5"/>
  <c r="A1895" i="5"/>
  <c r="J1894" i="5"/>
  <c r="L1894" i="5"/>
  <c r="E1896" i="5"/>
  <c r="G1895" i="5"/>
  <c r="I172" i="4"/>
  <c r="J172" i="4" s="1"/>
  <c r="E173" i="4"/>
  <c r="L173" i="4" s="1"/>
  <c r="C174" i="4"/>
  <c r="D173" i="4"/>
  <c r="C1571" i="5"/>
  <c r="D1570" i="5"/>
  <c r="J1564" i="5"/>
  <c r="L1564" i="5"/>
  <c r="E1566" i="5"/>
  <c r="G1565" i="5"/>
  <c r="A125" i="4"/>
  <c r="B124" i="4"/>
  <c r="J1359" i="5"/>
  <c r="L1359" i="5"/>
  <c r="E1361" i="5"/>
  <c r="G1360" i="5"/>
  <c r="C1363" i="5"/>
  <c r="D1362" i="5"/>
  <c r="A666" i="5"/>
  <c r="B665" i="5"/>
  <c r="D652" i="5"/>
  <c r="C653" i="5"/>
  <c r="C654" i="5" s="1"/>
  <c r="D654" i="5" s="1"/>
  <c r="E653" i="5"/>
  <c r="E654" i="5" s="1"/>
  <c r="G652" i="5"/>
  <c r="J651" i="5"/>
  <c r="L651" i="5"/>
  <c r="D116" i="4"/>
  <c r="E116" i="4"/>
  <c r="L116" i="4" s="1"/>
  <c r="C117" i="4"/>
  <c r="I115" i="4"/>
  <c r="J115" i="4" s="1"/>
  <c r="I15" i="4"/>
  <c r="J15" i="4" s="1"/>
  <c r="M30" i="5"/>
  <c r="J478" i="5"/>
  <c r="L31" i="5"/>
  <c r="J31" i="5"/>
  <c r="K31" i="5" s="1"/>
  <c r="J516" i="5"/>
  <c r="A32" i="4"/>
  <c r="B31" i="4"/>
  <c r="A36" i="5"/>
  <c r="B32" i="5"/>
  <c r="A485" i="5"/>
  <c r="B484" i="5"/>
  <c r="E518" i="5"/>
  <c r="G517" i="5"/>
  <c r="L516" i="5"/>
  <c r="C512" i="5"/>
  <c r="D511" i="5"/>
  <c r="L478" i="5"/>
  <c r="E479" i="5"/>
  <c r="G479" i="5" s="1"/>
  <c r="E36" i="5"/>
  <c r="F36" i="5" s="1"/>
  <c r="G32" i="5"/>
  <c r="E16" i="4"/>
  <c r="C1365" i="5" l="1"/>
  <c r="D1365" i="5" s="1"/>
  <c r="C1364" i="5"/>
  <c r="D1364" i="5" s="1"/>
  <c r="E35" i="5"/>
  <c r="F35" i="5" s="1"/>
  <c r="E34" i="5"/>
  <c r="F654" i="5"/>
  <c r="G654" i="5"/>
  <c r="C656" i="5"/>
  <c r="D656" i="5" s="1"/>
  <c r="C655" i="5"/>
  <c r="D655" i="5" s="1"/>
  <c r="E656" i="5"/>
  <c r="F656" i="5" s="1"/>
  <c r="E655" i="5"/>
  <c r="E658" i="5"/>
  <c r="F658" i="5" s="1"/>
  <c r="E657" i="5"/>
  <c r="C658" i="5"/>
  <c r="D658" i="5" s="1"/>
  <c r="C657" i="5"/>
  <c r="D657" i="5" s="1"/>
  <c r="D31" i="5"/>
  <c r="C32" i="5"/>
  <c r="C238" i="4"/>
  <c r="D237" i="4"/>
  <c r="E237" i="4"/>
  <c r="I237" i="4" s="1"/>
  <c r="J237" i="4" s="1"/>
  <c r="C3130" i="5"/>
  <c r="C3131" i="5" s="1"/>
  <c r="D3131" i="5" s="1"/>
  <c r="D3129" i="5"/>
  <c r="E3130" i="5"/>
  <c r="E3131" i="5" s="1"/>
  <c r="G3129" i="5"/>
  <c r="J3128" i="5"/>
  <c r="L3128" i="5"/>
  <c r="C2600" i="5"/>
  <c r="D2599" i="5"/>
  <c r="B2598" i="5"/>
  <c r="A2599" i="5"/>
  <c r="G2599" i="5"/>
  <c r="E2600" i="5"/>
  <c r="J2598" i="5"/>
  <c r="L2598" i="5"/>
  <c r="L16" i="4"/>
  <c r="J2429" i="5"/>
  <c r="L2429" i="5"/>
  <c r="E2431" i="5"/>
  <c r="G2430" i="5"/>
  <c r="G33" i="5"/>
  <c r="F33" i="5"/>
  <c r="B2484" i="5"/>
  <c r="A2485" i="5"/>
  <c r="A2174" i="5"/>
  <c r="B2173" i="5"/>
  <c r="C2485" i="5"/>
  <c r="D2484" i="5"/>
  <c r="J2484" i="5"/>
  <c r="L2484" i="5"/>
  <c r="G2485" i="5"/>
  <c r="E2486" i="5"/>
  <c r="C2067" i="5"/>
  <c r="D2066" i="5"/>
  <c r="J2066" i="5"/>
  <c r="L2066" i="5"/>
  <c r="E2068" i="5"/>
  <c r="G2067" i="5"/>
  <c r="A176" i="4"/>
  <c r="B175" i="4"/>
  <c r="A1896" i="5"/>
  <c r="B1895" i="5"/>
  <c r="C1897" i="5"/>
  <c r="D1896" i="5"/>
  <c r="J1895" i="5"/>
  <c r="L1895" i="5"/>
  <c r="E1897" i="5"/>
  <c r="G1896" i="5"/>
  <c r="E174" i="4"/>
  <c r="L174" i="4" s="1"/>
  <c r="D174" i="4"/>
  <c r="C175" i="4"/>
  <c r="I173" i="4"/>
  <c r="J173" i="4" s="1"/>
  <c r="J1565" i="5"/>
  <c r="L1565" i="5"/>
  <c r="E1567" i="5"/>
  <c r="G1566" i="5"/>
  <c r="C1572" i="5"/>
  <c r="D1571" i="5"/>
  <c r="A126" i="4"/>
  <c r="B125" i="4"/>
  <c r="E1362" i="5"/>
  <c r="G1361" i="5"/>
  <c r="D1363" i="5"/>
  <c r="C1366" i="5"/>
  <c r="J1360" i="5"/>
  <c r="L1360" i="5"/>
  <c r="C659" i="5"/>
  <c r="D653" i="5"/>
  <c r="B666" i="5"/>
  <c r="A667" i="5"/>
  <c r="A668" i="5" s="1"/>
  <c r="B668" i="5" s="1"/>
  <c r="L652" i="5"/>
  <c r="J652" i="5"/>
  <c r="E659" i="5"/>
  <c r="G653" i="5"/>
  <c r="C118" i="4"/>
  <c r="D117" i="4"/>
  <c r="E117" i="4"/>
  <c r="L117" i="4" s="1"/>
  <c r="I116" i="4"/>
  <c r="J116" i="4" s="1"/>
  <c r="I16" i="4"/>
  <c r="J16" i="4" s="1"/>
  <c r="M31" i="5"/>
  <c r="J479" i="5"/>
  <c r="J517" i="5"/>
  <c r="L32" i="5"/>
  <c r="J32" i="5"/>
  <c r="K32" i="5" s="1"/>
  <c r="M32" i="5" s="1"/>
  <c r="A33" i="4"/>
  <c r="B32" i="4"/>
  <c r="A486" i="5"/>
  <c r="B485" i="5"/>
  <c r="A37" i="5"/>
  <c r="B36" i="5"/>
  <c r="L517" i="5"/>
  <c r="E519" i="5"/>
  <c r="G518" i="5"/>
  <c r="C513" i="5"/>
  <c r="D512" i="5"/>
  <c r="L479" i="5"/>
  <c r="E480" i="5"/>
  <c r="G480" i="5" s="1"/>
  <c r="E37" i="5"/>
  <c r="F37" i="5" s="1"/>
  <c r="G36" i="5"/>
  <c r="E17" i="4"/>
  <c r="G35" i="5" l="1"/>
  <c r="L35" i="5" s="1"/>
  <c r="G34" i="5"/>
  <c r="F34" i="5"/>
  <c r="A670" i="5"/>
  <c r="B670" i="5" s="1"/>
  <c r="A669" i="5"/>
  <c r="B669" i="5" s="1"/>
  <c r="A672" i="5"/>
  <c r="B672" i="5" s="1"/>
  <c r="A671" i="5"/>
  <c r="B671" i="5" s="1"/>
  <c r="A674" i="5"/>
  <c r="B674" i="5" s="1"/>
  <c r="A673" i="5"/>
  <c r="B673" i="5" s="1"/>
  <c r="A676" i="5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4" i="5"/>
  <c r="B684" i="5" s="1"/>
  <c r="A683" i="5"/>
  <c r="B683" i="5" s="1"/>
  <c r="A686" i="5"/>
  <c r="B686" i="5" s="1"/>
  <c r="A685" i="5"/>
  <c r="B685" i="5" s="1"/>
  <c r="A688" i="5"/>
  <c r="B688" i="5" s="1"/>
  <c r="A687" i="5"/>
  <c r="B687" i="5" s="1"/>
  <c r="A690" i="5"/>
  <c r="B690" i="5" s="1"/>
  <c r="A689" i="5"/>
  <c r="B689" i="5" s="1"/>
  <c r="A692" i="5"/>
  <c r="B692" i="5" s="1"/>
  <c r="A691" i="5"/>
  <c r="B691" i="5" s="1"/>
  <c r="A694" i="5"/>
  <c r="B694" i="5" s="1"/>
  <c r="A693" i="5"/>
  <c r="B693" i="5" s="1"/>
  <c r="A696" i="5"/>
  <c r="B696" i="5" s="1"/>
  <c r="A695" i="5"/>
  <c r="B695" i="5" s="1"/>
  <c r="A698" i="5"/>
  <c r="B698" i="5" s="1"/>
  <c r="A697" i="5"/>
  <c r="B697" i="5" s="1"/>
  <c r="A700" i="5"/>
  <c r="B700" i="5" s="1"/>
  <c r="A699" i="5"/>
  <c r="B699" i="5" s="1"/>
  <c r="A702" i="5"/>
  <c r="B702" i="5" s="1"/>
  <c r="A701" i="5"/>
  <c r="B701" i="5" s="1"/>
  <c r="A704" i="5"/>
  <c r="B704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A712" i="5"/>
  <c r="B712" i="5" s="1"/>
  <c r="A711" i="5"/>
  <c r="B711" i="5" s="1"/>
  <c r="A714" i="5"/>
  <c r="B714" i="5" s="1"/>
  <c r="A713" i="5"/>
  <c r="B713" i="5" s="1"/>
  <c r="A717" i="5"/>
  <c r="B717" i="5" s="1"/>
  <c r="A715" i="5"/>
  <c r="B715" i="5" s="1"/>
  <c r="A716" i="5"/>
  <c r="B716" i="5" s="1"/>
  <c r="A719" i="5"/>
  <c r="B719" i="5" s="1"/>
  <c r="A718" i="5"/>
  <c r="B718" i="5" s="1"/>
  <c r="A721" i="5"/>
  <c r="B721" i="5" s="1"/>
  <c r="A720" i="5"/>
  <c r="B720" i="5" s="1"/>
  <c r="A723" i="5"/>
  <c r="B723" i="5" s="1"/>
  <c r="A722" i="5"/>
  <c r="B722" i="5" s="1"/>
  <c r="L654" i="5"/>
  <c r="J654" i="5"/>
  <c r="K654" i="5" s="1"/>
  <c r="G656" i="5"/>
  <c r="L656" i="5" s="1"/>
  <c r="F655" i="5"/>
  <c r="G655" i="5"/>
  <c r="F657" i="5"/>
  <c r="G657" i="5"/>
  <c r="G658" i="5"/>
  <c r="L658" i="5" s="1"/>
  <c r="G3131" i="5"/>
  <c r="D32" i="5"/>
  <c r="C36" i="5"/>
  <c r="C33" i="5"/>
  <c r="C34" i="5" s="1"/>
  <c r="D34" i="5" s="1"/>
  <c r="E238" i="4"/>
  <c r="I238" i="4" s="1"/>
  <c r="D238" i="4"/>
  <c r="C3132" i="5"/>
  <c r="D3130" i="5"/>
  <c r="J3129" i="5"/>
  <c r="L3129" i="5"/>
  <c r="E3132" i="5"/>
  <c r="G3130" i="5"/>
  <c r="A2600" i="5"/>
  <c r="B2599" i="5"/>
  <c r="C2601" i="5"/>
  <c r="D2600" i="5"/>
  <c r="E2601" i="5"/>
  <c r="G2600" i="5"/>
  <c r="J2599" i="5"/>
  <c r="L2599" i="5"/>
  <c r="L17" i="4"/>
  <c r="E2432" i="5"/>
  <c r="G2431" i="5"/>
  <c r="J2430" i="5"/>
  <c r="L2430" i="5"/>
  <c r="L33" i="5"/>
  <c r="J33" i="5"/>
  <c r="K33" i="5" s="1"/>
  <c r="D2485" i="5"/>
  <c r="C2486" i="5"/>
  <c r="B2174" i="5"/>
  <c r="A2175" i="5"/>
  <c r="A2486" i="5"/>
  <c r="B2485" i="5"/>
  <c r="E2487" i="5"/>
  <c r="G2486" i="5"/>
  <c r="D2491" i="5"/>
  <c r="C2492" i="5"/>
  <c r="L2485" i="5"/>
  <c r="J2485" i="5"/>
  <c r="C2068" i="5"/>
  <c r="D2067" i="5"/>
  <c r="E2069" i="5"/>
  <c r="G2068" i="5"/>
  <c r="J2067" i="5"/>
  <c r="L2067" i="5"/>
  <c r="A177" i="4"/>
  <c r="B176" i="4"/>
  <c r="D1897" i="5"/>
  <c r="C1898" i="5"/>
  <c r="A1897" i="5"/>
  <c r="B1896" i="5"/>
  <c r="J1896" i="5"/>
  <c r="L1896" i="5"/>
  <c r="E1898" i="5"/>
  <c r="G1897" i="5"/>
  <c r="I174" i="4"/>
  <c r="J174" i="4" s="1"/>
  <c r="E175" i="4"/>
  <c r="L175" i="4" s="1"/>
  <c r="C176" i="4"/>
  <c r="D175" i="4"/>
  <c r="J1566" i="5"/>
  <c r="L1566" i="5"/>
  <c r="E1568" i="5"/>
  <c r="G1567" i="5"/>
  <c r="C1573" i="5"/>
  <c r="D1572" i="5"/>
  <c r="A127" i="4"/>
  <c r="B126" i="4"/>
  <c r="D1366" i="5"/>
  <c r="C1367" i="5"/>
  <c r="J1361" i="5"/>
  <c r="L1361" i="5"/>
  <c r="E1363" i="5"/>
  <c r="G1362" i="5"/>
  <c r="B667" i="5"/>
  <c r="A724" i="5"/>
  <c r="C660" i="5"/>
  <c r="D659" i="5"/>
  <c r="J653" i="5"/>
  <c r="L653" i="5"/>
  <c r="E660" i="5"/>
  <c r="G659" i="5"/>
  <c r="C119" i="4"/>
  <c r="D118" i="4"/>
  <c r="E118" i="4"/>
  <c r="L118" i="4" s="1"/>
  <c r="I117" i="4"/>
  <c r="J117" i="4" s="1"/>
  <c r="I17" i="4"/>
  <c r="J17" i="4" s="1"/>
  <c r="J480" i="5"/>
  <c r="L36" i="5"/>
  <c r="J36" i="5"/>
  <c r="K36" i="5" s="1"/>
  <c r="J518" i="5"/>
  <c r="A34" i="4"/>
  <c r="B33" i="4"/>
  <c r="A38" i="5"/>
  <c r="B37" i="5"/>
  <c r="A487" i="5"/>
  <c r="B486" i="5"/>
  <c r="L518" i="5"/>
  <c r="E520" i="5"/>
  <c r="G519" i="5"/>
  <c r="C514" i="5"/>
  <c r="D513" i="5"/>
  <c r="L480" i="5"/>
  <c r="E481" i="5"/>
  <c r="G481" i="5" s="1"/>
  <c r="E38" i="5"/>
  <c r="F38" i="5" s="1"/>
  <c r="G37" i="5"/>
  <c r="E18" i="4"/>
  <c r="E1365" i="5" l="1"/>
  <c r="F1365" i="5" s="1"/>
  <c r="E1364" i="5"/>
  <c r="J35" i="5"/>
  <c r="K35" i="5" s="1"/>
  <c r="L34" i="5"/>
  <c r="J34" i="5"/>
  <c r="K34" i="5" s="1"/>
  <c r="D33" i="5"/>
  <c r="C35" i="5"/>
  <c r="D35" i="5" s="1"/>
  <c r="J658" i="5"/>
  <c r="K658" i="5" s="1"/>
  <c r="M658" i="5" s="1"/>
  <c r="M654" i="5"/>
  <c r="J656" i="5"/>
  <c r="K656" i="5" s="1"/>
  <c r="M656" i="5" s="1"/>
  <c r="L655" i="5"/>
  <c r="J655" i="5"/>
  <c r="K655" i="5" s="1"/>
  <c r="L657" i="5"/>
  <c r="J657" i="5"/>
  <c r="K657" i="5" s="1"/>
  <c r="L3131" i="5"/>
  <c r="J3131" i="5"/>
  <c r="D36" i="5"/>
  <c r="C37" i="5"/>
  <c r="J238" i="4"/>
  <c r="D3132" i="5"/>
  <c r="C3133" i="5"/>
  <c r="E3133" i="5"/>
  <c r="G3132" i="5"/>
  <c r="J3130" i="5"/>
  <c r="L3130" i="5"/>
  <c r="C2602" i="5"/>
  <c r="D2601" i="5"/>
  <c r="A2601" i="5"/>
  <c r="B2600" i="5"/>
  <c r="J2600" i="5"/>
  <c r="L2600" i="5"/>
  <c r="E2602" i="5"/>
  <c r="G2601" i="5"/>
  <c r="L18" i="4"/>
  <c r="J2431" i="5"/>
  <c r="L2431" i="5"/>
  <c r="E2433" i="5"/>
  <c r="G2432" i="5"/>
  <c r="M33" i="5"/>
  <c r="A2487" i="5"/>
  <c r="B2486" i="5"/>
  <c r="A2176" i="5"/>
  <c r="B2175" i="5"/>
  <c r="D2486" i="5"/>
  <c r="C2487" i="5"/>
  <c r="E2488" i="5"/>
  <c r="G2487" i="5"/>
  <c r="C2493" i="5"/>
  <c r="D2492" i="5"/>
  <c r="J2486" i="5"/>
  <c r="L2486" i="5"/>
  <c r="C2069" i="5"/>
  <c r="D2068" i="5"/>
  <c r="J2068" i="5"/>
  <c r="L2068" i="5"/>
  <c r="E2070" i="5"/>
  <c r="G2069" i="5"/>
  <c r="A178" i="4"/>
  <c r="B177" i="4"/>
  <c r="B1897" i="5"/>
  <c r="A1898" i="5"/>
  <c r="C1899" i="5"/>
  <c r="D1898" i="5"/>
  <c r="J1897" i="5"/>
  <c r="L1897" i="5"/>
  <c r="E1899" i="5"/>
  <c r="G1898" i="5"/>
  <c r="D176" i="4"/>
  <c r="E176" i="4"/>
  <c r="L176" i="4" s="1"/>
  <c r="C177" i="4"/>
  <c r="I175" i="4"/>
  <c r="J175" i="4" s="1"/>
  <c r="J1567" i="5"/>
  <c r="L1567" i="5"/>
  <c r="E1569" i="5"/>
  <c r="G1568" i="5"/>
  <c r="C1574" i="5"/>
  <c r="D1573" i="5"/>
  <c r="A128" i="4"/>
  <c r="B127" i="4"/>
  <c r="D1367" i="5"/>
  <c r="C1368" i="5"/>
  <c r="J1362" i="5"/>
  <c r="L1362" i="5"/>
  <c r="E1366" i="5"/>
  <c r="G1363" i="5"/>
  <c r="C661" i="5"/>
  <c r="D660" i="5"/>
  <c r="B724" i="5"/>
  <c r="A725" i="5"/>
  <c r="E661" i="5"/>
  <c r="G660" i="5"/>
  <c r="J659" i="5"/>
  <c r="L659" i="5"/>
  <c r="I118" i="4"/>
  <c r="J118" i="4" s="1"/>
  <c r="C120" i="4"/>
  <c r="D119" i="4"/>
  <c r="E119" i="4"/>
  <c r="L119" i="4" s="1"/>
  <c r="I18" i="4"/>
  <c r="J18" i="4" s="1"/>
  <c r="J481" i="5"/>
  <c r="M36" i="5"/>
  <c r="J519" i="5"/>
  <c r="L37" i="5"/>
  <c r="J37" i="5"/>
  <c r="K37" i="5" s="1"/>
  <c r="A35" i="4"/>
  <c r="B34" i="4"/>
  <c r="A488" i="5"/>
  <c r="B487" i="5"/>
  <c r="A39" i="5"/>
  <c r="B38" i="5"/>
  <c r="L519" i="5"/>
  <c r="G520" i="5"/>
  <c r="E521" i="5"/>
  <c r="C515" i="5"/>
  <c r="D514" i="5"/>
  <c r="L481" i="5"/>
  <c r="E482" i="5"/>
  <c r="G482" i="5" s="1"/>
  <c r="E39" i="5"/>
  <c r="F39" i="5" s="1"/>
  <c r="G38" i="5"/>
  <c r="E19" i="4"/>
  <c r="L19" i="4" s="1"/>
  <c r="G1365" i="5" l="1"/>
  <c r="L1365" i="5" s="1"/>
  <c r="F1364" i="5"/>
  <c r="G1364" i="5"/>
  <c r="M35" i="5"/>
  <c r="M34" i="5"/>
  <c r="M657" i="5"/>
  <c r="M655" i="5"/>
  <c r="E2490" i="5"/>
  <c r="E2489" i="5"/>
  <c r="D37" i="5"/>
  <c r="C38" i="5"/>
  <c r="C3134" i="5"/>
  <c r="D3133" i="5"/>
  <c r="L3132" i="5"/>
  <c r="J3132" i="5"/>
  <c r="E3134" i="5"/>
  <c r="G3133" i="5"/>
  <c r="B2601" i="5"/>
  <c r="A2602" i="5"/>
  <c r="C2603" i="5"/>
  <c r="D2602" i="5"/>
  <c r="E2603" i="5"/>
  <c r="G2602" i="5"/>
  <c r="J2601" i="5"/>
  <c r="L2601" i="5"/>
  <c r="J2432" i="5"/>
  <c r="L2432" i="5"/>
  <c r="E2434" i="5"/>
  <c r="G2433" i="5"/>
  <c r="C2488" i="5"/>
  <c r="C2489" i="5" s="1"/>
  <c r="D2489" i="5" s="1"/>
  <c r="D2487" i="5"/>
  <c r="A2177" i="5"/>
  <c r="B2176" i="5"/>
  <c r="B2487" i="5"/>
  <c r="A2488" i="5"/>
  <c r="G2488" i="5"/>
  <c r="C2494" i="5"/>
  <c r="D2493" i="5"/>
  <c r="L2487" i="5"/>
  <c r="J2487" i="5"/>
  <c r="D2069" i="5"/>
  <c r="C2070" i="5"/>
  <c r="J2069" i="5"/>
  <c r="L2069" i="5"/>
  <c r="E2071" i="5"/>
  <c r="G2070" i="5"/>
  <c r="B178" i="4"/>
  <c r="A179" i="4"/>
  <c r="C1900" i="5"/>
  <c r="D1899" i="5"/>
  <c r="B1898" i="5"/>
  <c r="A1899" i="5"/>
  <c r="J1898" i="5"/>
  <c r="L1898" i="5"/>
  <c r="E1900" i="5"/>
  <c r="G1899" i="5"/>
  <c r="C178" i="4"/>
  <c r="D177" i="4"/>
  <c r="E177" i="4"/>
  <c r="L177" i="4" s="1"/>
  <c r="I176" i="4"/>
  <c r="J176" i="4" s="1"/>
  <c r="I19" i="4"/>
  <c r="J19" i="4" s="1"/>
  <c r="J1568" i="5"/>
  <c r="L1568" i="5"/>
  <c r="G1569" i="5"/>
  <c r="E1570" i="5"/>
  <c r="C1575" i="5"/>
  <c r="D1574" i="5"/>
  <c r="A129" i="4"/>
  <c r="B128" i="4"/>
  <c r="J1363" i="5"/>
  <c r="L1363" i="5"/>
  <c r="D1368" i="5"/>
  <c r="C1369" i="5"/>
  <c r="E1367" i="5"/>
  <c r="G1366" i="5"/>
  <c r="D661" i="5"/>
  <c r="C662" i="5"/>
  <c r="B725" i="5"/>
  <c r="A726" i="5"/>
  <c r="L660" i="5"/>
  <c r="J660" i="5"/>
  <c r="E662" i="5"/>
  <c r="G661" i="5"/>
  <c r="I119" i="4"/>
  <c r="J119" i="4" s="1"/>
  <c r="C121" i="4"/>
  <c r="E120" i="4"/>
  <c r="L120" i="4" s="1"/>
  <c r="D120" i="4"/>
  <c r="J482" i="5"/>
  <c r="M37" i="5"/>
  <c r="J520" i="5"/>
  <c r="L38" i="5"/>
  <c r="J38" i="5"/>
  <c r="K38" i="5" s="1"/>
  <c r="A36" i="4"/>
  <c r="B35" i="4"/>
  <c r="A40" i="5"/>
  <c r="B39" i="5"/>
  <c r="A489" i="5"/>
  <c r="B488" i="5"/>
  <c r="G521" i="5"/>
  <c r="L520" i="5"/>
  <c r="C516" i="5"/>
  <c r="D515" i="5"/>
  <c r="L482" i="5"/>
  <c r="E483" i="5"/>
  <c r="G483" i="5" s="1"/>
  <c r="E40" i="5"/>
  <c r="F40" i="5" s="1"/>
  <c r="G39" i="5"/>
  <c r="E20" i="4"/>
  <c r="L20" i="4" s="1"/>
  <c r="J1365" i="5" l="1"/>
  <c r="K1365" i="5" s="1"/>
  <c r="L1364" i="5"/>
  <c r="J1364" i="5"/>
  <c r="K1364" i="5" s="1"/>
  <c r="A2490" i="5"/>
  <c r="B2490" i="5" s="1"/>
  <c r="A2489" i="5"/>
  <c r="B2489" i="5" s="1"/>
  <c r="G2490" i="5"/>
  <c r="L2490" i="5" s="1"/>
  <c r="G2489" i="5"/>
  <c r="D2488" i="5"/>
  <c r="C2490" i="5"/>
  <c r="D2490" i="5" s="1"/>
  <c r="D38" i="5"/>
  <c r="C39" i="5"/>
  <c r="D3134" i="5"/>
  <c r="C3135" i="5"/>
  <c r="L3133" i="5"/>
  <c r="J3133" i="5"/>
  <c r="E3135" i="5"/>
  <c r="G3134" i="5"/>
  <c r="C2604" i="5"/>
  <c r="D2603" i="5"/>
  <c r="A2603" i="5"/>
  <c r="B2602" i="5"/>
  <c r="J2602" i="5"/>
  <c r="L2602" i="5"/>
  <c r="E2604" i="5"/>
  <c r="G2603" i="5"/>
  <c r="J2433" i="5"/>
  <c r="L2433" i="5"/>
  <c r="E2435" i="5"/>
  <c r="G2434" i="5"/>
  <c r="A2491" i="5"/>
  <c r="B2488" i="5"/>
  <c r="B2177" i="5"/>
  <c r="A2178" i="5"/>
  <c r="E2492" i="5"/>
  <c r="G2491" i="5"/>
  <c r="C2495" i="5"/>
  <c r="D2494" i="5"/>
  <c r="J2488" i="5"/>
  <c r="L2488" i="5"/>
  <c r="C2071" i="5"/>
  <c r="D2070" i="5"/>
  <c r="J2070" i="5"/>
  <c r="L2070" i="5"/>
  <c r="E2072" i="5"/>
  <c r="G2071" i="5"/>
  <c r="A180" i="4"/>
  <c r="B179" i="4"/>
  <c r="B1899" i="5"/>
  <c r="A1900" i="5"/>
  <c r="D1900" i="5"/>
  <c r="C1901" i="5"/>
  <c r="J1899" i="5"/>
  <c r="L1899" i="5"/>
  <c r="G1900" i="5"/>
  <c r="E1901" i="5"/>
  <c r="I177" i="4"/>
  <c r="J177" i="4" s="1"/>
  <c r="C179" i="4"/>
  <c r="D178" i="4"/>
  <c r="E178" i="4"/>
  <c r="L178" i="4" s="1"/>
  <c r="E1571" i="5"/>
  <c r="G1570" i="5"/>
  <c r="C1576" i="5"/>
  <c r="D1575" i="5"/>
  <c r="J1569" i="5"/>
  <c r="L1569" i="5"/>
  <c r="B129" i="4"/>
  <c r="A130" i="4"/>
  <c r="J1366" i="5"/>
  <c r="L1366" i="5"/>
  <c r="D1369" i="5"/>
  <c r="C1370" i="5"/>
  <c r="E1368" i="5"/>
  <c r="G1367" i="5"/>
  <c r="B726" i="5"/>
  <c r="A727" i="5"/>
  <c r="C663" i="5"/>
  <c r="D662" i="5"/>
  <c r="J661" i="5"/>
  <c r="L661" i="5"/>
  <c r="E663" i="5"/>
  <c r="G662" i="5"/>
  <c r="I120" i="4"/>
  <c r="J120" i="4" s="1"/>
  <c r="C122" i="4"/>
  <c r="D121" i="4"/>
  <c r="E121" i="4"/>
  <c r="L121" i="4" s="1"/>
  <c r="I20" i="4"/>
  <c r="J20" i="4" s="1"/>
  <c r="J483" i="5"/>
  <c r="J521" i="5"/>
  <c r="L39" i="5"/>
  <c r="J39" i="5"/>
  <c r="K39" i="5" s="1"/>
  <c r="M38" i="5"/>
  <c r="A37" i="4"/>
  <c r="B36" i="4"/>
  <c r="A490" i="5"/>
  <c r="B489" i="5"/>
  <c r="A41" i="5"/>
  <c r="B40" i="5"/>
  <c r="L521" i="5"/>
  <c r="E523" i="5"/>
  <c r="G522" i="5"/>
  <c r="C517" i="5"/>
  <c r="D516" i="5"/>
  <c r="L483" i="5"/>
  <c r="E484" i="5"/>
  <c r="G484" i="5" s="1"/>
  <c r="E41" i="5"/>
  <c r="F41" i="5" s="1"/>
  <c r="G40" i="5"/>
  <c r="E21" i="4"/>
  <c r="L21" i="4" s="1"/>
  <c r="M1365" i="5" l="1"/>
  <c r="M1364" i="5"/>
  <c r="J2490" i="5"/>
  <c r="L2489" i="5"/>
  <c r="J2489" i="5"/>
  <c r="D39" i="5"/>
  <c r="C40" i="5"/>
  <c r="C3136" i="5"/>
  <c r="D3135" i="5"/>
  <c r="J3134" i="5"/>
  <c r="L3134" i="5"/>
  <c r="G3135" i="5"/>
  <c r="E3136" i="5"/>
  <c r="B2603" i="5"/>
  <c r="A2604" i="5"/>
  <c r="D2604" i="5"/>
  <c r="C2605" i="5"/>
  <c r="J2603" i="5"/>
  <c r="L2603" i="5"/>
  <c r="E2605" i="5"/>
  <c r="G2604" i="5"/>
  <c r="L2434" i="5"/>
  <c r="J2434" i="5"/>
  <c r="E2436" i="5"/>
  <c r="G2435" i="5"/>
  <c r="B2178" i="5"/>
  <c r="A2179" i="5"/>
  <c r="B2491" i="5"/>
  <c r="A2492" i="5"/>
  <c r="D2495" i="5"/>
  <c r="C2496" i="5"/>
  <c r="J2491" i="5"/>
  <c r="L2491" i="5"/>
  <c r="E2493" i="5"/>
  <c r="G2492" i="5"/>
  <c r="C2072" i="5"/>
  <c r="D2071" i="5"/>
  <c r="J2071" i="5"/>
  <c r="L2071" i="5"/>
  <c r="G2072" i="5"/>
  <c r="E2073" i="5"/>
  <c r="B180" i="4"/>
  <c r="A181" i="4"/>
  <c r="D1901" i="5"/>
  <c r="C1902" i="5"/>
  <c r="B1900" i="5"/>
  <c r="A1901" i="5"/>
  <c r="E1902" i="5"/>
  <c r="G1901" i="5"/>
  <c r="J1900" i="5"/>
  <c r="L1900" i="5"/>
  <c r="I178" i="4"/>
  <c r="J178" i="4" s="1"/>
  <c r="C180" i="4"/>
  <c r="D179" i="4"/>
  <c r="E179" i="4"/>
  <c r="L179" i="4" s="1"/>
  <c r="C1577" i="5"/>
  <c r="D1576" i="5"/>
  <c r="L1570" i="5"/>
  <c r="J1570" i="5"/>
  <c r="E1572" i="5"/>
  <c r="G1571" i="5"/>
  <c r="B130" i="4"/>
  <c r="A131" i="4"/>
  <c r="C1371" i="5"/>
  <c r="D1370" i="5"/>
  <c r="J1367" i="5"/>
  <c r="L1367" i="5"/>
  <c r="E1369" i="5"/>
  <c r="G1368" i="5"/>
  <c r="C664" i="5"/>
  <c r="D663" i="5"/>
  <c r="A728" i="5"/>
  <c r="B727" i="5"/>
  <c r="E664" i="5"/>
  <c r="G663" i="5"/>
  <c r="J662" i="5"/>
  <c r="L662" i="5"/>
  <c r="I121" i="4"/>
  <c r="J121" i="4" s="1"/>
  <c r="E122" i="4"/>
  <c r="L122" i="4" s="1"/>
  <c r="D122" i="4"/>
  <c r="C123" i="4"/>
  <c r="C124" i="4" s="1"/>
  <c r="I21" i="4"/>
  <c r="J21" i="4" s="1"/>
  <c r="M39" i="5"/>
  <c r="L40" i="5"/>
  <c r="J40" i="5"/>
  <c r="K40" i="5" s="1"/>
  <c r="J484" i="5"/>
  <c r="J522" i="5"/>
  <c r="A38" i="4"/>
  <c r="B37" i="4"/>
  <c r="A42" i="5"/>
  <c r="B41" i="5"/>
  <c r="A491" i="5"/>
  <c r="B490" i="5"/>
  <c r="L522" i="5"/>
  <c r="G523" i="5"/>
  <c r="E524" i="5"/>
  <c r="C518" i="5"/>
  <c r="D517" i="5"/>
  <c r="L484" i="5"/>
  <c r="E485" i="5"/>
  <c r="G485" i="5" s="1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D3136" i="5"/>
  <c r="C3137" i="5"/>
  <c r="L3135" i="5"/>
  <c r="J3135" i="5"/>
  <c r="E3137" i="5"/>
  <c r="G3136" i="5"/>
  <c r="C2606" i="5"/>
  <c r="D2605" i="5"/>
  <c r="B2604" i="5"/>
  <c r="A2605" i="5"/>
  <c r="J2604" i="5"/>
  <c r="L2604" i="5"/>
  <c r="E2606" i="5"/>
  <c r="G2605" i="5"/>
  <c r="L22" i="4"/>
  <c r="J2435" i="5"/>
  <c r="L2435" i="5"/>
  <c r="E2437" i="5"/>
  <c r="G2436" i="5"/>
  <c r="B2492" i="5"/>
  <c r="A2493" i="5"/>
  <c r="A2180" i="5"/>
  <c r="B2179" i="5"/>
  <c r="E2494" i="5"/>
  <c r="G2493" i="5"/>
  <c r="J2492" i="5"/>
  <c r="L2492" i="5"/>
  <c r="D2496" i="5"/>
  <c r="C2497" i="5"/>
  <c r="C2073" i="5"/>
  <c r="D2072" i="5"/>
  <c r="E2074" i="5"/>
  <c r="G2073" i="5"/>
  <c r="L2072" i="5"/>
  <c r="J2072" i="5"/>
  <c r="A182" i="4"/>
  <c r="B181" i="4"/>
  <c r="B1901" i="5"/>
  <c r="A1902" i="5"/>
  <c r="D1902" i="5"/>
  <c r="C1903" i="5"/>
  <c r="E1903" i="5"/>
  <c r="G1902" i="5"/>
  <c r="J1901" i="5"/>
  <c r="L1901" i="5"/>
  <c r="I179" i="4"/>
  <c r="J179" i="4" s="1"/>
  <c r="C181" i="4"/>
  <c r="E180" i="4"/>
  <c r="L180" i="4" s="1"/>
  <c r="D180" i="4"/>
  <c r="D1577" i="5"/>
  <c r="C1578" i="5"/>
  <c r="E1573" i="5"/>
  <c r="G1572" i="5"/>
  <c r="L1571" i="5"/>
  <c r="J1571" i="5"/>
  <c r="B131" i="4"/>
  <c r="A132" i="4"/>
  <c r="C125" i="4"/>
  <c r="E124" i="4"/>
  <c r="L124" i="4" s="1"/>
  <c r="D124" i="4"/>
  <c r="E1370" i="5"/>
  <c r="G1369" i="5"/>
  <c r="J1368" i="5"/>
  <c r="L1368" i="5"/>
  <c r="C1372" i="5"/>
  <c r="D1371" i="5"/>
  <c r="A729" i="5"/>
  <c r="B728" i="5"/>
  <c r="C665" i="5"/>
  <c r="D664" i="5"/>
  <c r="J663" i="5"/>
  <c r="L663" i="5"/>
  <c r="E665" i="5"/>
  <c r="G664" i="5"/>
  <c r="E123" i="4"/>
  <c r="L123" i="4" s="1"/>
  <c r="D123" i="4"/>
  <c r="I122" i="4"/>
  <c r="J122" i="4" s="1"/>
  <c r="I22" i="4"/>
  <c r="J22" i="4" s="1"/>
  <c r="J485" i="5"/>
  <c r="J523" i="5"/>
  <c r="M40" i="5"/>
  <c r="L41" i="5"/>
  <c r="J41" i="5"/>
  <c r="K41" i="5" s="1"/>
  <c r="M41" i="5" s="1"/>
  <c r="A39" i="4"/>
  <c r="B38" i="4"/>
  <c r="A492" i="5"/>
  <c r="B491" i="5"/>
  <c r="A50" i="5"/>
  <c r="B42" i="5"/>
  <c r="E525" i="5"/>
  <c r="G524" i="5"/>
  <c r="L523" i="5"/>
  <c r="C519" i="5"/>
  <c r="D518" i="5"/>
  <c r="L485" i="5"/>
  <c r="E486" i="5"/>
  <c r="G486" i="5" s="1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D3137" i="5"/>
  <c r="C3138" i="5"/>
  <c r="J3136" i="5"/>
  <c r="L3136" i="5"/>
  <c r="E3138" i="5"/>
  <c r="G3137" i="5"/>
  <c r="B2605" i="5"/>
  <c r="A2606" i="5"/>
  <c r="D2606" i="5"/>
  <c r="C2607" i="5"/>
  <c r="J2605" i="5"/>
  <c r="L2605" i="5"/>
  <c r="E2607" i="5"/>
  <c r="G2606" i="5"/>
  <c r="J2436" i="5"/>
  <c r="L2436" i="5"/>
  <c r="E2438" i="5"/>
  <c r="G2437" i="5"/>
  <c r="B2180" i="5"/>
  <c r="A2181" i="5"/>
  <c r="A2494" i="5"/>
  <c r="B2493" i="5"/>
  <c r="C2498" i="5"/>
  <c r="D2497" i="5"/>
  <c r="J2493" i="5"/>
  <c r="L2493" i="5"/>
  <c r="E2495" i="5"/>
  <c r="G2494" i="5"/>
  <c r="D2073" i="5"/>
  <c r="C2074" i="5"/>
  <c r="J2073" i="5"/>
  <c r="L2073" i="5"/>
  <c r="E2075" i="5"/>
  <c r="G2074" i="5"/>
  <c r="A183" i="4"/>
  <c r="B182" i="4"/>
  <c r="B192" i="4"/>
  <c r="C1904" i="5"/>
  <c r="D1903" i="5"/>
  <c r="A1903" i="5"/>
  <c r="B1902" i="5"/>
  <c r="J1902" i="5"/>
  <c r="L1902" i="5"/>
  <c r="E1904" i="5"/>
  <c r="G1903" i="5"/>
  <c r="I180" i="4"/>
  <c r="J180" i="4" s="1"/>
  <c r="E181" i="4"/>
  <c r="L181" i="4" s="1"/>
  <c r="C182" i="4"/>
  <c r="C183" i="4" s="1"/>
  <c r="D181" i="4"/>
  <c r="J1572" i="5"/>
  <c r="L1572" i="5"/>
  <c r="E1574" i="5"/>
  <c r="G1573" i="5"/>
  <c r="C1579" i="5"/>
  <c r="D1578" i="5"/>
  <c r="B132" i="4"/>
  <c r="A133" i="4"/>
  <c r="I124" i="4"/>
  <c r="J124" i="4" s="1"/>
  <c r="E125" i="4"/>
  <c r="C126" i="4"/>
  <c r="D125" i="4"/>
  <c r="C1373" i="5"/>
  <c r="D1372" i="5"/>
  <c r="L1369" i="5"/>
  <c r="J1369" i="5"/>
  <c r="E1371" i="5"/>
  <c r="G1370" i="5"/>
  <c r="C666" i="5"/>
  <c r="D665" i="5"/>
  <c r="A730" i="5"/>
  <c r="A731" i="5" s="1"/>
  <c r="B731" i="5" s="1"/>
  <c r="B729" i="5"/>
  <c r="J664" i="5"/>
  <c r="L664" i="5"/>
  <c r="E666" i="5"/>
  <c r="G665" i="5"/>
  <c r="I123" i="4"/>
  <c r="J123" i="4" s="1"/>
  <c r="I23" i="4"/>
  <c r="J23" i="4" s="1"/>
  <c r="J486" i="5"/>
  <c r="J524" i="5"/>
  <c r="L42" i="5"/>
  <c r="J42" i="5"/>
  <c r="K42" i="5" s="1"/>
  <c r="A40" i="4"/>
  <c r="B39" i="4"/>
  <c r="A51" i="5"/>
  <c r="B50" i="5"/>
  <c r="A493" i="5"/>
  <c r="B492" i="5"/>
  <c r="L524" i="5"/>
  <c r="E526" i="5"/>
  <c r="G525" i="5"/>
  <c r="C520" i="5"/>
  <c r="D519" i="5"/>
  <c r="L486" i="5"/>
  <c r="E487" i="5"/>
  <c r="G487" i="5" s="1"/>
  <c r="E51" i="5"/>
  <c r="F51" i="5" s="1"/>
  <c r="G50" i="5"/>
  <c r="J45" i="5" l="1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A733" i="5"/>
  <c r="B733" i="5" s="1"/>
  <c r="A732" i="5"/>
  <c r="B732" i="5" s="1"/>
  <c r="A735" i="5"/>
  <c r="B735" i="5" s="1"/>
  <c r="A734" i="5"/>
  <c r="B734" i="5" s="1"/>
  <c r="A737" i="5"/>
  <c r="B737" i="5" s="1"/>
  <c r="A736" i="5"/>
  <c r="B736" i="5" s="1"/>
  <c r="A739" i="5"/>
  <c r="B739" i="5" s="1"/>
  <c r="A738" i="5"/>
  <c r="B738" i="5" s="1"/>
  <c r="A741" i="5"/>
  <c r="B741" i="5" s="1"/>
  <c r="A740" i="5"/>
  <c r="B740" i="5" s="1"/>
  <c r="A743" i="5"/>
  <c r="B743" i="5" s="1"/>
  <c r="A742" i="5"/>
  <c r="B742" i="5" s="1"/>
  <c r="A745" i="5"/>
  <c r="B745" i="5" s="1"/>
  <c r="A744" i="5"/>
  <c r="B744" i="5" s="1"/>
  <c r="A747" i="5"/>
  <c r="B747" i="5" s="1"/>
  <c r="A746" i="5"/>
  <c r="B746" i="5" s="1"/>
  <c r="A749" i="5"/>
  <c r="B749" i="5" s="1"/>
  <c r="A748" i="5"/>
  <c r="B748" i="5" s="1"/>
  <c r="A751" i="5"/>
  <c r="B751" i="5" s="1"/>
  <c r="A750" i="5"/>
  <c r="B750" i="5" s="1"/>
  <c r="A753" i="5"/>
  <c r="A752" i="5"/>
  <c r="B752" i="5" s="1"/>
  <c r="D42" i="5"/>
  <c r="C50" i="5"/>
  <c r="D3138" i="5"/>
  <c r="C3139" i="5"/>
  <c r="J3137" i="5"/>
  <c r="L3137" i="5"/>
  <c r="G3138" i="5"/>
  <c r="E3139" i="5"/>
  <c r="C2608" i="5"/>
  <c r="D2607" i="5"/>
  <c r="B2606" i="5"/>
  <c r="A2607" i="5"/>
  <c r="J2606" i="5"/>
  <c r="L2606" i="5"/>
  <c r="E2608" i="5"/>
  <c r="G2607" i="5"/>
  <c r="J2437" i="5"/>
  <c r="L2437" i="5"/>
  <c r="E2439" i="5"/>
  <c r="G2438" i="5"/>
  <c r="I125" i="4"/>
  <c r="J125" i="4" s="1"/>
  <c r="L125" i="4"/>
  <c r="A2495" i="5"/>
  <c r="B2494" i="5"/>
  <c r="A2182" i="5"/>
  <c r="B2181" i="5"/>
  <c r="G2495" i="5"/>
  <c r="E2496" i="5"/>
  <c r="C2499" i="5"/>
  <c r="D2498" i="5"/>
  <c r="J2494" i="5"/>
  <c r="L2494" i="5"/>
  <c r="C2075" i="5"/>
  <c r="D2074" i="5"/>
  <c r="E2076" i="5"/>
  <c r="G2075" i="5"/>
  <c r="J2074" i="5"/>
  <c r="L2074" i="5"/>
  <c r="A187" i="4"/>
  <c r="A188" i="4" s="1"/>
  <c r="A184" i="4"/>
  <c r="C184" i="4"/>
  <c r="B183" i="4"/>
  <c r="A190" i="4"/>
  <c r="E183" i="4"/>
  <c r="L183" i="4" s="1"/>
  <c r="A1904" i="5"/>
  <c r="B1903" i="5"/>
  <c r="D1904" i="5"/>
  <c r="C1905" i="5"/>
  <c r="G1904" i="5"/>
  <c r="E1905" i="5"/>
  <c r="J1903" i="5"/>
  <c r="L1903" i="5"/>
  <c r="E182" i="4"/>
  <c r="L182" i="4" s="1"/>
  <c r="D182" i="4"/>
  <c r="C193" i="4"/>
  <c r="I181" i="4"/>
  <c r="J181" i="4" s="1"/>
  <c r="B133" i="4"/>
  <c r="A134" i="4"/>
  <c r="J1573" i="5"/>
  <c r="L1573" i="5"/>
  <c r="E1575" i="5"/>
  <c r="G1574" i="5"/>
  <c r="C1580" i="5"/>
  <c r="D1579" i="5"/>
  <c r="C127" i="4"/>
  <c r="E126" i="4"/>
  <c r="D126" i="4"/>
  <c r="J1370" i="5"/>
  <c r="L1370" i="5"/>
  <c r="E1372" i="5"/>
  <c r="G1371" i="5"/>
  <c r="D1373" i="5"/>
  <c r="C1374" i="5"/>
  <c r="B730" i="5"/>
  <c r="A754" i="5"/>
  <c r="D666" i="5"/>
  <c r="C667" i="5"/>
  <c r="C668" i="5" s="1"/>
  <c r="D668" i="5" s="1"/>
  <c r="L665" i="5"/>
  <c r="J665" i="5"/>
  <c r="E667" i="5"/>
  <c r="E668" i="5" s="1"/>
  <c r="G666" i="5"/>
  <c r="J487" i="5"/>
  <c r="M42" i="5"/>
  <c r="J525" i="5"/>
  <c r="L50" i="5"/>
  <c r="J50" i="5"/>
  <c r="K50" i="5" s="1"/>
  <c r="M50" i="5" s="1"/>
  <c r="A41" i="4"/>
  <c r="B40" i="4"/>
  <c r="A494" i="5"/>
  <c r="B493" i="5"/>
  <c r="A52" i="5"/>
  <c r="B51" i="5"/>
  <c r="L525" i="5"/>
  <c r="E527" i="5"/>
  <c r="G526" i="5"/>
  <c r="C521" i="5"/>
  <c r="D520" i="5"/>
  <c r="L487" i="5"/>
  <c r="E488" i="5"/>
  <c r="G488" i="5" s="1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B753" i="5"/>
  <c r="F668" i="5"/>
  <c r="G668" i="5"/>
  <c r="E670" i="5"/>
  <c r="F670" i="5" s="1"/>
  <c r="E669" i="5"/>
  <c r="C670" i="5"/>
  <c r="D670" i="5" s="1"/>
  <c r="C669" i="5"/>
  <c r="D669" i="5" s="1"/>
  <c r="E672" i="5"/>
  <c r="F672" i="5" s="1"/>
  <c r="E671" i="5"/>
  <c r="C672" i="5"/>
  <c r="D672" i="5" s="1"/>
  <c r="C671" i="5"/>
  <c r="D671" i="5" s="1"/>
  <c r="E674" i="5"/>
  <c r="F674" i="5" s="1"/>
  <c r="E673" i="5"/>
  <c r="C674" i="5"/>
  <c r="D674" i="5" s="1"/>
  <c r="C673" i="5"/>
  <c r="D673" i="5" s="1"/>
  <c r="E676" i="5"/>
  <c r="F676" i="5" s="1"/>
  <c r="E675" i="5"/>
  <c r="C676" i="5"/>
  <c r="D676" i="5" s="1"/>
  <c r="C675" i="5"/>
  <c r="D675" i="5" s="1"/>
  <c r="C678" i="5"/>
  <c r="D678" i="5" s="1"/>
  <c r="C677" i="5"/>
  <c r="D677" i="5" s="1"/>
  <c r="E678" i="5"/>
  <c r="F678" i="5" s="1"/>
  <c r="E677" i="5"/>
  <c r="E680" i="5"/>
  <c r="F680" i="5" s="1"/>
  <c r="E679" i="5"/>
  <c r="C680" i="5"/>
  <c r="D680" i="5" s="1"/>
  <c r="C679" i="5"/>
  <c r="D679" i="5" s="1"/>
  <c r="E682" i="5"/>
  <c r="F682" i="5" s="1"/>
  <c r="E681" i="5"/>
  <c r="C682" i="5"/>
  <c r="D682" i="5" s="1"/>
  <c r="C681" i="5"/>
  <c r="D681" i="5" s="1"/>
  <c r="E684" i="5"/>
  <c r="F684" i="5" s="1"/>
  <c r="E683" i="5"/>
  <c r="C684" i="5"/>
  <c r="D684" i="5" s="1"/>
  <c r="C683" i="5"/>
  <c r="D683" i="5" s="1"/>
  <c r="E686" i="5"/>
  <c r="F686" i="5" s="1"/>
  <c r="E685" i="5"/>
  <c r="C686" i="5"/>
  <c r="D686" i="5" s="1"/>
  <c r="C685" i="5"/>
  <c r="D685" i="5" s="1"/>
  <c r="C688" i="5"/>
  <c r="D688" i="5" s="1"/>
  <c r="C687" i="5"/>
  <c r="D687" i="5" s="1"/>
  <c r="E688" i="5"/>
  <c r="F688" i="5" s="1"/>
  <c r="E687" i="5"/>
  <c r="E690" i="5"/>
  <c r="F690" i="5" s="1"/>
  <c r="E689" i="5"/>
  <c r="C690" i="5"/>
  <c r="D690" i="5" s="1"/>
  <c r="C689" i="5"/>
  <c r="D689" i="5" s="1"/>
  <c r="E692" i="5"/>
  <c r="F692" i="5" s="1"/>
  <c r="E691" i="5"/>
  <c r="C692" i="5"/>
  <c r="D692" i="5" s="1"/>
  <c r="C691" i="5"/>
  <c r="D691" i="5" s="1"/>
  <c r="C694" i="5"/>
  <c r="D694" i="5" s="1"/>
  <c r="C693" i="5"/>
  <c r="D693" i="5" s="1"/>
  <c r="E694" i="5"/>
  <c r="G694" i="5" s="1"/>
  <c r="E693" i="5"/>
  <c r="E696" i="5"/>
  <c r="F696" i="5" s="1"/>
  <c r="E695" i="5"/>
  <c r="C696" i="5"/>
  <c r="D696" i="5" s="1"/>
  <c r="C695" i="5"/>
  <c r="D695" i="5" s="1"/>
  <c r="E698" i="5"/>
  <c r="F698" i="5" s="1"/>
  <c r="E697" i="5"/>
  <c r="C698" i="5"/>
  <c r="D698" i="5" s="1"/>
  <c r="C697" i="5"/>
  <c r="D697" i="5" s="1"/>
  <c r="E700" i="5"/>
  <c r="G700" i="5" s="1"/>
  <c r="E699" i="5"/>
  <c r="C700" i="5"/>
  <c r="D700" i="5" s="1"/>
  <c r="C699" i="5"/>
  <c r="D699" i="5" s="1"/>
  <c r="E702" i="5"/>
  <c r="F702" i="5" s="1"/>
  <c r="E701" i="5"/>
  <c r="C702" i="5"/>
  <c r="D702" i="5" s="1"/>
  <c r="C701" i="5"/>
  <c r="D701" i="5" s="1"/>
  <c r="E704" i="5"/>
  <c r="F704" i="5" s="1"/>
  <c r="E703" i="5"/>
  <c r="C704" i="5"/>
  <c r="D704" i="5" s="1"/>
  <c r="C703" i="5"/>
  <c r="D703" i="5" s="1"/>
  <c r="C706" i="5"/>
  <c r="D706" i="5" s="1"/>
  <c r="C705" i="5"/>
  <c r="D705" i="5" s="1"/>
  <c r="E706" i="5"/>
  <c r="F706" i="5" s="1"/>
  <c r="E705" i="5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E712" i="5"/>
  <c r="F712" i="5" s="1"/>
  <c r="E711" i="5"/>
  <c r="C712" i="5"/>
  <c r="D712" i="5" s="1"/>
  <c r="C711" i="5"/>
  <c r="D711" i="5" s="1"/>
  <c r="E714" i="5"/>
  <c r="F714" i="5" s="1"/>
  <c r="E713" i="5"/>
  <c r="C714" i="5"/>
  <c r="D714" i="5" s="1"/>
  <c r="C713" i="5"/>
  <c r="D713" i="5" s="1"/>
  <c r="E717" i="5"/>
  <c r="G717" i="5" s="1"/>
  <c r="E716" i="5"/>
  <c r="E715" i="5"/>
  <c r="C717" i="5"/>
  <c r="D717" i="5" s="1"/>
  <c r="C715" i="5"/>
  <c r="D715" i="5" s="1"/>
  <c r="C716" i="5"/>
  <c r="D716" i="5" s="1"/>
  <c r="E719" i="5"/>
  <c r="F719" i="5" s="1"/>
  <c r="E718" i="5"/>
  <c r="C719" i="5"/>
  <c r="D719" i="5" s="1"/>
  <c r="C718" i="5"/>
  <c r="D718" i="5" s="1"/>
  <c r="E721" i="5"/>
  <c r="F721" i="5" s="1"/>
  <c r="E720" i="5"/>
  <c r="C721" i="5"/>
  <c r="D721" i="5" s="1"/>
  <c r="C720" i="5"/>
  <c r="D720" i="5" s="1"/>
  <c r="E723" i="5"/>
  <c r="F723" i="5" s="1"/>
  <c r="E722" i="5"/>
  <c r="C723" i="5"/>
  <c r="D723" i="5" s="1"/>
  <c r="C722" i="5"/>
  <c r="D722" i="5" s="1"/>
  <c r="D50" i="5"/>
  <c r="C51" i="5"/>
  <c r="C3140" i="5"/>
  <c r="D3139" i="5"/>
  <c r="G3139" i="5"/>
  <c r="E3140" i="5"/>
  <c r="J3138" i="5"/>
  <c r="L3138" i="5"/>
  <c r="A2608" i="5"/>
  <c r="B2607" i="5"/>
  <c r="C2609" i="5"/>
  <c r="D2608" i="5"/>
  <c r="E2609" i="5"/>
  <c r="G2608" i="5"/>
  <c r="J2607" i="5"/>
  <c r="L2607" i="5"/>
  <c r="L24" i="4"/>
  <c r="L2438" i="5"/>
  <c r="J2438" i="5"/>
  <c r="E2440" i="5"/>
  <c r="G2439" i="5"/>
  <c r="I126" i="4"/>
  <c r="J126" i="4" s="1"/>
  <c r="L126" i="4"/>
  <c r="B187" i="4"/>
  <c r="A2183" i="5"/>
  <c r="B2182" i="5"/>
  <c r="A2496" i="5"/>
  <c r="B2495" i="5"/>
  <c r="D2499" i="5"/>
  <c r="C2500" i="5"/>
  <c r="E2497" i="5"/>
  <c r="G2496" i="5"/>
  <c r="L2495" i="5"/>
  <c r="J2495" i="5"/>
  <c r="C2076" i="5"/>
  <c r="D2075" i="5"/>
  <c r="J2075" i="5"/>
  <c r="L2075" i="5"/>
  <c r="E2077" i="5"/>
  <c r="G2076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906" i="5"/>
  <c r="D1905" i="5"/>
  <c r="A1905" i="5"/>
  <c r="B1904" i="5"/>
  <c r="J1904" i="5"/>
  <c r="L1904" i="5"/>
  <c r="G1905" i="5"/>
  <c r="E1906" i="5"/>
  <c r="E192" i="4"/>
  <c r="L192" i="4" s="1"/>
  <c r="D192" i="4"/>
  <c r="I182" i="4"/>
  <c r="J182" i="4" s="1"/>
  <c r="A135" i="4"/>
  <c r="B134" i="4"/>
  <c r="C1581" i="5"/>
  <c r="D1580" i="5"/>
  <c r="E1576" i="5"/>
  <c r="G1575" i="5"/>
  <c r="J1574" i="5"/>
  <c r="L1574" i="5"/>
  <c r="E127" i="4"/>
  <c r="C128" i="4"/>
  <c r="D127" i="4"/>
  <c r="J1371" i="5"/>
  <c r="L1371" i="5"/>
  <c r="E1373" i="5"/>
  <c r="G1372" i="5"/>
  <c r="D1374" i="5"/>
  <c r="C1375" i="5"/>
  <c r="C724" i="5"/>
  <c r="D667" i="5"/>
  <c r="B754" i="5"/>
  <c r="A755" i="5"/>
  <c r="J666" i="5"/>
  <c r="L666" i="5"/>
  <c r="E724" i="5"/>
  <c r="G667" i="5"/>
  <c r="I24" i="4"/>
  <c r="J24" i="4" s="1"/>
  <c r="J488" i="5"/>
  <c r="L51" i="5"/>
  <c r="J51" i="5"/>
  <c r="K51" i="5" s="1"/>
  <c r="J526" i="5"/>
  <c r="A42" i="4"/>
  <c r="B41" i="4"/>
  <c r="A53" i="5"/>
  <c r="B52" i="5"/>
  <c r="A495" i="5"/>
  <c r="B494" i="5"/>
  <c r="L526" i="5"/>
  <c r="G527" i="5"/>
  <c r="E528" i="5"/>
  <c r="D521" i="5"/>
  <c r="L488" i="5"/>
  <c r="E489" i="5"/>
  <c r="G489" i="5" s="1"/>
  <c r="E53" i="5"/>
  <c r="F53" i="5" s="1"/>
  <c r="G52" i="5"/>
  <c r="E29" i="4"/>
  <c r="C30" i="4"/>
  <c r="D30" i="4" s="1"/>
  <c r="M46" i="5" l="1"/>
  <c r="M48" i="5"/>
  <c r="G670" i="5"/>
  <c r="L670" i="5" s="1"/>
  <c r="L668" i="5"/>
  <c r="J668" i="5"/>
  <c r="K668" i="5" s="1"/>
  <c r="F669" i="5"/>
  <c r="G669" i="5"/>
  <c r="G672" i="5"/>
  <c r="L672" i="5" s="1"/>
  <c r="G674" i="5"/>
  <c r="L674" i="5" s="1"/>
  <c r="F671" i="5"/>
  <c r="G671" i="5"/>
  <c r="G676" i="5"/>
  <c r="L676" i="5" s="1"/>
  <c r="G678" i="5"/>
  <c r="L678" i="5" s="1"/>
  <c r="F673" i="5"/>
  <c r="G673" i="5"/>
  <c r="G675" i="5"/>
  <c r="F675" i="5"/>
  <c r="G692" i="5"/>
  <c r="L692" i="5" s="1"/>
  <c r="G680" i="5"/>
  <c r="L680" i="5" s="1"/>
  <c r="F677" i="5"/>
  <c r="G677" i="5"/>
  <c r="G682" i="5"/>
  <c r="J682" i="5" s="1"/>
  <c r="K682" i="5" s="1"/>
  <c r="F679" i="5"/>
  <c r="G679" i="5"/>
  <c r="G684" i="5"/>
  <c r="L684" i="5" s="1"/>
  <c r="F681" i="5"/>
  <c r="G681" i="5"/>
  <c r="F683" i="5"/>
  <c r="G683" i="5"/>
  <c r="G686" i="5"/>
  <c r="L686" i="5" s="1"/>
  <c r="G688" i="5"/>
  <c r="J688" i="5" s="1"/>
  <c r="K688" i="5" s="1"/>
  <c r="F685" i="5"/>
  <c r="G685" i="5"/>
  <c r="G690" i="5"/>
  <c r="L690" i="5" s="1"/>
  <c r="F687" i="5"/>
  <c r="G687" i="5"/>
  <c r="F689" i="5"/>
  <c r="G689" i="5"/>
  <c r="F694" i="5"/>
  <c r="G691" i="5"/>
  <c r="F691" i="5"/>
  <c r="G696" i="5"/>
  <c r="L696" i="5" s="1"/>
  <c r="F693" i="5"/>
  <c r="G693" i="5"/>
  <c r="L694" i="5"/>
  <c r="J694" i="5"/>
  <c r="K694" i="5" s="1"/>
  <c r="G698" i="5"/>
  <c r="L698" i="5" s="1"/>
  <c r="F695" i="5"/>
  <c r="G695" i="5"/>
  <c r="F700" i="5"/>
  <c r="F697" i="5"/>
  <c r="G697" i="5"/>
  <c r="G702" i="5"/>
  <c r="L702" i="5" s="1"/>
  <c r="F699" i="5"/>
  <c r="G699" i="5"/>
  <c r="L700" i="5"/>
  <c r="J700" i="5"/>
  <c r="K700" i="5" s="1"/>
  <c r="F701" i="5"/>
  <c r="G701" i="5"/>
  <c r="G704" i="5"/>
  <c r="L704" i="5" s="1"/>
  <c r="G706" i="5"/>
  <c r="L706" i="5" s="1"/>
  <c r="F703" i="5"/>
  <c r="G703" i="5"/>
  <c r="F705" i="5"/>
  <c r="G705" i="5"/>
  <c r="G708" i="5"/>
  <c r="L708" i="5" s="1"/>
  <c r="F707" i="5"/>
  <c r="G707" i="5"/>
  <c r="G710" i="5"/>
  <c r="L710" i="5" s="1"/>
  <c r="F709" i="5"/>
  <c r="G709" i="5"/>
  <c r="F717" i="5"/>
  <c r="G712" i="5"/>
  <c r="L712" i="5" s="1"/>
  <c r="G714" i="5"/>
  <c r="J714" i="5" s="1"/>
  <c r="K714" i="5" s="1"/>
  <c r="F711" i="5"/>
  <c r="G711" i="5"/>
  <c r="G719" i="5"/>
  <c r="L719" i="5" s="1"/>
  <c r="F713" i="5"/>
  <c r="G713" i="5"/>
  <c r="F715" i="5"/>
  <c r="G715" i="5"/>
  <c r="F716" i="5"/>
  <c r="G716" i="5"/>
  <c r="G721" i="5"/>
  <c r="L721" i="5" s="1"/>
  <c r="L717" i="5"/>
  <c r="J717" i="5"/>
  <c r="K717" i="5" s="1"/>
  <c r="F718" i="5"/>
  <c r="G718" i="5"/>
  <c r="F720" i="5"/>
  <c r="G720" i="5"/>
  <c r="G723" i="5"/>
  <c r="L723" i="5" s="1"/>
  <c r="F722" i="5"/>
  <c r="G722" i="5"/>
  <c r="D51" i="5"/>
  <c r="C52" i="5"/>
  <c r="L29" i="4"/>
  <c r="D3140" i="5"/>
  <c r="C3141" i="5"/>
  <c r="G3140" i="5"/>
  <c r="E3141" i="5"/>
  <c r="J3139" i="5"/>
  <c r="L3139" i="5"/>
  <c r="C2610" i="5"/>
  <c r="D2609" i="5"/>
  <c r="A2609" i="5"/>
  <c r="B2608" i="5"/>
  <c r="E2610" i="5"/>
  <c r="G2609" i="5"/>
  <c r="L2608" i="5"/>
  <c r="J2608" i="5"/>
  <c r="L2439" i="5"/>
  <c r="J2439" i="5"/>
  <c r="E2441" i="5"/>
  <c r="G2440" i="5"/>
  <c r="I127" i="4"/>
  <c r="J127" i="4" s="1"/>
  <c r="L127" i="4"/>
  <c r="A2497" i="5"/>
  <c r="B2496" i="5"/>
  <c r="A2184" i="5"/>
  <c r="B2183" i="5"/>
  <c r="E2498" i="5"/>
  <c r="G2497" i="5"/>
  <c r="J2496" i="5"/>
  <c r="L2496" i="5"/>
  <c r="C2501" i="5"/>
  <c r="D2500" i="5"/>
  <c r="C2077" i="5"/>
  <c r="D2076" i="5"/>
  <c r="J2076" i="5"/>
  <c r="L2076" i="5"/>
  <c r="E2078" i="5"/>
  <c r="G2077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905" i="5"/>
  <c r="A1906" i="5"/>
  <c r="D1906" i="5"/>
  <c r="C1907" i="5"/>
  <c r="E1907" i="5"/>
  <c r="G1906" i="5"/>
  <c r="J1905" i="5"/>
  <c r="L1905" i="5"/>
  <c r="I192" i="4"/>
  <c r="A136" i="4"/>
  <c r="B135" i="4"/>
  <c r="J1575" i="5"/>
  <c r="L1575" i="5"/>
  <c r="E1577" i="5"/>
  <c r="G1576" i="5"/>
  <c r="C1582" i="5"/>
  <c r="D1581" i="5"/>
  <c r="I29" i="4"/>
  <c r="J29" i="4" s="1"/>
  <c r="C129" i="4"/>
  <c r="E128" i="4"/>
  <c r="D128" i="4"/>
  <c r="D1375" i="5"/>
  <c r="C1376" i="5"/>
  <c r="J1372" i="5"/>
  <c r="L1372" i="5"/>
  <c r="E1374" i="5"/>
  <c r="G1373" i="5"/>
  <c r="B755" i="5"/>
  <c r="A756" i="5"/>
  <c r="C725" i="5"/>
  <c r="D724" i="5"/>
  <c r="J667" i="5"/>
  <c r="L667" i="5"/>
  <c r="E725" i="5"/>
  <c r="G724" i="5"/>
  <c r="M51" i="5"/>
  <c r="J489" i="5"/>
  <c r="L52" i="5"/>
  <c r="J52" i="5"/>
  <c r="K52" i="5" s="1"/>
  <c r="J527" i="5"/>
  <c r="A43" i="4"/>
  <c r="B42" i="4"/>
  <c r="A496" i="5"/>
  <c r="B495" i="5"/>
  <c r="A54" i="5"/>
  <c r="B53" i="5"/>
  <c r="E529" i="5"/>
  <c r="G528" i="5"/>
  <c r="L527" i="5"/>
  <c r="C523" i="5"/>
  <c r="D522" i="5"/>
  <c r="L489" i="5"/>
  <c r="E490" i="5"/>
  <c r="G490" i="5" s="1"/>
  <c r="E54" i="5"/>
  <c r="F54" i="5" s="1"/>
  <c r="G53" i="5"/>
  <c r="C31" i="4"/>
  <c r="D31" i="4" s="1"/>
  <c r="E30" i="4"/>
  <c r="J670" i="5" l="1"/>
  <c r="K670" i="5" s="1"/>
  <c r="J676" i="5"/>
  <c r="K676" i="5" s="1"/>
  <c r="J680" i="5"/>
  <c r="K680" i="5" s="1"/>
  <c r="J674" i="5"/>
  <c r="K674" i="5" s="1"/>
  <c r="M668" i="5"/>
  <c r="J672" i="5"/>
  <c r="K672" i="5" s="1"/>
  <c r="M672" i="5" s="1"/>
  <c r="L669" i="5"/>
  <c r="J669" i="5"/>
  <c r="K669" i="5" s="1"/>
  <c r="M670" i="5"/>
  <c r="J678" i="5"/>
  <c r="K678" i="5" s="1"/>
  <c r="M678" i="5" s="1"/>
  <c r="J671" i="5"/>
  <c r="K671" i="5" s="1"/>
  <c r="L671" i="5"/>
  <c r="L673" i="5"/>
  <c r="J673" i="5"/>
  <c r="K673" i="5" s="1"/>
  <c r="J692" i="5"/>
  <c r="K692" i="5" s="1"/>
  <c r="L675" i="5"/>
  <c r="J675" i="5"/>
  <c r="K675" i="5" s="1"/>
  <c r="L682" i="5"/>
  <c r="J698" i="5"/>
  <c r="K698" i="5" s="1"/>
  <c r="L677" i="5"/>
  <c r="J677" i="5"/>
  <c r="K677" i="5" s="1"/>
  <c r="L688" i="5"/>
  <c r="L679" i="5"/>
  <c r="J679" i="5"/>
  <c r="K679" i="5" s="1"/>
  <c r="J684" i="5"/>
  <c r="K684" i="5" s="1"/>
  <c r="M684" i="5" s="1"/>
  <c r="L681" i="5"/>
  <c r="J681" i="5"/>
  <c r="K681" i="5" s="1"/>
  <c r="J690" i="5"/>
  <c r="K690" i="5" s="1"/>
  <c r="J686" i="5"/>
  <c r="K686" i="5" s="1"/>
  <c r="M682" i="5"/>
  <c r="L683" i="5"/>
  <c r="J683" i="5"/>
  <c r="K683" i="5" s="1"/>
  <c r="J696" i="5"/>
  <c r="K696" i="5" s="1"/>
  <c r="L685" i="5"/>
  <c r="J685" i="5"/>
  <c r="K685" i="5" s="1"/>
  <c r="J687" i="5"/>
  <c r="K687" i="5" s="1"/>
  <c r="L687" i="5"/>
  <c r="M688" i="5"/>
  <c r="L689" i="5"/>
  <c r="J689" i="5"/>
  <c r="K689" i="5" s="1"/>
  <c r="L691" i="5"/>
  <c r="J691" i="5"/>
  <c r="K691" i="5" s="1"/>
  <c r="L693" i="5"/>
  <c r="J693" i="5"/>
  <c r="K693" i="5" s="1"/>
  <c r="M694" i="5"/>
  <c r="L695" i="5"/>
  <c r="J695" i="5"/>
  <c r="K695" i="5" s="1"/>
  <c r="J706" i="5"/>
  <c r="K706" i="5" s="1"/>
  <c r="L697" i="5"/>
  <c r="J697" i="5"/>
  <c r="K697" i="5" s="1"/>
  <c r="J702" i="5"/>
  <c r="K702" i="5" s="1"/>
  <c r="M702" i="5" s="1"/>
  <c r="L699" i="5"/>
  <c r="J699" i="5"/>
  <c r="K699" i="5" s="1"/>
  <c r="M700" i="5"/>
  <c r="J704" i="5"/>
  <c r="K704" i="5" s="1"/>
  <c r="M704" i="5" s="1"/>
  <c r="L701" i="5"/>
  <c r="J701" i="5"/>
  <c r="K701" i="5" s="1"/>
  <c r="M701" i="5" s="1"/>
  <c r="L703" i="5"/>
  <c r="J703" i="5"/>
  <c r="K703" i="5" s="1"/>
  <c r="L705" i="5"/>
  <c r="J705" i="5"/>
  <c r="K705" i="5" s="1"/>
  <c r="J708" i="5"/>
  <c r="K708" i="5" s="1"/>
  <c r="M708" i="5" s="1"/>
  <c r="J719" i="5"/>
  <c r="K719" i="5" s="1"/>
  <c r="M719" i="5" s="1"/>
  <c r="L707" i="5"/>
  <c r="J707" i="5"/>
  <c r="K707" i="5" s="1"/>
  <c r="J710" i="5"/>
  <c r="K710" i="5" s="1"/>
  <c r="L714" i="5"/>
  <c r="J712" i="5"/>
  <c r="K712" i="5" s="1"/>
  <c r="M712" i="5" s="1"/>
  <c r="L709" i="5"/>
  <c r="J709" i="5"/>
  <c r="K709" i="5" s="1"/>
  <c r="L711" i="5"/>
  <c r="J711" i="5"/>
  <c r="K711" i="5" s="1"/>
  <c r="M714" i="5"/>
  <c r="L713" i="5"/>
  <c r="J713" i="5"/>
  <c r="K713" i="5" s="1"/>
  <c r="J721" i="5"/>
  <c r="K721" i="5" s="1"/>
  <c r="J716" i="5"/>
  <c r="K716" i="5" s="1"/>
  <c r="L716" i="5"/>
  <c r="L715" i="5"/>
  <c r="J715" i="5"/>
  <c r="K715" i="5" s="1"/>
  <c r="M717" i="5"/>
  <c r="L718" i="5"/>
  <c r="J718" i="5"/>
  <c r="K718" i="5" s="1"/>
  <c r="L720" i="5"/>
  <c r="J720" i="5"/>
  <c r="K720" i="5" s="1"/>
  <c r="J723" i="5"/>
  <c r="K723" i="5" s="1"/>
  <c r="L722" i="5"/>
  <c r="J722" i="5"/>
  <c r="K722" i="5" s="1"/>
  <c r="D52" i="5"/>
  <c r="C53" i="5"/>
  <c r="L30" i="4"/>
  <c r="C3142" i="5"/>
  <c r="D3141" i="5"/>
  <c r="E3142" i="5"/>
  <c r="G3141" i="5"/>
  <c r="L3140" i="5"/>
  <c r="J3140" i="5"/>
  <c r="B2609" i="5"/>
  <c r="A2610" i="5"/>
  <c r="C2611" i="5"/>
  <c r="D2610" i="5"/>
  <c r="J2609" i="5"/>
  <c r="L2609" i="5"/>
  <c r="E2611" i="5"/>
  <c r="G2610" i="5"/>
  <c r="J2440" i="5"/>
  <c r="L2440" i="5"/>
  <c r="E2442" i="5"/>
  <c r="G2441" i="5"/>
  <c r="I128" i="4"/>
  <c r="J128" i="4" s="1"/>
  <c r="L128" i="4"/>
  <c r="B2184" i="5"/>
  <c r="A2185" i="5"/>
  <c r="A2498" i="5"/>
  <c r="B2497" i="5"/>
  <c r="C2502" i="5"/>
  <c r="D2501" i="5"/>
  <c r="L2497" i="5"/>
  <c r="J2497" i="5"/>
  <c r="E2499" i="5"/>
  <c r="G2498" i="5"/>
  <c r="J184" i="4"/>
  <c r="D2077" i="5"/>
  <c r="C2078" i="5"/>
  <c r="G2078" i="5"/>
  <c r="E2079" i="5"/>
  <c r="J2077" i="5"/>
  <c r="L2077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907" i="5"/>
  <c r="C1908" i="5"/>
  <c r="B1906" i="5"/>
  <c r="A1907" i="5"/>
  <c r="J1906" i="5"/>
  <c r="L1906" i="5"/>
  <c r="E1908" i="5"/>
  <c r="G1907" i="5"/>
  <c r="A137" i="4"/>
  <c r="B136" i="4"/>
  <c r="J1576" i="5"/>
  <c r="L1576" i="5"/>
  <c r="E1578" i="5"/>
  <c r="G1577" i="5"/>
  <c r="C1583" i="5"/>
  <c r="D1582" i="5"/>
  <c r="C130" i="4"/>
  <c r="D129" i="4"/>
  <c r="E129" i="4"/>
  <c r="J1373" i="5"/>
  <c r="L1373" i="5"/>
  <c r="E1375" i="5"/>
  <c r="G1374" i="5"/>
  <c r="C1377" i="5"/>
  <c r="D1376" i="5"/>
  <c r="C726" i="5"/>
  <c r="D725" i="5"/>
  <c r="B756" i="5"/>
  <c r="A757" i="5"/>
  <c r="E726" i="5"/>
  <c r="G725" i="5"/>
  <c r="J724" i="5"/>
  <c r="L724" i="5"/>
  <c r="I30" i="4"/>
  <c r="J30" i="4" s="1"/>
  <c r="J490" i="5"/>
  <c r="M52" i="5"/>
  <c r="J528" i="5"/>
  <c r="L53" i="5"/>
  <c r="J53" i="5"/>
  <c r="K53" i="5" s="1"/>
  <c r="A44" i="4"/>
  <c r="B43" i="4"/>
  <c r="A55" i="5"/>
  <c r="A56" i="5" s="1"/>
  <c r="B56" i="5" s="1"/>
  <c r="B54" i="5"/>
  <c r="A497" i="5"/>
  <c r="B496" i="5"/>
  <c r="L528" i="5"/>
  <c r="E530" i="5"/>
  <c r="G529" i="5"/>
  <c r="C524" i="5"/>
  <c r="D523" i="5"/>
  <c r="L490" i="5"/>
  <c r="E491" i="5"/>
  <c r="G491" i="5" s="1"/>
  <c r="E55" i="5"/>
  <c r="G54" i="5"/>
  <c r="C32" i="4"/>
  <c r="D32" i="4" s="1"/>
  <c r="E31" i="4"/>
  <c r="L31" i="4" s="1"/>
  <c r="M676" i="5" l="1"/>
  <c r="M680" i="5"/>
  <c r="M692" i="5"/>
  <c r="M674" i="5"/>
  <c r="M669" i="5"/>
  <c r="M671" i="5"/>
  <c r="M673" i="5"/>
  <c r="M698" i="5"/>
  <c r="M675" i="5"/>
  <c r="M686" i="5"/>
  <c r="M677" i="5"/>
  <c r="M690" i="5"/>
  <c r="M679" i="5"/>
  <c r="M681" i="5"/>
  <c r="M696" i="5"/>
  <c r="M683" i="5"/>
  <c r="M685" i="5"/>
  <c r="M687" i="5"/>
  <c r="M689" i="5"/>
  <c r="M691" i="5"/>
  <c r="M693" i="5"/>
  <c r="M706" i="5"/>
  <c r="M695" i="5"/>
  <c r="M697" i="5"/>
  <c r="M699" i="5"/>
  <c r="M703" i="5"/>
  <c r="M705" i="5"/>
  <c r="M710" i="5"/>
  <c r="M707" i="5"/>
  <c r="M709" i="5"/>
  <c r="M711" i="5"/>
  <c r="M721" i="5"/>
  <c r="M713" i="5"/>
  <c r="M715" i="5"/>
  <c r="M716" i="5"/>
  <c r="M718" i="5"/>
  <c r="M720" i="5"/>
  <c r="M722" i="5"/>
  <c r="M723" i="5"/>
  <c r="F55" i="5"/>
  <c r="E56" i="5"/>
  <c r="D53" i="5"/>
  <c r="C54" i="5"/>
  <c r="D3142" i="5"/>
  <c r="C3143" i="5"/>
  <c r="L3141" i="5"/>
  <c r="J3141" i="5"/>
  <c r="E3143" i="5"/>
  <c r="G3142" i="5"/>
  <c r="C2612" i="5"/>
  <c r="D2611" i="5"/>
  <c r="A2611" i="5"/>
  <c r="B2610" i="5"/>
  <c r="J2610" i="5"/>
  <c r="L2610" i="5"/>
  <c r="E2612" i="5"/>
  <c r="G2611" i="5"/>
  <c r="J2441" i="5"/>
  <c r="L2441" i="5"/>
  <c r="E2443" i="5"/>
  <c r="G2442" i="5"/>
  <c r="I129" i="4"/>
  <c r="J129" i="4" s="1"/>
  <c r="L129" i="4"/>
  <c r="I187" i="4"/>
  <c r="J187" i="4" s="1"/>
  <c r="L187" i="4"/>
  <c r="A2499" i="5"/>
  <c r="B2498" i="5"/>
  <c r="B2185" i="5"/>
  <c r="A2186" i="5"/>
  <c r="E2500" i="5"/>
  <c r="G2499" i="5"/>
  <c r="J2498" i="5"/>
  <c r="L2498" i="5"/>
  <c r="C2503" i="5"/>
  <c r="D2502" i="5"/>
  <c r="J185" i="4"/>
  <c r="C2079" i="5"/>
  <c r="D2078" i="5"/>
  <c r="E2080" i="5"/>
  <c r="G2079" i="5"/>
  <c r="J2078" i="5"/>
  <c r="L2078" i="5"/>
  <c r="C189" i="4"/>
  <c r="D188" i="4"/>
  <c r="E188" i="4"/>
  <c r="I186" i="4"/>
  <c r="E196" i="4"/>
  <c r="L196" i="4" s="1"/>
  <c r="D196" i="4"/>
  <c r="C197" i="4"/>
  <c r="I195" i="4"/>
  <c r="J195" i="4" s="1"/>
  <c r="B1907" i="5"/>
  <c r="A1908" i="5"/>
  <c r="C1909" i="5"/>
  <c r="D1908" i="5"/>
  <c r="J1907" i="5"/>
  <c r="L1907" i="5"/>
  <c r="G1908" i="5"/>
  <c r="E1909" i="5"/>
  <c r="I31" i="4"/>
  <c r="J31" i="4" s="1"/>
  <c r="B137" i="4"/>
  <c r="A138" i="4"/>
  <c r="C1584" i="5"/>
  <c r="D1583" i="5"/>
  <c r="L1577" i="5"/>
  <c r="J1577" i="5"/>
  <c r="G1578" i="5"/>
  <c r="E1579" i="5"/>
  <c r="C131" i="4"/>
  <c r="D130" i="4"/>
  <c r="E130" i="4"/>
  <c r="J1374" i="5"/>
  <c r="L1374" i="5"/>
  <c r="E1376" i="5"/>
  <c r="G1375" i="5"/>
  <c r="C1378" i="5"/>
  <c r="D1377" i="5"/>
  <c r="B757" i="5"/>
  <c r="A758" i="5"/>
  <c r="D726" i="5"/>
  <c r="C727" i="5"/>
  <c r="J725" i="5"/>
  <c r="L725" i="5"/>
  <c r="E727" i="5"/>
  <c r="G726" i="5"/>
  <c r="M53" i="5"/>
  <c r="L54" i="5"/>
  <c r="J54" i="5"/>
  <c r="K54" i="5" s="1"/>
  <c r="J491" i="5"/>
  <c r="J529" i="5"/>
  <c r="A45" i="4"/>
  <c r="B44" i="4"/>
  <c r="A498" i="5"/>
  <c r="B497" i="5"/>
  <c r="A57" i="5"/>
  <c r="B55" i="5"/>
  <c r="L529" i="5"/>
  <c r="G530" i="5"/>
  <c r="E531" i="5"/>
  <c r="C525" i="5"/>
  <c r="D524" i="5"/>
  <c r="L491" i="5"/>
  <c r="E492" i="5"/>
  <c r="G492" i="5" s="1"/>
  <c r="E57" i="5"/>
  <c r="F57" i="5" s="1"/>
  <c r="G55" i="5"/>
  <c r="C33" i="4"/>
  <c r="D33" i="4" s="1"/>
  <c r="E32" i="4"/>
  <c r="F56" i="5" l="1"/>
  <c r="G56" i="5"/>
  <c r="D54" i="5"/>
  <c r="C55" i="5"/>
  <c r="C56" i="5" s="1"/>
  <c r="D56" i="5" s="1"/>
  <c r="D3143" i="5"/>
  <c r="C3144" i="5"/>
  <c r="J3142" i="5"/>
  <c r="L3142" i="5"/>
  <c r="E3144" i="5"/>
  <c r="G3143" i="5"/>
  <c r="B2611" i="5"/>
  <c r="A2612" i="5"/>
  <c r="D2612" i="5"/>
  <c r="C2613" i="5"/>
  <c r="L2611" i="5"/>
  <c r="J2611" i="5"/>
  <c r="E2613" i="5"/>
  <c r="G2612" i="5"/>
  <c r="L32" i="4"/>
  <c r="J2442" i="5"/>
  <c r="L2442" i="5"/>
  <c r="E2444" i="5"/>
  <c r="G2443" i="5"/>
  <c r="I130" i="4"/>
  <c r="J130" i="4" s="1"/>
  <c r="L130" i="4"/>
  <c r="I188" i="4"/>
  <c r="J188" i="4" s="1"/>
  <c r="L188" i="4"/>
  <c r="B2186" i="5"/>
  <c r="A2187" i="5"/>
  <c r="B2499" i="5"/>
  <c r="A2500" i="5"/>
  <c r="J2499" i="5"/>
  <c r="L2499" i="5"/>
  <c r="E2501" i="5"/>
  <c r="G2500" i="5"/>
  <c r="D2503" i="5"/>
  <c r="C2504" i="5"/>
  <c r="J186" i="4"/>
  <c r="C2080" i="5"/>
  <c r="D2079" i="5"/>
  <c r="J2079" i="5"/>
  <c r="L2079" i="5"/>
  <c r="G2080" i="5"/>
  <c r="E2081" i="5"/>
  <c r="C190" i="4"/>
  <c r="E189" i="4"/>
  <c r="D189" i="4"/>
  <c r="I196" i="4"/>
  <c r="J196" i="4" s="1"/>
  <c r="E197" i="4"/>
  <c r="L197" i="4" s="1"/>
  <c r="D197" i="4"/>
  <c r="C198" i="4"/>
  <c r="D1909" i="5"/>
  <c r="C1910" i="5"/>
  <c r="B1908" i="5"/>
  <c r="A1909" i="5"/>
  <c r="E1910" i="5"/>
  <c r="G1909" i="5"/>
  <c r="L1908" i="5"/>
  <c r="J1908" i="5"/>
  <c r="A139" i="4"/>
  <c r="B138" i="4"/>
  <c r="L1578" i="5"/>
  <c r="J1578" i="5"/>
  <c r="E1580" i="5"/>
  <c r="G1579" i="5"/>
  <c r="C1585" i="5"/>
  <c r="D1584" i="5"/>
  <c r="D131" i="4"/>
  <c r="C132" i="4"/>
  <c r="E131" i="4"/>
  <c r="J1375" i="5"/>
  <c r="L1375" i="5"/>
  <c r="E1377" i="5"/>
  <c r="G1376" i="5"/>
  <c r="C1379" i="5"/>
  <c r="D1378" i="5"/>
  <c r="C728" i="5"/>
  <c r="D727" i="5"/>
  <c r="B758" i="5"/>
  <c r="A759" i="5"/>
  <c r="J726" i="5"/>
  <c r="L726" i="5"/>
  <c r="E728" i="5"/>
  <c r="G727" i="5"/>
  <c r="I32" i="4"/>
  <c r="J32" i="4" s="1"/>
  <c r="J530" i="5"/>
  <c r="M54" i="5"/>
  <c r="J492" i="5"/>
  <c r="L55" i="5"/>
  <c r="J55" i="5"/>
  <c r="K55" i="5" s="1"/>
  <c r="M55" i="5" s="1"/>
  <c r="A46" i="4"/>
  <c r="B45" i="4"/>
  <c r="A58" i="5"/>
  <c r="B57" i="5"/>
  <c r="A499" i="5"/>
  <c r="B498" i="5"/>
  <c r="G531" i="5"/>
  <c r="E532" i="5"/>
  <c r="L530" i="5"/>
  <c r="C526" i="5"/>
  <c r="D525" i="5"/>
  <c r="L492" i="5"/>
  <c r="E493" i="5"/>
  <c r="G493" i="5" s="1"/>
  <c r="E58" i="5"/>
  <c r="F58" i="5" s="1"/>
  <c r="G57" i="5"/>
  <c r="C34" i="4"/>
  <c r="D34" i="4" s="1"/>
  <c r="E33" i="4"/>
  <c r="L33" i="4" s="1"/>
  <c r="L56" i="5" l="1"/>
  <c r="J56" i="5"/>
  <c r="K56" i="5" s="1"/>
  <c r="M56" i="5" s="1"/>
  <c r="D55" i="5"/>
  <c r="C57" i="5"/>
  <c r="D3144" i="5"/>
  <c r="C3145" i="5"/>
  <c r="J3143" i="5"/>
  <c r="L3143" i="5"/>
  <c r="E3145" i="5"/>
  <c r="G3144" i="5"/>
  <c r="C2614" i="5"/>
  <c r="D2613" i="5"/>
  <c r="A2613" i="5"/>
  <c r="B2612" i="5"/>
  <c r="J2612" i="5"/>
  <c r="L2612" i="5"/>
  <c r="E2614" i="5"/>
  <c r="G2613" i="5"/>
  <c r="J2443" i="5"/>
  <c r="L2443" i="5"/>
  <c r="E2445" i="5"/>
  <c r="G2444" i="5"/>
  <c r="I131" i="4"/>
  <c r="J131" i="4" s="1"/>
  <c r="L131" i="4"/>
  <c r="I189" i="4"/>
  <c r="J189" i="4" s="1"/>
  <c r="L189" i="4"/>
  <c r="B2500" i="5"/>
  <c r="A2501" i="5"/>
  <c r="B2187" i="5"/>
  <c r="A2188" i="5"/>
  <c r="J2500" i="5"/>
  <c r="L2500" i="5"/>
  <c r="E2502" i="5"/>
  <c r="G2501" i="5"/>
  <c r="D2504" i="5"/>
  <c r="C2505" i="5"/>
  <c r="C2081" i="5"/>
  <c r="D2080" i="5"/>
  <c r="E2082" i="5"/>
  <c r="G2081" i="5"/>
  <c r="L2080" i="5"/>
  <c r="J2080" i="5"/>
  <c r="C191" i="4"/>
  <c r="D190" i="4"/>
  <c r="E190" i="4"/>
  <c r="E198" i="4"/>
  <c r="L198" i="4" s="1"/>
  <c r="D198" i="4"/>
  <c r="C199" i="4"/>
  <c r="I197" i="4"/>
  <c r="J197" i="4" s="1"/>
  <c r="B1909" i="5"/>
  <c r="A1910" i="5"/>
  <c r="D1910" i="5"/>
  <c r="C1911" i="5"/>
  <c r="J1909" i="5"/>
  <c r="L1909" i="5"/>
  <c r="E1911" i="5"/>
  <c r="G1910" i="5"/>
  <c r="A140" i="4"/>
  <c r="B139" i="4"/>
  <c r="J1579" i="5"/>
  <c r="L1579" i="5"/>
  <c r="D1585" i="5"/>
  <c r="C1586" i="5"/>
  <c r="E1581" i="5"/>
  <c r="G1580" i="5"/>
  <c r="I33" i="4"/>
  <c r="J33" i="4" s="1"/>
  <c r="E132" i="4"/>
  <c r="C133" i="4"/>
  <c r="C134" i="4" s="1"/>
  <c r="D132" i="4"/>
  <c r="C1380" i="5"/>
  <c r="D1379" i="5"/>
  <c r="J1376" i="5"/>
  <c r="L1376" i="5"/>
  <c r="E1378" i="5"/>
  <c r="G1377" i="5"/>
  <c r="A760" i="5"/>
  <c r="B759" i="5"/>
  <c r="D728" i="5"/>
  <c r="C729" i="5"/>
  <c r="J727" i="5"/>
  <c r="L727" i="5"/>
  <c r="E729" i="5"/>
  <c r="G728" i="5"/>
  <c r="J493" i="5"/>
  <c r="L57" i="5"/>
  <c r="J57" i="5"/>
  <c r="K57" i="5" s="1"/>
  <c r="M57" i="5" s="1"/>
  <c r="J531" i="5"/>
  <c r="A47" i="4"/>
  <c r="A48" i="4" s="1"/>
  <c r="B48" i="4" s="1"/>
  <c r="B46" i="4"/>
  <c r="A500" i="5"/>
  <c r="B499" i="5"/>
  <c r="A59" i="5"/>
  <c r="B58" i="5"/>
  <c r="G532" i="5"/>
  <c r="E533" i="5"/>
  <c r="L531" i="5"/>
  <c r="C527" i="5"/>
  <c r="D526" i="5"/>
  <c r="L493" i="5"/>
  <c r="E494" i="5"/>
  <c r="G494" i="5" s="1"/>
  <c r="E59" i="5"/>
  <c r="F59" i="5" s="1"/>
  <c r="G58" i="5"/>
  <c r="C35" i="4"/>
  <c r="D35" i="4" s="1"/>
  <c r="E34" i="4"/>
  <c r="B47" i="4" l="1"/>
  <c r="A49" i="4"/>
  <c r="B49" i="4" s="1"/>
  <c r="D57" i="5"/>
  <c r="C58" i="5"/>
  <c r="D3145" i="5"/>
  <c r="C3146" i="5"/>
  <c r="E3146" i="5"/>
  <c r="G3145" i="5"/>
  <c r="J3144" i="5"/>
  <c r="L3144" i="5"/>
  <c r="B2613" i="5"/>
  <c r="A2614" i="5"/>
  <c r="D2614" i="5"/>
  <c r="C2615" i="5"/>
  <c r="J2613" i="5"/>
  <c r="L2613" i="5"/>
  <c r="E2615" i="5"/>
  <c r="G2614" i="5"/>
  <c r="L34" i="4"/>
  <c r="L2444" i="5"/>
  <c r="J2444" i="5"/>
  <c r="E2446" i="5"/>
  <c r="G2445" i="5"/>
  <c r="I190" i="4"/>
  <c r="J190" i="4" s="1"/>
  <c r="L190" i="4"/>
  <c r="I132" i="4"/>
  <c r="J132" i="4" s="1"/>
  <c r="L132" i="4"/>
  <c r="A2189" i="5"/>
  <c r="B2188" i="5"/>
  <c r="B2501" i="5"/>
  <c r="A2502" i="5"/>
  <c r="C2506" i="5"/>
  <c r="D2505" i="5"/>
  <c r="J2501" i="5"/>
  <c r="L2501" i="5"/>
  <c r="E2503" i="5"/>
  <c r="G2502" i="5"/>
  <c r="C2082" i="5"/>
  <c r="D2081" i="5"/>
  <c r="J2081" i="5"/>
  <c r="L2081" i="5"/>
  <c r="E2083" i="5"/>
  <c r="G2082" i="5"/>
  <c r="D191" i="4"/>
  <c r="E191" i="4"/>
  <c r="E199" i="4"/>
  <c r="L199" i="4" s="1"/>
  <c r="D199" i="4"/>
  <c r="C200" i="4"/>
  <c r="I198" i="4"/>
  <c r="J198" i="4" s="1"/>
  <c r="C1912" i="5"/>
  <c r="D1911" i="5"/>
  <c r="A1911" i="5"/>
  <c r="B1910" i="5"/>
  <c r="J1910" i="5"/>
  <c r="L1910" i="5"/>
  <c r="E1912" i="5"/>
  <c r="G1911" i="5"/>
  <c r="C135" i="4"/>
  <c r="E134" i="4"/>
  <c r="L134" i="4" s="1"/>
  <c r="D134" i="4"/>
  <c r="A141" i="4"/>
  <c r="B140" i="4"/>
  <c r="E1582" i="5"/>
  <c r="G1581" i="5"/>
  <c r="C1587" i="5"/>
  <c r="D1586" i="5"/>
  <c r="J1580" i="5"/>
  <c r="L1580" i="5"/>
  <c r="D133" i="4"/>
  <c r="E133" i="4"/>
  <c r="E1379" i="5"/>
  <c r="G1378" i="5"/>
  <c r="C1381" i="5"/>
  <c r="D1380" i="5"/>
  <c r="L1377" i="5"/>
  <c r="J1377" i="5"/>
  <c r="C730" i="5"/>
  <c r="C731" i="5" s="1"/>
  <c r="D731" i="5" s="1"/>
  <c r="D729" i="5"/>
  <c r="A761" i="5"/>
  <c r="B760" i="5"/>
  <c r="J728" i="5"/>
  <c r="L728" i="5"/>
  <c r="E730" i="5"/>
  <c r="E731" i="5" s="1"/>
  <c r="G729" i="5"/>
  <c r="I34" i="4"/>
  <c r="J34" i="4" s="1"/>
  <c r="J494" i="5"/>
  <c r="J532" i="5"/>
  <c r="L58" i="5"/>
  <c r="J58" i="5"/>
  <c r="K58" i="5" s="1"/>
  <c r="M58" i="5" s="1"/>
  <c r="A60" i="5"/>
  <c r="B59" i="5"/>
  <c r="A501" i="5"/>
  <c r="B500" i="5"/>
  <c r="E534" i="5"/>
  <c r="G533" i="5"/>
  <c r="L532" i="5"/>
  <c r="C528" i="5"/>
  <c r="D527" i="5"/>
  <c r="L494" i="5"/>
  <c r="E495" i="5"/>
  <c r="G495" i="5" s="1"/>
  <c r="E60" i="5"/>
  <c r="F60" i="5" s="1"/>
  <c r="G59" i="5"/>
  <c r="C36" i="4"/>
  <c r="D36" i="4" s="1"/>
  <c r="E35" i="4"/>
  <c r="L35" i="4" s="1"/>
  <c r="F731" i="5" l="1"/>
  <c r="G731" i="5"/>
  <c r="C733" i="5"/>
  <c r="D733" i="5" s="1"/>
  <c r="C732" i="5"/>
  <c r="D732" i="5" s="1"/>
  <c r="E733" i="5"/>
  <c r="F733" i="5" s="1"/>
  <c r="E732" i="5"/>
  <c r="E735" i="5"/>
  <c r="G735" i="5" s="1"/>
  <c r="E734" i="5"/>
  <c r="C735" i="5"/>
  <c r="D735" i="5" s="1"/>
  <c r="C734" i="5"/>
  <c r="D734" i="5" s="1"/>
  <c r="C737" i="5"/>
  <c r="D737" i="5" s="1"/>
  <c r="C736" i="5"/>
  <c r="D736" i="5" s="1"/>
  <c r="E737" i="5"/>
  <c r="F737" i="5" s="1"/>
  <c r="E736" i="5"/>
  <c r="C739" i="5"/>
  <c r="D739" i="5" s="1"/>
  <c r="C738" i="5"/>
  <c r="D738" i="5" s="1"/>
  <c r="E739" i="5"/>
  <c r="F739" i="5" s="1"/>
  <c r="E738" i="5"/>
  <c r="C741" i="5"/>
  <c r="D741" i="5" s="1"/>
  <c r="C740" i="5"/>
  <c r="D740" i="5" s="1"/>
  <c r="E741" i="5"/>
  <c r="F741" i="5" s="1"/>
  <c r="E740" i="5"/>
  <c r="C743" i="5"/>
  <c r="D743" i="5" s="1"/>
  <c r="C742" i="5"/>
  <c r="D742" i="5" s="1"/>
  <c r="E743" i="5"/>
  <c r="F743" i="5" s="1"/>
  <c r="E742" i="5"/>
  <c r="C745" i="5"/>
  <c r="D745" i="5" s="1"/>
  <c r="C744" i="5"/>
  <c r="D744" i="5" s="1"/>
  <c r="E745" i="5"/>
  <c r="F745" i="5" s="1"/>
  <c r="E744" i="5"/>
  <c r="C747" i="5"/>
  <c r="D747" i="5" s="1"/>
  <c r="C746" i="5"/>
  <c r="D746" i="5" s="1"/>
  <c r="E747" i="5"/>
  <c r="F747" i="5" s="1"/>
  <c r="E746" i="5"/>
  <c r="C749" i="5"/>
  <c r="D749" i="5" s="1"/>
  <c r="C748" i="5"/>
  <c r="D748" i="5" s="1"/>
  <c r="E749" i="5"/>
  <c r="G749" i="5" s="1"/>
  <c r="E748" i="5"/>
  <c r="C751" i="5"/>
  <c r="D751" i="5" s="1"/>
  <c r="C750" i="5"/>
  <c r="D750" i="5" s="1"/>
  <c r="E751" i="5"/>
  <c r="F751" i="5" s="1"/>
  <c r="E750" i="5"/>
  <c r="C753" i="5"/>
  <c r="C752" i="5"/>
  <c r="D752" i="5" s="1"/>
  <c r="E753" i="5"/>
  <c r="E752" i="5"/>
  <c r="D58" i="5"/>
  <c r="C59" i="5"/>
  <c r="C3147" i="5"/>
  <c r="D3146" i="5"/>
  <c r="J3145" i="5"/>
  <c r="L3145" i="5"/>
  <c r="E3147" i="5"/>
  <c r="G3146" i="5"/>
  <c r="D2615" i="5"/>
  <c r="C2616" i="5"/>
  <c r="B2614" i="5"/>
  <c r="A2615" i="5"/>
  <c r="J2614" i="5"/>
  <c r="L2614" i="5"/>
  <c r="E2616" i="5"/>
  <c r="G2615" i="5"/>
  <c r="J2445" i="5"/>
  <c r="L2445" i="5"/>
  <c r="E2447" i="5"/>
  <c r="G2446" i="5"/>
  <c r="I133" i="4"/>
  <c r="J133" i="4" s="1"/>
  <c r="L133" i="4"/>
  <c r="I191" i="4"/>
  <c r="J191" i="4" s="1"/>
  <c r="L191" i="4"/>
  <c r="A2503" i="5"/>
  <c r="B2502" i="5"/>
  <c r="A2190" i="5"/>
  <c r="B2189" i="5"/>
  <c r="J2502" i="5"/>
  <c r="L2502" i="5"/>
  <c r="E2504" i="5"/>
  <c r="G2503" i="5"/>
  <c r="C2507" i="5"/>
  <c r="D2506" i="5"/>
  <c r="D2082" i="5"/>
  <c r="C2083" i="5"/>
  <c r="E2084" i="5"/>
  <c r="G2083" i="5"/>
  <c r="J2082" i="5"/>
  <c r="L2082" i="5"/>
  <c r="I199" i="4"/>
  <c r="J199" i="4" s="1"/>
  <c r="C201" i="4"/>
  <c r="E200" i="4"/>
  <c r="L200" i="4" s="1"/>
  <c r="D200" i="4"/>
  <c r="A1912" i="5"/>
  <c r="B1911" i="5"/>
  <c r="C1913" i="5"/>
  <c r="D1912" i="5"/>
  <c r="J1911" i="5"/>
  <c r="L1911" i="5"/>
  <c r="E1913" i="5"/>
  <c r="G1912" i="5"/>
  <c r="B141" i="4"/>
  <c r="A142" i="4"/>
  <c r="I134" i="4"/>
  <c r="J134" i="4" s="1"/>
  <c r="E135" i="4"/>
  <c r="C136" i="4"/>
  <c r="D135" i="4"/>
  <c r="I35" i="4"/>
  <c r="J35" i="4" s="1"/>
  <c r="C1588" i="5"/>
  <c r="D1587" i="5"/>
  <c r="J1581" i="5"/>
  <c r="L1581" i="5"/>
  <c r="E1583" i="5"/>
  <c r="G1582" i="5"/>
  <c r="D1381" i="5"/>
  <c r="C1382" i="5"/>
  <c r="J1378" i="5"/>
  <c r="L1378" i="5"/>
  <c r="G1379" i="5"/>
  <c r="E1380" i="5"/>
  <c r="B761" i="5"/>
  <c r="A762" i="5"/>
  <c r="C754" i="5"/>
  <c r="D730" i="5"/>
  <c r="J729" i="5"/>
  <c r="L729" i="5"/>
  <c r="E754" i="5"/>
  <c r="G730" i="5"/>
  <c r="J495" i="5"/>
  <c r="L59" i="5"/>
  <c r="J59" i="5"/>
  <c r="K59" i="5" s="1"/>
  <c r="M59" i="5" s="1"/>
  <c r="J533" i="5"/>
  <c r="B501" i="5"/>
  <c r="A502" i="5"/>
  <c r="A61" i="5"/>
  <c r="A62" i="5" s="1"/>
  <c r="B60" i="5"/>
  <c r="L533" i="5"/>
  <c r="E535" i="5"/>
  <c r="G534" i="5"/>
  <c r="C529" i="5"/>
  <c r="D528" i="5"/>
  <c r="L495" i="5"/>
  <c r="E496" i="5"/>
  <c r="G496" i="5" s="1"/>
  <c r="E61" i="5"/>
  <c r="G60" i="5"/>
  <c r="C37" i="4"/>
  <c r="D37" i="4" s="1"/>
  <c r="E36" i="4"/>
  <c r="L36" i="4" s="1"/>
  <c r="B62" i="5" l="1"/>
  <c r="A63" i="5"/>
  <c r="B63" i="5" s="1"/>
  <c r="G733" i="5"/>
  <c r="J733" i="5" s="1"/>
  <c r="K733" i="5" s="1"/>
  <c r="F753" i="5"/>
  <c r="D753" i="5"/>
  <c r="L731" i="5"/>
  <c r="J731" i="5"/>
  <c r="K731" i="5" s="1"/>
  <c r="F732" i="5"/>
  <c r="G732" i="5"/>
  <c r="F735" i="5"/>
  <c r="F734" i="5"/>
  <c r="G734" i="5"/>
  <c r="L735" i="5"/>
  <c r="J735" i="5"/>
  <c r="K735" i="5" s="1"/>
  <c r="G737" i="5"/>
  <c r="J737" i="5" s="1"/>
  <c r="K737" i="5" s="1"/>
  <c r="M737" i="5" s="1"/>
  <c r="G739" i="5"/>
  <c r="L739" i="5" s="1"/>
  <c r="F736" i="5"/>
  <c r="G736" i="5"/>
  <c r="G741" i="5"/>
  <c r="L741" i="5" s="1"/>
  <c r="F738" i="5"/>
  <c r="G738" i="5"/>
  <c r="F740" i="5"/>
  <c r="G740" i="5"/>
  <c r="G743" i="5"/>
  <c r="L743" i="5" s="1"/>
  <c r="G742" i="5"/>
  <c r="F742" i="5"/>
  <c r="G745" i="5"/>
  <c r="L745" i="5" s="1"/>
  <c r="G747" i="5"/>
  <c r="J747" i="5" s="1"/>
  <c r="K747" i="5" s="1"/>
  <c r="F744" i="5"/>
  <c r="G744" i="5"/>
  <c r="F746" i="5"/>
  <c r="G746" i="5"/>
  <c r="F749" i="5"/>
  <c r="G751" i="5"/>
  <c r="J751" i="5" s="1"/>
  <c r="K751" i="5" s="1"/>
  <c r="F748" i="5"/>
  <c r="G748" i="5"/>
  <c r="L749" i="5"/>
  <c r="J749" i="5"/>
  <c r="K749" i="5" s="1"/>
  <c r="G753" i="5"/>
  <c r="J753" i="5" s="1"/>
  <c r="K753" i="5" s="1"/>
  <c r="F750" i="5"/>
  <c r="G750" i="5"/>
  <c r="F752" i="5"/>
  <c r="G752" i="5"/>
  <c r="D59" i="5"/>
  <c r="C60" i="5"/>
  <c r="D3147" i="5"/>
  <c r="C3148" i="5"/>
  <c r="J3146" i="5"/>
  <c r="L3146" i="5"/>
  <c r="E3148" i="5"/>
  <c r="G3147" i="5"/>
  <c r="A2616" i="5"/>
  <c r="B2615" i="5"/>
  <c r="C2617" i="5"/>
  <c r="D2616" i="5"/>
  <c r="J2615" i="5"/>
  <c r="L2615" i="5"/>
  <c r="E2617" i="5"/>
  <c r="G2616" i="5"/>
  <c r="J2446" i="5"/>
  <c r="L2446" i="5"/>
  <c r="E2448" i="5"/>
  <c r="G2447" i="5"/>
  <c r="F61" i="5"/>
  <c r="E62" i="5"/>
  <c r="E63" i="5" s="1"/>
  <c r="I135" i="4"/>
  <c r="J135" i="4" s="1"/>
  <c r="L135" i="4"/>
  <c r="A2191" i="5"/>
  <c r="B2190" i="5"/>
  <c r="A2504" i="5"/>
  <c r="B2503" i="5"/>
  <c r="L2503" i="5"/>
  <c r="J2503" i="5"/>
  <c r="E2505" i="5"/>
  <c r="G2504" i="5"/>
  <c r="D2507" i="5"/>
  <c r="C2508" i="5"/>
  <c r="C2084" i="5"/>
  <c r="D2083" i="5"/>
  <c r="J2083" i="5"/>
  <c r="L2083" i="5"/>
  <c r="E2085" i="5"/>
  <c r="G2084" i="5"/>
  <c r="I200" i="4"/>
  <c r="J200" i="4" s="1"/>
  <c r="C202" i="4"/>
  <c r="D201" i="4"/>
  <c r="E201" i="4"/>
  <c r="L201" i="4" s="1"/>
  <c r="D1913" i="5"/>
  <c r="C1914" i="5"/>
  <c r="A1913" i="5"/>
  <c r="B1912" i="5"/>
  <c r="J1912" i="5"/>
  <c r="L1912" i="5"/>
  <c r="E1914" i="5"/>
  <c r="G1913" i="5"/>
  <c r="C137" i="4"/>
  <c r="E136" i="4"/>
  <c r="D136" i="4"/>
  <c r="A143" i="4"/>
  <c r="B142" i="4"/>
  <c r="E1584" i="5"/>
  <c r="G1583" i="5"/>
  <c r="J1582" i="5"/>
  <c r="L1582" i="5"/>
  <c r="C1589" i="5"/>
  <c r="D1588" i="5"/>
  <c r="I36" i="4"/>
  <c r="J36" i="4" s="1"/>
  <c r="E1381" i="5"/>
  <c r="G1380" i="5"/>
  <c r="C1383" i="5"/>
  <c r="D1382" i="5"/>
  <c r="J1379" i="5"/>
  <c r="L1379" i="5"/>
  <c r="C755" i="5"/>
  <c r="D754" i="5"/>
  <c r="B762" i="5"/>
  <c r="A763" i="5"/>
  <c r="J730" i="5"/>
  <c r="L730" i="5"/>
  <c r="E755" i="5"/>
  <c r="G754" i="5"/>
  <c r="J534" i="5"/>
  <c r="L60" i="5"/>
  <c r="J60" i="5"/>
  <c r="K60" i="5" s="1"/>
  <c r="M60" i="5" s="1"/>
  <c r="J496" i="5"/>
  <c r="A64" i="5"/>
  <c r="B61" i="5"/>
  <c r="A503" i="5"/>
  <c r="B502" i="5"/>
  <c r="L534" i="5"/>
  <c r="E536" i="5"/>
  <c r="G535" i="5"/>
  <c r="C530" i="5"/>
  <c r="D529" i="5"/>
  <c r="L496" i="5"/>
  <c r="E497" i="5"/>
  <c r="G497" i="5" s="1"/>
  <c r="E64" i="5"/>
  <c r="F64" i="5" s="1"/>
  <c r="G61" i="5"/>
  <c r="C38" i="4"/>
  <c r="D38" i="4" s="1"/>
  <c r="E37" i="4"/>
  <c r="L37" i="4" s="1"/>
  <c r="F63" i="5" l="1"/>
  <c r="G63" i="5"/>
  <c r="L733" i="5"/>
  <c r="J739" i="5"/>
  <c r="K739" i="5" s="1"/>
  <c r="M739" i="5" s="1"/>
  <c r="M731" i="5"/>
  <c r="L732" i="5"/>
  <c r="J732" i="5"/>
  <c r="K732" i="5" s="1"/>
  <c r="L737" i="5"/>
  <c r="M733" i="5"/>
  <c r="J741" i="5"/>
  <c r="K741" i="5" s="1"/>
  <c r="M741" i="5" s="1"/>
  <c r="L734" i="5"/>
  <c r="J734" i="5"/>
  <c r="K734" i="5" s="1"/>
  <c r="M735" i="5"/>
  <c r="L736" i="5"/>
  <c r="J736" i="5"/>
  <c r="K736" i="5" s="1"/>
  <c r="L747" i="5"/>
  <c r="L738" i="5"/>
  <c r="J738" i="5"/>
  <c r="K738" i="5" s="1"/>
  <c r="L740" i="5"/>
  <c r="J740" i="5"/>
  <c r="K740" i="5" s="1"/>
  <c r="J745" i="5"/>
  <c r="K745" i="5" s="1"/>
  <c r="J743" i="5"/>
  <c r="K743" i="5" s="1"/>
  <c r="L742" i="5"/>
  <c r="J742" i="5"/>
  <c r="K742" i="5" s="1"/>
  <c r="L751" i="5"/>
  <c r="L753" i="5"/>
  <c r="L744" i="5"/>
  <c r="J744" i="5"/>
  <c r="K744" i="5" s="1"/>
  <c r="L746" i="5"/>
  <c r="J746" i="5"/>
  <c r="K746" i="5" s="1"/>
  <c r="M747" i="5"/>
  <c r="L748" i="5"/>
  <c r="J748" i="5"/>
  <c r="K748" i="5" s="1"/>
  <c r="M749" i="5"/>
  <c r="L750" i="5"/>
  <c r="J750" i="5"/>
  <c r="K750" i="5" s="1"/>
  <c r="M751" i="5"/>
  <c r="L752" i="5"/>
  <c r="J752" i="5"/>
  <c r="K752" i="5" s="1"/>
  <c r="M753" i="5"/>
  <c r="D60" i="5"/>
  <c r="C61" i="5"/>
  <c r="D3148" i="5"/>
  <c r="C3149" i="5"/>
  <c r="E3149" i="5"/>
  <c r="G3148" i="5"/>
  <c r="J3147" i="5"/>
  <c r="L3147" i="5"/>
  <c r="C2618" i="5"/>
  <c r="D2617" i="5"/>
  <c r="A2617" i="5"/>
  <c r="B2616" i="5"/>
  <c r="J2616" i="5"/>
  <c r="L2616" i="5"/>
  <c r="E2618" i="5"/>
  <c r="G2617" i="5"/>
  <c r="L2447" i="5"/>
  <c r="J2447" i="5"/>
  <c r="E2449" i="5"/>
  <c r="G2448" i="5"/>
  <c r="F62" i="5"/>
  <c r="G62" i="5"/>
  <c r="C203" i="4"/>
  <c r="C204" i="4" s="1"/>
  <c r="C205" i="4" s="1"/>
  <c r="C206" i="4" s="1"/>
  <c r="C207" i="4" s="1"/>
  <c r="I136" i="4"/>
  <c r="J136" i="4" s="1"/>
  <c r="L136" i="4"/>
  <c r="A2505" i="5"/>
  <c r="B2504" i="5"/>
  <c r="B2191" i="5"/>
  <c r="A2192" i="5"/>
  <c r="L2504" i="5"/>
  <c r="J2504" i="5"/>
  <c r="E2506" i="5"/>
  <c r="G2505" i="5"/>
  <c r="D2508" i="5"/>
  <c r="D2084" i="5"/>
  <c r="C2085" i="5"/>
  <c r="J2084" i="5"/>
  <c r="L2084" i="5"/>
  <c r="E2086" i="5"/>
  <c r="G2085" i="5"/>
  <c r="I201" i="4"/>
  <c r="J201" i="4" s="1"/>
  <c r="E202" i="4"/>
  <c r="L202" i="4" s="1"/>
  <c r="D202" i="4"/>
  <c r="I37" i="4"/>
  <c r="J37" i="4" s="1"/>
  <c r="B1913" i="5"/>
  <c r="A1914" i="5"/>
  <c r="C1915" i="5"/>
  <c r="D1914" i="5"/>
  <c r="E1915" i="5"/>
  <c r="G1914" i="5"/>
  <c r="J1913" i="5"/>
  <c r="L1913" i="5"/>
  <c r="A144" i="4"/>
  <c r="B143" i="4"/>
  <c r="E137" i="4"/>
  <c r="C138" i="4"/>
  <c r="D137" i="4"/>
  <c r="J1583" i="5"/>
  <c r="L1583" i="5"/>
  <c r="E1585" i="5"/>
  <c r="G1584" i="5"/>
  <c r="C1590" i="5"/>
  <c r="D1589" i="5"/>
  <c r="D1383" i="5"/>
  <c r="C1384" i="5"/>
  <c r="J1380" i="5"/>
  <c r="L1380" i="5"/>
  <c r="E1382" i="5"/>
  <c r="G1381" i="5"/>
  <c r="A764" i="5"/>
  <c r="B763" i="5"/>
  <c r="C756" i="5"/>
  <c r="D755" i="5"/>
  <c r="E756" i="5"/>
  <c r="G755" i="5"/>
  <c r="J754" i="5"/>
  <c r="L754" i="5"/>
  <c r="J535" i="5"/>
  <c r="L61" i="5"/>
  <c r="J61" i="5"/>
  <c r="K61" i="5" s="1"/>
  <c r="M61" i="5" s="1"/>
  <c r="J497" i="5"/>
  <c r="A65" i="5"/>
  <c r="A66" i="5" s="1"/>
  <c r="B66" i="5" s="1"/>
  <c r="B64" i="5"/>
  <c r="B503" i="5"/>
  <c r="A504" i="5"/>
  <c r="L535" i="5"/>
  <c r="G536" i="5"/>
  <c r="E537" i="5"/>
  <c r="C531" i="5"/>
  <c r="D530" i="5"/>
  <c r="L497" i="5"/>
  <c r="G498" i="5"/>
  <c r="E65" i="5"/>
  <c r="G64" i="5"/>
  <c r="C39" i="4"/>
  <c r="D39" i="4" s="1"/>
  <c r="E38" i="4"/>
  <c r="L63" i="5" l="1"/>
  <c r="J63" i="5"/>
  <c r="K63" i="5" s="1"/>
  <c r="M732" i="5"/>
  <c r="M734" i="5"/>
  <c r="M736" i="5"/>
  <c r="M738" i="5"/>
  <c r="M740" i="5"/>
  <c r="M743" i="5"/>
  <c r="M742" i="5"/>
  <c r="M745" i="5"/>
  <c r="M744" i="5"/>
  <c r="M746" i="5"/>
  <c r="M748" i="5"/>
  <c r="M750" i="5"/>
  <c r="M752" i="5"/>
  <c r="F65" i="5"/>
  <c r="E66" i="5"/>
  <c r="C64" i="5"/>
  <c r="D61" i="5"/>
  <c r="C62" i="5"/>
  <c r="L38" i="4"/>
  <c r="C3150" i="5"/>
  <c r="D3149" i="5"/>
  <c r="L3148" i="5"/>
  <c r="J3148" i="5"/>
  <c r="E3150" i="5"/>
  <c r="G3149" i="5"/>
  <c r="A2618" i="5"/>
  <c r="B2617" i="5"/>
  <c r="C2619" i="5"/>
  <c r="D2618" i="5"/>
  <c r="J2617" i="5"/>
  <c r="L2617" i="5"/>
  <c r="E2619" i="5"/>
  <c r="G2618" i="5"/>
  <c r="L2448" i="5"/>
  <c r="J2448" i="5"/>
  <c r="E2450" i="5"/>
  <c r="G2449" i="5"/>
  <c r="L62" i="5"/>
  <c r="J62" i="5"/>
  <c r="K62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92" i="5"/>
  <c r="A2193" i="5"/>
  <c r="A2506" i="5"/>
  <c r="B2505" i="5"/>
  <c r="C2510" i="5"/>
  <c r="D2509" i="5"/>
  <c r="L2505" i="5"/>
  <c r="J2505" i="5"/>
  <c r="E2507" i="5"/>
  <c r="G2506" i="5"/>
  <c r="D2085" i="5"/>
  <c r="C2086" i="5"/>
  <c r="J2085" i="5"/>
  <c r="L2085" i="5"/>
  <c r="E2087" i="5"/>
  <c r="G2086" i="5"/>
  <c r="I202" i="4"/>
  <c r="D1915" i="5"/>
  <c r="C1916" i="5"/>
  <c r="B1914" i="5"/>
  <c r="A1915" i="5"/>
  <c r="J1914" i="5"/>
  <c r="L1914" i="5"/>
  <c r="E1916" i="5"/>
  <c r="G1915" i="5"/>
  <c r="A145" i="4"/>
  <c r="B144" i="4"/>
  <c r="E138" i="4"/>
  <c r="C139" i="4"/>
  <c r="D138" i="4"/>
  <c r="E1586" i="5"/>
  <c r="G1585" i="5"/>
  <c r="C1591" i="5"/>
  <c r="D1590" i="5"/>
  <c r="J1584" i="5"/>
  <c r="L1584" i="5"/>
  <c r="L1381" i="5"/>
  <c r="J1381" i="5"/>
  <c r="E1383" i="5"/>
  <c r="G1382" i="5"/>
  <c r="D1384" i="5"/>
  <c r="C1385" i="5"/>
  <c r="D756" i="5"/>
  <c r="C757" i="5"/>
  <c r="A765" i="5"/>
  <c r="B764" i="5"/>
  <c r="J755" i="5"/>
  <c r="L755" i="5"/>
  <c r="E757" i="5"/>
  <c r="G756" i="5"/>
  <c r="I38" i="4"/>
  <c r="J38" i="4" s="1"/>
  <c r="J536" i="5"/>
  <c r="L64" i="5"/>
  <c r="J64" i="5"/>
  <c r="K64" i="5" s="1"/>
  <c r="J498" i="5"/>
  <c r="B504" i="5"/>
  <c r="A505" i="5"/>
  <c r="A67" i="5"/>
  <c r="B65" i="5"/>
  <c r="E538" i="5"/>
  <c r="G537" i="5"/>
  <c r="L536" i="5"/>
  <c r="C532" i="5"/>
  <c r="D531" i="5"/>
  <c r="L498" i="5"/>
  <c r="G499" i="5"/>
  <c r="E67" i="5"/>
  <c r="F67" i="5" s="1"/>
  <c r="G65" i="5"/>
  <c r="C40" i="4"/>
  <c r="D40" i="4" s="1"/>
  <c r="E39" i="4"/>
  <c r="L39" i="4" s="1"/>
  <c r="M63" i="5" l="1"/>
  <c r="D62" i="5"/>
  <c r="C63" i="5"/>
  <c r="D63" i="5" s="1"/>
  <c r="A767" i="5"/>
  <c r="B767" i="5" s="1"/>
  <c r="A766" i="5"/>
  <c r="B766" i="5" s="1"/>
  <c r="A769" i="5"/>
  <c r="B769" i="5" s="1"/>
  <c r="A768" i="5"/>
  <c r="B768" i="5" s="1"/>
  <c r="A771" i="5"/>
  <c r="B771" i="5" s="1"/>
  <c r="A770" i="5"/>
  <c r="B770" i="5" s="1"/>
  <c r="A773" i="5"/>
  <c r="B773" i="5" s="1"/>
  <c r="A772" i="5"/>
  <c r="B772" i="5" s="1"/>
  <c r="A776" i="5"/>
  <c r="B776" i="5" s="1"/>
  <c r="A774" i="5"/>
  <c r="B774" i="5" s="1"/>
  <c r="A775" i="5"/>
  <c r="B775" i="5" s="1"/>
  <c r="A777" i="5"/>
  <c r="B777" i="5" s="1"/>
  <c r="A778" i="5"/>
  <c r="B778" i="5" s="1"/>
  <c r="A780" i="5"/>
  <c r="B780" i="5" s="1"/>
  <c r="A779" i="5"/>
  <c r="B779" i="5" s="1"/>
  <c r="A782" i="5"/>
  <c r="B782" i="5" s="1"/>
  <c r="A781" i="5"/>
  <c r="B781" i="5" s="1"/>
  <c r="F66" i="5"/>
  <c r="G66" i="5"/>
  <c r="D64" i="5"/>
  <c r="C65" i="5"/>
  <c r="C66" i="5" s="1"/>
  <c r="D66" i="5" s="1"/>
  <c r="C3151" i="5"/>
  <c r="D3150" i="5"/>
  <c r="J3149" i="5"/>
  <c r="L3149" i="5"/>
  <c r="E3151" i="5"/>
  <c r="G3150" i="5"/>
  <c r="C2620" i="5"/>
  <c r="D2619" i="5"/>
  <c r="A2619" i="5"/>
  <c r="B2618" i="5"/>
  <c r="J2618" i="5"/>
  <c r="L2618" i="5"/>
  <c r="G2619" i="5"/>
  <c r="E2620" i="5"/>
  <c r="J204" i="4"/>
  <c r="J206" i="4"/>
  <c r="L2449" i="5"/>
  <c r="J2449" i="5"/>
  <c r="E2451" i="5"/>
  <c r="G2450" i="5"/>
  <c r="M62" i="5"/>
  <c r="I203" i="4"/>
  <c r="J203" i="4" s="1"/>
  <c r="I205" i="4"/>
  <c r="I207" i="4"/>
  <c r="I138" i="4"/>
  <c r="J138" i="4" s="1"/>
  <c r="L138" i="4"/>
  <c r="J202" i="4"/>
  <c r="A2507" i="5"/>
  <c r="B2506" i="5"/>
  <c r="B2193" i="5"/>
  <c r="A2194" i="5"/>
  <c r="J2506" i="5"/>
  <c r="L2506" i="5"/>
  <c r="G2507" i="5"/>
  <c r="E2508" i="5"/>
  <c r="C2511" i="5"/>
  <c r="D2510" i="5"/>
  <c r="C2087" i="5"/>
  <c r="D2086" i="5"/>
  <c r="G2087" i="5"/>
  <c r="E2088" i="5"/>
  <c r="J2086" i="5"/>
  <c r="L2086" i="5"/>
  <c r="B1915" i="5"/>
  <c r="A1916" i="5"/>
  <c r="C1917" i="5"/>
  <c r="D1916" i="5"/>
  <c r="G1916" i="5"/>
  <c r="E1917" i="5"/>
  <c r="J1915" i="5"/>
  <c r="L1915" i="5"/>
  <c r="E139" i="4"/>
  <c r="C140" i="4"/>
  <c r="D139" i="4"/>
  <c r="B145" i="4"/>
  <c r="A146" i="4"/>
  <c r="C1592" i="5"/>
  <c r="D1591" i="5"/>
  <c r="J1585" i="5"/>
  <c r="L1585" i="5"/>
  <c r="G1586" i="5"/>
  <c r="E1587" i="5"/>
  <c r="I39" i="4"/>
  <c r="J39" i="4" s="1"/>
  <c r="J1382" i="5"/>
  <c r="L1382" i="5"/>
  <c r="E1384" i="5"/>
  <c r="G1383" i="5"/>
  <c r="D1385" i="5"/>
  <c r="C1386" i="5"/>
  <c r="B765" i="5"/>
  <c r="A783" i="5"/>
  <c r="D757" i="5"/>
  <c r="C758" i="5"/>
  <c r="J756" i="5"/>
  <c r="L756" i="5"/>
  <c r="E758" i="5"/>
  <c r="G757" i="5"/>
  <c r="J537" i="5"/>
  <c r="L65" i="5"/>
  <c r="J65" i="5"/>
  <c r="K65" i="5" s="1"/>
  <c r="J499" i="5"/>
  <c r="M64" i="5"/>
  <c r="A68" i="5"/>
  <c r="B67" i="5"/>
  <c r="B505" i="5"/>
  <c r="A506" i="5"/>
  <c r="L537" i="5"/>
  <c r="G538" i="5"/>
  <c r="E539" i="5"/>
  <c r="C533" i="5"/>
  <c r="D532" i="5"/>
  <c r="L499" i="5"/>
  <c r="E68" i="5"/>
  <c r="F68" i="5" s="1"/>
  <c r="G67" i="5"/>
  <c r="C41" i="4"/>
  <c r="D41" i="4" s="1"/>
  <c r="E40" i="4"/>
  <c r="L40" i="4" s="1"/>
  <c r="L66" i="5" l="1"/>
  <c r="J66" i="5"/>
  <c r="K66" i="5" s="1"/>
  <c r="D65" i="5"/>
  <c r="C67" i="5"/>
  <c r="J207" i="4"/>
  <c r="D3151" i="5"/>
  <c r="C3152" i="5"/>
  <c r="J3150" i="5"/>
  <c r="L3150" i="5"/>
  <c r="G3151" i="5"/>
  <c r="E3152" i="5"/>
  <c r="A2620" i="5"/>
  <c r="B2619" i="5"/>
  <c r="C2621" i="5"/>
  <c r="D2620" i="5"/>
  <c r="E2621" i="5"/>
  <c r="G2620" i="5"/>
  <c r="J2619" i="5"/>
  <c r="L2619" i="5"/>
  <c r="J205" i="4"/>
  <c r="J2450" i="5"/>
  <c r="L2450" i="5"/>
  <c r="E2452" i="5"/>
  <c r="G2451" i="5"/>
  <c r="I139" i="4"/>
  <c r="J139" i="4" s="1"/>
  <c r="L139" i="4"/>
  <c r="B2194" i="5"/>
  <c r="A2195" i="5"/>
  <c r="B2507" i="5"/>
  <c r="A2508" i="5"/>
  <c r="G2508" i="5"/>
  <c r="J2507" i="5"/>
  <c r="L2507" i="5"/>
  <c r="D2511" i="5"/>
  <c r="C2512" i="5"/>
  <c r="D2087" i="5"/>
  <c r="C2088" i="5"/>
  <c r="G2088" i="5"/>
  <c r="E2089" i="5"/>
  <c r="L2087" i="5"/>
  <c r="J2087" i="5"/>
  <c r="D1917" i="5"/>
  <c r="C1918" i="5"/>
  <c r="A1917" i="5"/>
  <c r="B1916" i="5"/>
  <c r="E1918" i="5"/>
  <c r="G1917" i="5"/>
  <c r="J1916" i="5"/>
  <c r="L1916" i="5"/>
  <c r="A147" i="4"/>
  <c r="B146" i="4"/>
  <c r="C141" i="4"/>
  <c r="D140" i="4"/>
  <c r="E140" i="4"/>
  <c r="E1588" i="5"/>
  <c r="G1587" i="5"/>
  <c r="J1586" i="5"/>
  <c r="L1586" i="5"/>
  <c r="C1593" i="5"/>
  <c r="D1592" i="5"/>
  <c r="I40" i="4"/>
  <c r="J40" i="4" s="1"/>
  <c r="J1383" i="5"/>
  <c r="L1383" i="5"/>
  <c r="E1385" i="5"/>
  <c r="G1384" i="5"/>
  <c r="D1386" i="5"/>
  <c r="C1387" i="5"/>
  <c r="C759" i="5"/>
  <c r="D758" i="5"/>
  <c r="B783" i="5"/>
  <c r="A784" i="5"/>
  <c r="E759" i="5"/>
  <c r="G758" i="5"/>
  <c r="J757" i="5"/>
  <c r="L757" i="5"/>
  <c r="L67" i="5"/>
  <c r="J67" i="5"/>
  <c r="K67" i="5" s="1"/>
  <c r="M65" i="5"/>
  <c r="J538" i="5"/>
  <c r="B506" i="5"/>
  <c r="A507" i="5"/>
  <c r="A69" i="5"/>
  <c r="B68" i="5"/>
  <c r="E540" i="5"/>
  <c r="G539" i="5"/>
  <c r="L538" i="5"/>
  <c r="C534" i="5"/>
  <c r="D533" i="5"/>
  <c r="G500" i="5"/>
  <c r="E69" i="5"/>
  <c r="F69" i="5" s="1"/>
  <c r="G68" i="5"/>
  <c r="C42" i="4"/>
  <c r="D42" i="4" s="1"/>
  <c r="E41" i="4"/>
  <c r="M66" i="5" l="1"/>
  <c r="D67" i="5"/>
  <c r="C68" i="5"/>
  <c r="D3152" i="5"/>
  <c r="C3153" i="5"/>
  <c r="E3153" i="5"/>
  <c r="G3152" i="5"/>
  <c r="L3151" i="5"/>
  <c r="J3151" i="5"/>
  <c r="D2621" i="5"/>
  <c r="C2622" i="5"/>
  <c r="A2621" i="5"/>
  <c r="B2620" i="5"/>
  <c r="J2620" i="5"/>
  <c r="L2620" i="5"/>
  <c r="E2622" i="5"/>
  <c r="G2621" i="5"/>
  <c r="L41" i="4"/>
  <c r="L2451" i="5"/>
  <c r="J2451" i="5"/>
  <c r="E2453" i="5"/>
  <c r="G2452" i="5"/>
  <c r="I140" i="4"/>
  <c r="J140" i="4" s="1"/>
  <c r="L140" i="4"/>
  <c r="B2508" i="5"/>
  <c r="A2509" i="5"/>
  <c r="B2195" i="5"/>
  <c r="A2196" i="5"/>
  <c r="J2508" i="5"/>
  <c r="L2508" i="5"/>
  <c r="E2510" i="5"/>
  <c r="G2509" i="5"/>
  <c r="D2512" i="5"/>
  <c r="C2513" i="5"/>
  <c r="C2089" i="5"/>
  <c r="D2088" i="5"/>
  <c r="E2090" i="5"/>
  <c r="G2089" i="5"/>
  <c r="L2088" i="5"/>
  <c r="J2088" i="5"/>
  <c r="B1917" i="5"/>
  <c r="A1918" i="5"/>
  <c r="D1918" i="5"/>
  <c r="C1919" i="5"/>
  <c r="J1917" i="5"/>
  <c r="L1917" i="5"/>
  <c r="G1918" i="5"/>
  <c r="E1919" i="5"/>
  <c r="C142" i="4"/>
  <c r="D141" i="4"/>
  <c r="E141" i="4"/>
  <c r="B147" i="4"/>
  <c r="A148" i="4"/>
  <c r="L1587" i="5"/>
  <c r="J1587" i="5"/>
  <c r="D1593" i="5"/>
  <c r="C1594" i="5"/>
  <c r="E1589" i="5"/>
  <c r="G1588" i="5"/>
  <c r="E1386" i="5"/>
  <c r="G1385" i="5"/>
  <c r="J1384" i="5"/>
  <c r="L1384" i="5"/>
  <c r="C1388" i="5"/>
  <c r="D1387" i="5"/>
  <c r="A785" i="5"/>
  <c r="B784" i="5"/>
  <c r="D759" i="5"/>
  <c r="C760" i="5"/>
  <c r="J758" i="5"/>
  <c r="L758" i="5"/>
  <c r="E760" i="5"/>
  <c r="G759" i="5"/>
  <c r="I41" i="4"/>
  <c r="J41" i="4" s="1"/>
  <c r="J539" i="5"/>
  <c r="L68" i="5"/>
  <c r="J68" i="5"/>
  <c r="K68" i="5" s="1"/>
  <c r="J500" i="5"/>
  <c r="M67" i="5"/>
  <c r="A70" i="5"/>
  <c r="B69" i="5"/>
  <c r="B507" i="5"/>
  <c r="A508" i="5"/>
  <c r="L539" i="5"/>
  <c r="G540" i="5"/>
  <c r="E541" i="5"/>
  <c r="C535" i="5"/>
  <c r="D534" i="5"/>
  <c r="L500" i="5"/>
  <c r="E70" i="5"/>
  <c r="F70" i="5" s="1"/>
  <c r="G69" i="5"/>
  <c r="C43" i="4"/>
  <c r="D43" i="4" s="1"/>
  <c r="E42" i="4"/>
  <c r="D68" i="5" l="1"/>
  <c r="C69" i="5"/>
  <c r="D3153" i="5"/>
  <c r="C3154" i="5"/>
  <c r="J3152" i="5"/>
  <c r="L3152" i="5"/>
  <c r="E3154" i="5"/>
  <c r="G3153" i="5"/>
  <c r="B2621" i="5"/>
  <c r="A2622" i="5"/>
  <c r="D2622" i="5"/>
  <c r="C2623" i="5"/>
  <c r="E2623" i="5"/>
  <c r="G2622" i="5"/>
  <c r="J2621" i="5"/>
  <c r="L2621" i="5"/>
  <c r="L42" i="4"/>
  <c r="L2452" i="5"/>
  <c r="J2452" i="5"/>
  <c r="E2454" i="5"/>
  <c r="G2453" i="5"/>
  <c r="I141" i="4"/>
  <c r="J141" i="4" s="1"/>
  <c r="L141" i="4"/>
  <c r="A2197" i="5"/>
  <c r="B2196" i="5"/>
  <c r="A2510" i="5"/>
  <c r="B2509" i="5"/>
  <c r="J2509" i="5"/>
  <c r="L2509" i="5"/>
  <c r="E2511" i="5"/>
  <c r="G2510" i="5"/>
  <c r="C2514" i="5"/>
  <c r="D2513" i="5"/>
  <c r="C2090" i="5"/>
  <c r="D2089" i="5"/>
  <c r="J2089" i="5"/>
  <c r="L2089" i="5"/>
  <c r="E2091" i="5"/>
  <c r="G2090" i="5"/>
  <c r="D1919" i="5"/>
  <c r="C1920" i="5"/>
  <c r="A1919" i="5"/>
  <c r="B1918" i="5"/>
  <c r="E1920" i="5"/>
  <c r="G1919" i="5"/>
  <c r="J1918" i="5"/>
  <c r="L1918" i="5"/>
  <c r="C143" i="4"/>
  <c r="D142" i="4"/>
  <c r="E142" i="4"/>
  <c r="A149" i="4"/>
  <c r="B148" i="4"/>
  <c r="E1590" i="5"/>
  <c r="G1589" i="5"/>
  <c r="C1595" i="5"/>
  <c r="D1594" i="5"/>
  <c r="J1588" i="5"/>
  <c r="L1588" i="5"/>
  <c r="L1385" i="5"/>
  <c r="J1385" i="5"/>
  <c r="C1389" i="5"/>
  <c r="D1388" i="5"/>
  <c r="E1387" i="5"/>
  <c r="G1386" i="5"/>
  <c r="C761" i="5"/>
  <c r="D760" i="5"/>
  <c r="B785" i="5"/>
  <c r="A786" i="5"/>
  <c r="J759" i="5"/>
  <c r="L759" i="5"/>
  <c r="E761" i="5"/>
  <c r="G760" i="5"/>
  <c r="I42" i="4"/>
  <c r="J42" i="4" s="1"/>
  <c r="M68" i="5"/>
  <c r="L69" i="5"/>
  <c r="J69" i="5"/>
  <c r="K69" i="5" s="1"/>
  <c r="J540" i="5"/>
  <c r="A509" i="5"/>
  <c r="B508" i="5"/>
  <c r="A71" i="5"/>
  <c r="B70" i="5"/>
  <c r="E542" i="5"/>
  <c r="G541" i="5"/>
  <c r="L540" i="5"/>
  <c r="C536" i="5"/>
  <c r="D535" i="5"/>
  <c r="E71" i="5"/>
  <c r="F71" i="5" s="1"/>
  <c r="G70" i="5"/>
  <c r="C44" i="4"/>
  <c r="D44" i="4" s="1"/>
  <c r="E43" i="4"/>
  <c r="D69" i="5" l="1"/>
  <c r="C70" i="5"/>
  <c r="C3155" i="5"/>
  <c r="D3154" i="5"/>
  <c r="J3153" i="5"/>
  <c r="L3153" i="5"/>
  <c r="G3154" i="5"/>
  <c r="E3155" i="5"/>
  <c r="C2624" i="5"/>
  <c r="D2623" i="5"/>
  <c r="B2622" i="5"/>
  <c r="A2623" i="5"/>
  <c r="J2622" i="5"/>
  <c r="L2622" i="5"/>
  <c r="G2623" i="5"/>
  <c r="E2624" i="5"/>
  <c r="L43" i="4"/>
  <c r="J2453" i="5"/>
  <c r="L2453" i="5"/>
  <c r="E2455" i="5"/>
  <c r="G2454" i="5"/>
  <c r="I142" i="4"/>
  <c r="J142" i="4" s="1"/>
  <c r="L142" i="4"/>
  <c r="A2511" i="5"/>
  <c r="B2510" i="5"/>
  <c r="A2198" i="5"/>
  <c r="B2197" i="5"/>
  <c r="J2510" i="5"/>
  <c r="L2510" i="5"/>
  <c r="G2511" i="5"/>
  <c r="E2512" i="5"/>
  <c r="C2515" i="5"/>
  <c r="D2514" i="5"/>
  <c r="C2091" i="5"/>
  <c r="D2090" i="5"/>
  <c r="J2090" i="5"/>
  <c r="L2090" i="5"/>
  <c r="G2091" i="5"/>
  <c r="A1920" i="5"/>
  <c r="B1919" i="5"/>
  <c r="D1920" i="5"/>
  <c r="C1921" i="5"/>
  <c r="J1919" i="5"/>
  <c r="L1919" i="5"/>
  <c r="E1921" i="5"/>
  <c r="G1920" i="5"/>
  <c r="A150" i="4"/>
  <c r="A151" i="4" s="1"/>
  <c r="B151" i="4" s="1"/>
  <c r="B149" i="4"/>
  <c r="C144" i="4"/>
  <c r="D143" i="4"/>
  <c r="E143" i="4"/>
  <c r="C1596" i="5"/>
  <c r="D1595" i="5"/>
  <c r="J1589" i="5"/>
  <c r="L1589" i="5"/>
  <c r="E1591" i="5"/>
  <c r="G1590" i="5"/>
  <c r="J1386" i="5"/>
  <c r="L1386" i="5"/>
  <c r="D1389" i="5"/>
  <c r="C1390" i="5"/>
  <c r="E1388" i="5"/>
  <c r="G1387" i="5"/>
  <c r="B786" i="5"/>
  <c r="A787" i="5"/>
  <c r="C762" i="5"/>
  <c r="D761" i="5"/>
  <c r="E762" i="5"/>
  <c r="G761" i="5"/>
  <c r="J760" i="5"/>
  <c r="L760" i="5"/>
  <c r="I43" i="4"/>
  <c r="J43" i="4" s="1"/>
  <c r="L70" i="5"/>
  <c r="J70" i="5"/>
  <c r="K70" i="5" s="1"/>
  <c r="M69" i="5"/>
  <c r="J541" i="5"/>
  <c r="A72" i="5"/>
  <c r="B71" i="5"/>
  <c r="A510" i="5"/>
  <c r="B509" i="5"/>
  <c r="L541" i="5"/>
  <c r="E543" i="5"/>
  <c r="G542" i="5"/>
  <c r="C537" i="5"/>
  <c r="D536" i="5"/>
  <c r="E72" i="5"/>
  <c r="F72" i="5" s="1"/>
  <c r="G71" i="5"/>
  <c r="C45" i="4"/>
  <c r="D45" i="4" s="1"/>
  <c r="E44" i="4"/>
  <c r="D70" i="5" l="1"/>
  <c r="C71" i="5"/>
  <c r="C3156" i="5"/>
  <c r="D3155" i="5"/>
  <c r="G3155" i="5"/>
  <c r="E3156" i="5"/>
  <c r="J3154" i="5"/>
  <c r="L3154" i="5"/>
  <c r="A2624" i="5"/>
  <c r="B2623" i="5"/>
  <c r="C2625" i="5"/>
  <c r="D2624" i="5"/>
  <c r="E2625" i="5"/>
  <c r="G2624" i="5"/>
  <c r="J2623" i="5"/>
  <c r="L2623" i="5"/>
  <c r="L44" i="4"/>
  <c r="L2454" i="5"/>
  <c r="J2454" i="5"/>
  <c r="E2456" i="5"/>
  <c r="G2455" i="5"/>
  <c r="I143" i="4"/>
  <c r="J143" i="4" s="1"/>
  <c r="L143" i="4"/>
  <c r="A2199" i="5"/>
  <c r="B2198" i="5"/>
  <c r="A2512" i="5"/>
  <c r="B2511" i="5"/>
  <c r="D2515" i="5"/>
  <c r="C2516" i="5"/>
  <c r="E2513" i="5"/>
  <c r="G2512" i="5"/>
  <c r="L2511" i="5"/>
  <c r="J2511" i="5"/>
  <c r="D2091" i="5"/>
  <c r="J2091" i="5"/>
  <c r="L2091" i="5"/>
  <c r="E2093" i="5"/>
  <c r="G2092" i="5"/>
  <c r="D1921" i="5"/>
  <c r="C1922" i="5"/>
  <c r="A1921" i="5"/>
  <c r="B1920" i="5"/>
  <c r="J1920" i="5"/>
  <c r="L1920" i="5"/>
  <c r="E1922" i="5"/>
  <c r="G1921" i="5"/>
  <c r="C145" i="4"/>
  <c r="E144" i="4"/>
  <c r="D144" i="4"/>
  <c r="B150" i="4"/>
  <c r="A152" i="4"/>
  <c r="B152" i="4" s="1"/>
  <c r="G1591" i="5"/>
  <c r="E1592" i="5"/>
  <c r="C1597" i="5"/>
  <c r="D1596" i="5"/>
  <c r="J1590" i="5"/>
  <c r="L1590" i="5"/>
  <c r="I44" i="4"/>
  <c r="J44" i="4" s="1"/>
  <c r="C1391" i="5"/>
  <c r="D1390" i="5"/>
  <c r="J1387" i="5"/>
  <c r="L1387" i="5"/>
  <c r="E1389" i="5"/>
  <c r="G1388" i="5"/>
  <c r="D762" i="5"/>
  <c r="C763" i="5"/>
  <c r="B787" i="5"/>
  <c r="A788" i="5"/>
  <c r="J761" i="5"/>
  <c r="L761" i="5"/>
  <c r="E763" i="5"/>
  <c r="G762" i="5"/>
  <c r="J542" i="5"/>
  <c r="L71" i="5"/>
  <c r="J71" i="5"/>
  <c r="K71" i="5" s="1"/>
  <c r="M70" i="5"/>
  <c r="B510" i="5"/>
  <c r="A511" i="5"/>
  <c r="A73" i="5"/>
  <c r="B72" i="5"/>
  <c r="L542" i="5"/>
  <c r="G543" i="5"/>
  <c r="E544" i="5"/>
  <c r="E545" i="5" s="1"/>
  <c r="E546" i="5" s="1"/>
  <c r="E547" i="5" s="1"/>
  <c r="E548" i="5" s="1"/>
  <c r="E549" i="5" s="1"/>
  <c r="C538" i="5"/>
  <c r="D537" i="5"/>
  <c r="E73" i="5"/>
  <c r="F73" i="5" s="1"/>
  <c r="G72" i="5"/>
  <c r="C46" i="4"/>
  <c r="D46" i="4" s="1"/>
  <c r="E45" i="4"/>
  <c r="G545" i="5" l="1"/>
  <c r="G547" i="5"/>
  <c r="D71" i="5"/>
  <c r="C72" i="5"/>
  <c r="D3156" i="5"/>
  <c r="C3157" i="5"/>
  <c r="E3157" i="5"/>
  <c r="G3156" i="5"/>
  <c r="J3155" i="5"/>
  <c r="L3155" i="5"/>
  <c r="C2626" i="5"/>
  <c r="D2625" i="5"/>
  <c r="A2625" i="5"/>
  <c r="B2624" i="5"/>
  <c r="L2624" i="5"/>
  <c r="J2624" i="5"/>
  <c r="E2626" i="5"/>
  <c r="G2625" i="5"/>
  <c r="L45" i="4"/>
  <c r="L2455" i="5"/>
  <c r="J2455" i="5"/>
  <c r="E2457" i="5"/>
  <c r="G2456" i="5"/>
  <c r="I144" i="4"/>
  <c r="J144" i="4" s="1"/>
  <c r="L144" i="4"/>
  <c r="A2513" i="5"/>
  <c r="B2512" i="5"/>
  <c r="B2199" i="5"/>
  <c r="A2200" i="5"/>
  <c r="J2512" i="5"/>
  <c r="L2512" i="5"/>
  <c r="E2514" i="5"/>
  <c r="G2513" i="5"/>
  <c r="C2517" i="5"/>
  <c r="D2516" i="5"/>
  <c r="D2092" i="5"/>
  <c r="C2093" i="5"/>
  <c r="J2092" i="5"/>
  <c r="L2092" i="5"/>
  <c r="E2094" i="5"/>
  <c r="G2093" i="5"/>
  <c r="C1923" i="5"/>
  <c r="D1922" i="5"/>
  <c r="B1921" i="5"/>
  <c r="A1922" i="5"/>
  <c r="J1921" i="5"/>
  <c r="L1921" i="5"/>
  <c r="E1923" i="5"/>
  <c r="G1922" i="5"/>
  <c r="C146" i="4"/>
  <c r="D145" i="4"/>
  <c r="E145" i="4"/>
  <c r="C1598" i="5"/>
  <c r="D1597" i="5"/>
  <c r="E1593" i="5"/>
  <c r="G1592" i="5"/>
  <c r="J1591" i="5"/>
  <c r="L1591" i="5"/>
  <c r="I45" i="4"/>
  <c r="J45" i="4" s="1"/>
  <c r="D1391" i="5"/>
  <c r="C1392" i="5"/>
  <c r="J1388" i="5"/>
  <c r="L1388" i="5"/>
  <c r="E1390" i="5"/>
  <c r="G1389" i="5"/>
  <c r="A789" i="5"/>
  <c r="B788" i="5"/>
  <c r="D763" i="5"/>
  <c r="C764" i="5"/>
  <c r="E764" i="5"/>
  <c r="G763" i="5"/>
  <c r="J762" i="5"/>
  <c r="L762" i="5"/>
  <c r="M71" i="5"/>
  <c r="L72" i="5"/>
  <c r="J72" i="5"/>
  <c r="K72" i="5" s="1"/>
  <c r="M72" i="5" s="1"/>
  <c r="J543" i="5"/>
  <c r="A74" i="5"/>
  <c r="B73" i="5"/>
  <c r="B511" i="5"/>
  <c r="A512" i="5"/>
  <c r="G544" i="5"/>
  <c r="L543" i="5"/>
  <c r="C539" i="5"/>
  <c r="D538" i="5"/>
  <c r="E74" i="5"/>
  <c r="F74" i="5" s="1"/>
  <c r="G73" i="5"/>
  <c r="C47" i="4"/>
  <c r="C48" i="4" s="1"/>
  <c r="E46" i="4"/>
  <c r="L545" i="5" l="1"/>
  <c r="J545" i="5"/>
  <c r="G546" i="5"/>
  <c r="G549" i="5"/>
  <c r="J549" i="5" s="1"/>
  <c r="L547" i="5"/>
  <c r="J547" i="5"/>
  <c r="G548" i="5"/>
  <c r="D48" i="4"/>
  <c r="E48" i="4"/>
  <c r="D47" i="4"/>
  <c r="C49" i="4"/>
  <c r="D72" i="5"/>
  <c r="C73" i="5"/>
  <c r="C3158" i="5"/>
  <c r="D3157" i="5"/>
  <c r="L3156" i="5"/>
  <c r="J3156" i="5"/>
  <c r="E3158" i="5"/>
  <c r="G3157" i="5"/>
  <c r="A2626" i="5"/>
  <c r="B2625" i="5"/>
  <c r="C2627" i="5"/>
  <c r="D2626" i="5"/>
  <c r="J2625" i="5"/>
  <c r="L2625" i="5"/>
  <c r="E2627" i="5"/>
  <c r="G2626" i="5"/>
  <c r="L46" i="4"/>
  <c r="L2456" i="5"/>
  <c r="J2456" i="5"/>
  <c r="E2458" i="5"/>
  <c r="G2457" i="5"/>
  <c r="I145" i="4"/>
  <c r="J145" i="4" s="1"/>
  <c r="L145" i="4"/>
  <c r="B2200" i="5"/>
  <c r="A2201" i="5"/>
  <c r="A2514" i="5"/>
  <c r="B2513" i="5"/>
  <c r="C2518" i="5"/>
  <c r="D2517" i="5"/>
  <c r="L2513" i="5"/>
  <c r="J2513" i="5"/>
  <c r="E2515" i="5"/>
  <c r="G2514" i="5"/>
  <c r="C2094" i="5"/>
  <c r="D2093" i="5"/>
  <c r="J2093" i="5"/>
  <c r="L2093" i="5"/>
  <c r="E2095" i="5"/>
  <c r="G2094" i="5"/>
  <c r="A1923" i="5"/>
  <c r="B1922" i="5"/>
  <c r="C1924" i="5"/>
  <c r="D1923" i="5"/>
  <c r="J1922" i="5"/>
  <c r="L1922" i="5"/>
  <c r="E1924" i="5"/>
  <c r="G1923" i="5"/>
  <c r="E146" i="4"/>
  <c r="D146" i="4"/>
  <c r="C147" i="4"/>
  <c r="J1592" i="5"/>
  <c r="L1592" i="5"/>
  <c r="E1594" i="5"/>
  <c r="G1593" i="5"/>
  <c r="C1599" i="5"/>
  <c r="D1598" i="5"/>
  <c r="I46" i="4"/>
  <c r="J46" i="4" s="1"/>
  <c r="E1391" i="5"/>
  <c r="G1390" i="5"/>
  <c r="D1392" i="5"/>
  <c r="C1393" i="5"/>
  <c r="J1389" i="5"/>
  <c r="L1389" i="5"/>
  <c r="D764" i="5"/>
  <c r="C765" i="5"/>
  <c r="B789" i="5"/>
  <c r="A790" i="5"/>
  <c r="E765" i="5"/>
  <c r="G764" i="5"/>
  <c r="J763" i="5"/>
  <c r="L763" i="5"/>
  <c r="J544" i="5"/>
  <c r="L73" i="5"/>
  <c r="J73" i="5"/>
  <c r="K73" i="5" s="1"/>
  <c r="A75" i="5"/>
  <c r="B74" i="5"/>
  <c r="B512" i="5"/>
  <c r="A513" i="5"/>
  <c r="E551" i="5"/>
  <c r="G550" i="5"/>
  <c r="L544" i="5"/>
  <c r="C540" i="5"/>
  <c r="D539" i="5"/>
  <c r="E75" i="5"/>
  <c r="F75" i="5" s="1"/>
  <c r="G74" i="5"/>
  <c r="E47" i="4"/>
  <c r="E767" i="5" l="1"/>
  <c r="F767" i="5" s="1"/>
  <c r="E766" i="5"/>
  <c r="C767" i="5"/>
  <c r="D767" i="5" s="1"/>
  <c r="C766" i="5"/>
  <c r="D766" i="5" s="1"/>
  <c r="E769" i="5"/>
  <c r="F769" i="5" s="1"/>
  <c r="E768" i="5"/>
  <c r="C769" i="5"/>
  <c r="D769" i="5" s="1"/>
  <c r="C768" i="5"/>
  <c r="D768" i="5" s="1"/>
  <c r="C771" i="5"/>
  <c r="D771" i="5" s="1"/>
  <c r="C770" i="5"/>
  <c r="D770" i="5" s="1"/>
  <c r="E771" i="5"/>
  <c r="F771" i="5" s="1"/>
  <c r="E770" i="5"/>
  <c r="C773" i="5"/>
  <c r="D773" i="5" s="1"/>
  <c r="C772" i="5"/>
  <c r="D772" i="5" s="1"/>
  <c r="E773" i="5"/>
  <c r="F773" i="5" s="1"/>
  <c r="E772" i="5"/>
  <c r="E776" i="5"/>
  <c r="F776" i="5" s="1"/>
  <c r="E775" i="5"/>
  <c r="E774" i="5"/>
  <c r="C776" i="5"/>
  <c r="D776" i="5" s="1"/>
  <c r="C774" i="5"/>
  <c r="D774" i="5" s="1"/>
  <c r="C775" i="5"/>
  <c r="D775" i="5" s="1"/>
  <c r="E777" i="5"/>
  <c r="E778" i="5"/>
  <c r="C777" i="5"/>
  <c r="D777" i="5" s="1"/>
  <c r="C778" i="5"/>
  <c r="D778" i="5" s="1"/>
  <c r="E780" i="5"/>
  <c r="G780" i="5" s="1"/>
  <c r="E779" i="5"/>
  <c r="C780" i="5"/>
  <c r="D780" i="5" s="1"/>
  <c r="C779" i="5"/>
  <c r="D779" i="5" s="1"/>
  <c r="E782" i="5"/>
  <c r="G782" i="5" s="1"/>
  <c r="E781" i="5"/>
  <c r="C782" i="5"/>
  <c r="D782" i="5" s="1"/>
  <c r="C781" i="5"/>
  <c r="D781" i="5" s="1"/>
  <c r="L549" i="5"/>
  <c r="L546" i="5"/>
  <c r="J546" i="5"/>
  <c r="L548" i="5"/>
  <c r="J548" i="5"/>
  <c r="I48" i="4"/>
  <c r="J48" i="4" s="1"/>
  <c r="D49" i="4"/>
  <c r="E49" i="4"/>
  <c r="K1388" i="5" s="1"/>
  <c r="M1388" i="5" s="1"/>
  <c r="D73" i="5"/>
  <c r="C74" i="5"/>
  <c r="C3159" i="5"/>
  <c r="D3158" i="5"/>
  <c r="L3157" i="5"/>
  <c r="J3157" i="5"/>
  <c r="E3159" i="5"/>
  <c r="G3158" i="5"/>
  <c r="C2628" i="5"/>
  <c r="D2627" i="5"/>
  <c r="A2627" i="5"/>
  <c r="B2626" i="5"/>
  <c r="J2626" i="5"/>
  <c r="L2626" i="5"/>
  <c r="E2628" i="5"/>
  <c r="G2627" i="5"/>
  <c r="L47" i="4"/>
  <c r="L2457" i="5"/>
  <c r="J2457" i="5"/>
  <c r="E2459" i="5"/>
  <c r="G2458" i="5"/>
  <c r="I146" i="4"/>
  <c r="J146" i="4" s="1"/>
  <c r="L146" i="4"/>
  <c r="F1589" i="5"/>
  <c r="A2515" i="5"/>
  <c r="B2514" i="5"/>
  <c r="B2201" i="5"/>
  <c r="A2202" i="5"/>
  <c r="J2514" i="5"/>
  <c r="L2514" i="5"/>
  <c r="E2516" i="5"/>
  <c r="G2515" i="5"/>
  <c r="C2519" i="5"/>
  <c r="D2518" i="5"/>
  <c r="C2095" i="5"/>
  <c r="D2094" i="5"/>
  <c r="J2094" i="5"/>
  <c r="L2094" i="5"/>
  <c r="E2096" i="5"/>
  <c r="G2095" i="5"/>
  <c r="C1925" i="5"/>
  <c r="D1924" i="5"/>
  <c r="A1924" i="5"/>
  <c r="B1923" i="5"/>
  <c r="J1923" i="5"/>
  <c r="L1923" i="5"/>
  <c r="G1924" i="5"/>
  <c r="E1925" i="5"/>
  <c r="E147" i="4"/>
  <c r="C148" i="4"/>
  <c r="D147" i="4"/>
  <c r="L1593" i="5"/>
  <c r="J1593" i="5"/>
  <c r="E1595" i="5"/>
  <c r="G1594" i="5"/>
  <c r="C1600" i="5"/>
  <c r="D1599" i="5"/>
  <c r="C1394" i="5"/>
  <c r="D1393" i="5"/>
  <c r="J1390" i="5"/>
  <c r="L1390" i="5"/>
  <c r="E1392" i="5"/>
  <c r="G1391" i="5"/>
  <c r="B790" i="5"/>
  <c r="A791" i="5"/>
  <c r="D765" i="5"/>
  <c r="C783" i="5"/>
  <c r="J764" i="5"/>
  <c r="L764" i="5"/>
  <c r="E783" i="5"/>
  <c r="F765" i="5"/>
  <c r="G765" i="5"/>
  <c r="I47" i="4"/>
  <c r="L74" i="5"/>
  <c r="J74" i="5"/>
  <c r="K74" i="5" s="1"/>
  <c r="J550" i="5"/>
  <c r="M73" i="5"/>
  <c r="F540" i="5"/>
  <c r="F550" i="5"/>
  <c r="F538" i="5"/>
  <c r="B513" i="5"/>
  <c r="A514" i="5"/>
  <c r="A76" i="5"/>
  <c r="B75" i="5"/>
  <c r="L550" i="5"/>
  <c r="F551" i="5"/>
  <c r="E552" i="5"/>
  <c r="G551" i="5"/>
  <c r="C541" i="5"/>
  <c r="D540" i="5"/>
  <c r="E76" i="5"/>
  <c r="F76" i="5" s="1"/>
  <c r="G75" i="5"/>
  <c r="G767" i="5" l="1"/>
  <c r="J767" i="5" s="1"/>
  <c r="K767" i="5" s="1"/>
  <c r="F766" i="5"/>
  <c r="G766" i="5"/>
  <c r="G769" i="5"/>
  <c r="L769" i="5" s="1"/>
  <c r="G771" i="5"/>
  <c r="L771" i="5" s="1"/>
  <c r="G768" i="5"/>
  <c r="F768" i="5"/>
  <c r="F770" i="5"/>
  <c r="G770" i="5"/>
  <c r="G776" i="5"/>
  <c r="L776" i="5" s="1"/>
  <c r="G773" i="5"/>
  <c r="J773" i="5" s="1"/>
  <c r="K773" i="5" s="1"/>
  <c r="F772" i="5"/>
  <c r="G772" i="5"/>
  <c r="G774" i="5"/>
  <c r="F774" i="5"/>
  <c r="F775" i="5"/>
  <c r="G775" i="5"/>
  <c r="F782" i="5"/>
  <c r="F778" i="5"/>
  <c r="G778" i="5"/>
  <c r="F777" i="5"/>
  <c r="G777" i="5"/>
  <c r="F780" i="5"/>
  <c r="F779" i="5"/>
  <c r="G779" i="5"/>
  <c r="L780" i="5"/>
  <c r="J780" i="5"/>
  <c r="K780" i="5" s="1"/>
  <c r="F781" i="5"/>
  <c r="G781" i="5"/>
  <c r="L782" i="5"/>
  <c r="J782" i="5"/>
  <c r="K782" i="5" s="1"/>
  <c r="K548" i="5"/>
  <c r="M548" i="5" s="1"/>
  <c r="F549" i="5"/>
  <c r="K547" i="5"/>
  <c r="M547" i="5" s="1"/>
  <c r="F547" i="5"/>
  <c r="K546" i="5"/>
  <c r="M546" i="5" s="1"/>
  <c r="F548" i="5"/>
  <c r="K545" i="5"/>
  <c r="M545" i="5" s="1"/>
  <c r="F546" i="5"/>
  <c r="K549" i="5"/>
  <c r="M549" i="5" s="1"/>
  <c r="F545" i="5"/>
  <c r="K544" i="5"/>
  <c r="M544" i="5" s="1"/>
  <c r="K763" i="5"/>
  <c r="M763" i="5" s="1"/>
  <c r="F1388" i="5"/>
  <c r="K1389" i="5"/>
  <c r="M1389" i="5" s="1"/>
  <c r="F1390" i="5"/>
  <c r="F541" i="5"/>
  <c r="K543" i="5"/>
  <c r="M543" i="5" s="1"/>
  <c r="K759" i="5"/>
  <c r="M759" i="5" s="1"/>
  <c r="F762" i="5"/>
  <c r="F539" i="5"/>
  <c r="K1384" i="5"/>
  <c r="M1384" i="5" s="1"/>
  <c r="K761" i="5"/>
  <c r="M761" i="5" s="1"/>
  <c r="F542" i="5"/>
  <c r="K541" i="5"/>
  <c r="M541" i="5" s="1"/>
  <c r="K764" i="5"/>
  <c r="M764" i="5" s="1"/>
  <c r="K1386" i="5"/>
  <c r="M1386" i="5" s="1"/>
  <c r="K762" i="5"/>
  <c r="M762" i="5" s="1"/>
  <c r="K1587" i="5"/>
  <c r="M1587" i="5" s="1"/>
  <c r="F544" i="5"/>
  <c r="K540" i="5"/>
  <c r="M540" i="5" s="1"/>
  <c r="K1390" i="5"/>
  <c r="M1390" i="5" s="1"/>
  <c r="K760" i="5"/>
  <c r="M760" i="5" s="1"/>
  <c r="F760" i="5"/>
  <c r="K1590" i="5"/>
  <c r="M1590" i="5" s="1"/>
  <c r="F1386" i="5"/>
  <c r="K758" i="5"/>
  <c r="M758" i="5" s="1"/>
  <c r="K1593" i="5"/>
  <c r="M1593" i="5" s="1"/>
  <c r="K1591" i="5"/>
  <c r="M1591" i="5" s="1"/>
  <c r="F543" i="5"/>
  <c r="K550" i="5"/>
  <c r="M550" i="5" s="1"/>
  <c r="F763" i="5"/>
  <c r="F1387" i="5"/>
  <c r="F1384" i="5"/>
  <c r="F1590" i="5"/>
  <c r="F1391" i="5"/>
  <c r="K542" i="5"/>
  <c r="M542" i="5" s="1"/>
  <c r="K1588" i="5"/>
  <c r="M1588" i="5" s="1"/>
  <c r="K1589" i="5"/>
  <c r="M1589" i="5" s="1"/>
  <c r="F1385" i="5"/>
  <c r="F1594" i="5"/>
  <c r="F1591" i="5"/>
  <c r="F764" i="5"/>
  <c r="F1389" i="5"/>
  <c r="K1592" i="5"/>
  <c r="M1592" i="5" s="1"/>
  <c r="K1387" i="5"/>
  <c r="M1387" i="5" s="1"/>
  <c r="F1592" i="5"/>
  <c r="F1593" i="5"/>
  <c r="K1385" i="5"/>
  <c r="M1385" i="5" s="1"/>
  <c r="F761" i="5"/>
  <c r="I49" i="4"/>
  <c r="J49" i="4" s="1"/>
  <c r="D74" i="5"/>
  <c r="C75" i="5"/>
  <c r="C3160" i="5"/>
  <c r="D3159" i="5"/>
  <c r="G3159" i="5"/>
  <c r="E3160" i="5"/>
  <c r="L3158" i="5"/>
  <c r="J3158" i="5"/>
  <c r="A2628" i="5"/>
  <c r="B2627" i="5"/>
  <c r="C2629" i="5"/>
  <c r="D2628" i="5"/>
  <c r="L2627" i="5"/>
  <c r="J2627" i="5"/>
  <c r="E2629" i="5"/>
  <c r="G2628" i="5"/>
  <c r="L147" i="4"/>
  <c r="J2458" i="5"/>
  <c r="L2458" i="5"/>
  <c r="E2460" i="5"/>
  <c r="G2459" i="5"/>
  <c r="B2202" i="5"/>
  <c r="A2203" i="5"/>
  <c r="B2515" i="5"/>
  <c r="A2516" i="5"/>
  <c r="J2515" i="5"/>
  <c r="L2515" i="5"/>
  <c r="E2517" i="5"/>
  <c r="G2516" i="5"/>
  <c r="D2519" i="5"/>
  <c r="C2520" i="5"/>
  <c r="D2095" i="5"/>
  <c r="C2096" i="5"/>
  <c r="J2095" i="5"/>
  <c r="L2095" i="5"/>
  <c r="G2096" i="5"/>
  <c r="E2097" i="5"/>
  <c r="I147" i="4"/>
  <c r="J147" i="4" s="1"/>
  <c r="B1924" i="5"/>
  <c r="A1925" i="5"/>
  <c r="D1925" i="5"/>
  <c r="C1926" i="5"/>
  <c r="J1924" i="5"/>
  <c r="L1924" i="5"/>
  <c r="E1926" i="5"/>
  <c r="G1925" i="5"/>
  <c r="D148" i="4"/>
  <c r="C149" i="4"/>
  <c r="E148" i="4"/>
  <c r="J1594" i="5"/>
  <c r="K1594" i="5" s="1"/>
  <c r="L1594" i="5"/>
  <c r="E1596" i="5"/>
  <c r="F1595" i="5"/>
  <c r="G1595" i="5"/>
  <c r="C1601" i="5"/>
  <c r="D1600" i="5"/>
  <c r="J47" i="4"/>
  <c r="K666" i="5"/>
  <c r="M666" i="5" s="1"/>
  <c r="K1372" i="5"/>
  <c r="M1372" i="5" s="1"/>
  <c r="K724" i="5"/>
  <c r="M724" i="5" s="1"/>
  <c r="K1374" i="5"/>
  <c r="M1374" i="5" s="1"/>
  <c r="K1373" i="5"/>
  <c r="M1373" i="5" s="1"/>
  <c r="K725" i="5"/>
  <c r="M725" i="5" s="1"/>
  <c r="K726" i="5"/>
  <c r="M726" i="5" s="1"/>
  <c r="K1345" i="5"/>
  <c r="M1345" i="5" s="1"/>
  <c r="K1375" i="5"/>
  <c r="M1375" i="5" s="1"/>
  <c r="K1376" i="5"/>
  <c r="M1376" i="5" s="1"/>
  <c r="K727" i="5"/>
  <c r="M727" i="5" s="1"/>
  <c r="K632" i="5"/>
  <c r="M632" i="5" s="1"/>
  <c r="K662" i="5"/>
  <c r="M662" i="5" s="1"/>
  <c r="K1357" i="5"/>
  <c r="M1357" i="5" s="1"/>
  <c r="K650" i="5"/>
  <c r="M650" i="5" s="1"/>
  <c r="K633" i="5"/>
  <c r="M633" i="5" s="1"/>
  <c r="K644" i="5"/>
  <c r="M644" i="5" s="1"/>
  <c r="K636" i="5"/>
  <c r="M636" i="5" s="1"/>
  <c r="K640" i="5"/>
  <c r="M640" i="5" s="1"/>
  <c r="K643" i="5"/>
  <c r="M643" i="5" s="1"/>
  <c r="K664" i="5"/>
  <c r="M664" i="5" s="1"/>
  <c r="K638" i="5"/>
  <c r="M638" i="5" s="1"/>
  <c r="K1348" i="5"/>
  <c r="M1348" i="5" s="1"/>
  <c r="K630" i="5"/>
  <c r="M630" i="5" s="1"/>
  <c r="K1363" i="5"/>
  <c r="M1363" i="5" s="1"/>
  <c r="K1361" i="5"/>
  <c r="M1361" i="5" s="1"/>
  <c r="K1366" i="5"/>
  <c r="M1366" i="5" s="1"/>
  <c r="K1344" i="5"/>
  <c r="M1344" i="5" s="1"/>
  <c r="K1377" i="5"/>
  <c r="M1377" i="5" s="1"/>
  <c r="K649" i="5"/>
  <c r="M649" i="5" s="1"/>
  <c r="K1360" i="5"/>
  <c r="M1360" i="5" s="1"/>
  <c r="K728" i="5"/>
  <c r="M728" i="5" s="1"/>
  <c r="K1350" i="5"/>
  <c r="M1350" i="5" s="1"/>
  <c r="K635" i="5"/>
  <c r="M635" i="5" s="1"/>
  <c r="K1367" i="5"/>
  <c r="M1367" i="5" s="1"/>
  <c r="K1370" i="5"/>
  <c r="M1370" i="5" s="1"/>
  <c r="K1353" i="5"/>
  <c r="M1353" i="5" s="1"/>
  <c r="K1358" i="5"/>
  <c r="M1358" i="5" s="1"/>
  <c r="K1343" i="5"/>
  <c r="M1343" i="5" s="1"/>
  <c r="K1349" i="5"/>
  <c r="M1349" i="5" s="1"/>
  <c r="K1371" i="5"/>
  <c r="M1371" i="5" s="1"/>
  <c r="K659" i="5"/>
  <c r="M659" i="5" s="1"/>
  <c r="K1368" i="5"/>
  <c r="M1368" i="5" s="1"/>
  <c r="K1362" i="5"/>
  <c r="M1362" i="5" s="1"/>
  <c r="K631" i="5"/>
  <c r="M631" i="5" s="1"/>
  <c r="K660" i="5"/>
  <c r="M660" i="5" s="1"/>
  <c r="K1347" i="5"/>
  <c r="M1347" i="5" s="1"/>
  <c r="K667" i="5"/>
  <c r="M667" i="5" s="1"/>
  <c r="K637" i="5"/>
  <c r="M637" i="5" s="1"/>
  <c r="K1346" i="5"/>
  <c r="M1346" i="5" s="1"/>
  <c r="K653" i="5"/>
  <c r="M653" i="5" s="1"/>
  <c r="K1351" i="5"/>
  <c r="M1351" i="5" s="1"/>
  <c r="K1342" i="5"/>
  <c r="M1342" i="5" s="1"/>
  <c r="K1356" i="5"/>
  <c r="M1356" i="5" s="1"/>
  <c r="K661" i="5"/>
  <c r="M661" i="5" s="1"/>
  <c r="K651" i="5"/>
  <c r="M651" i="5" s="1"/>
  <c r="K1352" i="5"/>
  <c r="M1352" i="5" s="1"/>
  <c r="K1359" i="5"/>
  <c r="M1359" i="5" s="1"/>
  <c r="K1369" i="5"/>
  <c r="M1369" i="5" s="1"/>
  <c r="K1355" i="5"/>
  <c r="M1355" i="5" s="1"/>
  <c r="K641" i="5"/>
  <c r="M641" i="5" s="1"/>
  <c r="K1354" i="5"/>
  <c r="M1354" i="5" s="1"/>
  <c r="K652" i="5"/>
  <c r="M652" i="5" s="1"/>
  <c r="K729" i="5"/>
  <c r="M729" i="5" s="1"/>
  <c r="K642" i="5"/>
  <c r="M642" i="5" s="1"/>
  <c r="K1378" i="5"/>
  <c r="M1378" i="5" s="1"/>
  <c r="K634" i="5"/>
  <c r="M634" i="5" s="1"/>
  <c r="K663" i="5"/>
  <c r="M663" i="5" s="1"/>
  <c r="K755" i="5"/>
  <c r="M755" i="5" s="1"/>
  <c r="K1379" i="5"/>
  <c r="M1379" i="5" s="1"/>
  <c r="K665" i="5"/>
  <c r="M665" i="5" s="1"/>
  <c r="K730" i="5"/>
  <c r="M730" i="5" s="1"/>
  <c r="K648" i="5"/>
  <c r="M648" i="5" s="1"/>
  <c r="K1380" i="5"/>
  <c r="M1380" i="5" s="1"/>
  <c r="K639" i="5"/>
  <c r="M639" i="5" s="1"/>
  <c r="K1383" i="5"/>
  <c r="M1383" i="5" s="1"/>
  <c r="K1381" i="5"/>
  <c r="M1381" i="5" s="1"/>
  <c r="K754" i="5"/>
  <c r="M754" i="5" s="1"/>
  <c r="K1382" i="5"/>
  <c r="M1382" i="5" s="1"/>
  <c r="K757" i="5"/>
  <c r="M757" i="5" s="1"/>
  <c r="K756" i="5"/>
  <c r="M756" i="5" s="1"/>
  <c r="E1393" i="5"/>
  <c r="F1392" i="5"/>
  <c r="G1392" i="5"/>
  <c r="C1395" i="5"/>
  <c r="D1394" i="5"/>
  <c r="J1391" i="5"/>
  <c r="K1391" i="5" s="1"/>
  <c r="L1391" i="5"/>
  <c r="C784" i="5"/>
  <c r="D783" i="5"/>
  <c r="B791" i="5"/>
  <c r="A792" i="5"/>
  <c r="J765" i="5"/>
  <c r="K765" i="5" s="1"/>
  <c r="M765" i="5" s="1"/>
  <c r="L765" i="5"/>
  <c r="E784" i="5"/>
  <c r="F783" i="5"/>
  <c r="G783" i="5"/>
  <c r="K381" i="5"/>
  <c r="M381" i="5" s="1"/>
  <c r="K511" i="5"/>
  <c r="M511" i="5" s="1"/>
  <c r="K508" i="5"/>
  <c r="M508" i="5" s="1"/>
  <c r="K474" i="5"/>
  <c r="M474" i="5" s="1"/>
  <c r="K469" i="5"/>
  <c r="M469" i="5" s="1"/>
  <c r="K505" i="5"/>
  <c r="M505" i="5" s="1"/>
  <c r="K503" i="5"/>
  <c r="M503" i="5" s="1"/>
  <c r="K504" i="5"/>
  <c r="M504" i="5" s="1"/>
  <c r="K396" i="5"/>
  <c r="M396" i="5" s="1"/>
  <c r="K473" i="5"/>
  <c r="M473" i="5" s="1"/>
  <c r="K506" i="5"/>
  <c r="M506" i="5" s="1"/>
  <c r="K470" i="5"/>
  <c r="M470" i="5" s="1"/>
  <c r="K471" i="5"/>
  <c r="M471" i="5" s="1"/>
  <c r="K507" i="5"/>
  <c r="M507" i="5" s="1"/>
  <c r="K466" i="5"/>
  <c r="M466" i="5" s="1"/>
  <c r="K510" i="5"/>
  <c r="M510" i="5" s="1"/>
  <c r="K468" i="5"/>
  <c r="M468" i="5" s="1"/>
  <c r="K512" i="5"/>
  <c r="M512" i="5" s="1"/>
  <c r="K472" i="5"/>
  <c r="M472" i="5" s="1"/>
  <c r="K509" i="5"/>
  <c r="M509" i="5" s="1"/>
  <c r="K467" i="5"/>
  <c r="M467" i="5" s="1"/>
  <c r="K465" i="5"/>
  <c r="M465" i="5" s="1"/>
  <c r="K501" i="5"/>
  <c r="M501" i="5" s="1"/>
  <c r="K502" i="5"/>
  <c r="M502" i="5" s="1"/>
  <c r="K476" i="5"/>
  <c r="M476" i="5" s="1"/>
  <c r="K210" i="5"/>
  <c r="M210" i="5" s="1"/>
  <c r="K514" i="5"/>
  <c r="M514" i="5" s="1"/>
  <c r="K477" i="5"/>
  <c r="M477" i="5" s="1"/>
  <c r="K513" i="5"/>
  <c r="M513" i="5" s="1"/>
  <c r="K515" i="5"/>
  <c r="M515" i="5" s="1"/>
  <c r="K475" i="5"/>
  <c r="M475" i="5" s="1"/>
  <c r="K480" i="5"/>
  <c r="M480" i="5" s="1"/>
  <c r="K517" i="5"/>
  <c r="M517" i="5" s="1"/>
  <c r="K516" i="5"/>
  <c r="M516" i="5" s="1"/>
  <c r="K479" i="5"/>
  <c r="M479" i="5" s="1"/>
  <c r="K478" i="5"/>
  <c r="M478" i="5" s="1"/>
  <c r="K481" i="5"/>
  <c r="M481" i="5" s="1"/>
  <c r="K518" i="5"/>
  <c r="M518" i="5" s="1"/>
  <c r="K519" i="5"/>
  <c r="M519" i="5" s="1"/>
  <c r="K520" i="5"/>
  <c r="M520" i="5" s="1"/>
  <c r="K521" i="5"/>
  <c r="M521" i="5" s="1"/>
  <c r="K523" i="5"/>
  <c r="M523" i="5" s="1"/>
  <c r="K483" i="5"/>
  <c r="M483" i="5" s="1"/>
  <c r="K482" i="5"/>
  <c r="M482" i="5" s="1"/>
  <c r="K486" i="5"/>
  <c r="M486" i="5" s="1"/>
  <c r="K522" i="5"/>
  <c r="M522" i="5" s="1"/>
  <c r="K484" i="5"/>
  <c r="M484" i="5" s="1"/>
  <c r="K524" i="5"/>
  <c r="M524" i="5" s="1"/>
  <c r="K525" i="5"/>
  <c r="M525" i="5" s="1"/>
  <c r="K485" i="5"/>
  <c r="M485" i="5" s="1"/>
  <c r="K487" i="5"/>
  <c r="M487" i="5" s="1"/>
  <c r="K526" i="5"/>
  <c r="M526" i="5" s="1"/>
  <c r="K488" i="5"/>
  <c r="M488" i="5" s="1"/>
  <c r="K490" i="5"/>
  <c r="M490" i="5" s="1"/>
  <c r="K528" i="5"/>
  <c r="M528" i="5" s="1"/>
  <c r="K527" i="5"/>
  <c r="M527" i="5" s="1"/>
  <c r="K489" i="5"/>
  <c r="M489" i="5" s="1"/>
  <c r="K491" i="5"/>
  <c r="M491" i="5" s="1"/>
  <c r="K530" i="5"/>
  <c r="M530" i="5" s="1"/>
  <c r="K529" i="5"/>
  <c r="M529" i="5" s="1"/>
  <c r="K531" i="5"/>
  <c r="M531" i="5" s="1"/>
  <c r="K493" i="5"/>
  <c r="M493" i="5" s="1"/>
  <c r="K492" i="5"/>
  <c r="M492" i="5" s="1"/>
  <c r="K532" i="5"/>
  <c r="M532" i="5" s="1"/>
  <c r="K494" i="5"/>
  <c r="M494" i="5" s="1"/>
  <c r="K495" i="5"/>
  <c r="M495" i="5" s="1"/>
  <c r="K533" i="5"/>
  <c r="M533" i="5" s="1"/>
  <c r="K496" i="5"/>
  <c r="M496" i="5" s="1"/>
  <c r="K534" i="5"/>
  <c r="M534" i="5" s="1"/>
  <c r="K498" i="5"/>
  <c r="M498" i="5" s="1"/>
  <c r="K497" i="5"/>
  <c r="M497" i="5" s="1"/>
  <c r="K537" i="5"/>
  <c r="M537" i="5" s="1"/>
  <c r="K535" i="5"/>
  <c r="M535" i="5" s="1"/>
  <c r="K536" i="5"/>
  <c r="M536" i="5" s="1"/>
  <c r="K499" i="5"/>
  <c r="M499" i="5" s="1"/>
  <c r="K538" i="5"/>
  <c r="M538" i="5" s="1"/>
  <c r="K539" i="5"/>
  <c r="M539" i="5" s="1"/>
  <c r="K500" i="5"/>
  <c r="M500" i="5" s="1"/>
  <c r="J551" i="5"/>
  <c r="K551" i="5" s="1"/>
  <c r="L75" i="5"/>
  <c r="J75" i="5"/>
  <c r="K75" i="5" s="1"/>
  <c r="M74" i="5"/>
  <c r="F210" i="5"/>
  <c r="F500" i="5"/>
  <c r="F474" i="5"/>
  <c r="F498" i="5"/>
  <c r="F504" i="5"/>
  <c r="F499" i="5"/>
  <c r="F396" i="5"/>
  <c r="F381" i="5"/>
  <c r="F505" i="5"/>
  <c r="F470" i="5"/>
  <c r="F510" i="5"/>
  <c r="F509" i="5"/>
  <c r="F503" i="5"/>
  <c r="F508" i="5"/>
  <c r="F502" i="5"/>
  <c r="F465" i="5"/>
  <c r="F507" i="5"/>
  <c r="F472" i="5"/>
  <c r="F473" i="5"/>
  <c r="F471" i="5"/>
  <c r="F511" i="5"/>
  <c r="F501" i="5"/>
  <c r="F512" i="5"/>
  <c r="F469" i="5"/>
  <c r="F466" i="5"/>
  <c r="F514" i="5"/>
  <c r="F468" i="5"/>
  <c r="F506" i="5"/>
  <c r="F515" i="5"/>
  <c r="F467" i="5"/>
  <c r="F475" i="5"/>
  <c r="F513" i="5"/>
  <c r="F517" i="5"/>
  <c r="F516" i="5"/>
  <c r="F477" i="5"/>
  <c r="F478" i="5"/>
  <c r="F476" i="5"/>
  <c r="F481" i="5"/>
  <c r="F520" i="5"/>
  <c r="F479" i="5"/>
  <c r="F518" i="5"/>
  <c r="F519" i="5"/>
  <c r="F480" i="5"/>
  <c r="F522" i="5"/>
  <c r="F521" i="5"/>
  <c r="F482" i="5"/>
  <c r="F484" i="5"/>
  <c r="F486" i="5"/>
  <c r="F483" i="5"/>
  <c r="F523" i="5"/>
  <c r="F525" i="5"/>
  <c r="F526" i="5"/>
  <c r="F524" i="5"/>
  <c r="F527" i="5"/>
  <c r="F528" i="5"/>
  <c r="F487" i="5"/>
  <c r="F485" i="5"/>
  <c r="F489" i="5"/>
  <c r="F488" i="5"/>
  <c r="F529" i="5"/>
  <c r="F491" i="5"/>
  <c r="F490" i="5"/>
  <c r="F530" i="5"/>
  <c r="F531" i="5"/>
  <c r="F492" i="5"/>
  <c r="F533" i="5"/>
  <c r="F532" i="5"/>
  <c r="F493" i="5"/>
  <c r="F494" i="5"/>
  <c r="F534" i="5"/>
  <c r="F535" i="5"/>
  <c r="F495" i="5"/>
  <c r="F536" i="5"/>
  <c r="F496" i="5"/>
  <c r="F497" i="5"/>
  <c r="F537" i="5"/>
  <c r="A77" i="5"/>
  <c r="B76" i="5"/>
  <c r="B514" i="5"/>
  <c r="A515" i="5"/>
  <c r="L551" i="5"/>
  <c r="F552" i="5"/>
  <c r="E553" i="5"/>
  <c r="G552" i="5"/>
  <c r="C542" i="5"/>
  <c r="D541" i="5"/>
  <c r="E77" i="5"/>
  <c r="E78" i="5" s="1"/>
  <c r="G76" i="5"/>
  <c r="J769" i="5" l="1"/>
  <c r="K769" i="5" s="1"/>
  <c r="M769" i="5" s="1"/>
  <c r="J771" i="5"/>
  <c r="K771" i="5" s="1"/>
  <c r="M771" i="5" s="1"/>
  <c r="L767" i="5"/>
  <c r="L766" i="5"/>
  <c r="J766" i="5"/>
  <c r="K766" i="5" s="1"/>
  <c r="M767" i="5"/>
  <c r="J776" i="5"/>
  <c r="K776" i="5" s="1"/>
  <c r="M776" i="5" s="1"/>
  <c r="L768" i="5"/>
  <c r="J768" i="5"/>
  <c r="K768" i="5" s="1"/>
  <c r="L770" i="5"/>
  <c r="J770" i="5"/>
  <c r="K770" i="5" s="1"/>
  <c r="L773" i="5"/>
  <c r="M773" i="5"/>
  <c r="L772" i="5"/>
  <c r="J772" i="5"/>
  <c r="K772" i="5" s="1"/>
  <c r="J775" i="5"/>
  <c r="K775" i="5" s="1"/>
  <c r="M775" i="5" s="1"/>
  <c r="L775" i="5"/>
  <c r="L774" i="5"/>
  <c r="J774" i="5"/>
  <c r="K774" i="5" s="1"/>
  <c r="L777" i="5"/>
  <c r="J777" i="5"/>
  <c r="K777" i="5" s="1"/>
  <c r="J778" i="5"/>
  <c r="K778" i="5" s="1"/>
  <c r="L778" i="5"/>
  <c r="L779" i="5"/>
  <c r="J779" i="5"/>
  <c r="K779" i="5" s="1"/>
  <c r="M780" i="5"/>
  <c r="L781" i="5"/>
  <c r="J781" i="5"/>
  <c r="K781" i="5" s="1"/>
  <c r="M782" i="5"/>
  <c r="D75" i="5"/>
  <c r="C76" i="5"/>
  <c r="L148" i="4"/>
  <c r="D3160" i="5"/>
  <c r="C3161" i="5"/>
  <c r="E3161" i="5"/>
  <c r="G3160" i="5"/>
  <c r="L3159" i="5"/>
  <c r="J3159" i="5"/>
  <c r="C2630" i="5"/>
  <c r="D2629" i="5"/>
  <c r="A2629" i="5"/>
  <c r="B2628" i="5"/>
  <c r="J2628" i="5"/>
  <c r="L2628" i="5"/>
  <c r="E2630" i="5"/>
  <c r="G2629" i="5"/>
  <c r="L2459" i="5"/>
  <c r="J2459" i="5"/>
  <c r="E2461" i="5"/>
  <c r="G2460" i="5"/>
  <c r="A79" i="5"/>
  <c r="A78" i="5"/>
  <c r="B78" i="5" s="1"/>
  <c r="G78" i="5"/>
  <c r="F78" i="5"/>
  <c r="F77" i="5"/>
  <c r="E79" i="5"/>
  <c r="E80" i="5" s="1"/>
  <c r="E81" i="5" s="1"/>
  <c r="I148" i="4"/>
  <c r="J148" i="4" s="1"/>
  <c r="B2516" i="5"/>
  <c r="A2517" i="5"/>
  <c r="B2203" i="5"/>
  <c r="A2204" i="5"/>
  <c r="E2518" i="5"/>
  <c r="G2517" i="5"/>
  <c r="J2516" i="5"/>
  <c r="L2516" i="5"/>
  <c r="D2520" i="5"/>
  <c r="C2097" i="5"/>
  <c r="D2096" i="5"/>
  <c r="E2098" i="5"/>
  <c r="G2097" i="5"/>
  <c r="L2096" i="5"/>
  <c r="J2096" i="5"/>
  <c r="D1926" i="5"/>
  <c r="C1927" i="5"/>
  <c r="A1926" i="5"/>
  <c r="B1925" i="5"/>
  <c r="J1925" i="5"/>
  <c r="L1925" i="5"/>
  <c r="E1927" i="5"/>
  <c r="G1926" i="5"/>
  <c r="C150" i="4"/>
  <c r="C151" i="4" s="1"/>
  <c r="D149" i="4"/>
  <c r="E149" i="4"/>
  <c r="D1601" i="5"/>
  <c r="C1602" i="5"/>
  <c r="L1595" i="5"/>
  <c r="J1595" i="5"/>
  <c r="K1595" i="5" s="1"/>
  <c r="E1597" i="5"/>
  <c r="F1596" i="5"/>
  <c r="G1596" i="5"/>
  <c r="M1594" i="5"/>
  <c r="F726" i="5"/>
  <c r="F1372" i="5"/>
  <c r="F1374" i="5"/>
  <c r="F1375" i="5"/>
  <c r="F725" i="5"/>
  <c r="F1376" i="5"/>
  <c r="F728" i="5"/>
  <c r="F1377" i="5"/>
  <c r="F727" i="5"/>
  <c r="F1378" i="5"/>
  <c r="F724" i="5"/>
  <c r="F1342" i="5"/>
  <c r="F1351" i="5"/>
  <c r="F664" i="5"/>
  <c r="F1348" i="5"/>
  <c r="F662" i="5"/>
  <c r="F1368" i="5"/>
  <c r="F644" i="5"/>
  <c r="F1357" i="5"/>
  <c r="F1363" i="5"/>
  <c r="F1367" i="5"/>
  <c r="F638" i="5"/>
  <c r="F1354" i="5"/>
  <c r="F641" i="5"/>
  <c r="F1373" i="5"/>
  <c r="F1353" i="5"/>
  <c r="F666" i="5"/>
  <c r="F1343" i="5"/>
  <c r="F729" i="5"/>
  <c r="F639" i="5"/>
  <c r="F1344" i="5"/>
  <c r="F632" i="5"/>
  <c r="F1359" i="5"/>
  <c r="F650" i="5"/>
  <c r="F1369" i="5"/>
  <c r="F660" i="5"/>
  <c r="F637" i="5"/>
  <c r="F730" i="5"/>
  <c r="F659" i="5"/>
  <c r="F651" i="5"/>
  <c r="F642" i="5"/>
  <c r="F1349" i="5"/>
  <c r="F1362" i="5"/>
  <c r="F631" i="5"/>
  <c r="F1379" i="5"/>
  <c r="F1347" i="5"/>
  <c r="F635" i="5"/>
  <c r="F630" i="5"/>
  <c r="F661" i="5"/>
  <c r="F652" i="5"/>
  <c r="F1370" i="5"/>
  <c r="F633" i="5"/>
  <c r="F667" i="5"/>
  <c r="F636" i="5"/>
  <c r="F1346" i="5"/>
  <c r="F648" i="5"/>
  <c r="F665" i="5"/>
  <c r="F653" i="5"/>
  <c r="F1366" i="5"/>
  <c r="F1356" i="5"/>
  <c r="F634" i="5"/>
  <c r="F640" i="5"/>
  <c r="F643" i="5"/>
  <c r="F1371" i="5"/>
  <c r="F663" i="5"/>
  <c r="F1350" i="5"/>
  <c r="F1360" i="5"/>
  <c r="F649" i="5"/>
  <c r="F1361" i="5"/>
  <c r="F1345" i="5"/>
  <c r="F1358" i="5"/>
  <c r="F754" i="5"/>
  <c r="F1380" i="5"/>
  <c r="F1381" i="5"/>
  <c r="F1352" i="5"/>
  <c r="F1355" i="5"/>
  <c r="F755" i="5"/>
  <c r="F1382" i="5"/>
  <c r="F1383" i="5"/>
  <c r="F758" i="5"/>
  <c r="F757" i="5"/>
  <c r="F756" i="5"/>
  <c r="F759" i="5"/>
  <c r="C1396" i="5"/>
  <c r="D1395" i="5"/>
  <c r="J1392" i="5"/>
  <c r="K1392" i="5" s="1"/>
  <c r="L1392" i="5"/>
  <c r="M1391" i="5"/>
  <c r="E1394" i="5"/>
  <c r="G1393" i="5"/>
  <c r="F1393" i="5"/>
  <c r="A793" i="5"/>
  <c r="B792" i="5"/>
  <c r="C785" i="5"/>
  <c r="D784" i="5"/>
  <c r="J783" i="5"/>
  <c r="K783" i="5" s="1"/>
  <c r="M783" i="5" s="1"/>
  <c r="L783" i="5"/>
  <c r="E785" i="5"/>
  <c r="F784" i="5"/>
  <c r="G784" i="5"/>
  <c r="J552" i="5"/>
  <c r="K552" i="5" s="1"/>
  <c r="L76" i="5"/>
  <c r="J76" i="5"/>
  <c r="K76" i="5" s="1"/>
  <c r="M75" i="5"/>
  <c r="M551" i="5"/>
  <c r="B515" i="5"/>
  <c r="A516" i="5"/>
  <c r="A82" i="5"/>
  <c r="B77" i="5"/>
  <c r="L552" i="5"/>
  <c r="F553" i="5"/>
  <c r="G553" i="5"/>
  <c r="E554" i="5"/>
  <c r="C543" i="5"/>
  <c r="D542" i="5"/>
  <c r="E82" i="5"/>
  <c r="F82" i="5" s="1"/>
  <c r="G77" i="5"/>
  <c r="F81" i="5" l="1"/>
  <c r="G81" i="5"/>
  <c r="M766" i="5"/>
  <c r="M768" i="5"/>
  <c r="M770" i="5"/>
  <c r="M772" i="5"/>
  <c r="M779" i="5"/>
  <c r="M774" i="5"/>
  <c r="M778" i="5"/>
  <c r="M777" i="5"/>
  <c r="M781" i="5"/>
  <c r="B79" i="5"/>
  <c r="A80" i="5"/>
  <c r="F80" i="5"/>
  <c r="G80" i="5"/>
  <c r="D76" i="5"/>
  <c r="C77" i="5"/>
  <c r="D151" i="4"/>
  <c r="E151" i="4"/>
  <c r="C3162" i="5"/>
  <c r="D3161" i="5"/>
  <c r="J3160" i="5"/>
  <c r="L3160" i="5"/>
  <c r="E3162" i="5"/>
  <c r="G3161" i="5"/>
  <c r="B2629" i="5"/>
  <c r="A2630" i="5"/>
  <c r="D2630" i="5"/>
  <c r="C2631" i="5"/>
  <c r="J2629" i="5"/>
  <c r="L2629" i="5"/>
  <c r="E2631" i="5"/>
  <c r="G2630" i="5"/>
  <c r="L149" i="4"/>
  <c r="J2460" i="5"/>
  <c r="L2460" i="5"/>
  <c r="E2462" i="5"/>
  <c r="G2461" i="5"/>
  <c r="L78" i="5"/>
  <c r="J78" i="5"/>
  <c r="K78" i="5" s="1"/>
  <c r="G79" i="5"/>
  <c r="F79" i="5"/>
  <c r="I149" i="4"/>
  <c r="J149" i="4" s="1"/>
  <c r="A2205" i="5"/>
  <c r="B2204" i="5"/>
  <c r="A2518" i="5"/>
  <c r="B2517" i="5"/>
  <c r="J2517" i="5"/>
  <c r="L2517" i="5"/>
  <c r="C2522" i="5"/>
  <c r="D2521" i="5"/>
  <c r="E2519" i="5"/>
  <c r="G2518" i="5"/>
  <c r="D2097" i="5"/>
  <c r="C2098" i="5"/>
  <c r="J2097" i="5"/>
  <c r="L2097" i="5"/>
  <c r="E2099" i="5"/>
  <c r="G2098" i="5"/>
  <c r="A1927" i="5"/>
  <c r="B1926" i="5"/>
  <c r="C1928" i="5"/>
  <c r="D1927" i="5"/>
  <c r="J1926" i="5"/>
  <c r="L1926" i="5"/>
  <c r="E1928" i="5"/>
  <c r="G1927" i="5"/>
  <c r="C152" i="4"/>
  <c r="E150" i="4"/>
  <c r="D150" i="4"/>
  <c r="M1595" i="5"/>
  <c r="J1596" i="5"/>
  <c r="K1596" i="5" s="1"/>
  <c r="L1596" i="5"/>
  <c r="E1598" i="5"/>
  <c r="G1597" i="5"/>
  <c r="F1597" i="5"/>
  <c r="C1603" i="5"/>
  <c r="D1602" i="5"/>
  <c r="M1392" i="5"/>
  <c r="F1394" i="5"/>
  <c r="E1395" i="5"/>
  <c r="G1394" i="5"/>
  <c r="C1397" i="5"/>
  <c r="D1396" i="5"/>
  <c r="L1393" i="5"/>
  <c r="J1393" i="5"/>
  <c r="K1393" i="5" s="1"/>
  <c r="C786" i="5"/>
  <c r="D785" i="5"/>
  <c r="A794" i="5"/>
  <c r="B793" i="5"/>
  <c r="J784" i="5"/>
  <c r="K784" i="5" s="1"/>
  <c r="M784" i="5" s="1"/>
  <c r="L784" i="5"/>
  <c r="E786" i="5"/>
  <c r="F785" i="5"/>
  <c r="G785" i="5"/>
  <c r="L77" i="5"/>
  <c r="J77" i="5"/>
  <c r="K77" i="5" s="1"/>
  <c r="J553" i="5"/>
  <c r="K553" i="5" s="1"/>
  <c r="M76" i="5"/>
  <c r="M552" i="5"/>
  <c r="A83" i="5"/>
  <c r="B82" i="5"/>
  <c r="B516" i="5"/>
  <c r="A517" i="5"/>
  <c r="F554" i="5"/>
  <c r="E555" i="5"/>
  <c r="G554" i="5"/>
  <c r="L553" i="5"/>
  <c r="C544" i="5"/>
  <c r="D543" i="5"/>
  <c r="E83" i="5"/>
  <c r="F83" i="5" s="1"/>
  <c r="G82" i="5"/>
  <c r="B80" i="5" l="1"/>
  <c r="A81" i="5"/>
  <c r="B81" i="5" s="1"/>
  <c r="L81" i="5"/>
  <c r="J81" i="5"/>
  <c r="K81" i="5" s="1"/>
  <c r="C545" i="5"/>
  <c r="D545" i="5" s="1"/>
  <c r="C546" i="5"/>
  <c r="D546" i="5" s="1"/>
  <c r="C547" i="5"/>
  <c r="D547" i="5" s="1"/>
  <c r="C549" i="5"/>
  <c r="D549" i="5" s="1"/>
  <c r="C548" i="5"/>
  <c r="D548" i="5" s="1"/>
  <c r="L80" i="5"/>
  <c r="J80" i="5"/>
  <c r="K80" i="5" s="1"/>
  <c r="C78" i="5"/>
  <c r="D78" i="5" s="1"/>
  <c r="D77" i="5"/>
  <c r="C79" i="5"/>
  <c r="C82" i="5"/>
  <c r="I151" i="4"/>
  <c r="J151" i="4" s="1"/>
  <c r="C3163" i="5"/>
  <c r="D3162" i="5"/>
  <c r="J3161" i="5"/>
  <c r="L3161" i="5"/>
  <c r="E3163" i="5"/>
  <c r="G3162" i="5"/>
  <c r="C2632" i="5"/>
  <c r="D2631" i="5"/>
  <c r="B2630" i="5"/>
  <c r="A2631" i="5"/>
  <c r="J2630" i="5"/>
  <c r="L2630" i="5"/>
  <c r="E2632" i="5"/>
  <c r="G2631" i="5"/>
  <c r="L150" i="4"/>
  <c r="L2461" i="5"/>
  <c r="J2461" i="5"/>
  <c r="E2463" i="5"/>
  <c r="G2462" i="5"/>
  <c r="M78" i="5"/>
  <c r="L79" i="5"/>
  <c r="J79" i="5"/>
  <c r="K79" i="5" s="1"/>
  <c r="A2519" i="5"/>
  <c r="B2518" i="5"/>
  <c r="A2206" i="5"/>
  <c r="B2205" i="5"/>
  <c r="G2519" i="5"/>
  <c r="E2520" i="5"/>
  <c r="C2523" i="5"/>
  <c r="D2522" i="5"/>
  <c r="J2518" i="5"/>
  <c r="L2518" i="5"/>
  <c r="D2098" i="5"/>
  <c r="C2099" i="5"/>
  <c r="J2098" i="5"/>
  <c r="L2098" i="5"/>
  <c r="E2100" i="5"/>
  <c r="G2099" i="5"/>
  <c r="I150" i="4"/>
  <c r="J150" i="4" s="1"/>
  <c r="C1929" i="5"/>
  <c r="D1928" i="5"/>
  <c r="A1928" i="5"/>
  <c r="B1927" i="5"/>
  <c r="J1927" i="5"/>
  <c r="L1927" i="5"/>
  <c r="E1929" i="5"/>
  <c r="G1928" i="5"/>
  <c r="E152" i="4"/>
  <c r="F2459" i="5" s="1"/>
  <c r="D152" i="4"/>
  <c r="J1597" i="5"/>
  <c r="K1597" i="5" s="1"/>
  <c r="L1597" i="5"/>
  <c r="E1599" i="5"/>
  <c r="G1598" i="5"/>
  <c r="F1598" i="5"/>
  <c r="M1596" i="5"/>
  <c r="C1604" i="5"/>
  <c r="D1603" i="5"/>
  <c r="J1394" i="5"/>
  <c r="K1394" i="5" s="1"/>
  <c r="M1394" i="5" s="1"/>
  <c r="L1394" i="5"/>
  <c r="D1397" i="5"/>
  <c r="C1398" i="5"/>
  <c r="F1395" i="5"/>
  <c r="G1395" i="5"/>
  <c r="E1396" i="5"/>
  <c r="M1393" i="5"/>
  <c r="C787" i="5"/>
  <c r="D786" i="5"/>
  <c r="B794" i="5"/>
  <c r="A795" i="5"/>
  <c r="L785" i="5"/>
  <c r="J785" i="5"/>
  <c r="K785" i="5" s="1"/>
  <c r="E787" i="5"/>
  <c r="F786" i="5"/>
  <c r="G786" i="5"/>
  <c r="J554" i="5"/>
  <c r="K554" i="5" s="1"/>
  <c r="M553" i="5"/>
  <c r="M77" i="5"/>
  <c r="L82" i="5"/>
  <c r="J82" i="5"/>
  <c r="K82" i="5" s="1"/>
  <c r="B517" i="5"/>
  <c r="A518" i="5"/>
  <c r="A84" i="5"/>
  <c r="B83" i="5"/>
  <c r="L554" i="5"/>
  <c r="F555" i="5"/>
  <c r="E556" i="5"/>
  <c r="G555" i="5"/>
  <c r="D544" i="5"/>
  <c r="E84" i="5"/>
  <c r="F84" i="5" s="1"/>
  <c r="G83" i="5"/>
  <c r="M81" i="5" l="1"/>
  <c r="D79" i="5"/>
  <c r="C80" i="5"/>
  <c r="M80" i="5"/>
  <c r="D82" i="5"/>
  <c r="C83" i="5"/>
  <c r="F2456" i="5"/>
  <c r="K2459" i="5"/>
  <c r="M2459" i="5" s="1"/>
  <c r="F2628" i="5"/>
  <c r="F2630" i="5"/>
  <c r="K2626" i="5"/>
  <c r="M2626" i="5" s="1"/>
  <c r="K3158" i="5"/>
  <c r="M3158" i="5" s="1"/>
  <c r="K3159" i="5"/>
  <c r="M3159" i="5" s="1"/>
  <c r="K2630" i="5"/>
  <c r="M2630" i="5" s="1"/>
  <c r="K3161" i="5"/>
  <c r="M3161" i="5" s="1"/>
  <c r="F3160" i="5"/>
  <c r="F2455" i="5"/>
  <c r="K2629" i="5"/>
  <c r="M2629" i="5" s="1"/>
  <c r="F2629" i="5"/>
  <c r="F3161" i="5"/>
  <c r="F3158" i="5"/>
  <c r="F2631" i="5"/>
  <c r="K2628" i="5"/>
  <c r="M2628" i="5" s="1"/>
  <c r="K3157" i="5"/>
  <c r="M3157" i="5" s="1"/>
  <c r="F3157" i="5"/>
  <c r="F3162" i="5"/>
  <c r="F2627" i="5"/>
  <c r="K2627" i="5"/>
  <c r="M2627" i="5" s="1"/>
  <c r="K3160" i="5"/>
  <c r="M3160" i="5" s="1"/>
  <c r="K3156" i="5"/>
  <c r="M3156" i="5" s="1"/>
  <c r="F3159" i="5"/>
  <c r="C3164" i="5"/>
  <c r="D3163" i="5"/>
  <c r="J3162" i="5"/>
  <c r="K3162" i="5" s="1"/>
  <c r="L3162" i="5"/>
  <c r="F3163" i="5"/>
  <c r="E3164" i="5"/>
  <c r="G3163" i="5"/>
  <c r="A2632" i="5"/>
  <c r="B2631" i="5"/>
  <c r="C2633" i="5"/>
  <c r="D2632" i="5"/>
  <c r="E2633" i="5"/>
  <c r="G2632" i="5"/>
  <c r="F2632" i="5"/>
  <c r="J2631" i="5"/>
  <c r="K2631" i="5" s="1"/>
  <c r="L2631" i="5"/>
  <c r="F2460" i="5"/>
  <c r="K2461" i="5"/>
  <c r="M2461" i="5" s="1"/>
  <c r="F2457" i="5"/>
  <c r="K2458" i="5"/>
  <c r="M2458" i="5" s="1"/>
  <c r="K2460" i="5"/>
  <c r="M2460" i="5" s="1"/>
  <c r="F2458" i="5"/>
  <c r="F2461" i="5"/>
  <c r="F2462" i="5"/>
  <c r="K2456" i="5"/>
  <c r="M2456" i="5" s="1"/>
  <c r="L2462" i="5"/>
  <c r="J2462" i="5"/>
  <c r="K2462" i="5" s="1"/>
  <c r="M2462" i="5" s="1"/>
  <c r="G2463" i="5"/>
  <c r="F2463" i="5"/>
  <c r="M79" i="5"/>
  <c r="F2516" i="5"/>
  <c r="L152" i="4"/>
  <c r="K2516" i="5"/>
  <c r="M2516" i="5" s="1"/>
  <c r="K1926" i="5"/>
  <c r="M1926" i="5" s="1"/>
  <c r="F2517" i="5"/>
  <c r="F2515" i="5"/>
  <c r="K2094" i="5"/>
  <c r="M2094" i="5" s="1"/>
  <c r="F2513" i="5"/>
  <c r="K2095" i="5"/>
  <c r="M2095" i="5" s="1"/>
  <c r="K2514" i="5"/>
  <c r="M2514" i="5" s="1"/>
  <c r="F2096" i="5"/>
  <c r="F2519" i="5"/>
  <c r="F2099" i="5"/>
  <c r="K2518" i="5"/>
  <c r="M2518" i="5" s="1"/>
  <c r="F2518" i="5"/>
  <c r="K2517" i="5"/>
  <c r="M2517" i="5" s="1"/>
  <c r="F2098" i="5"/>
  <c r="F2514" i="5"/>
  <c r="K2515" i="5"/>
  <c r="M2515" i="5" s="1"/>
  <c r="F2097" i="5"/>
  <c r="K2097" i="5"/>
  <c r="M2097" i="5" s="1"/>
  <c r="K2098" i="5"/>
  <c r="M2098" i="5" s="1"/>
  <c r="F2094" i="5"/>
  <c r="K2096" i="5"/>
  <c r="M2096" i="5" s="1"/>
  <c r="A2207" i="5"/>
  <c r="B2206" i="5"/>
  <c r="A2520" i="5"/>
  <c r="B2519" i="5"/>
  <c r="D2523" i="5"/>
  <c r="C2524" i="5"/>
  <c r="F2520" i="5"/>
  <c r="G2520" i="5"/>
  <c r="L2519" i="5"/>
  <c r="J2519" i="5"/>
  <c r="K2519" i="5" s="1"/>
  <c r="C2100" i="5"/>
  <c r="D2099" i="5"/>
  <c r="J2099" i="5"/>
  <c r="K2099" i="5" s="1"/>
  <c r="L2099" i="5"/>
  <c r="E2101" i="5"/>
  <c r="F2100" i="5"/>
  <c r="G2100" i="5"/>
  <c r="F1922" i="5"/>
  <c r="F1924" i="5"/>
  <c r="K1924" i="5"/>
  <c r="M1924" i="5" s="1"/>
  <c r="F1928" i="5"/>
  <c r="K1921" i="5"/>
  <c r="M1921" i="5" s="1"/>
  <c r="K1927" i="5"/>
  <c r="M1927" i="5" s="1"/>
  <c r="K1922" i="5"/>
  <c r="M1922" i="5" s="1"/>
  <c r="I152" i="4"/>
  <c r="K1925" i="5"/>
  <c r="M1925" i="5" s="1"/>
  <c r="K1923" i="5"/>
  <c r="M1923" i="5" s="1"/>
  <c r="F1923" i="5"/>
  <c r="F1927" i="5"/>
  <c r="F1925" i="5"/>
  <c r="F1926" i="5"/>
  <c r="A1929" i="5"/>
  <c r="B1928" i="5"/>
  <c r="D1929" i="5"/>
  <c r="C1930" i="5"/>
  <c r="J1928" i="5"/>
  <c r="K1928" i="5" s="1"/>
  <c r="M1928" i="5" s="1"/>
  <c r="L1928" i="5"/>
  <c r="E1930" i="5"/>
  <c r="G1929" i="5"/>
  <c r="F1929" i="5"/>
  <c r="K1558" i="5"/>
  <c r="M1558" i="5" s="1"/>
  <c r="K1556" i="5"/>
  <c r="M1556" i="5" s="1"/>
  <c r="K1549" i="5"/>
  <c r="M1549" i="5" s="1"/>
  <c r="K1548" i="5"/>
  <c r="M1548" i="5" s="1"/>
  <c r="K1559" i="5"/>
  <c r="M1559" i="5" s="1"/>
  <c r="K1552" i="5"/>
  <c r="M1552" i="5" s="1"/>
  <c r="K1557" i="5"/>
  <c r="M1557" i="5" s="1"/>
  <c r="K1555" i="5"/>
  <c r="M1555" i="5" s="1"/>
  <c r="K1550" i="5"/>
  <c r="M1550" i="5" s="1"/>
  <c r="K1554" i="5"/>
  <c r="M1554" i="5" s="1"/>
  <c r="K1553" i="5"/>
  <c r="M1553" i="5" s="1"/>
  <c r="K1561" i="5"/>
  <c r="M1561" i="5" s="1"/>
  <c r="K1560" i="5"/>
  <c r="M1560" i="5" s="1"/>
  <c r="K1564" i="5"/>
  <c r="M1564" i="5" s="1"/>
  <c r="K1562" i="5"/>
  <c r="M1562" i="5" s="1"/>
  <c r="K1563" i="5"/>
  <c r="M1563" i="5" s="1"/>
  <c r="K1565" i="5"/>
  <c r="M1565" i="5" s="1"/>
  <c r="K1568" i="5"/>
  <c r="M1568" i="5" s="1"/>
  <c r="K1567" i="5"/>
  <c r="M1567" i="5" s="1"/>
  <c r="K1566" i="5"/>
  <c r="M1566" i="5" s="1"/>
  <c r="K1569" i="5"/>
  <c r="M1569" i="5" s="1"/>
  <c r="K1570" i="5"/>
  <c r="M1570" i="5" s="1"/>
  <c r="K1571" i="5"/>
  <c r="M1571" i="5" s="1"/>
  <c r="K1574" i="5"/>
  <c r="M1574" i="5" s="1"/>
  <c r="K1573" i="5"/>
  <c r="M1573" i="5" s="1"/>
  <c r="K1572" i="5"/>
  <c r="M1572" i="5" s="1"/>
  <c r="K1575" i="5"/>
  <c r="M1575" i="5" s="1"/>
  <c r="K1577" i="5"/>
  <c r="M1577" i="5" s="1"/>
  <c r="K1576" i="5"/>
  <c r="M1576" i="5" s="1"/>
  <c r="K1578" i="5"/>
  <c r="M1578" i="5" s="1"/>
  <c r="K1579" i="5"/>
  <c r="M1579" i="5" s="1"/>
  <c r="K1580" i="5"/>
  <c r="M1580" i="5" s="1"/>
  <c r="K1581" i="5"/>
  <c r="M1581" i="5" s="1"/>
  <c r="K1551" i="5"/>
  <c r="M1551" i="5" s="1"/>
  <c r="K1582" i="5"/>
  <c r="M1582" i="5" s="1"/>
  <c r="K1585" i="5"/>
  <c r="M1585" i="5" s="1"/>
  <c r="K1584" i="5"/>
  <c r="M1584" i="5" s="1"/>
  <c r="K1583" i="5"/>
  <c r="M1583" i="5" s="1"/>
  <c r="K1586" i="5"/>
  <c r="M1586" i="5" s="1"/>
  <c r="J1598" i="5"/>
  <c r="K1598" i="5" s="1"/>
  <c r="L1598" i="5"/>
  <c r="F1599" i="5"/>
  <c r="E1600" i="5"/>
  <c r="G1599" i="5"/>
  <c r="M1597" i="5"/>
  <c r="C1605" i="5"/>
  <c r="D1604" i="5"/>
  <c r="F1396" i="5"/>
  <c r="E1397" i="5"/>
  <c r="G1396" i="5"/>
  <c r="J1395" i="5"/>
  <c r="K1395" i="5" s="1"/>
  <c r="L1395" i="5"/>
  <c r="C1399" i="5"/>
  <c r="D1398" i="5"/>
  <c r="B795" i="5"/>
  <c r="A796" i="5"/>
  <c r="C788" i="5"/>
  <c r="D787" i="5"/>
  <c r="J786" i="5"/>
  <c r="K786" i="5" s="1"/>
  <c r="M786" i="5" s="1"/>
  <c r="L786" i="5"/>
  <c r="E788" i="5"/>
  <c r="F787" i="5"/>
  <c r="G787" i="5"/>
  <c r="M785" i="5"/>
  <c r="M82" i="5"/>
  <c r="J555" i="5"/>
  <c r="K555" i="5" s="1"/>
  <c r="L83" i="5"/>
  <c r="J83" i="5"/>
  <c r="K83" i="5" s="1"/>
  <c r="M554" i="5"/>
  <c r="A85" i="5"/>
  <c r="A86" i="5" s="1"/>
  <c r="B86" i="5" s="1"/>
  <c r="B84" i="5"/>
  <c r="B518" i="5"/>
  <c r="A519" i="5"/>
  <c r="L555" i="5"/>
  <c r="F556" i="5"/>
  <c r="E557" i="5"/>
  <c r="G556" i="5"/>
  <c r="C551" i="5"/>
  <c r="D550" i="5"/>
  <c r="E85" i="5"/>
  <c r="G84" i="5"/>
  <c r="D80" i="5" l="1"/>
  <c r="C81" i="5"/>
  <c r="D81" i="5" s="1"/>
  <c r="K3131" i="5"/>
  <c r="M3131" i="5" s="1"/>
  <c r="K2489" i="5"/>
  <c r="M2489" i="5" s="1"/>
  <c r="K2490" i="5"/>
  <c r="M2490" i="5" s="1"/>
  <c r="D83" i="5"/>
  <c r="C84" i="5"/>
  <c r="K3145" i="5"/>
  <c r="M3145" i="5" s="1"/>
  <c r="K2614" i="5"/>
  <c r="M2614" i="5" s="1"/>
  <c r="K3146" i="5"/>
  <c r="M3146" i="5" s="1"/>
  <c r="K2615" i="5"/>
  <c r="M2615" i="5" s="1"/>
  <c r="K2613" i="5"/>
  <c r="M2613" i="5" s="1"/>
  <c r="K3147" i="5"/>
  <c r="M3147" i="5" s="1"/>
  <c r="K2616" i="5"/>
  <c r="M2616" i="5" s="1"/>
  <c r="K3148" i="5"/>
  <c r="M3148" i="5" s="1"/>
  <c r="K2617" i="5"/>
  <c r="M2617" i="5" s="1"/>
  <c r="K3143" i="5"/>
  <c r="M3143" i="5" s="1"/>
  <c r="K2588" i="5"/>
  <c r="M2588" i="5" s="1"/>
  <c r="K3144" i="5"/>
  <c r="M3144" i="5" s="1"/>
  <c r="K3142" i="5"/>
  <c r="M3142" i="5" s="1"/>
  <c r="K3114" i="5"/>
  <c r="M3114" i="5" s="1"/>
  <c r="K2591" i="5"/>
  <c r="M2591" i="5" s="1"/>
  <c r="K2611" i="5"/>
  <c r="M2611" i="5" s="1"/>
  <c r="K3127" i="5"/>
  <c r="M3127" i="5" s="1"/>
  <c r="K2587" i="5"/>
  <c r="M2587" i="5" s="1"/>
  <c r="K2590" i="5"/>
  <c r="M2590" i="5" s="1"/>
  <c r="K2609" i="5"/>
  <c r="M2609" i="5" s="1"/>
  <c r="K2593" i="5"/>
  <c r="M2593" i="5" s="1"/>
  <c r="K3123" i="5"/>
  <c r="M3123" i="5" s="1"/>
  <c r="K3140" i="5"/>
  <c r="M3140" i="5" s="1"/>
  <c r="K2582" i="5"/>
  <c r="M2582" i="5" s="1"/>
  <c r="K3125" i="5"/>
  <c r="M3125" i="5" s="1"/>
  <c r="K2589" i="5"/>
  <c r="M2589" i="5" s="1"/>
  <c r="K3116" i="5"/>
  <c r="M3116" i="5" s="1"/>
  <c r="K3134" i="5"/>
  <c r="M3134" i="5" s="1"/>
  <c r="K2618" i="5"/>
  <c r="M2618" i="5" s="1"/>
  <c r="K2598" i="5"/>
  <c r="M2598" i="5" s="1"/>
  <c r="K3111" i="5"/>
  <c r="M3111" i="5" s="1"/>
  <c r="K2608" i="5"/>
  <c r="M2608" i="5" s="1"/>
  <c r="K2594" i="5"/>
  <c r="M2594" i="5" s="1"/>
  <c r="K3119" i="5"/>
  <c r="M3119" i="5" s="1"/>
  <c r="K2612" i="5"/>
  <c r="M2612" i="5" s="1"/>
  <c r="K3135" i="5"/>
  <c r="M3135" i="5" s="1"/>
  <c r="K2603" i="5"/>
  <c r="M2603" i="5" s="1"/>
  <c r="K3110" i="5"/>
  <c r="M3110" i="5" s="1"/>
  <c r="K3126" i="5"/>
  <c r="M3126" i="5" s="1"/>
  <c r="K2583" i="5"/>
  <c r="M2583" i="5" s="1"/>
  <c r="K2581" i="5"/>
  <c r="M2581" i="5" s="1"/>
  <c r="K3118" i="5"/>
  <c r="M3118" i="5" s="1"/>
  <c r="K3121" i="5"/>
  <c r="M3121" i="5" s="1"/>
  <c r="K3120" i="5"/>
  <c r="M3120" i="5" s="1"/>
  <c r="K2597" i="5"/>
  <c r="M2597" i="5" s="1"/>
  <c r="K3109" i="5"/>
  <c r="M3109" i="5" s="1"/>
  <c r="K3129" i="5"/>
  <c r="M3129" i="5" s="1"/>
  <c r="K3136" i="5"/>
  <c r="M3136" i="5" s="1"/>
  <c r="K3141" i="5"/>
  <c r="M3141" i="5" s="1"/>
  <c r="K3113" i="5"/>
  <c r="M3113" i="5" s="1"/>
  <c r="K3122" i="5"/>
  <c r="M3122" i="5" s="1"/>
  <c r="K2606" i="5"/>
  <c r="M2606" i="5" s="1"/>
  <c r="K2601" i="5"/>
  <c r="M2601" i="5" s="1"/>
  <c r="K2604" i="5"/>
  <c r="M2604" i="5" s="1"/>
  <c r="K3112" i="5"/>
  <c r="M3112" i="5" s="1"/>
  <c r="K3130" i="5"/>
  <c r="M3130" i="5" s="1"/>
  <c r="K3149" i="5"/>
  <c r="M3149" i="5" s="1"/>
  <c r="K3137" i="5"/>
  <c r="M3137" i="5" s="1"/>
  <c r="K2595" i="5"/>
  <c r="M2595" i="5" s="1"/>
  <c r="K2585" i="5"/>
  <c r="M2585" i="5" s="1"/>
  <c r="K3138" i="5"/>
  <c r="M3138" i="5" s="1"/>
  <c r="K2619" i="5"/>
  <c r="M2619" i="5" s="1"/>
  <c r="K3117" i="5"/>
  <c r="M3117" i="5" s="1"/>
  <c r="K3124" i="5"/>
  <c r="M3124" i="5" s="1"/>
  <c r="K2596" i="5"/>
  <c r="M2596" i="5" s="1"/>
  <c r="K2605" i="5"/>
  <c r="M2605" i="5" s="1"/>
  <c r="K2579" i="5"/>
  <c r="M2579" i="5" s="1"/>
  <c r="K2592" i="5"/>
  <c r="M2592" i="5" s="1"/>
  <c r="K2580" i="5"/>
  <c r="M2580" i="5" s="1"/>
  <c r="K2610" i="5"/>
  <c r="M2610" i="5" s="1"/>
  <c r="K3115" i="5"/>
  <c r="M3115" i="5" s="1"/>
  <c r="K3132" i="5"/>
  <c r="M3132" i="5" s="1"/>
  <c r="K3133" i="5"/>
  <c r="M3133" i="5" s="1"/>
  <c r="K2602" i="5"/>
  <c r="M2602" i="5" s="1"/>
  <c r="K2607" i="5"/>
  <c r="M2607" i="5" s="1"/>
  <c r="K3128" i="5"/>
  <c r="M3128" i="5" s="1"/>
  <c r="K2586" i="5"/>
  <c r="M2586" i="5" s="1"/>
  <c r="K2599" i="5"/>
  <c r="M2599" i="5" s="1"/>
  <c r="K2600" i="5"/>
  <c r="M2600" i="5" s="1"/>
  <c r="K3139" i="5"/>
  <c r="M3139" i="5" s="1"/>
  <c r="K2584" i="5"/>
  <c r="M2584" i="5" s="1"/>
  <c r="K3151" i="5"/>
  <c r="M3151" i="5" s="1"/>
  <c r="K2620" i="5"/>
  <c r="M2620" i="5" s="1"/>
  <c r="K3150" i="5"/>
  <c r="M3150" i="5" s="1"/>
  <c r="K2621" i="5"/>
  <c r="M2621" i="5" s="1"/>
  <c r="K2622" i="5"/>
  <c r="M2622" i="5" s="1"/>
  <c r="K3153" i="5"/>
  <c r="M3153" i="5" s="1"/>
  <c r="K3152" i="5"/>
  <c r="M3152" i="5" s="1"/>
  <c r="K2624" i="5"/>
  <c r="M2624" i="5" s="1"/>
  <c r="K2625" i="5"/>
  <c r="M2625" i="5" s="1"/>
  <c r="K3155" i="5"/>
  <c r="M3155" i="5" s="1"/>
  <c r="K2623" i="5"/>
  <c r="M2623" i="5" s="1"/>
  <c r="K3154" i="5"/>
  <c r="M3154" i="5" s="1"/>
  <c r="D3164" i="5"/>
  <c r="C3165" i="5"/>
  <c r="J3163" i="5"/>
  <c r="K3163" i="5" s="1"/>
  <c r="L3163" i="5"/>
  <c r="E3165" i="5"/>
  <c r="F3164" i="5"/>
  <c r="G3164" i="5"/>
  <c r="M3162" i="5"/>
  <c r="C2634" i="5"/>
  <c r="D2633" i="5"/>
  <c r="A2633" i="5"/>
  <c r="B2632" i="5"/>
  <c r="M2631" i="5"/>
  <c r="J2632" i="5"/>
  <c r="K2632" i="5" s="1"/>
  <c r="L2632" i="5"/>
  <c r="E2634" i="5"/>
  <c r="F2633" i="5"/>
  <c r="G2633" i="5"/>
  <c r="K2442" i="5"/>
  <c r="M2442" i="5" s="1"/>
  <c r="K2448" i="5"/>
  <c r="M2448" i="5" s="1"/>
  <c r="K2447" i="5"/>
  <c r="M2447" i="5" s="1"/>
  <c r="K2358" i="5"/>
  <c r="M2358" i="5" s="1"/>
  <c r="K2435" i="5"/>
  <c r="M2435" i="5" s="1"/>
  <c r="K2432" i="5"/>
  <c r="M2432" i="5" s="1"/>
  <c r="K2449" i="5"/>
  <c r="M2449" i="5" s="1"/>
  <c r="K2429" i="5"/>
  <c r="M2429" i="5" s="1"/>
  <c r="K2417" i="5"/>
  <c r="M2417" i="5" s="1"/>
  <c r="K2434" i="5"/>
  <c r="M2434" i="5" s="1"/>
  <c r="K2425" i="5"/>
  <c r="M2425" i="5" s="1"/>
  <c r="K2418" i="5"/>
  <c r="M2418" i="5" s="1"/>
  <c r="K2402" i="5"/>
  <c r="M2402" i="5" s="1"/>
  <c r="K2436" i="5"/>
  <c r="M2436" i="5" s="1"/>
  <c r="K2427" i="5"/>
  <c r="M2427" i="5" s="1"/>
  <c r="K2357" i="5"/>
  <c r="M2357" i="5" s="1"/>
  <c r="K2415" i="5"/>
  <c r="M2415" i="5" s="1"/>
  <c r="K2441" i="5"/>
  <c r="M2441" i="5" s="1"/>
  <c r="K2399" i="5"/>
  <c r="M2399" i="5" s="1"/>
  <c r="K2401" i="5"/>
  <c r="M2401" i="5" s="1"/>
  <c r="K2360" i="5"/>
  <c r="M2360" i="5" s="1"/>
  <c r="K2410" i="5"/>
  <c r="M2410" i="5" s="1"/>
  <c r="K2443" i="5"/>
  <c r="M2443" i="5" s="1"/>
  <c r="K2421" i="5"/>
  <c r="M2421" i="5" s="1"/>
  <c r="K2356" i="5"/>
  <c r="M2356" i="5" s="1"/>
  <c r="K2395" i="5"/>
  <c r="M2395" i="5" s="1"/>
  <c r="K2438" i="5"/>
  <c r="M2438" i="5" s="1"/>
  <c r="K2374" i="5"/>
  <c r="M2374" i="5" s="1"/>
  <c r="K2439" i="5"/>
  <c r="M2439" i="5" s="1"/>
  <c r="K2444" i="5"/>
  <c r="M2444" i="5" s="1"/>
  <c r="K2372" i="5"/>
  <c r="M2372" i="5" s="1"/>
  <c r="K2413" i="5"/>
  <c r="M2413" i="5" s="1"/>
  <c r="K2382" i="5"/>
  <c r="M2382" i="5" s="1"/>
  <c r="K2354" i="5"/>
  <c r="M2354" i="5" s="1"/>
  <c r="K2381" i="5"/>
  <c r="M2381" i="5" s="1"/>
  <c r="K2359" i="5"/>
  <c r="M2359" i="5" s="1"/>
  <c r="K2361" i="5"/>
  <c r="M2361" i="5" s="1"/>
  <c r="K2440" i="5"/>
  <c r="M2440" i="5" s="1"/>
  <c r="K2406" i="5"/>
  <c r="M2406" i="5" s="1"/>
  <c r="K2367" i="5"/>
  <c r="M2367" i="5" s="1"/>
  <c r="K2411" i="5"/>
  <c r="M2411" i="5" s="1"/>
  <c r="K2385" i="5"/>
  <c r="M2385" i="5" s="1"/>
  <c r="K2409" i="5"/>
  <c r="M2409" i="5" s="1"/>
  <c r="K2355" i="5"/>
  <c r="M2355" i="5" s="1"/>
  <c r="K2412" i="5"/>
  <c r="M2412" i="5" s="1"/>
  <c r="K2393" i="5"/>
  <c r="M2393" i="5" s="1"/>
  <c r="K2414" i="5"/>
  <c r="M2414" i="5" s="1"/>
  <c r="K2428" i="5"/>
  <c r="M2428" i="5" s="1"/>
  <c r="K2431" i="5"/>
  <c r="M2431" i="5" s="1"/>
  <c r="K2419" i="5"/>
  <c r="M2419" i="5" s="1"/>
  <c r="K2405" i="5"/>
  <c r="M2405" i="5" s="1"/>
  <c r="K2378" i="5"/>
  <c r="M2378" i="5" s="1"/>
  <c r="K2363" i="5"/>
  <c r="M2363" i="5" s="1"/>
  <c r="K2445" i="5"/>
  <c r="M2445" i="5" s="1"/>
  <c r="K2368" i="5"/>
  <c r="M2368" i="5" s="1"/>
  <c r="K2424" i="5"/>
  <c r="M2424" i="5" s="1"/>
  <c r="K2392" i="5"/>
  <c r="M2392" i="5" s="1"/>
  <c r="K2403" i="5"/>
  <c r="M2403" i="5" s="1"/>
  <c r="K2384" i="5"/>
  <c r="M2384" i="5" s="1"/>
  <c r="K2420" i="5"/>
  <c r="M2420" i="5" s="1"/>
  <c r="K2394" i="5"/>
  <c r="M2394" i="5" s="1"/>
  <c r="K2391" i="5"/>
  <c r="M2391" i="5" s="1"/>
  <c r="K2407" i="5"/>
  <c r="M2407" i="5" s="1"/>
  <c r="K2416" i="5"/>
  <c r="M2416" i="5" s="1"/>
  <c r="K2423" i="5"/>
  <c r="M2423" i="5" s="1"/>
  <c r="K2404" i="5"/>
  <c r="M2404" i="5" s="1"/>
  <c r="K2400" i="5"/>
  <c r="M2400" i="5" s="1"/>
  <c r="K2437" i="5"/>
  <c r="M2437" i="5" s="1"/>
  <c r="K2386" i="5"/>
  <c r="M2386" i="5" s="1"/>
  <c r="K2408" i="5"/>
  <c r="M2408" i="5" s="1"/>
  <c r="K2426" i="5"/>
  <c r="M2426" i="5" s="1"/>
  <c r="K2390" i="5"/>
  <c r="M2390" i="5" s="1"/>
  <c r="K2379" i="5"/>
  <c r="M2379" i="5" s="1"/>
  <c r="K2362" i="5"/>
  <c r="M2362" i="5" s="1"/>
  <c r="K2375" i="5"/>
  <c r="M2375" i="5" s="1"/>
  <c r="K2377" i="5"/>
  <c r="M2377" i="5" s="1"/>
  <c r="K2380" i="5"/>
  <c r="M2380" i="5" s="1"/>
  <c r="K2365" i="5"/>
  <c r="M2365" i="5" s="1"/>
  <c r="K2396" i="5"/>
  <c r="M2396" i="5" s="1"/>
  <c r="K2364" i="5"/>
  <c r="M2364" i="5" s="1"/>
  <c r="K2383" i="5"/>
  <c r="M2383" i="5" s="1"/>
  <c r="K2366" i="5"/>
  <c r="M2366" i="5" s="1"/>
  <c r="K2446" i="5"/>
  <c r="M2446" i="5" s="1"/>
  <c r="K2388" i="5"/>
  <c r="M2388" i="5" s="1"/>
  <c r="K2370" i="5"/>
  <c r="M2370" i="5" s="1"/>
  <c r="K2373" i="5"/>
  <c r="M2373" i="5" s="1"/>
  <c r="K2422" i="5"/>
  <c r="M2422" i="5" s="1"/>
  <c r="K2376" i="5"/>
  <c r="M2376" i="5" s="1"/>
  <c r="K2387" i="5"/>
  <c r="M2387" i="5" s="1"/>
  <c r="K2433" i="5"/>
  <c r="M2433" i="5" s="1"/>
  <c r="K2430" i="5"/>
  <c r="M2430" i="5" s="1"/>
  <c r="K2371" i="5"/>
  <c r="M2371" i="5" s="1"/>
  <c r="K2397" i="5"/>
  <c r="M2397" i="5" s="1"/>
  <c r="K2369" i="5"/>
  <c r="M2369" i="5" s="1"/>
  <c r="K2451" i="5"/>
  <c r="M2451" i="5" s="1"/>
  <c r="K2398" i="5"/>
  <c r="M2398" i="5" s="1"/>
  <c r="K2389" i="5"/>
  <c r="M2389" i="5" s="1"/>
  <c r="K2452" i="5"/>
  <c r="M2452" i="5" s="1"/>
  <c r="K2450" i="5"/>
  <c r="M2450" i="5" s="1"/>
  <c r="K2453" i="5"/>
  <c r="M2453" i="5" s="1"/>
  <c r="K2454" i="5"/>
  <c r="M2454" i="5" s="1"/>
  <c r="K2455" i="5"/>
  <c r="M2455" i="5" s="1"/>
  <c r="K2457" i="5"/>
  <c r="M2457" i="5" s="1"/>
  <c r="J2463" i="5"/>
  <c r="K2463" i="5" s="1"/>
  <c r="M2463" i="5" s="1"/>
  <c r="L2463" i="5"/>
  <c r="E87" i="5"/>
  <c r="F87" i="5" s="1"/>
  <c r="E86" i="5"/>
  <c r="A88" i="5"/>
  <c r="A89" i="5" s="1"/>
  <c r="B89" i="5" s="1"/>
  <c r="A87" i="5"/>
  <c r="B87" i="5" s="1"/>
  <c r="F85" i="5"/>
  <c r="E88" i="5"/>
  <c r="J152" i="4"/>
  <c r="K2051" i="5"/>
  <c r="M2051" i="5" s="1"/>
  <c r="K2069" i="5"/>
  <c r="M2069" i="5" s="1"/>
  <c r="K2067" i="5"/>
  <c r="M2067" i="5" s="1"/>
  <c r="K2072" i="5"/>
  <c r="M2072" i="5" s="1"/>
  <c r="K2082" i="5"/>
  <c r="M2082" i="5" s="1"/>
  <c r="K2501" i="5"/>
  <c r="M2501" i="5" s="1"/>
  <c r="K2502" i="5"/>
  <c r="M2502" i="5" s="1"/>
  <c r="K2081" i="5"/>
  <c r="M2081" i="5" s="1"/>
  <c r="K2503" i="5"/>
  <c r="M2503" i="5" s="1"/>
  <c r="K2048" i="5"/>
  <c r="M2048" i="5" s="1"/>
  <c r="K2080" i="5"/>
  <c r="M2080" i="5" s="1"/>
  <c r="K2083" i="5"/>
  <c r="M2083" i="5" s="1"/>
  <c r="K2500" i="5"/>
  <c r="M2500" i="5" s="1"/>
  <c r="K2495" i="5"/>
  <c r="M2495" i="5" s="1"/>
  <c r="K2078" i="5"/>
  <c r="M2078" i="5" s="1"/>
  <c r="K2496" i="5"/>
  <c r="M2496" i="5" s="1"/>
  <c r="K2077" i="5"/>
  <c r="M2077" i="5" s="1"/>
  <c r="K2047" i="5"/>
  <c r="M2047" i="5" s="1"/>
  <c r="K2084" i="5"/>
  <c r="M2084" i="5" s="1"/>
  <c r="K2071" i="5"/>
  <c r="M2071" i="5" s="1"/>
  <c r="K2469" i="5"/>
  <c r="M2469" i="5" s="1"/>
  <c r="K2073" i="5"/>
  <c r="M2073" i="5" s="1"/>
  <c r="K2471" i="5"/>
  <c r="M2471" i="5" s="1"/>
  <c r="K2053" i="5"/>
  <c r="M2053" i="5" s="1"/>
  <c r="K2085" i="5"/>
  <c r="M2085" i="5" s="1"/>
  <c r="K2504" i="5"/>
  <c r="M2504" i="5" s="1"/>
  <c r="K2468" i="5"/>
  <c r="M2468" i="5" s="1"/>
  <c r="K2065" i="5"/>
  <c r="M2065" i="5" s="1"/>
  <c r="K2481" i="5"/>
  <c r="M2481" i="5" s="1"/>
  <c r="K2079" i="5"/>
  <c r="M2079" i="5" s="1"/>
  <c r="K2488" i="5"/>
  <c r="M2488" i="5" s="1"/>
  <c r="K2056" i="5"/>
  <c r="M2056" i="5" s="1"/>
  <c r="K2055" i="5"/>
  <c r="M2055" i="5" s="1"/>
  <c r="K2049" i="5"/>
  <c r="M2049" i="5" s="1"/>
  <c r="K2061" i="5"/>
  <c r="M2061" i="5" s="1"/>
  <c r="K2075" i="5"/>
  <c r="M2075" i="5" s="1"/>
  <c r="K2484" i="5"/>
  <c r="M2484" i="5" s="1"/>
  <c r="K2487" i="5"/>
  <c r="M2487" i="5" s="1"/>
  <c r="K2478" i="5"/>
  <c r="M2478" i="5" s="1"/>
  <c r="K2497" i="5"/>
  <c r="M2497" i="5" s="1"/>
  <c r="K2070" i="5"/>
  <c r="M2070" i="5" s="1"/>
  <c r="K2480" i="5"/>
  <c r="M2480" i="5" s="1"/>
  <c r="K2479" i="5"/>
  <c r="M2479" i="5" s="1"/>
  <c r="K2472" i="5"/>
  <c r="M2472" i="5" s="1"/>
  <c r="K2054" i="5"/>
  <c r="M2054" i="5" s="1"/>
  <c r="K2491" i="5"/>
  <c r="M2491" i="5" s="1"/>
  <c r="K2486" i="5"/>
  <c r="M2486" i="5" s="1"/>
  <c r="K2494" i="5"/>
  <c r="M2494" i="5" s="1"/>
  <c r="K2482" i="5"/>
  <c r="M2482" i="5" s="1"/>
  <c r="K2466" i="5"/>
  <c r="M2466" i="5" s="1"/>
  <c r="K2476" i="5"/>
  <c r="M2476" i="5" s="1"/>
  <c r="K2505" i="5"/>
  <c r="M2505" i="5" s="1"/>
  <c r="K2074" i="5"/>
  <c r="M2074" i="5" s="1"/>
  <c r="K2467" i="5"/>
  <c r="M2467" i="5" s="1"/>
  <c r="K2473" i="5"/>
  <c r="M2473" i="5" s="1"/>
  <c r="K2076" i="5"/>
  <c r="M2076" i="5" s="1"/>
  <c r="K2499" i="5"/>
  <c r="M2499" i="5" s="1"/>
  <c r="K2483" i="5"/>
  <c r="M2483" i="5" s="1"/>
  <c r="K2470" i="5"/>
  <c r="M2470" i="5" s="1"/>
  <c r="K2052" i="5"/>
  <c r="M2052" i="5" s="1"/>
  <c r="K2506" i="5"/>
  <c r="M2506" i="5" s="1"/>
  <c r="K2493" i="5"/>
  <c r="M2493" i="5" s="1"/>
  <c r="K2475" i="5"/>
  <c r="M2475" i="5" s="1"/>
  <c r="K2474" i="5"/>
  <c r="M2474" i="5" s="1"/>
  <c r="K2485" i="5"/>
  <c r="M2485" i="5" s="1"/>
  <c r="K2064" i="5"/>
  <c r="M2064" i="5" s="1"/>
  <c r="K2477" i="5"/>
  <c r="M2477" i="5" s="1"/>
  <c r="K2465" i="5"/>
  <c r="M2465" i="5" s="1"/>
  <c r="K2062" i="5"/>
  <c r="M2062" i="5" s="1"/>
  <c r="K2057" i="5"/>
  <c r="M2057" i="5" s="1"/>
  <c r="K2498" i="5"/>
  <c r="M2498" i="5" s="1"/>
  <c r="K2058" i="5"/>
  <c r="M2058" i="5" s="1"/>
  <c r="K2087" i="5"/>
  <c r="M2087" i="5" s="1"/>
  <c r="K2068" i="5"/>
  <c r="M2068" i="5" s="1"/>
  <c r="K2066" i="5"/>
  <c r="M2066" i="5" s="1"/>
  <c r="K2086" i="5"/>
  <c r="M2086" i="5" s="1"/>
  <c r="K2060" i="5"/>
  <c r="M2060" i="5" s="1"/>
  <c r="K2063" i="5"/>
  <c r="M2063" i="5" s="1"/>
  <c r="K2492" i="5"/>
  <c r="M2492" i="5" s="1"/>
  <c r="K2507" i="5"/>
  <c r="M2507" i="5" s="1"/>
  <c r="K2059" i="5"/>
  <c r="M2059" i="5" s="1"/>
  <c r="K2508" i="5"/>
  <c r="M2508" i="5" s="1"/>
  <c r="K2050" i="5"/>
  <c r="M2050" i="5" s="1"/>
  <c r="K2509" i="5"/>
  <c r="M2509" i="5" s="1"/>
  <c r="K2088" i="5"/>
  <c r="M2088" i="5" s="1"/>
  <c r="K2089" i="5"/>
  <c r="M2089" i="5" s="1"/>
  <c r="K2510" i="5"/>
  <c r="M2510" i="5" s="1"/>
  <c r="K2511" i="5"/>
  <c r="M2511" i="5" s="1"/>
  <c r="K2092" i="5"/>
  <c r="M2092" i="5" s="1"/>
  <c r="K2091" i="5"/>
  <c r="M2091" i="5" s="1"/>
  <c r="K2090" i="5"/>
  <c r="M2090" i="5" s="1"/>
  <c r="K2512" i="5"/>
  <c r="M2512" i="5" s="1"/>
  <c r="K2513" i="5"/>
  <c r="M2513" i="5" s="1"/>
  <c r="K2093" i="5"/>
  <c r="M2093" i="5" s="1"/>
  <c r="A2521" i="5"/>
  <c r="B2520" i="5"/>
  <c r="B2207" i="5"/>
  <c r="A2208" i="5"/>
  <c r="J2520" i="5"/>
  <c r="K2520" i="5" s="1"/>
  <c r="M2520" i="5" s="1"/>
  <c r="L2520" i="5"/>
  <c r="E2522" i="5"/>
  <c r="F2521" i="5"/>
  <c r="G2521" i="5"/>
  <c r="C2525" i="5"/>
  <c r="D2524" i="5"/>
  <c r="M2519" i="5"/>
  <c r="D2100" i="5"/>
  <c r="C2101" i="5"/>
  <c r="J2100" i="5"/>
  <c r="K2100" i="5" s="1"/>
  <c r="M2100" i="5" s="1"/>
  <c r="L2100" i="5"/>
  <c r="F2101" i="5"/>
  <c r="E2102" i="5"/>
  <c r="G2101" i="5"/>
  <c r="M2099" i="5"/>
  <c r="F1904" i="5"/>
  <c r="F1902" i="5"/>
  <c r="F1903" i="5"/>
  <c r="F1905" i="5"/>
  <c r="F1882" i="5"/>
  <c r="F1900" i="5"/>
  <c r="F1892" i="5"/>
  <c r="F1889" i="5"/>
  <c r="F1890" i="5"/>
  <c r="F1907" i="5"/>
  <c r="F1896" i="5"/>
  <c r="F1888" i="5"/>
  <c r="F1886" i="5"/>
  <c r="F1899" i="5"/>
  <c r="F1887" i="5"/>
  <c r="F1884" i="5"/>
  <c r="F1891" i="5"/>
  <c r="F1880" i="5"/>
  <c r="F1881" i="5"/>
  <c r="F1898" i="5"/>
  <c r="F1883" i="5"/>
  <c r="F1895" i="5"/>
  <c r="F1893" i="5"/>
  <c r="F1878" i="5"/>
  <c r="F1901" i="5"/>
  <c r="F1885" i="5"/>
  <c r="F1877" i="5"/>
  <c r="F1908" i="5"/>
  <c r="F1879" i="5"/>
  <c r="F1897" i="5"/>
  <c r="F1906" i="5"/>
  <c r="F1909" i="5"/>
  <c r="F1876" i="5"/>
  <c r="F1894" i="5"/>
  <c r="F1910" i="5"/>
  <c r="F1912" i="5"/>
  <c r="F1911" i="5"/>
  <c r="F1913" i="5"/>
  <c r="F1914" i="5"/>
  <c r="F1915" i="5"/>
  <c r="F1917" i="5"/>
  <c r="F1916" i="5"/>
  <c r="F1918" i="5"/>
  <c r="F1920" i="5"/>
  <c r="F1919" i="5"/>
  <c r="F1921" i="5"/>
  <c r="K1900" i="5"/>
  <c r="M1900" i="5" s="1"/>
  <c r="K1899" i="5"/>
  <c r="M1899" i="5" s="1"/>
  <c r="K1901" i="5"/>
  <c r="M1901" i="5" s="1"/>
  <c r="K1902" i="5"/>
  <c r="M1902" i="5" s="1"/>
  <c r="K1903" i="5"/>
  <c r="M1903" i="5" s="1"/>
  <c r="K1892" i="5"/>
  <c r="M1892" i="5" s="1"/>
  <c r="K1904" i="5"/>
  <c r="M1904" i="5" s="1"/>
  <c r="K1895" i="5"/>
  <c r="M1895" i="5" s="1"/>
  <c r="K1880" i="5"/>
  <c r="M1880" i="5" s="1"/>
  <c r="K1893" i="5"/>
  <c r="M1893" i="5" s="1"/>
  <c r="K1884" i="5"/>
  <c r="M1884" i="5" s="1"/>
  <c r="K1888" i="5"/>
  <c r="M1888" i="5" s="1"/>
  <c r="K1885" i="5"/>
  <c r="M1885" i="5" s="1"/>
  <c r="K1877" i="5"/>
  <c r="M1877" i="5" s="1"/>
  <c r="K1889" i="5"/>
  <c r="M1889" i="5" s="1"/>
  <c r="K1890" i="5"/>
  <c r="M1890" i="5" s="1"/>
  <c r="K1881" i="5"/>
  <c r="M1881" i="5" s="1"/>
  <c r="K1883" i="5"/>
  <c r="M1883" i="5" s="1"/>
  <c r="K1887" i="5"/>
  <c r="M1887" i="5" s="1"/>
  <c r="K1886" i="5"/>
  <c r="M1886" i="5" s="1"/>
  <c r="K1891" i="5"/>
  <c r="M1891" i="5" s="1"/>
  <c r="K1898" i="5"/>
  <c r="M1898" i="5" s="1"/>
  <c r="K1879" i="5"/>
  <c r="M1879" i="5" s="1"/>
  <c r="K1906" i="5"/>
  <c r="M1906" i="5" s="1"/>
  <c r="K1878" i="5"/>
  <c r="M1878" i="5" s="1"/>
  <c r="K1882" i="5"/>
  <c r="M1882" i="5" s="1"/>
  <c r="K1905" i="5"/>
  <c r="M1905" i="5" s="1"/>
  <c r="K1894" i="5"/>
  <c r="M1894" i="5" s="1"/>
  <c r="K1876" i="5"/>
  <c r="M1876" i="5" s="1"/>
  <c r="K1907" i="5"/>
  <c r="M1907" i="5" s="1"/>
  <c r="K1897" i="5"/>
  <c r="M1897" i="5" s="1"/>
  <c r="K1896" i="5"/>
  <c r="M1896" i="5" s="1"/>
  <c r="K1909" i="5"/>
  <c r="M1909" i="5" s="1"/>
  <c r="K1908" i="5"/>
  <c r="M1908" i="5" s="1"/>
  <c r="K1910" i="5"/>
  <c r="M1910" i="5" s="1"/>
  <c r="K1911" i="5"/>
  <c r="M1911" i="5" s="1"/>
  <c r="K1912" i="5"/>
  <c r="M1912" i="5" s="1"/>
  <c r="K1913" i="5"/>
  <c r="M1913" i="5" s="1"/>
  <c r="K1914" i="5"/>
  <c r="M1914" i="5" s="1"/>
  <c r="K1915" i="5"/>
  <c r="M1915" i="5" s="1"/>
  <c r="K1916" i="5"/>
  <c r="M1916" i="5" s="1"/>
  <c r="K1917" i="5"/>
  <c r="M1917" i="5" s="1"/>
  <c r="K1918" i="5"/>
  <c r="M1918" i="5" s="1"/>
  <c r="K1919" i="5"/>
  <c r="M1919" i="5" s="1"/>
  <c r="K1920" i="5"/>
  <c r="M1920" i="5" s="1"/>
  <c r="C1931" i="5"/>
  <c r="D1930" i="5"/>
  <c r="B1929" i="5"/>
  <c r="A1930" i="5"/>
  <c r="J1929" i="5"/>
  <c r="K1929" i="5" s="1"/>
  <c r="L1929" i="5"/>
  <c r="F1930" i="5"/>
  <c r="E1931" i="5"/>
  <c r="G1930" i="5"/>
  <c r="F1548" i="5"/>
  <c r="F1561" i="5"/>
  <c r="F1560" i="5"/>
  <c r="F1555" i="5"/>
  <c r="F1549" i="5"/>
  <c r="F1557" i="5"/>
  <c r="F1553" i="5"/>
  <c r="F1552" i="5"/>
  <c r="F1554" i="5"/>
  <c r="F1551" i="5"/>
  <c r="F1550" i="5"/>
  <c r="F1559" i="5"/>
  <c r="F1556" i="5"/>
  <c r="F1562" i="5"/>
  <c r="F1558" i="5"/>
  <c r="F1565" i="5"/>
  <c r="F1563" i="5"/>
  <c r="F1564" i="5"/>
  <c r="F1566" i="5"/>
  <c r="F1567" i="5"/>
  <c r="F1568" i="5"/>
  <c r="F1571" i="5"/>
  <c r="F1570" i="5"/>
  <c r="F1569" i="5"/>
  <c r="F1574" i="5"/>
  <c r="F1573" i="5"/>
  <c r="F1572" i="5"/>
  <c r="F1575" i="5"/>
  <c r="F1576" i="5"/>
  <c r="F1577" i="5"/>
  <c r="F1580" i="5"/>
  <c r="F1578" i="5"/>
  <c r="F1579" i="5"/>
  <c r="F1581" i="5"/>
  <c r="F1582" i="5"/>
  <c r="F1583" i="5"/>
  <c r="F1584" i="5"/>
  <c r="F1586" i="5"/>
  <c r="F1585" i="5"/>
  <c r="F1588" i="5"/>
  <c r="F1587" i="5"/>
  <c r="J1599" i="5"/>
  <c r="K1599" i="5" s="1"/>
  <c r="L1599" i="5"/>
  <c r="E1601" i="5"/>
  <c r="F1600" i="5"/>
  <c r="G1600" i="5"/>
  <c r="C1606" i="5"/>
  <c r="D1605" i="5"/>
  <c r="M1598" i="5"/>
  <c r="M1395" i="5"/>
  <c r="J1396" i="5"/>
  <c r="K1396" i="5" s="1"/>
  <c r="L1396" i="5"/>
  <c r="C1400" i="5"/>
  <c r="D1399" i="5"/>
  <c r="E1398" i="5"/>
  <c r="F1397" i="5"/>
  <c r="G1397" i="5"/>
  <c r="B796" i="5"/>
  <c r="A797" i="5"/>
  <c r="C789" i="5"/>
  <c r="D788" i="5"/>
  <c r="E789" i="5"/>
  <c r="F788" i="5"/>
  <c r="G788" i="5"/>
  <c r="J787" i="5"/>
  <c r="K787" i="5" s="1"/>
  <c r="L787" i="5"/>
  <c r="L84" i="5"/>
  <c r="J84" i="5"/>
  <c r="K84" i="5" s="1"/>
  <c r="J556" i="5"/>
  <c r="K556" i="5" s="1"/>
  <c r="M83" i="5"/>
  <c r="M555" i="5"/>
  <c r="B519" i="5"/>
  <c r="A520" i="5"/>
  <c r="A93" i="5"/>
  <c r="B85" i="5"/>
  <c r="L556" i="5"/>
  <c r="F557" i="5"/>
  <c r="G557" i="5"/>
  <c r="E558" i="5"/>
  <c r="C552" i="5"/>
  <c r="D551" i="5"/>
  <c r="E93" i="5"/>
  <c r="F93" i="5" s="1"/>
  <c r="G85" i="5"/>
  <c r="E90" i="5" l="1"/>
  <c r="F90" i="5" s="1"/>
  <c r="E89" i="5"/>
  <c r="A91" i="5"/>
  <c r="B91" i="5" s="1"/>
  <c r="A90" i="5"/>
  <c r="B90" i="5" s="1"/>
  <c r="E92" i="5"/>
  <c r="F92" i="5" s="1"/>
  <c r="E91" i="5"/>
  <c r="B88" i="5"/>
  <c r="A92" i="5"/>
  <c r="B92" i="5" s="1"/>
  <c r="F3131" i="5"/>
  <c r="F2489" i="5"/>
  <c r="F2490" i="5"/>
  <c r="D84" i="5"/>
  <c r="C85" i="5"/>
  <c r="F3147" i="5"/>
  <c r="F2616" i="5"/>
  <c r="F2617" i="5"/>
  <c r="F3148" i="5"/>
  <c r="F2615" i="5"/>
  <c r="F2618" i="5"/>
  <c r="F3149" i="5"/>
  <c r="F3111" i="5"/>
  <c r="F2619" i="5"/>
  <c r="F3150" i="5"/>
  <c r="F3130" i="5"/>
  <c r="F3123" i="5"/>
  <c r="F3112" i="5"/>
  <c r="F2595" i="5"/>
  <c r="F2598" i="5"/>
  <c r="F3134" i="5"/>
  <c r="F2608" i="5"/>
  <c r="F2612" i="5"/>
  <c r="F2586" i="5"/>
  <c r="F3144" i="5"/>
  <c r="F2579" i="5"/>
  <c r="F3119" i="5"/>
  <c r="F2581" i="5"/>
  <c r="F3143" i="5"/>
  <c r="F2590" i="5"/>
  <c r="F2593" i="5"/>
  <c r="F3140" i="5"/>
  <c r="F3141" i="5"/>
  <c r="F2592" i="5"/>
  <c r="F2605" i="5"/>
  <c r="F2610" i="5"/>
  <c r="F2607" i="5"/>
  <c r="F2582" i="5"/>
  <c r="F3133" i="5"/>
  <c r="F2583" i="5"/>
  <c r="F3145" i="5"/>
  <c r="F3125" i="5"/>
  <c r="F3116" i="5"/>
  <c r="F3115" i="5"/>
  <c r="F3120" i="5"/>
  <c r="F2584" i="5"/>
  <c r="F3121" i="5"/>
  <c r="F3139" i="5"/>
  <c r="F3126" i="5"/>
  <c r="F2600" i="5"/>
  <c r="F2588" i="5"/>
  <c r="F2609" i="5"/>
  <c r="F3151" i="5"/>
  <c r="F2599" i="5"/>
  <c r="F2606" i="5"/>
  <c r="F3146" i="5"/>
  <c r="F3129" i="5"/>
  <c r="F2591" i="5"/>
  <c r="F2614" i="5"/>
  <c r="F2613" i="5"/>
  <c r="F2604" i="5"/>
  <c r="F3132" i="5"/>
  <c r="F2587" i="5"/>
  <c r="F3136" i="5"/>
  <c r="F3124" i="5"/>
  <c r="F3118" i="5"/>
  <c r="F3109" i="5"/>
  <c r="F2580" i="5"/>
  <c r="F3142" i="5"/>
  <c r="F2621" i="5"/>
  <c r="F3117" i="5"/>
  <c r="F2601" i="5"/>
  <c r="F2602" i="5"/>
  <c r="F3127" i="5"/>
  <c r="F2594" i="5"/>
  <c r="F3137" i="5"/>
  <c r="F2603" i="5"/>
  <c r="F3122" i="5"/>
  <c r="F2611" i="5"/>
  <c r="F2597" i="5"/>
  <c r="F3110" i="5"/>
  <c r="F3135" i="5"/>
  <c r="F2589" i="5"/>
  <c r="F3114" i="5"/>
  <c r="F2585" i="5"/>
  <c r="F2596" i="5"/>
  <c r="F3128" i="5"/>
  <c r="F3113" i="5"/>
  <c r="F3138" i="5"/>
  <c r="F3153" i="5"/>
  <c r="F2620" i="5"/>
  <c r="F2622" i="5"/>
  <c r="F3152" i="5"/>
  <c r="F2623" i="5"/>
  <c r="F2624" i="5"/>
  <c r="F3154" i="5"/>
  <c r="F3155" i="5"/>
  <c r="F2626" i="5"/>
  <c r="F3156" i="5"/>
  <c r="F2625" i="5"/>
  <c r="C3166" i="5"/>
  <c r="D3165" i="5"/>
  <c r="L3164" i="5"/>
  <c r="J3164" i="5"/>
  <c r="K3164" i="5" s="1"/>
  <c r="G3165" i="5"/>
  <c r="E3166" i="5"/>
  <c r="F3165" i="5"/>
  <c r="M3163" i="5"/>
  <c r="A2634" i="5"/>
  <c r="B2633" i="5"/>
  <c r="C2635" i="5"/>
  <c r="D2634" i="5"/>
  <c r="M2632" i="5"/>
  <c r="J2633" i="5"/>
  <c r="K2633" i="5" s="1"/>
  <c r="M2633" i="5" s="1"/>
  <c r="L2633" i="5"/>
  <c r="F2634" i="5"/>
  <c r="E2635" i="5"/>
  <c r="G2634" i="5"/>
  <c r="F2447" i="5"/>
  <c r="F2448" i="5"/>
  <c r="F2449" i="5"/>
  <c r="F2445" i="5"/>
  <c r="F2369" i="5"/>
  <c r="F2367" i="5"/>
  <c r="F2397" i="5"/>
  <c r="F2442" i="5"/>
  <c r="F2374" i="5"/>
  <c r="F2387" i="5"/>
  <c r="F2389" i="5"/>
  <c r="F2390" i="5"/>
  <c r="F2418" i="5"/>
  <c r="F2427" i="5"/>
  <c r="F2426" i="5"/>
  <c r="F2386" i="5"/>
  <c r="F2388" i="5"/>
  <c r="F2382" i="5"/>
  <c r="F2383" i="5"/>
  <c r="F2368" i="5"/>
  <c r="F2396" i="5"/>
  <c r="F2416" i="5"/>
  <c r="F2436" i="5"/>
  <c r="F2406" i="5"/>
  <c r="F2399" i="5"/>
  <c r="F2409" i="5"/>
  <c r="F2441" i="5"/>
  <c r="F2361" i="5"/>
  <c r="F2366" i="5"/>
  <c r="F2375" i="5"/>
  <c r="F2432" i="5"/>
  <c r="F2363" i="5"/>
  <c r="F2384" i="5"/>
  <c r="F2413" i="5"/>
  <c r="F2398" i="5"/>
  <c r="F2414" i="5"/>
  <c r="F2433" i="5"/>
  <c r="F2422" i="5"/>
  <c r="F2439" i="5"/>
  <c r="F2412" i="5"/>
  <c r="F2392" i="5"/>
  <c r="F2370" i="5"/>
  <c r="F2443" i="5"/>
  <c r="F2394" i="5"/>
  <c r="F2393" i="5"/>
  <c r="F2378" i="5"/>
  <c r="F2408" i="5"/>
  <c r="F2410" i="5"/>
  <c r="F2446" i="5"/>
  <c r="F2355" i="5"/>
  <c r="F2376" i="5"/>
  <c r="F2421" i="5"/>
  <c r="F2435" i="5"/>
  <c r="F2450" i="5"/>
  <c r="F2434" i="5"/>
  <c r="F2377" i="5"/>
  <c r="F2404" i="5"/>
  <c r="F2379" i="5"/>
  <c r="F2430" i="5"/>
  <c r="F2402" i="5"/>
  <c r="F2356" i="5"/>
  <c r="F2371" i="5"/>
  <c r="F2401" i="5"/>
  <c r="F2407" i="5"/>
  <c r="F2354" i="5"/>
  <c r="F2358" i="5"/>
  <c r="F2357" i="5"/>
  <c r="F2365" i="5"/>
  <c r="F2428" i="5"/>
  <c r="F2438" i="5"/>
  <c r="F2385" i="5"/>
  <c r="F2372" i="5"/>
  <c r="F2403" i="5"/>
  <c r="F2395" i="5"/>
  <c r="F2400" i="5"/>
  <c r="F2405" i="5"/>
  <c r="F2391" i="5"/>
  <c r="F2420" i="5"/>
  <c r="F2359" i="5"/>
  <c r="F2417" i="5"/>
  <c r="F2429" i="5"/>
  <c r="F2364" i="5"/>
  <c r="F2373" i="5"/>
  <c r="F2431" i="5"/>
  <c r="F2437" i="5"/>
  <c r="F2444" i="5"/>
  <c r="F2440" i="5"/>
  <c r="F2424" i="5"/>
  <c r="F2381" i="5"/>
  <c r="F2425" i="5"/>
  <c r="F2415" i="5"/>
  <c r="F2419" i="5"/>
  <c r="F2411" i="5"/>
  <c r="F2362" i="5"/>
  <c r="F2423" i="5"/>
  <c r="F2380" i="5"/>
  <c r="F2360" i="5"/>
  <c r="F2451" i="5"/>
  <c r="F2453" i="5"/>
  <c r="F2452" i="5"/>
  <c r="F2454" i="5"/>
  <c r="G87" i="5"/>
  <c r="L87" i="5" s="1"/>
  <c r="F86" i="5"/>
  <c r="G86" i="5"/>
  <c r="F88" i="5"/>
  <c r="G88" i="5"/>
  <c r="F2503" i="5"/>
  <c r="F2083" i="5"/>
  <c r="F2504" i="5"/>
  <c r="F2501" i="5"/>
  <c r="F2085" i="5"/>
  <c r="F2500" i="5"/>
  <c r="F2506" i="5"/>
  <c r="F2505" i="5"/>
  <c r="F2481" i="5"/>
  <c r="F2480" i="5"/>
  <c r="F2051" i="5"/>
  <c r="F2497" i="5"/>
  <c r="F2466" i="5"/>
  <c r="F2067" i="5"/>
  <c r="F2471" i="5"/>
  <c r="F2048" i="5"/>
  <c r="F2054" i="5"/>
  <c r="F2077" i="5"/>
  <c r="F2072" i="5"/>
  <c r="F2060" i="5"/>
  <c r="F2488" i="5"/>
  <c r="F2061" i="5"/>
  <c r="F2058" i="5"/>
  <c r="F2472" i="5"/>
  <c r="F2477" i="5"/>
  <c r="F2074" i="5"/>
  <c r="F2082" i="5"/>
  <c r="F2475" i="5"/>
  <c r="F2081" i="5"/>
  <c r="F2073" i="5"/>
  <c r="F2473" i="5"/>
  <c r="F2076" i="5"/>
  <c r="F2057" i="5"/>
  <c r="F2485" i="5"/>
  <c r="F2087" i="5"/>
  <c r="F2487" i="5"/>
  <c r="F2062" i="5"/>
  <c r="F2491" i="5"/>
  <c r="F2496" i="5"/>
  <c r="F2474" i="5"/>
  <c r="F2484" i="5"/>
  <c r="F2055" i="5"/>
  <c r="F2071" i="5"/>
  <c r="F2078" i="5"/>
  <c r="F2047" i="5"/>
  <c r="F2063" i="5"/>
  <c r="F2478" i="5"/>
  <c r="F2470" i="5"/>
  <c r="F2502" i="5"/>
  <c r="F2068" i="5"/>
  <c r="F2080" i="5"/>
  <c r="F2482" i="5"/>
  <c r="F2059" i="5"/>
  <c r="F2069" i="5"/>
  <c r="F2508" i="5"/>
  <c r="F2075" i="5"/>
  <c r="F2492" i="5"/>
  <c r="F2079" i="5"/>
  <c r="F2086" i="5"/>
  <c r="F2050" i="5"/>
  <c r="F2479" i="5"/>
  <c r="F2049" i="5"/>
  <c r="F2467" i="5"/>
  <c r="F2495" i="5"/>
  <c r="F2476" i="5"/>
  <c r="F2493" i="5"/>
  <c r="F2052" i="5"/>
  <c r="F2056" i="5"/>
  <c r="F2498" i="5"/>
  <c r="F2469" i="5"/>
  <c r="F2088" i="5"/>
  <c r="F2084" i="5"/>
  <c r="F2507" i="5"/>
  <c r="F2465" i="5"/>
  <c r="F2065" i="5"/>
  <c r="F2070" i="5"/>
  <c r="F2483" i="5"/>
  <c r="F2066" i="5"/>
  <c r="F2064" i="5"/>
  <c r="F2468" i="5"/>
  <c r="F2486" i="5"/>
  <c r="F2494" i="5"/>
  <c r="F2089" i="5"/>
  <c r="F2053" i="5"/>
  <c r="F2499" i="5"/>
  <c r="F2509" i="5"/>
  <c r="F2090" i="5"/>
  <c r="F2510" i="5"/>
  <c r="F2091" i="5"/>
  <c r="F2512" i="5"/>
  <c r="F2511" i="5"/>
  <c r="F2093" i="5"/>
  <c r="F2092" i="5"/>
  <c r="F2095" i="5"/>
  <c r="B2208" i="5"/>
  <c r="A2209" i="5"/>
  <c r="A2522" i="5"/>
  <c r="B2521" i="5"/>
  <c r="C2526" i="5"/>
  <c r="D2525" i="5"/>
  <c r="L2521" i="5"/>
  <c r="J2521" i="5"/>
  <c r="K2521" i="5" s="1"/>
  <c r="E2523" i="5"/>
  <c r="F2522" i="5"/>
  <c r="G2522" i="5"/>
  <c r="C2102" i="5"/>
  <c r="D2101" i="5"/>
  <c r="J2101" i="5"/>
  <c r="K2101" i="5" s="1"/>
  <c r="L2101" i="5"/>
  <c r="F2102" i="5"/>
  <c r="G2102" i="5"/>
  <c r="B1930" i="5"/>
  <c r="A1931" i="5"/>
  <c r="C1932" i="5"/>
  <c r="D1931" i="5"/>
  <c r="J1930" i="5"/>
  <c r="K1930" i="5" s="1"/>
  <c r="M1930" i="5" s="1"/>
  <c r="L1930" i="5"/>
  <c r="E1932" i="5"/>
  <c r="F1931" i="5"/>
  <c r="G1931" i="5"/>
  <c r="M1929" i="5"/>
  <c r="C1607" i="5"/>
  <c r="D1606" i="5"/>
  <c r="E1602" i="5"/>
  <c r="F1601" i="5"/>
  <c r="G1601" i="5"/>
  <c r="J1600" i="5"/>
  <c r="K1600" i="5" s="1"/>
  <c r="L1600" i="5"/>
  <c r="M1599" i="5"/>
  <c r="E1399" i="5"/>
  <c r="G1398" i="5"/>
  <c r="F1398" i="5"/>
  <c r="C1401" i="5"/>
  <c r="D1400" i="5"/>
  <c r="J1397" i="5"/>
  <c r="K1397" i="5" s="1"/>
  <c r="L1397" i="5"/>
  <c r="M1396" i="5"/>
  <c r="C790" i="5"/>
  <c r="D789" i="5"/>
  <c r="B797" i="5"/>
  <c r="A798" i="5"/>
  <c r="J788" i="5"/>
  <c r="K788" i="5" s="1"/>
  <c r="L788" i="5"/>
  <c r="M787" i="5"/>
  <c r="E790" i="5"/>
  <c r="F789" i="5"/>
  <c r="G789" i="5"/>
  <c r="J557" i="5"/>
  <c r="K557" i="5" s="1"/>
  <c r="M556" i="5"/>
  <c r="L85" i="5"/>
  <c r="J85" i="5"/>
  <c r="K85" i="5" s="1"/>
  <c r="M84" i="5"/>
  <c r="A94" i="5"/>
  <c r="B93" i="5"/>
  <c r="B520" i="5"/>
  <c r="A521" i="5"/>
  <c r="L557" i="5"/>
  <c r="F558" i="5"/>
  <c r="G558" i="5"/>
  <c r="E559" i="5"/>
  <c r="C553" i="5"/>
  <c r="D552" i="5"/>
  <c r="E94" i="5"/>
  <c r="F94" i="5" s="1"/>
  <c r="G93" i="5"/>
  <c r="G92" i="5" l="1"/>
  <c r="L92" i="5" s="1"/>
  <c r="G90" i="5"/>
  <c r="L90" i="5" s="1"/>
  <c r="F89" i="5"/>
  <c r="G89" i="5"/>
  <c r="F91" i="5"/>
  <c r="G91" i="5"/>
  <c r="D85" i="5"/>
  <c r="C88" i="5"/>
  <c r="C89" i="5" s="1"/>
  <c r="D89" i="5" s="1"/>
  <c r="C87" i="5"/>
  <c r="D87" i="5" s="1"/>
  <c r="C86" i="5"/>
  <c r="D86" i="5" s="1"/>
  <c r="C93" i="5"/>
  <c r="M3164" i="5"/>
  <c r="C3167" i="5"/>
  <c r="D3166" i="5"/>
  <c r="E3167" i="5"/>
  <c r="F3166" i="5"/>
  <c r="G3166" i="5"/>
  <c r="J3165" i="5"/>
  <c r="K3165" i="5" s="1"/>
  <c r="L3165" i="5"/>
  <c r="C2636" i="5"/>
  <c r="D2635" i="5"/>
  <c r="A2635" i="5"/>
  <c r="B2634" i="5"/>
  <c r="J2634" i="5"/>
  <c r="K2634" i="5" s="1"/>
  <c r="M2634" i="5" s="1"/>
  <c r="L2634" i="5"/>
  <c r="E2636" i="5"/>
  <c r="F2635" i="5"/>
  <c r="G2635" i="5"/>
  <c r="J87" i="5"/>
  <c r="K87" i="5" s="1"/>
  <c r="L86" i="5"/>
  <c r="J86" i="5"/>
  <c r="K86" i="5" s="1"/>
  <c r="L88" i="5"/>
  <c r="J88" i="5"/>
  <c r="K88" i="5" s="1"/>
  <c r="A2523" i="5"/>
  <c r="B2522" i="5"/>
  <c r="B2209" i="5"/>
  <c r="A2210" i="5"/>
  <c r="J2522" i="5"/>
  <c r="K2522" i="5" s="1"/>
  <c r="L2522" i="5"/>
  <c r="F2523" i="5"/>
  <c r="E2524" i="5"/>
  <c r="G2523" i="5"/>
  <c r="M2521" i="5"/>
  <c r="C2527" i="5"/>
  <c r="D2526" i="5"/>
  <c r="D2102" i="5"/>
  <c r="J2102" i="5"/>
  <c r="K2102" i="5" s="1"/>
  <c r="L2102" i="5"/>
  <c r="F2103" i="5"/>
  <c r="E2104" i="5"/>
  <c r="G2103" i="5"/>
  <c r="M2101" i="5"/>
  <c r="C1933" i="5"/>
  <c r="D1932" i="5"/>
  <c r="B1931" i="5"/>
  <c r="A1932" i="5"/>
  <c r="J1931" i="5"/>
  <c r="K1931" i="5" s="1"/>
  <c r="L1931" i="5"/>
  <c r="G1932" i="5"/>
  <c r="F1932" i="5"/>
  <c r="E1933" i="5"/>
  <c r="L1601" i="5"/>
  <c r="J1601" i="5"/>
  <c r="K1601" i="5" s="1"/>
  <c r="M1600" i="5"/>
  <c r="G1602" i="5"/>
  <c r="E1603" i="5"/>
  <c r="F1602" i="5"/>
  <c r="C1608" i="5"/>
  <c r="D1607" i="5"/>
  <c r="D1401" i="5"/>
  <c r="C1402" i="5"/>
  <c r="J1398" i="5"/>
  <c r="K1398" i="5" s="1"/>
  <c r="L1398" i="5"/>
  <c r="F1399" i="5"/>
  <c r="E1400" i="5"/>
  <c r="G1399" i="5"/>
  <c r="M1397" i="5"/>
  <c r="A799" i="5"/>
  <c r="B798" i="5"/>
  <c r="C791" i="5"/>
  <c r="D790" i="5"/>
  <c r="J789" i="5"/>
  <c r="K789" i="5" s="1"/>
  <c r="M789" i="5" s="1"/>
  <c r="L789" i="5"/>
  <c r="M788" i="5"/>
  <c r="E791" i="5"/>
  <c r="F790" i="5"/>
  <c r="G790" i="5"/>
  <c r="J558" i="5"/>
  <c r="K558" i="5" s="1"/>
  <c r="M85" i="5"/>
  <c r="L93" i="5"/>
  <c r="J93" i="5"/>
  <c r="K93" i="5" s="1"/>
  <c r="M557" i="5"/>
  <c r="B521" i="5"/>
  <c r="A522" i="5"/>
  <c r="A95" i="5"/>
  <c r="B94" i="5"/>
  <c r="F559" i="5"/>
  <c r="G559" i="5"/>
  <c r="E560" i="5"/>
  <c r="L558" i="5"/>
  <c r="C554" i="5"/>
  <c r="D553" i="5"/>
  <c r="E95" i="5"/>
  <c r="F95" i="5" s="1"/>
  <c r="G94" i="5"/>
  <c r="J92" i="5" l="1"/>
  <c r="K92" i="5" s="1"/>
  <c r="M92" i="5" s="1"/>
  <c r="J90" i="5"/>
  <c r="K90" i="5" s="1"/>
  <c r="J89" i="5"/>
  <c r="K89" i="5" s="1"/>
  <c r="M89" i="5" s="1"/>
  <c r="L89" i="5"/>
  <c r="C91" i="5"/>
  <c r="D91" i="5" s="1"/>
  <c r="C90" i="5"/>
  <c r="D90" i="5" s="1"/>
  <c r="L91" i="5"/>
  <c r="J91" i="5"/>
  <c r="K91" i="5" s="1"/>
  <c r="D88" i="5"/>
  <c r="C92" i="5"/>
  <c r="D92" i="5" s="1"/>
  <c r="D93" i="5"/>
  <c r="C94" i="5"/>
  <c r="C3168" i="5"/>
  <c r="D3167" i="5"/>
  <c r="M3165" i="5"/>
  <c r="J3166" i="5"/>
  <c r="K3166" i="5" s="1"/>
  <c r="L3166" i="5"/>
  <c r="F3167" i="5"/>
  <c r="G3167" i="5"/>
  <c r="E3168" i="5"/>
  <c r="A2636" i="5"/>
  <c r="B2635" i="5"/>
  <c r="C2637" i="5"/>
  <c r="D2636" i="5"/>
  <c r="J2635" i="5"/>
  <c r="K2635" i="5" s="1"/>
  <c r="L2635" i="5"/>
  <c r="F2636" i="5"/>
  <c r="E2637" i="5"/>
  <c r="G2636" i="5"/>
  <c r="M87" i="5"/>
  <c r="M86" i="5"/>
  <c r="M88" i="5"/>
  <c r="B2210" i="5"/>
  <c r="A2211" i="5"/>
  <c r="B2523" i="5"/>
  <c r="A2524" i="5"/>
  <c r="J2523" i="5"/>
  <c r="K2523" i="5" s="1"/>
  <c r="L2523" i="5"/>
  <c r="E2525" i="5"/>
  <c r="G2524" i="5"/>
  <c r="F2524" i="5"/>
  <c r="M2522" i="5"/>
  <c r="D2527" i="5"/>
  <c r="C2528" i="5"/>
  <c r="D2103" i="5"/>
  <c r="C2104" i="5"/>
  <c r="G2104" i="5"/>
  <c r="F2104" i="5"/>
  <c r="E2105" i="5"/>
  <c r="J2103" i="5"/>
  <c r="K2103" i="5" s="1"/>
  <c r="L2103" i="5"/>
  <c r="M2102" i="5"/>
  <c r="B1932" i="5"/>
  <c r="A1933" i="5"/>
  <c r="D1933" i="5"/>
  <c r="C1934" i="5"/>
  <c r="G1933" i="5"/>
  <c r="F1933" i="5"/>
  <c r="E1934" i="5"/>
  <c r="J1932" i="5"/>
  <c r="K1932" i="5" s="1"/>
  <c r="L1932" i="5"/>
  <c r="M1931" i="5"/>
  <c r="E1604" i="5"/>
  <c r="F1603" i="5"/>
  <c r="G1603" i="5"/>
  <c r="J1602" i="5"/>
  <c r="K1602" i="5" s="1"/>
  <c r="L1602" i="5"/>
  <c r="C1609" i="5"/>
  <c r="D1608" i="5"/>
  <c r="M1601" i="5"/>
  <c r="M1398" i="5"/>
  <c r="J1399" i="5"/>
  <c r="K1399" i="5" s="1"/>
  <c r="L1399" i="5"/>
  <c r="D1402" i="5"/>
  <c r="C1403" i="5"/>
  <c r="E1401" i="5"/>
  <c r="F1400" i="5"/>
  <c r="G1400" i="5"/>
  <c r="C792" i="5"/>
  <c r="D791" i="5"/>
  <c r="A800" i="5"/>
  <c r="B799" i="5"/>
  <c r="E792" i="5"/>
  <c r="F791" i="5"/>
  <c r="G791" i="5"/>
  <c r="J790" i="5"/>
  <c r="K790" i="5" s="1"/>
  <c r="L790" i="5"/>
  <c r="L94" i="5"/>
  <c r="J94" i="5"/>
  <c r="K94" i="5" s="1"/>
  <c r="J559" i="5"/>
  <c r="K559" i="5" s="1"/>
  <c r="M93" i="5"/>
  <c r="M558" i="5"/>
  <c r="A96" i="5"/>
  <c r="B95" i="5"/>
  <c r="A523" i="5"/>
  <c r="B522" i="5"/>
  <c r="F560" i="5"/>
  <c r="E561" i="5"/>
  <c r="G560" i="5"/>
  <c r="L559" i="5"/>
  <c r="C555" i="5"/>
  <c r="D554" i="5"/>
  <c r="E96" i="5"/>
  <c r="F96" i="5" s="1"/>
  <c r="G95" i="5"/>
  <c r="M90" i="5" l="1"/>
  <c r="M91" i="5"/>
  <c r="D94" i="5"/>
  <c r="C95" i="5"/>
  <c r="D3168" i="5"/>
  <c r="C3169" i="5"/>
  <c r="E3169" i="5"/>
  <c r="F3168" i="5"/>
  <c r="G3168" i="5"/>
  <c r="L3167" i="5"/>
  <c r="J3167" i="5"/>
  <c r="K3167" i="5" s="1"/>
  <c r="M3166" i="5"/>
  <c r="C2638" i="5"/>
  <c r="D2637" i="5"/>
  <c r="A2637" i="5"/>
  <c r="B2636" i="5"/>
  <c r="J2636" i="5"/>
  <c r="K2636" i="5" s="1"/>
  <c r="L2636" i="5"/>
  <c r="E2638" i="5"/>
  <c r="G2637" i="5"/>
  <c r="F2637" i="5"/>
  <c r="M2635" i="5"/>
  <c r="B2524" i="5"/>
  <c r="A2525" i="5"/>
  <c r="B2211" i="5"/>
  <c r="A2212" i="5"/>
  <c r="J2524" i="5"/>
  <c r="K2524" i="5" s="1"/>
  <c r="L2524" i="5"/>
  <c r="E2526" i="5"/>
  <c r="G2525" i="5"/>
  <c r="F2525" i="5"/>
  <c r="M2523" i="5"/>
  <c r="D2528" i="5"/>
  <c r="C2529" i="5"/>
  <c r="C2105" i="5"/>
  <c r="D2104" i="5"/>
  <c r="M2103" i="5"/>
  <c r="E2106" i="5"/>
  <c r="F2105" i="5"/>
  <c r="G2105" i="5"/>
  <c r="L2104" i="5"/>
  <c r="J2104" i="5"/>
  <c r="K2104" i="5" s="1"/>
  <c r="D1934" i="5"/>
  <c r="C1935" i="5"/>
  <c r="B1933" i="5"/>
  <c r="A1934" i="5"/>
  <c r="M1932" i="5"/>
  <c r="G1934" i="5"/>
  <c r="F1934" i="5"/>
  <c r="E1935" i="5"/>
  <c r="J1933" i="5"/>
  <c r="K1933" i="5" s="1"/>
  <c r="L1933" i="5"/>
  <c r="M1602" i="5"/>
  <c r="L1603" i="5"/>
  <c r="J1603" i="5"/>
  <c r="K1603" i="5" s="1"/>
  <c r="D1609" i="5"/>
  <c r="C1610" i="5"/>
  <c r="E1605" i="5"/>
  <c r="F1604" i="5"/>
  <c r="G1604" i="5"/>
  <c r="C1404" i="5"/>
  <c r="D1403" i="5"/>
  <c r="M1399" i="5"/>
  <c r="J1400" i="5"/>
  <c r="K1400" i="5" s="1"/>
  <c r="L1400" i="5"/>
  <c r="E1402" i="5"/>
  <c r="G1401" i="5"/>
  <c r="F1401" i="5"/>
  <c r="A801" i="5"/>
  <c r="B800" i="5"/>
  <c r="C793" i="5"/>
  <c r="D792" i="5"/>
  <c r="M790" i="5"/>
  <c r="J791" i="5"/>
  <c r="K791" i="5" s="1"/>
  <c r="M791" i="5" s="1"/>
  <c r="L791" i="5"/>
  <c r="E793" i="5"/>
  <c r="F792" i="5"/>
  <c r="G792" i="5"/>
  <c r="J560" i="5"/>
  <c r="K560" i="5" s="1"/>
  <c r="M559" i="5"/>
  <c r="L95" i="5"/>
  <c r="J95" i="5"/>
  <c r="K95" i="5" s="1"/>
  <c r="M94" i="5"/>
  <c r="B523" i="5"/>
  <c r="A524" i="5"/>
  <c r="A97" i="5"/>
  <c r="B96" i="5"/>
  <c r="L560" i="5"/>
  <c r="F561" i="5"/>
  <c r="G561" i="5"/>
  <c r="C556" i="5"/>
  <c r="D555" i="5"/>
  <c r="E97" i="5"/>
  <c r="F97" i="5" s="1"/>
  <c r="G96" i="5"/>
  <c r="D95" i="5" l="1"/>
  <c r="C96" i="5"/>
  <c r="M3167" i="5"/>
  <c r="D3169" i="5"/>
  <c r="C3170" i="5"/>
  <c r="J3168" i="5"/>
  <c r="K3168" i="5" s="1"/>
  <c r="L3168" i="5"/>
  <c r="E3170" i="5"/>
  <c r="F3169" i="5"/>
  <c r="G3169" i="5"/>
  <c r="B2637" i="5"/>
  <c r="A2638" i="5"/>
  <c r="D2638" i="5"/>
  <c r="C2639" i="5"/>
  <c r="J2637" i="5"/>
  <c r="K2637" i="5" s="1"/>
  <c r="L2637" i="5"/>
  <c r="E2639" i="5"/>
  <c r="F2638" i="5"/>
  <c r="G2638" i="5"/>
  <c r="M2636" i="5"/>
  <c r="A2213" i="5"/>
  <c r="B2212" i="5"/>
  <c r="A2526" i="5"/>
  <c r="B2525" i="5"/>
  <c r="J2525" i="5"/>
  <c r="K2525" i="5" s="1"/>
  <c r="L2525" i="5"/>
  <c r="E2527" i="5"/>
  <c r="F2526" i="5"/>
  <c r="G2526" i="5"/>
  <c r="M2524" i="5"/>
  <c r="C2530" i="5"/>
  <c r="D2529" i="5"/>
  <c r="C2106" i="5"/>
  <c r="D2105" i="5"/>
  <c r="J2105" i="5"/>
  <c r="K2105" i="5" s="1"/>
  <c r="M2105" i="5" s="1"/>
  <c r="L2105" i="5"/>
  <c r="F2106" i="5"/>
  <c r="G2106" i="5"/>
  <c r="E2107" i="5"/>
  <c r="M2104" i="5"/>
  <c r="A1935" i="5"/>
  <c r="B1934" i="5"/>
  <c r="C1936" i="5"/>
  <c r="D1935" i="5"/>
  <c r="M1933" i="5"/>
  <c r="E1936" i="5"/>
  <c r="G1935" i="5"/>
  <c r="F1935" i="5"/>
  <c r="J1934" i="5"/>
  <c r="K1934" i="5" s="1"/>
  <c r="L1934" i="5"/>
  <c r="C1611" i="5"/>
  <c r="D1610" i="5"/>
  <c r="M1603" i="5"/>
  <c r="J1604" i="5"/>
  <c r="K1604" i="5" s="1"/>
  <c r="L1604" i="5"/>
  <c r="E1606" i="5"/>
  <c r="G1605" i="5"/>
  <c r="F1605" i="5"/>
  <c r="M1400" i="5"/>
  <c r="L1401" i="5"/>
  <c r="J1401" i="5"/>
  <c r="K1401" i="5" s="1"/>
  <c r="F1402" i="5"/>
  <c r="E1403" i="5"/>
  <c r="G1402" i="5"/>
  <c r="C1405" i="5"/>
  <c r="D1404" i="5"/>
  <c r="C794" i="5"/>
  <c r="D793" i="5"/>
  <c r="B801" i="5"/>
  <c r="A802" i="5"/>
  <c r="A803" i="5" s="1"/>
  <c r="A804" i="5" s="1"/>
  <c r="A805" i="5" s="1"/>
  <c r="B805" i="5" s="1"/>
  <c r="J792" i="5"/>
  <c r="K792" i="5" s="1"/>
  <c r="M792" i="5" s="1"/>
  <c r="L792" i="5"/>
  <c r="E794" i="5"/>
  <c r="F793" i="5"/>
  <c r="G793" i="5"/>
  <c r="M95" i="5"/>
  <c r="J561" i="5"/>
  <c r="K561" i="5" s="1"/>
  <c r="L96" i="5"/>
  <c r="J96" i="5"/>
  <c r="K96" i="5" s="1"/>
  <c r="M560" i="5"/>
  <c r="A98" i="5"/>
  <c r="B97" i="5"/>
  <c r="B524" i="5"/>
  <c r="A525" i="5"/>
  <c r="L561" i="5"/>
  <c r="C557" i="5"/>
  <c r="D556" i="5"/>
  <c r="E98" i="5"/>
  <c r="F98" i="5" s="1"/>
  <c r="G97" i="5"/>
  <c r="A807" i="5" l="1"/>
  <c r="B807" i="5" s="1"/>
  <c r="A806" i="5"/>
  <c r="B806" i="5" s="1"/>
  <c r="A809" i="5"/>
  <c r="B809" i="5" s="1"/>
  <c r="A808" i="5"/>
  <c r="B808" i="5" s="1"/>
  <c r="A811" i="5"/>
  <c r="B811" i="5" s="1"/>
  <c r="A810" i="5"/>
  <c r="B810" i="5" s="1"/>
  <c r="A813" i="5"/>
  <c r="B813" i="5" s="1"/>
  <c r="A812" i="5"/>
  <c r="B812" i="5" s="1"/>
  <c r="A815" i="5"/>
  <c r="B815" i="5" s="1"/>
  <c r="A814" i="5"/>
  <c r="B814" i="5" s="1"/>
  <c r="A817" i="5"/>
  <c r="B817" i="5" s="1"/>
  <c r="A816" i="5"/>
  <c r="B816" i="5" s="1"/>
  <c r="A819" i="5"/>
  <c r="B819" i="5" s="1"/>
  <c r="A818" i="5"/>
  <c r="B818" i="5" s="1"/>
  <c r="A821" i="5"/>
  <c r="B821" i="5" s="1"/>
  <c r="A820" i="5"/>
  <c r="B820" i="5" s="1"/>
  <c r="A823" i="5"/>
  <c r="B823" i="5" s="1"/>
  <c r="A822" i="5"/>
  <c r="B822" i="5" s="1"/>
  <c r="A825" i="5"/>
  <c r="B825" i="5" s="1"/>
  <c r="A824" i="5"/>
  <c r="B824" i="5" s="1"/>
  <c r="A827" i="5"/>
  <c r="B827" i="5" s="1"/>
  <c r="A826" i="5"/>
  <c r="B826" i="5" s="1"/>
  <c r="A829" i="5"/>
  <c r="B829" i="5" s="1"/>
  <c r="A828" i="5"/>
  <c r="B828" i="5" s="1"/>
  <c r="A831" i="5"/>
  <c r="B831" i="5" s="1"/>
  <c r="A830" i="5"/>
  <c r="B830" i="5" s="1"/>
  <c r="A833" i="5"/>
  <c r="B833" i="5" s="1"/>
  <c r="A832" i="5"/>
  <c r="B832" i="5" s="1"/>
  <c r="A835" i="5"/>
  <c r="B835" i="5" s="1"/>
  <c r="A834" i="5"/>
  <c r="B834" i="5" s="1"/>
  <c r="A837" i="5"/>
  <c r="B837" i="5" s="1"/>
  <c r="A836" i="5"/>
  <c r="B836" i="5" s="1"/>
  <c r="A839" i="5"/>
  <c r="B839" i="5" s="1"/>
  <c r="A838" i="5"/>
  <c r="B838" i="5" s="1"/>
  <c r="A841" i="5"/>
  <c r="B841" i="5" s="1"/>
  <c r="A840" i="5"/>
  <c r="B840" i="5" s="1"/>
  <c r="A843" i="5"/>
  <c r="B843" i="5" s="1"/>
  <c r="A842" i="5"/>
  <c r="B842" i="5" s="1"/>
  <c r="A845" i="5"/>
  <c r="B845" i="5" s="1"/>
  <c r="A844" i="5"/>
  <c r="B844" i="5" s="1"/>
  <c r="A847" i="5"/>
  <c r="B847" i="5" s="1"/>
  <c r="A846" i="5"/>
  <c r="B846" i="5" s="1"/>
  <c r="A849" i="5"/>
  <c r="B849" i="5" s="1"/>
  <c r="A848" i="5"/>
  <c r="B848" i="5" s="1"/>
  <c r="A851" i="5"/>
  <c r="B851" i="5" s="1"/>
  <c r="A850" i="5"/>
  <c r="B850" i="5" s="1"/>
  <c r="D96" i="5"/>
  <c r="C97" i="5"/>
  <c r="C3171" i="5"/>
  <c r="D3170" i="5"/>
  <c r="E3171" i="5"/>
  <c r="F3170" i="5"/>
  <c r="G3170" i="5"/>
  <c r="J3169" i="5"/>
  <c r="K3169" i="5" s="1"/>
  <c r="L3169" i="5"/>
  <c r="M3168" i="5"/>
  <c r="C2640" i="5"/>
  <c r="D2639" i="5"/>
  <c r="B2638" i="5"/>
  <c r="A2639" i="5"/>
  <c r="J2638" i="5"/>
  <c r="K2638" i="5" s="1"/>
  <c r="M2638" i="5" s="1"/>
  <c r="L2638" i="5"/>
  <c r="E2640" i="5"/>
  <c r="F2639" i="5"/>
  <c r="G2639" i="5"/>
  <c r="M2637" i="5"/>
  <c r="B804" i="5"/>
  <c r="B803" i="5"/>
  <c r="A2527" i="5"/>
  <c r="B2526" i="5"/>
  <c r="A2214" i="5"/>
  <c r="B2213" i="5"/>
  <c r="C2531" i="5"/>
  <c r="D2530" i="5"/>
  <c r="J2526" i="5"/>
  <c r="K2526" i="5" s="1"/>
  <c r="L2526" i="5"/>
  <c r="F2527" i="5"/>
  <c r="E2528" i="5"/>
  <c r="G2527" i="5"/>
  <c r="M2525" i="5"/>
  <c r="D2106" i="5"/>
  <c r="C2107" i="5"/>
  <c r="E2108" i="5"/>
  <c r="F2107" i="5"/>
  <c r="G2107" i="5"/>
  <c r="J2106" i="5"/>
  <c r="K2106" i="5" s="1"/>
  <c r="M2106" i="5" s="1"/>
  <c r="L2106" i="5"/>
  <c r="D1936" i="5"/>
  <c r="C1937" i="5"/>
  <c r="A1936" i="5"/>
  <c r="B1935" i="5"/>
  <c r="J1935" i="5"/>
  <c r="K1935" i="5" s="1"/>
  <c r="M1935" i="5" s="1"/>
  <c r="L1935" i="5"/>
  <c r="G1936" i="5"/>
  <c r="E1937" i="5"/>
  <c r="F1936" i="5"/>
  <c r="M1934" i="5"/>
  <c r="M1604" i="5"/>
  <c r="E1607" i="5"/>
  <c r="F1606" i="5"/>
  <c r="G1606" i="5"/>
  <c r="J1605" i="5"/>
  <c r="K1605" i="5" s="1"/>
  <c r="L1605" i="5"/>
  <c r="C1612" i="5"/>
  <c r="D1611" i="5"/>
  <c r="F1403" i="5"/>
  <c r="G1403" i="5"/>
  <c r="E1404" i="5"/>
  <c r="J1402" i="5"/>
  <c r="K1402" i="5" s="1"/>
  <c r="L1402" i="5"/>
  <c r="M1401" i="5"/>
  <c r="D1405" i="5"/>
  <c r="C1406" i="5"/>
  <c r="B802" i="5"/>
  <c r="A852" i="5"/>
  <c r="C795" i="5"/>
  <c r="D794" i="5"/>
  <c r="F794" i="5"/>
  <c r="G794" i="5"/>
  <c r="E795" i="5"/>
  <c r="L793" i="5"/>
  <c r="J793" i="5"/>
  <c r="K793" i="5" s="1"/>
  <c r="M96" i="5"/>
  <c r="L97" i="5"/>
  <c r="J97" i="5"/>
  <c r="K97" i="5" s="1"/>
  <c r="M561" i="5"/>
  <c r="B525" i="5"/>
  <c r="A526" i="5"/>
  <c r="A99" i="5"/>
  <c r="A100" i="5" s="1"/>
  <c r="B100" i="5" s="1"/>
  <c r="B98" i="5"/>
  <c r="C558" i="5"/>
  <c r="D557" i="5"/>
  <c r="E99" i="5"/>
  <c r="G98" i="5"/>
  <c r="F99" i="5" l="1"/>
  <c r="E100" i="5"/>
  <c r="D97" i="5"/>
  <c r="C98" i="5"/>
  <c r="D3171" i="5"/>
  <c r="M3169" i="5"/>
  <c r="J3170" i="5"/>
  <c r="K3170" i="5" s="1"/>
  <c r="L3170" i="5"/>
  <c r="F3171" i="5"/>
  <c r="G3171" i="5"/>
  <c r="A2640" i="5"/>
  <c r="B2639" i="5"/>
  <c r="C2641" i="5"/>
  <c r="D2640" i="5"/>
  <c r="J2639" i="5"/>
  <c r="K2639" i="5" s="1"/>
  <c r="L2639" i="5"/>
  <c r="E2641" i="5"/>
  <c r="G2640" i="5"/>
  <c r="F2640" i="5"/>
  <c r="A2215" i="5"/>
  <c r="B2214" i="5"/>
  <c r="A2528" i="5"/>
  <c r="B2527" i="5"/>
  <c r="L2527" i="5"/>
  <c r="J2527" i="5"/>
  <c r="K2527" i="5" s="1"/>
  <c r="E2529" i="5"/>
  <c r="F2528" i="5"/>
  <c r="G2528" i="5"/>
  <c r="M2526" i="5"/>
  <c r="D2531" i="5"/>
  <c r="C2532" i="5"/>
  <c r="C2108" i="5"/>
  <c r="D2107" i="5"/>
  <c r="J2107" i="5"/>
  <c r="K2107" i="5" s="1"/>
  <c r="L2107" i="5"/>
  <c r="E2109" i="5"/>
  <c r="F2108" i="5"/>
  <c r="G2108" i="5"/>
  <c r="A1937" i="5"/>
  <c r="B1936" i="5"/>
  <c r="D1937" i="5"/>
  <c r="C1938" i="5"/>
  <c r="E1938" i="5"/>
  <c r="G1937" i="5"/>
  <c r="F1937" i="5"/>
  <c r="J1936" i="5"/>
  <c r="K1936" i="5" s="1"/>
  <c r="L1936" i="5"/>
  <c r="J1606" i="5"/>
  <c r="K1606" i="5" s="1"/>
  <c r="M1606" i="5" s="1"/>
  <c r="L1606" i="5"/>
  <c r="C1613" i="5"/>
  <c r="D1612" i="5"/>
  <c r="F1607" i="5"/>
  <c r="E1608" i="5"/>
  <c r="G1607" i="5"/>
  <c r="M1605" i="5"/>
  <c r="M1402" i="5"/>
  <c r="F1404" i="5"/>
  <c r="E1405" i="5"/>
  <c r="G1404" i="5"/>
  <c r="J1403" i="5"/>
  <c r="K1403" i="5" s="1"/>
  <c r="L1403" i="5"/>
  <c r="C1407" i="5"/>
  <c r="D1406" i="5"/>
  <c r="C796" i="5"/>
  <c r="D795" i="5"/>
  <c r="B852" i="5"/>
  <c r="A853" i="5"/>
  <c r="G795" i="5"/>
  <c r="F795" i="5"/>
  <c r="E796" i="5"/>
  <c r="J794" i="5"/>
  <c r="K794" i="5" s="1"/>
  <c r="M794" i="5" s="1"/>
  <c r="L794" i="5"/>
  <c r="M793" i="5"/>
  <c r="M97" i="5"/>
  <c r="L98" i="5"/>
  <c r="J98" i="5"/>
  <c r="K98" i="5" s="1"/>
  <c r="A101" i="5"/>
  <c r="B99" i="5"/>
  <c r="B526" i="5"/>
  <c r="A527" i="5"/>
  <c r="C559" i="5"/>
  <c r="D558" i="5"/>
  <c r="E101" i="5"/>
  <c r="F101" i="5" s="1"/>
  <c r="G99" i="5"/>
  <c r="F100" i="5" l="1"/>
  <c r="G100" i="5"/>
  <c r="D98" i="5"/>
  <c r="C99" i="5"/>
  <c r="C100" i="5" s="1"/>
  <c r="D100" i="5" s="1"/>
  <c r="C3173" i="5"/>
  <c r="D3172" i="5"/>
  <c r="E3173" i="5"/>
  <c r="F3172" i="5"/>
  <c r="G3172" i="5"/>
  <c r="J3171" i="5"/>
  <c r="K3171" i="5" s="1"/>
  <c r="L3171" i="5"/>
  <c r="M3170" i="5"/>
  <c r="D2641" i="5"/>
  <c r="C2642" i="5"/>
  <c r="A2641" i="5"/>
  <c r="B2640" i="5"/>
  <c r="L2640" i="5"/>
  <c r="J2640" i="5"/>
  <c r="K2640" i="5" s="1"/>
  <c r="E2642" i="5"/>
  <c r="G2641" i="5"/>
  <c r="F2641" i="5"/>
  <c r="M2639" i="5"/>
  <c r="A2529" i="5"/>
  <c r="B2528" i="5"/>
  <c r="B2215" i="5"/>
  <c r="A2216" i="5"/>
  <c r="J2528" i="5"/>
  <c r="K2528" i="5" s="1"/>
  <c r="M2528" i="5" s="1"/>
  <c r="L2528" i="5"/>
  <c r="E2530" i="5"/>
  <c r="F2529" i="5"/>
  <c r="G2529" i="5"/>
  <c r="C2533" i="5"/>
  <c r="D2532" i="5"/>
  <c r="M2527" i="5"/>
  <c r="C2109" i="5"/>
  <c r="D2108" i="5"/>
  <c r="F2109" i="5"/>
  <c r="E2110" i="5"/>
  <c r="G2109" i="5"/>
  <c r="M2107" i="5"/>
  <c r="J2108" i="5"/>
  <c r="K2108" i="5" s="1"/>
  <c r="M2108" i="5" s="1"/>
  <c r="L2108" i="5"/>
  <c r="C1939" i="5"/>
  <c r="D1938" i="5"/>
  <c r="B1937" i="5"/>
  <c r="A1938" i="5"/>
  <c r="M1936" i="5"/>
  <c r="J1937" i="5"/>
  <c r="K1937" i="5" s="1"/>
  <c r="M1937" i="5" s="1"/>
  <c r="L1937" i="5"/>
  <c r="F1938" i="5"/>
  <c r="E1939" i="5"/>
  <c r="G1938" i="5"/>
  <c r="C1614" i="5"/>
  <c r="D1613" i="5"/>
  <c r="J1607" i="5"/>
  <c r="K1607" i="5" s="1"/>
  <c r="L1607" i="5"/>
  <c r="F1608" i="5"/>
  <c r="E1609" i="5"/>
  <c r="G1608" i="5"/>
  <c r="M1403" i="5"/>
  <c r="J1404" i="5"/>
  <c r="K1404" i="5" s="1"/>
  <c r="M1404" i="5" s="1"/>
  <c r="L1404" i="5"/>
  <c r="E1406" i="5"/>
  <c r="G1405" i="5"/>
  <c r="F1405" i="5"/>
  <c r="C1408" i="5"/>
  <c r="D1407" i="5"/>
  <c r="B853" i="5"/>
  <c r="A854" i="5"/>
  <c r="C797" i="5"/>
  <c r="D796" i="5"/>
  <c r="E797" i="5"/>
  <c r="G796" i="5"/>
  <c r="F796" i="5"/>
  <c r="J795" i="5"/>
  <c r="K795" i="5" s="1"/>
  <c r="L795" i="5"/>
  <c r="M98" i="5"/>
  <c r="L99" i="5"/>
  <c r="J99" i="5"/>
  <c r="K99" i="5" s="1"/>
  <c r="B527" i="5"/>
  <c r="A528" i="5"/>
  <c r="A102" i="5"/>
  <c r="B101" i="5"/>
  <c r="F562" i="5"/>
  <c r="E563" i="5"/>
  <c r="G562" i="5"/>
  <c r="C560" i="5"/>
  <c r="D559" i="5"/>
  <c r="E102" i="5"/>
  <c r="F102" i="5" s="1"/>
  <c r="G101" i="5"/>
  <c r="L100" i="5" l="1"/>
  <c r="J100" i="5"/>
  <c r="K100" i="5" s="1"/>
  <c r="D99" i="5"/>
  <c r="C101" i="5"/>
  <c r="M3171" i="5"/>
  <c r="D3173" i="5"/>
  <c r="C3174" i="5"/>
  <c r="J3172" i="5"/>
  <c r="K3172" i="5" s="1"/>
  <c r="M3172" i="5" s="1"/>
  <c r="L3172" i="5"/>
  <c r="E3174" i="5"/>
  <c r="G3173" i="5"/>
  <c r="F3173" i="5"/>
  <c r="A2642" i="5"/>
  <c r="B2641" i="5"/>
  <c r="D2642" i="5"/>
  <c r="C2643" i="5"/>
  <c r="J2641" i="5"/>
  <c r="K2641" i="5" s="1"/>
  <c r="M2641" i="5" s="1"/>
  <c r="L2641" i="5"/>
  <c r="E2643" i="5"/>
  <c r="F2642" i="5"/>
  <c r="G2642" i="5"/>
  <c r="M2640" i="5"/>
  <c r="B2216" i="5"/>
  <c r="A2217" i="5"/>
  <c r="A2530" i="5"/>
  <c r="B2529" i="5"/>
  <c r="L2529" i="5"/>
  <c r="J2529" i="5"/>
  <c r="K2529" i="5" s="1"/>
  <c r="E2531" i="5"/>
  <c r="F2530" i="5"/>
  <c r="G2530" i="5"/>
  <c r="C2534" i="5"/>
  <c r="D2533" i="5"/>
  <c r="D2109" i="5"/>
  <c r="C2110" i="5"/>
  <c r="J2109" i="5"/>
  <c r="K2109" i="5" s="1"/>
  <c r="L2109" i="5"/>
  <c r="F2110" i="5"/>
  <c r="E2111" i="5"/>
  <c r="G2110" i="5"/>
  <c r="B1938" i="5"/>
  <c r="A1939" i="5"/>
  <c r="C1940" i="5"/>
  <c r="D1939" i="5"/>
  <c r="J1938" i="5"/>
  <c r="K1938" i="5" s="1"/>
  <c r="L1938" i="5"/>
  <c r="E1940" i="5"/>
  <c r="F1939" i="5"/>
  <c r="G1939" i="5"/>
  <c r="M1607" i="5"/>
  <c r="J1608" i="5"/>
  <c r="K1608" i="5" s="1"/>
  <c r="M1608" i="5" s="1"/>
  <c r="L1608" i="5"/>
  <c r="E1610" i="5"/>
  <c r="F1609" i="5"/>
  <c r="G1609" i="5"/>
  <c r="C1615" i="5"/>
  <c r="D1614" i="5"/>
  <c r="J1405" i="5"/>
  <c r="K1405" i="5" s="1"/>
  <c r="L1405" i="5"/>
  <c r="E1407" i="5"/>
  <c r="F1406" i="5"/>
  <c r="G1406" i="5"/>
  <c r="C1409" i="5"/>
  <c r="D1408" i="5"/>
  <c r="C798" i="5"/>
  <c r="D797" i="5"/>
  <c r="B854" i="5"/>
  <c r="A855" i="5"/>
  <c r="J796" i="5"/>
  <c r="K796" i="5" s="1"/>
  <c r="M796" i="5" s="1"/>
  <c r="L796" i="5"/>
  <c r="E798" i="5"/>
  <c r="F797" i="5"/>
  <c r="G797" i="5"/>
  <c r="M795" i="5"/>
  <c r="M99" i="5"/>
  <c r="J562" i="5"/>
  <c r="K562" i="5" s="1"/>
  <c r="L101" i="5"/>
  <c r="J101" i="5"/>
  <c r="K101" i="5" s="1"/>
  <c r="A103" i="5"/>
  <c r="B102" i="5"/>
  <c r="B528" i="5"/>
  <c r="A529" i="5"/>
  <c r="L562" i="5"/>
  <c r="F563" i="5"/>
  <c r="E564" i="5"/>
  <c r="G563" i="5"/>
  <c r="C561" i="5"/>
  <c r="D560" i="5"/>
  <c r="E103" i="5"/>
  <c r="F103" i="5" s="1"/>
  <c r="G102" i="5"/>
  <c r="M100" i="5" l="1"/>
  <c r="D101" i="5"/>
  <c r="C102" i="5"/>
  <c r="C3175" i="5"/>
  <c r="D3174" i="5"/>
  <c r="E3175" i="5"/>
  <c r="G3174" i="5"/>
  <c r="F3174" i="5"/>
  <c r="L3173" i="5"/>
  <c r="J3173" i="5"/>
  <c r="K3173" i="5" s="1"/>
  <c r="M3173" i="5" s="1"/>
  <c r="C2644" i="5"/>
  <c r="D2643" i="5"/>
  <c r="A2643" i="5"/>
  <c r="B2642" i="5"/>
  <c r="J2642" i="5"/>
  <c r="K2642" i="5" s="1"/>
  <c r="L2642" i="5"/>
  <c r="E2644" i="5"/>
  <c r="G2643" i="5"/>
  <c r="F2643" i="5"/>
  <c r="A2531" i="5"/>
  <c r="B2530" i="5"/>
  <c r="B2217" i="5"/>
  <c r="A2218" i="5"/>
  <c r="M2529" i="5"/>
  <c r="J2530" i="5"/>
  <c r="K2530" i="5" s="1"/>
  <c r="L2530" i="5"/>
  <c r="F2531" i="5"/>
  <c r="E2532" i="5"/>
  <c r="G2531" i="5"/>
  <c r="C2535" i="5"/>
  <c r="D2534" i="5"/>
  <c r="D2110" i="5"/>
  <c r="C2111" i="5"/>
  <c r="M2109" i="5"/>
  <c r="J2110" i="5"/>
  <c r="K2110" i="5" s="1"/>
  <c r="L2110" i="5"/>
  <c r="F2111" i="5"/>
  <c r="E2112" i="5"/>
  <c r="G2111" i="5"/>
  <c r="C1941" i="5"/>
  <c r="D1940" i="5"/>
  <c r="B1939" i="5"/>
  <c r="A1940" i="5"/>
  <c r="G1940" i="5"/>
  <c r="E1941" i="5"/>
  <c r="F1940" i="5"/>
  <c r="J1939" i="5"/>
  <c r="K1939" i="5" s="1"/>
  <c r="L1939" i="5"/>
  <c r="M1938" i="5"/>
  <c r="J1609" i="5"/>
  <c r="K1609" i="5" s="1"/>
  <c r="L1609" i="5"/>
  <c r="E1611" i="5"/>
  <c r="G1610" i="5"/>
  <c r="F1610" i="5"/>
  <c r="C1616" i="5"/>
  <c r="D1615" i="5"/>
  <c r="C1410" i="5"/>
  <c r="D1409" i="5"/>
  <c r="J1406" i="5"/>
  <c r="K1406" i="5" s="1"/>
  <c r="M1406" i="5" s="1"/>
  <c r="L1406" i="5"/>
  <c r="E1408" i="5"/>
  <c r="F1407" i="5"/>
  <c r="G1407" i="5"/>
  <c r="M1405" i="5"/>
  <c r="B855" i="5"/>
  <c r="A856" i="5"/>
  <c r="D798" i="5"/>
  <c r="C799" i="5"/>
  <c r="J797" i="5"/>
  <c r="K797" i="5" s="1"/>
  <c r="M797" i="5" s="1"/>
  <c r="L797" i="5"/>
  <c r="E799" i="5"/>
  <c r="F798" i="5"/>
  <c r="G798" i="5"/>
  <c r="M101" i="5"/>
  <c r="M562" i="5"/>
  <c r="J563" i="5"/>
  <c r="K563" i="5" s="1"/>
  <c r="L102" i="5"/>
  <c r="J102" i="5"/>
  <c r="K102" i="5" s="1"/>
  <c r="B529" i="5"/>
  <c r="A530" i="5"/>
  <c r="A104" i="5"/>
  <c r="B103" i="5"/>
  <c r="L563" i="5"/>
  <c r="F564" i="5"/>
  <c r="G564" i="5"/>
  <c r="E565" i="5"/>
  <c r="D561" i="5"/>
  <c r="E104" i="5"/>
  <c r="F104" i="5" s="1"/>
  <c r="G103" i="5"/>
  <c r="D102" i="5" l="1"/>
  <c r="C103" i="5"/>
  <c r="C3176" i="5"/>
  <c r="D3175" i="5"/>
  <c r="L3174" i="5"/>
  <c r="J3174" i="5"/>
  <c r="K3174" i="5" s="1"/>
  <c r="F3175" i="5"/>
  <c r="G3175" i="5"/>
  <c r="E3176" i="5"/>
  <c r="A2644" i="5"/>
  <c r="B2643" i="5"/>
  <c r="C2645" i="5"/>
  <c r="D2644" i="5"/>
  <c r="L2643" i="5"/>
  <c r="J2643" i="5"/>
  <c r="K2643" i="5" s="1"/>
  <c r="F2644" i="5"/>
  <c r="E2645" i="5"/>
  <c r="G2644" i="5"/>
  <c r="M2642" i="5"/>
  <c r="B2218" i="5"/>
  <c r="A2219" i="5"/>
  <c r="B2531" i="5"/>
  <c r="A2532" i="5"/>
  <c r="J2531" i="5"/>
  <c r="K2531" i="5" s="1"/>
  <c r="L2531" i="5"/>
  <c r="E2533" i="5"/>
  <c r="G2532" i="5"/>
  <c r="F2532" i="5"/>
  <c r="M2530" i="5"/>
  <c r="D2535" i="5"/>
  <c r="C2536" i="5"/>
  <c r="D2111" i="5"/>
  <c r="C2112" i="5"/>
  <c r="M2110" i="5"/>
  <c r="L2111" i="5"/>
  <c r="J2111" i="5"/>
  <c r="K2111" i="5" s="1"/>
  <c r="M2111" i="5" s="1"/>
  <c r="G2112" i="5"/>
  <c r="F2112" i="5"/>
  <c r="E2113" i="5"/>
  <c r="A1941" i="5"/>
  <c r="B1940" i="5"/>
  <c r="D1941" i="5"/>
  <c r="C1942" i="5"/>
  <c r="M1939" i="5"/>
  <c r="G1941" i="5"/>
  <c r="E1942" i="5"/>
  <c r="F1941" i="5"/>
  <c r="L1940" i="5"/>
  <c r="J1940" i="5"/>
  <c r="K1940" i="5" s="1"/>
  <c r="C1617" i="5"/>
  <c r="D1616" i="5"/>
  <c r="J1610" i="5"/>
  <c r="K1610" i="5" s="1"/>
  <c r="M1610" i="5" s="1"/>
  <c r="L1610" i="5"/>
  <c r="E1612" i="5"/>
  <c r="F1611" i="5"/>
  <c r="G1611" i="5"/>
  <c r="M1609" i="5"/>
  <c r="J1407" i="5"/>
  <c r="K1407" i="5" s="1"/>
  <c r="M1407" i="5" s="1"/>
  <c r="L1407" i="5"/>
  <c r="E1409" i="5"/>
  <c r="F1408" i="5"/>
  <c r="G1408" i="5"/>
  <c r="D1410" i="5"/>
  <c r="C1411" i="5"/>
  <c r="C800" i="5"/>
  <c r="D799" i="5"/>
  <c r="A857" i="5"/>
  <c r="B856" i="5"/>
  <c r="J798" i="5"/>
  <c r="K798" i="5" s="1"/>
  <c r="M798" i="5" s="1"/>
  <c r="L798" i="5"/>
  <c r="E800" i="5"/>
  <c r="F799" i="5"/>
  <c r="G799" i="5"/>
  <c r="J564" i="5"/>
  <c r="K564" i="5" s="1"/>
  <c r="M102" i="5"/>
  <c r="M563" i="5"/>
  <c r="L103" i="5"/>
  <c r="J103" i="5"/>
  <c r="K103" i="5" s="1"/>
  <c r="A105" i="5"/>
  <c r="B104" i="5"/>
  <c r="B530" i="5"/>
  <c r="A531" i="5"/>
  <c r="F565" i="5"/>
  <c r="E566" i="5"/>
  <c r="G565" i="5"/>
  <c r="L564" i="5"/>
  <c r="E105" i="5"/>
  <c r="F105" i="5" s="1"/>
  <c r="G104" i="5"/>
  <c r="D103" i="5" l="1"/>
  <c r="C104" i="5"/>
  <c r="D3176" i="5"/>
  <c r="C3177" i="5"/>
  <c r="M3174" i="5"/>
  <c r="E3177" i="5"/>
  <c r="F3176" i="5"/>
  <c r="G3176" i="5"/>
  <c r="J3175" i="5"/>
  <c r="K3175" i="5" s="1"/>
  <c r="L3175" i="5"/>
  <c r="D2645" i="5"/>
  <c r="C2646" i="5"/>
  <c r="A2645" i="5"/>
  <c r="B2644" i="5"/>
  <c r="J2644" i="5"/>
  <c r="K2644" i="5" s="1"/>
  <c r="L2644" i="5"/>
  <c r="E2646" i="5"/>
  <c r="G2645" i="5"/>
  <c r="F2645" i="5"/>
  <c r="M2643" i="5"/>
  <c r="B2532" i="5"/>
  <c r="A2533" i="5"/>
  <c r="B2219" i="5"/>
  <c r="A2220" i="5"/>
  <c r="J2532" i="5"/>
  <c r="K2532" i="5" s="1"/>
  <c r="L2532" i="5"/>
  <c r="E2534" i="5"/>
  <c r="G2533" i="5"/>
  <c r="F2533" i="5"/>
  <c r="M2531" i="5"/>
  <c r="D2536" i="5"/>
  <c r="C2537" i="5"/>
  <c r="C2113" i="5"/>
  <c r="D2112" i="5"/>
  <c r="L2112" i="5"/>
  <c r="J2112" i="5"/>
  <c r="K2112" i="5" s="1"/>
  <c r="E2114" i="5"/>
  <c r="F2113" i="5"/>
  <c r="G2113" i="5"/>
  <c r="D1942" i="5"/>
  <c r="C1943" i="5"/>
  <c r="B1941" i="5"/>
  <c r="A1942" i="5"/>
  <c r="G1942" i="5"/>
  <c r="E1943" i="5"/>
  <c r="F1942" i="5"/>
  <c r="J1941" i="5"/>
  <c r="K1941" i="5" s="1"/>
  <c r="M1941" i="5" s="1"/>
  <c r="L1941" i="5"/>
  <c r="M1940" i="5"/>
  <c r="E1613" i="5"/>
  <c r="G1612" i="5"/>
  <c r="F1612" i="5"/>
  <c r="D1617" i="5"/>
  <c r="C1618" i="5"/>
  <c r="L1611" i="5"/>
  <c r="J1611" i="5"/>
  <c r="K1611" i="5" s="1"/>
  <c r="J1408" i="5"/>
  <c r="K1408" i="5" s="1"/>
  <c r="M1408" i="5" s="1"/>
  <c r="L1408" i="5"/>
  <c r="E1410" i="5"/>
  <c r="G1409" i="5"/>
  <c r="F1409" i="5"/>
  <c r="C1412" i="5"/>
  <c r="D1411" i="5"/>
  <c r="A858" i="5"/>
  <c r="B857" i="5"/>
  <c r="D800" i="5"/>
  <c r="C801" i="5"/>
  <c r="J799" i="5"/>
  <c r="K799" i="5" s="1"/>
  <c r="M799" i="5" s="1"/>
  <c r="L799" i="5"/>
  <c r="E801" i="5"/>
  <c r="F800" i="5"/>
  <c r="G800" i="5"/>
  <c r="M564" i="5"/>
  <c r="L104" i="5"/>
  <c r="J104" i="5"/>
  <c r="K104" i="5" s="1"/>
  <c r="J565" i="5"/>
  <c r="K565" i="5" s="1"/>
  <c r="M103" i="5"/>
  <c r="B531" i="5"/>
  <c r="A532" i="5"/>
  <c r="A106" i="5"/>
  <c r="B105" i="5"/>
  <c r="L565" i="5"/>
  <c r="F566" i="5"/>
  <c r="G566" i="5"/>
  <c r="E567" i="5"/>
  <c r="E106" i="5"/>
  <c r="F106" i="5" s="1"/>
  <c r="G105" i="5"/>
  <c r="D104" i="5" l="1"/>
  <c r="C105" i="5"/>
  <c r="C3178" i="5"/>
  <c r="D3177" i="5"/>
  <c r="M3175" i="5"/>
  <c r="J3176" i="5"/>
  <c r="K3176" i="5" s="1"/>
  <c r="L3176" i="5"/>
  <c r="E3178" i="5"/>
  <c r="F3177" i="5"/>
  <c r="G3177" i="5"/>
  <c r="B2645" i="5"/>
  <c r="A2646" i="5"/>
  <c r="C2647" i="5"/>
  <c r="D2646" i="5"/>
  <c r="J2645" i="5"/>
  <c r="K2645" i="5" s="1"/>
  <c r="L2645" i="5"/>
  <c r="F2646" i="5"/>
  <c r="E2647" i="5"/>
  <c r="G2646" i="5"/>
  <c r="M2644" i="5"/>
  <c r="A2221" i="5"/>
  <c r="B2220" i="5"/>
  <c r="A2534" i="5"/>
  <c r="B2533" i="5"/>
  <c r="J2533" i="5"/>
  <c r="K2533" i="5" s="1"/>
  <c r="L2533" i="5"/>
  <c r="E2535" i="5"/>
  <c r="G2534" i="5"/>
  <c r="F2534" i="5"/>
  <c r="C2538" i="5"/>
  <c r="D2537" i="5"/>
  <c r="M2532" i="5"/>
  <c r="C2114" i="5"/>
  <c r="D2113" i="5"/>
  <c r="J2113" i="5"/>
  <c r="K2113" i="5" s="1"/>
  <c r="L2113" i="5"/>
  <c r="E2115" i="5"/>
  <c r="F2114" i="5"/>
  <c r="G2114" i="5"/>
  <c r="M2112" i="5"/>
  <c r="A1943" i="5"/>
  <c r="B1942" i="5"/>
  <c r="C1944" i="5"/>
  <c r="D1943" i="5"/>
  <c r="E1944" i="5"/>
  <c r="G1943" i="5"/>
  <c r="F1943" i="5"/>
  <c r="J1942" i="5"/>
  <c r="K1942" i="5" s="1"/>
  <c r="L1942" i="5"/>
  <c r="M1611" i="5"/>
  <c r="C1619" i="5"/>
  <c r="D1618" i="5"/>
  <c r="L1612" i="5"/>
  <c r="J1612" i="5"/>
  <c r="K1612" i="5" s="1"/>
  <c r="M1612" i="5" s="1"/>
  <c r="E1614" i="5"/>
  <c r="G1613" i="5"/>
  <c r="F1613" i="5"/>
  <c r="F1410" i="5"/>
  <c r="E1411" i="5"/>
  <c r="G1410" i="5"/>
  <c r="L1409" i="5"/>
  <c r="J1409" i="5"/>
  <c r="K1409" i="5" s="1"/>
  <c r="C1413" i="5"/>
  <c r="D1412" i="5"/>
  <c r="C802" i="5"/>
  <c r="C803" i="5" s="1"/>
  <c r="C804" i="5" s="1"/>
  <c r="C805" i="5" s="1"/>
  <c r="D805" i="5" s="1"/>
  <c r="D801" i="5"/>
  <c r="A859" i="5"/>
  <c r="B858" i="5"/>
  <c r="J800" i="5"/>
  <c r="K800" i="5" s="1"/>
  <c r="L800" i="5"/>
  <c r="E802" i="5"/>
  <c r="E803" i="5" s="1"/>
  <c r="E804" i="5" s="1"/>
  <c r="E805" i="5" s="1"/>
  <c r="F801" i="5"/>
  <c r="G801" i="5"/>
  <c r="M565" i="5"/>
  <c r="M104" i="5"/>
  <c r="J566" i="5"/>
  <c r="K566" i="5" s="1"/>
  <c r="L105" i="5"/>
  <c r="J105" i="5"/>
  <c r="K105" i="5" s="1"/>
  <c r="A107" i="5"/>
  <c r="B106" i="5"/>
  <c r="B532" i="5"/>
  <c r="A533" i="5"/>
  <c r="F567" i="5"/>
  <c r="E568" i="5"/>
  <c r="G567" i="5"/>
  <c r="L566" i="5"/>
  <c r="E107" i="5"/>
  <c r="F107" i="5" s="1"/>
  <c r="G106" i="5"/>
  <c r="F805" i="5" l="1"/>
  <c r="G805" i="5"/>
  <c r="C807" i="5"/>
  <c r="D807" i="5" s="1"/>
  <c r="C806" i="5"/>
  <c r="D806" i="5" s="1"/>
  <c r="E807" i="5"/>
  <c r="G807" i="5" s="1"/>
  <c r="E806" i="5"/>
  <c r="E809" i="5"/>
  <c r="F809" i="5" s="1"/>
  <c r="E808" i="5"/>
  <c r="C809" i="5"/>
  <c r="D809" i="5" s="1"/>
  <c r="C808" i="5"/>
  <c r="D808" i="5" s="1"/>
  <c r="E811" i="5"/>
  <c r="F811" i="5" s="1"/>
  <c r="E810" i="5"/>
  <c r="C811" i="5"/>
  <c r="D811" i="5" s="1"/>
  <c r="C810" i="5"/>
  <c r="D810" i="5" s="1"/>
  <c r="E813" i="5"/>
  <c r="F813" i="5" s="1"/>
  <c r="E812" i="5"/>
  <c r="C813" i="5"/>
  <c r="D813" i="5" s="1"/>
  <c r="C812" i="5"/>
  <c r="D812" i="5" s="1"/>
  <c r="E815" i="5"/>
  <c r="F815" i="5" s="1"/>
  <c r="E814" i="5"/>
  <c r="C815" i="5"/>
  <c r="D815" i="5" s="1"/>
  <c r="C814" i="5"/>
  <c r="D814" i="5" s="1"/>
  <c r="E817" i="5"/>
  <c r="G817" i="5" s="1"/>
  <c r="E816" i="5"/>
  <c r="C817" i="5"/>
  <c r="D817" i="5" s="1"/>
  <c r="C816" i="5"/>
  <c r="D816" i="5" s="1"/>
  <c r="E819" i="5"/>
  <c r="G819" i="5" s="1"/>
  <c r="E818" i="5"/>
  <c r="C819" i="5"/>
  <c r="D819" i="5" s="1"/>
  <c r="C818" i="5"/>
  <c r="D818" i="5" s="1"/>
  <c r="E821" i="5"/>
  <c r="G821" i="5" s="1"/>
  <c r="E820" i="5"/>
  <c r="C821" i="5"/>
  <c r="D821" i="5" s="1"/>
  <c r="C820" i="5"/>
  <c r="D820" i="5" s="1"/>
  <c r="C823" i="5"/>
  <c r="D823" i="5" s="1"/>
  <c r="C822" i="5"/>
  <c r="D822" i="5" s="1"/>
  <c r="E823" i="5"/>
  <c r="F823" i="5" s="1"/>
  <c r="E822" i="5"/>
  <c r="C825" i="5"/>
  <c r="D825" i="5" s="1"/>
  <c r="C824" i="5"/>
  <c r="D824" i="5" s="1"/>
  <c r="E825" i="5"/>
  <c r="F825" i="5" s="1"/>
  <c r="E824" i="5"/>
  <c r="E827" i="5"/>
  <c r="F827" i="5" s="1"/>
  <c r="E826" i="5"/>
  <c r="C827" i="5"/>
  <c r="D827" i="5" s="1"/>
  <c r="C826" i="5"/>
  <c r="D826" i="5" s="1"/>
  <c r="E829" i="5"/>
  <c r="G829" i="5" s="1"/>
  <c r="E828" i="5"/>
  <c r="C829" i="5"/>
  <c r="D829" i="5" s="1"/>
  <c r="C828" i="5"/>
  <c r="D828" i="5" s="1"/>
  <c r="E831" i="5"/>
  <c r="F831" i="5" s="1"/>
  <c r="E830" i="5"/>
  <c r="C831" i="5"/>
  <c r="D831" i="5" s="1"/>
  <c r="C830" i="5"/>
  <c r="D830" i="5" s="1"/>
  <c r="E833" i="5"/>
  <c r="F833" i="5" s="1"/>
  <c r="E832" i="5"/>
  <c r="C833" i="5"/>
  <c r="D833" i="5" s="1"/>
  <c r="C832" i="5"/>
  <c r="D832" i="5" s="1"/>
  <c r="E835" i="5"/>
  <c r="G835" i="5" s="1"/>
  <c r="E834" i="5"/>
  <c r="C835" i="5"/>
  <c r="D835" i="5" s="1"/>
  <c r="C834" i="5"/>
  <c r="D834" i="5" s="1"/>
  <c r="E837" i="5"/>
  <c r="G837" i="5" s="1"/>
  <c r="E836" i="5"/>
  <c r="C837" i="5"/>
  <c r="D837" i="5" s="1"/>
  <c r="C836" i="5"/>
  <c r="D836" i="5" s="1"/>
  <c r="C839" i="5"/>
  <c r="D839" i="5" s="1"/>
  <c r="C838" i="5"/>
  <c r="D838" i="5" s="1"/>
  <c r="E839" i="5"/>
  <c r="F839" i="5" s="1"/>
  <c r="E838" i="5"/>
  <c r="E841" i="5"/>
  <c r="F841" i="5" s="1"/>
  <c r="E840" i="5"/>
  <c r="C841" i="5"/>
  <c r="D841" i="5" s="1"/>
  <c r="C840" i="5"/>
  <c r="D840" i="5" s="1"/>
  <c r="E843" i="5"/>
  <c r="F843" i="5" s="1"/>
  <c r="E842" i="5"/>
  <c r="C843" i="5"/>
  <c r="D843" i="5" s="1"/>
  <c r="C842" i="5"/>
  <c r="D842" i="5" s="1"/>
  <c r="E845" i="5"/>
  <c r="F845" i="5" s="1"/>
  <c r="E844" i="5"/>
  <c r="C845" i="5"/>
  <c r="D845" i="5" s="1"/>
  <c r="C844" i="5"/>
  <c r="D844" i="5" s="1"/>
  <c r="E847" i="5"/>
  <c r="F847" i="5" s="1"/>
  <c r="E846" i="5"/>
  <c r="C847" i="5"/>
  <c r="D847" i="5" s="1"/>
  <c r="C846" i="5"/>
  <c r="D846" i="5" s="1"/>
  <c r="E849" i="5"/>
  <c r="G849" i="5" s="1"/>
  <c r="E848" i="5"/>
  <c r="C849" i="5"/>
  <c r="D849" i="5" s="1"/>
  <c r="C848" i="5"/>
  <c r="D848" i="5" s="1"/>
  <c r="E851" i="5"/>
  <c r="F851" i="5" s="1"/>
  <c r="E850" i="5"/>
  <c r="C851" i="5"/>
  <c r="D851" i="5" s="1"/>
  <c r="C850" i="5"/>
  <c r="D850" i="5" s="1"/>
  <c r="D105" i="5"/>
  <c r="C106" i="5"/>
  <c r="C3179" i="5"/>
  <c r="D3178" i="5"/>
  <c r="J3177" i="5"/>
  <c r="K3177" i="5" s="1"/>
  <c r="L3177" i="5"/>
  <c r="F3178" i="5"/>
  <c r="G3178" i="5"/>
  <c r="E3179" i="5"/>
  <c r="M3176" i="5"/>
  <c r="C2648" i="5"/>
  <c r="D2647" i="5"/>
  <c r="B2646" i="5"/>
  <c r="A2647" i="5"/>
  <c r="J2646" i="5"/>
  <c r="K2646" i="5" s="1"/>
  <c r="L2646" i="5"/>
  <c r="E2648" i="5"/>
  <c r="F2647" i="5"/>
  <c r="G2647" i="5"/>
  <c r="M2645" i="5"/>
  <c r="D804" i="5"/>
  <c r="D803" i="5"/>
  <c r="F804" i="5"/>
  <c r="G804" i="5"/>
  <c r="A2535" i="5"/>
  <c r="B2534" i="5"/>
  <c r="A2222" i="5"/>
  <c r="B2221" i="5"/>
  <c r="J2534" i="5"/>
  <c r="K2534" i="5" s="1"/>
  <c r="L2534" i="5"/>
  <c r="F2535" i="5"/>
  <c r="E2536" i="5"/>
  <c r="G2535" i="5"/>
  <c r="M2533" i="5"/>
  <c r="C2539" i="5"/>
  <c r="D2538" i="5"/>
  <c r="C2115" i="5"/>
  <c r="D2114" i="5"/>
  <c r="J2114" i="5"/>
  <c r="K2114" i="5" s="1"/>
  <c r="M2114" i="5" s="1"/>
  <c r="L2114" i="5"/>
  <c r="F2115" i="5"/>
  <c r="G2115" i="5"/>
  <c r="E2116" i="5"/>
  <c r="M2113" i="5"/>
  <c r="C1945" i="5"/>
  <c r="D1944" i="5"/>
  <c r="A1944" i="5"/>
  <c r="B1943" i="5"/>
  <c r="M1942" i="5"/>
  <c r="J1943" i="5"/>
  <c r="K1943" i="5" s="1"/>
  <c r="L1943" i="5"/>
  <c r="G1944" i="5"/>
  <c r="E1945" i="5"/>
  <c r="F1944" i="5"/>
  <c r="J1613" i="5"/>
  <c r="K1613" i="5" s="1"/>
  <c r="L1613" i="5"/>
  <c r="E1615" i="5"/>
  <c r="F1614" i="5"/>
  <c r="G1614" i="5"/>
  <c r="C1620" i="5"/>
  <c r="D1619" i="5"/>
  <c r="M1409" i="5"/>
  <c r="J1410" i="5"/>
  <c r="K1410" i="5" s="1"/>
  <c r="L1410" i="5"/>
  <c r="F1411" i="5"/>
  <c r="E1412" i="5"/>
  <c r="G1411" i="5"/>
  <c r="D1413" i="5"/>
  <c r="C1414" i="5"/>
  <c r="B859" i="5"/>
  <c r="A860" i="5"/>
  <c r="M800" i="5"/>
  <c r="C852" i="5"/>
  <c r="D802" i="5"/>
  <c r="E852" i="5"/>
  <c r="F802" i="5"/>
  <c r="G802" i="5"/>
  <c r="J801" i="5"/>
  <c r="K801" i="5" s="1"/>
  <c r="M801" i="5" s="1"/>
  <c r="L801" i="5"/>
  <c r="M105" i="5"/>
  <c r="J567" i="5"/>
  <c r="K567" i="5" s="1"/>
  <c r="M566" i="5"/>
  <c r="L106" i="5"/>
  <c r="J106" i="5"/>
  <c r="K106" i="5" s="1"/>
  <c r="B533" i="5"/>
  <c r="A534" i="5"/>
  <c r="A108" i="5"/>
  <c r="B107" i="5"/>
  <c r="L567" i="5"/>
  <c r="F568" i="5"/>
  <c r="E569" i="5"/>
  <c r="E570" i="5" s="1"/>
  <c r="E571" i="5" s="1"/>
  <c r="E572" i="5" s="1"/>
  <c r="E573" i="5" s="1"/>
  <c r="E574" i="5" s="1"/>
  <c r="E575" i="5" s="1"/>
  <c r="E576" i="5" s="1"/>
  <c r="G568" i="5"/>
  <c r="C563" i="5"/>
  <c r="D562" i="5"/>
  <c r="E108" i="5"/>
  <c r="F108" i="5" s="1"/>
  <c r="G107" i="5"/>
  <c r="F807" i="5" l="1"/>
  <c r="G809" i="5"/>
  <c r="L809" i="5" s="1"/>
  <c r="L805" i="5"/>
  <c r="J805" i="5"/>
  <c r="K805" i="5" s="1"/>
  <c r="G806" i="5"/>
  <c r="F806" i="5"/>
  <c r="L807" i="5"/>
  <c r="J807" i="5"/>
  <c r="K807" i="5" s="1"/>
  <c r="F808" i="5"/>
  <c r="G808" i="5"/>
  <c r="G815" i="5"/>
  <c r="J815" i="5" s="1"/>
  <c r="K815" i="5" s="1"/>
  <c r="G811" i="5"/>
  <c r="L811" i="5" s="1"/>
  <c r="F810" i="5"/>
  <c r="G810" i="5"/>
  <c r="G813" i="5"/>
  <c r="L813" i="5" s="1"/>
  <c r="F812" i="5"/>
  <c r="G812" i="5"/>
  <c r="F817" i="5"/>
  <c r="F814" i="5"/>
  <c r="G814" i="5"/>
  <c r="F819" i="5"/>
  <c r="F816" i="5"/>
  <c r="G816" i="5"/>
  <c r="F821" i="5"/>
  <c r="L817" i="5"/>
  <c r="J817" i="5"/>
  <c r="K817" i="5" s="1"/>
  <c r="G823" i="5"/>
  <c r="J823" i="5" s="1"/>
  <c r="K823" i="5" s="1"/>
  <c r="F818" i="5"/>
  <c r="G818" i="5"/>
  <c r="L819" i="5"/>
  <c r="J819" i="5"/>
  <c r="K819" i="5" s="1"/>
  <c r="F820" i="5"/>
  <c r="G820" i="5"/>
  <c r="J821" i="5"/>
  <c r="K821" i="5" s="1"/>
  <c r="L821" i="5"/>
  <c r="G825" i="5"/>
  <c r="L825" i="5" s="1"/>
  <c r="F822" i="5"/>
  <c r="G822" i="5"/>
  <c r="F824" i="5"/>
  <c r="G824" i="5"/>
  <c r="G827" i="5"/>
  <c r="L827" i="5" s="1"/>
  <c r="F829" i="5"/>
  <c r="F826" i="5"/>
  <c r="G826" i="5"/>
  <c r="F828" i="5"/>
  <c r="G828" i="5"/>
  <c r="G831" i="5"/>
  <c r="L831" i="5" s="1"/>
  <c r="J829" i="5"/>
  <c r="K829" i="5" s="1"/>
  <c r="L829" i="5"/>
  <c r="F830" i="5"/>
  <c r="G830" i="5"/>
  <c r="G833" i="5"/>
  <c r="J833" i="5" s="1"/>
  <c r="K833" i="5" s="1"/>
  <c r="F835" i="5"/>
  <c r="F832" i="5"/>
  <c r="G832" i="5"/>
  <c r="G834" i="5"/>
  <c r="F834" i="5"/>
  <c r="L835" i="5"/>
  <c r="J835" i="5"/>
  <c r="K835" i="5" s="1"/>
  <c r="F837" i="5"/>
  <c r="G839" i="5"/>
  <c r="L839" i="5" s="1"/>
  <c r="F836" i="5"/>
  <c r="G836" i="5"/>
  <c r="L837" i="5"/>
  <c r="J837" i="5"/>
  <c r="K837" i="5" s="1"/>
  <c r="F838" i="5"/>
  <c r="G838" i="5"/>
  <c r="G843" i="5"/>
  <c r="L843" i="5" s="1"/>
  <c r="G841" i="5"/>
  <c r="L841" i="5" s="1"/>
  <c r="F840" i="5"/>
  <c r="G840" i="5"/>
  <c r="G845" i="5"/>
  <c r="L845" i="5" s="1"/>
  <c r="F842" i="5"/>
  <c r="G842" i="5"/>
  <c r="G847" i="5"/>
  <c r="J847" i="5" s="1"/>
  <c r="K847" i="5" s="1"/>
  <c r="G844" i="5"/>
  <c r="F844" i="5"/>
  <c r="F849" i="5"/>
  <c r="F846" i="5"/>
  <c r="G846" i="5"/>
  <c r="F848" i="5"/>
  <c r="G848" i="5"/>
  <c r="L849" i="5"/>
  <c r="J849" i="5"/>
  <c r="K849" i="5" s="1"/>
  <c r="G851" i="5"/>
  <c r="L851" i="5" s="1"/>
  <c r="F850" i="5"/>
  <c r="G850" i="5"/>
  <c r="D106" i="5"/>
  <c r="C107" i="5"/>
  <c r="C3180" i="5"/>
  <c r="D3179" i="5"/>
  <c r="F3179" i="5"/>
  <c r="G3179" i="5"/>
  <c r="E3180" i="5"/>
  <c r="J3178" i="5"/>
  <c r="K3178" i="5" s="1"/>
  <c r="L3178" i="5"/>
  <c r="M3177" i="5"/>
  <c r="A2648" i="5"/>
  <c r="B2647" i="5"/>
  <c r="C2649" i="5"/>
  <c r="D2648" i="5"/>
  <c r="J2647" i="5"/>
  <c r="K2647" i="5" s="1"/>
  <c r="L2647" i="5"/>
  <c r="E2649" i="5"/>
  <c r="G2648" i="5"/>
  <c r="F2648" i="5"/>
  <c r="M2646" i="5"/>
  <c r="G803" i="5"/>
  <c r="F803" i="5"/>
  <c r="L804" i="5"/>
  <c r="J804" i="5"/>
  <c r="K804" i="5" s="1"/>
  <c r="A2223" i="5"/>
  <c r="B2222" i="5"/>
  <c r="A2536" i="5"/>
  <c r="B2535" i="5"/>
  <c r="M2534" i="5"/>
  <c r="D2539" i="5"/>
  <c r="C2540" i="5"/>
  <c r="C2541" i="5" s="1"/>
  <c r="D2541" i="5" s="1"/>
  <c r="L2535" i="5"/>
  <c r="J2535" i="5"/>
  <c r="K2535" i="5" s="1"/>
  <c r="E2537" i="5"/>
  <c r="G2536" i="5"/>
  <c r="F2536" i="5"/>
  <c r="C2116" i="5"/>
  <c r="D2115" i="5"/>
  <c r="E2117" i="5"/>
  <c r="F2116" i="5"/>
  <c r="G2116" i="5"/>
  <c r="J2115" i="5"/>
  <c r="K2115" i="5" s="1"/>
  <c r="L2115" i="5"/>
  <c r="A1945" i="5"/>
  <c r="B1944" i="5"/>
  <c r="D1945" i="5"/>
  <c r="C1946" i="5"/>
  <c r="M1943" i="5"/>
  <c r="G1945" i="5"/>
  <c r="E1946" i="5"/>
  <c r="F1945" i="5"/>
  <c r="J1944" i="5"/>
  <c r="K1944" i="5" s="1"/>
  <c r="M1944" i="5" s="1"/>
  <c r="L1944" i="5"/>
  <c r="J1614" i="5"/>
  <c r="K1614" i="5" s="1"/>
  <c r="L1614" i="5"/>
  <c r="E1616" i="5"/>
  <c r="F1615" i="5"/>
  <c r="G1615" i="5"/>
  <c r="M1613" i="5"/>
  <c r="C1621" i="5"/>
  <c r="D1620" i="5"/>
  <c r="F1412" i="5"/>
  <c r="E1413" i="5"/>
  <c r="G1412" i="5"/>
  <c r="M1410" i="5"/>
  <c r="C1415" i="5"/>
  <c r="D1414" i="5"/>
  <c r="J1411" i="5"/>
  <c r="K1411" i="5" s="1"/>
  <c r="L1411" i="5"/>
  <c r="C853" i="5"/>
  <c r="D852" i="5"/>
  <c r="B860" i="5"/>
  <c r="A861" i="5"/>
  <c r="J802" i="5"/>
  <c r="K802" i="5" s="1"/>
  <c r="M802" i="5" s="1"/>
  <c r="L802" i="5"/>
  <c r="E853" i="5"/>
  <c r="F852" i="5"/>
  <c r="G852" i="5"/>
  <c r="J568" i="5"/>
  <c r="K568" i="5" s="1"/>
  <c r="M106" i="5"/>
  <c r="M567" i="5"/>
  <c r="L107" i="5"/>
  <c r="J107" i="5"/>
  <c r="K107" i="5" s="1"/>
  <c r="A109" i="5"/>
  <c r="B108" i="5"/>
  <c r="B534" i="5"/>
  <c r="A535" i="5"/>
  <c r="L568" i="5"/>
  <c r="F569" i="5"/>
  <c r="G569" i="5"/>
  <c r="C564" i="5"/>
  <c r="D563" i="5"/>
  <c r="E109" i="5"/>
  <c r="F109" i="5" s="1"/>
  <c r="G108" i="5"/>
  <c r="L815" i="5" l="1"/>
  <c r="J809" i="5"/>
  <c r="K809" i="5" s="1"/>
  <c r="M809" i="5" s="1"/>
  <c r="M805" i="5"/>
  <c r="L823" i="5"/>
  <c r="J813" i="5"/>
  <c r="K813" i="5" s="1"/>
  <c r="L806" i="5"/>
  <c r="J806" i="5"/>
  <c r="K806" i="5" s="1"/>
  <c r="M807" i="5"/>
  <c r="J811" i="5"/>
  <c r="K811" i="5" s="1"/>
  <c r="M811" i="5" s="1"/>
  <c r="L808" i="5"/>
  <c r="J808" i="5"/>
  <c r="K808" i="5" s="1"/>
  <c r="L810" i="5"/>
  <c r="J810" i="5"/>
  <c r="K810" i="5" s="1"/>
  <c r="L812" i="5"/>
  <c r="J812" i="5"/>
  <c r="K812" i="5" s="1"/>
  <c r="L814" i="5"/>
  <c r="J814" i="5"/>
  <c r="K814" i="5" s="1"/>
  <c r="J827" i="5"/>
  <c r="K827" i="5" s="1"/>
  <c r="M815" i="5"/>
  <c r="L816" i="5"/>
  <c r="J816" i="5"/>
  <c r="K816" i="5" s="1"/>
  <c r="M817" i="5"/>
  <c r="L818" i="5"/>
  <c r="J818" i="5"/>
  <c r="K818" i="5" s="1"/>
  <c r="J825" i="5"/>
  <c r="K825" i="5" s="1"/>
  <c r="M819" i="5"/>
  <c r="L820" i="5"/>
  <c r="J820" i="5"/>
  <c r="K820" i="5" s="1"/>
  <c r="M821" i="5"/>
  <c r="L822" i="5"/>
  <c r="J822" i="5"/>
  <c r="K822" i="5" s="1"/>
  <c r="M823" i="5"/>
  <c r="L824" i="5"/>
  <c r="J824" i="5"/>
  <c r="K824" i="5" s="1"/>
  <c r="J831" i="5"/>
  <c r="K831" i="5" s="1"/>
  <c r="M831" i="5" s="1"/>
  <c r="L826" i="5"/>
  <c r="J826" i="5"/>
  <c r="K826" i="5" s="1"/>
  <c r="L833" i="5"/>
  <c r="M829" i="5"/>
  <c r="L828" i="5"/>
  <c r="J828" i="5"/>
  <c r="K828" i="5" s="1"/>
  <c r="J845" i="5"/>
  <c r="K845" i="5" s="1"/>
  <c r="L830" i="5"/>
  <c r="J830" i="5"/>
  <c r="K830" i="5" s="1"/>
  <c r="J839" i="5"/>
  <c r="K839" i="5" s="1"/>
  <c r="J843" i="5"/>
  <c r="K843" i="5" s="1"/>
  <c r="M843" i="5" s="1"/>
  <c r="L832" i="5"/>
  <c r="J832" i="5"/>
  <c r="K832" i="5" s="1"/>
  <c r="M833" i="5"/>
  <c r="L834" i="5"/>
  <c r="J834" i="5"/>
  <c r="K834" i="5" s="1"/>
  <c r="M835" i="5"/>
  <c r="M837" i="5"/>
  <c r="L847" i="5"/>
  <c r="L836" i="5"/>
  <c r="J836" i="5"/>
  <c r="K836" i="5" s="1"/>
  <c r="J841" i="5"/>
  <c r="K841" i="5" s="1"/>
  <c r="M841" i="5" s="1"/>
  <c r="L838" i="5"/>
  <c r="J838" i="5"/>
  <c r="K838" i="5" s="1"/>
  <c r="M838" i="5" s="1"/>
  <c r="L840" i="5"/>
  <c r="J840" i="5"/>
  <c r="K840" i="5" s="1"/>
  <c r="L842" i="5"/>
  <c r="J842" i="5"/>
  <c r="K842" i="5" s="1"/>
  <c r="J851" i="5"/>
  <c r="K851" i="5" s="1"/>
  <c r="M851" i="5" s="1"/>
  <c r="L844" i="5"/>
  <c r="J844" i="5"/>
  <c r="K844" i="5" s="1"/>
  <c r="M844" i="5" s="1"/>
  <c r="L846" i="5"/>
  <c r="J846" i="5"/>
  <c r="K846" i="5" s="1"/>
  <c r="M846" i="5" s="1"/>
  <c r="M847" i="5"/>
  <c r="L848" i="5"/>
  <c r="J848" i="5"/>
  <c r="K848" i="5" s="1"/>
  <c r="M849" i="5"/>
  <c r="L850" i="5"/>
  <c r="J850" i="5"/>
  <c r="K850" i="5" s="1"/>
  <c r="C2543" i="5"/>
  <c r="D2543" i="5" s="1"/>
  <c r="C2542" i="5"/>
  <c r="D2542" i="5" s="1"/>
  <c r="D107" i="5"/>
  <c r="C108" i="5"/>
  <c r="D3180" i="5"/>
  <c r="C3181" i="5"/>
  <c r="M3178" i="5"/>
  <c r="F3180" i="5"/>
  <c r="E3181" i="5"/>
  <c r="G3180" i="5"/>
  <c r="J3179" i="5"/>
  <c r="K3179" i="5" s="1"/>
  <c r="L3179" i="5"/>
  <c r="C2650" i="5"/>
  <c r="D2649" i="5"/>
  <c r="A2649" i="5"/>
  <c r="B2648" i="5"/>
  <c r="J2648" i="5"/>
  <c r="K2648" i="5" s="1"/>
  <c r="M2648" i="5" s="1"/>
  <c r="L2648" i="5"/>
  <c r="E2650" i="5"/>
  <c r="F2649" i="5"/>
  <c r="G2649" i="5"/>
  <c r="M2647" i="5"/>
  <c r="L803" i="5"/>
  <c r="J803" i="5"/>
  <c r="K803" i="5" s="1"/>
  <c r="M804" i="5"/>
  <c r="A2537" i="5"/>
  <c r="B2536" i="5"/>
  <c r="B2223" i="5"/>
  <c r="A2224" i="5"/>
  <c r="E2538" i="5"/>
  <c r="F2537" i="5"/>
  <c r="G2537" i="5"/>
  <c r="M2535" i="5"/>
  <c r="D2540" i="5"/>
  <c r="J2536" i="5"/>
  <c r="K2536" i="5" s="1"/>
  <c r="L2536" i="5"/>
  <c r="C2117" i="5"/>
  <c r="D2116" i="5"/>
  <c r="M2115" i="5"/>
  <c r="J2116" i="5"/>
  <c r="K2116" i="5" s="1"/>
  <c r="L2116" i="5"/>
  <c r="F2117" i="5"/>
  <c r="E2118" i="5"/>
  <c r="G2117" i="5"/>
  <c r="C1947" i="5"/>
  <c r="D1946" i="5"/>
  <c r="B1945" i="5"/>
  <c r="A1946" i="5"/>
  <c r="F1946" i="5"/>
  <c r="E1947" i="5"/>
  <c r="G1946" i="5"/>
  <c r="J1945" i="5"/>
  <c r="K1945" i="5" s="1"/>
  <c r="L1945" i="5"/>
  <c r="J1615" i="5"/>
  <c r="K1615" i="5" s="1"/>
  <c r="L1615" i="5"/>
  <c r="E1617" i="5"/>
  <c r="F1616" i="5"/>
  <c r="G1616" i="5"/>
  <c r="C1622" i="5"/>
  <c r="D1621" i="5"/>
  <c r="M1614" i="5"/>
  <c r="C1416" i="5"/>
  <c r="D1415" i="5"/>
  <c r="M1411" i="5"/>
  <c r="J1412" i="5"/>
  <c r="K1412" i="5" s="1"/>
  <c r="L1412" i="5"/>
  <c r="E1414" i="5"/>
  <c r="F1413" i="5"/>
  <c r="G1413" i="5"/>
  <c r="B861" i="5"/>
  <c r="A862" i="5"/>
  <c r="C854" i="5"/>
  <c r="D853" i="5"/>
  <c r="J852" i="5"/>
  <c r="K852" i="5" s="1"/>
  <c r="M852" i="5" s="1"/>
  <c r="L852" i="5"/>
  <c r="E854" i="5"/>
  <c r="F853" i="5"/>
  <c r="G853" i="5"/>
  <c r="M107" i="5"/>
  <c r="J569" i="5"/>
  <c r="K569" i="5" s="1"/>
  <c r="L108" i="5"/>
  <c r="J108" i="5"/>
  <c r="K108" i="5" s="1"/>
  <c r="M568" i="5"/>
  <c r="B535" i="5"/>
  <c r="A536" i="5"/>
  <c r="A110" i="5"/>
  <c r="B109" i="5"/>
  <c r="L569" i="5"/>
  <c r="F570" i="5"/>
  <c r="G570" i="5"/>
  <c r="C565" i="5"/>
  <c r="D564" i="5"/>
  <c r="E110" i="5"/>
  <c r="E111" i="5" s="1"/>
  <c r="G109" i="5"/>
  <c r="M813" i="5" l="1"/>
  <c r="M806" i="5"/>
  <c r="M808" i="5"/>
  <c r="M827" i="5"/>
  <c r="M810" i="5"/>
  <c r="M812" i="5"/>
  <c r="M814" i="5"/>
  <c r="M816" i="5"/>
  <c r="M825" i="5"/>
  <c r="M839" i="5"/>
  <c r="M818" i="5"/>
  <c r="M820" i="5"/>
  <c r="M822" i="5"/>
  <c r="M845" i="5"/>
  <c r="M824" i="5"/>
  <c r="M826" i="5"/>
  <c r="M828" i="5"/>
  <c r="M830" i="5"/>
  <c r="M832" i="5"/>
  <c r="M834" i="5"/>
  <c r="M836" i="5"/>
  <c r="M840" i="5"/>
  <c r="M842" i="5"/>
  <c r="M848" i="5"/>
  <c r="M850" i="5"/>
  <c r="A112" i="5"/>
  <c r="B112" i="5" s="1"/>
  <c r="A111" i="5"/>
  <c r="B111" i="5" s="1"/>
  <c r="F111" i="5"/>
  <c r="G111" i="5"/>
  <c r="F110" i="5"/>
  <c r="E112" i="5"/>
  <c r="D108" i="5"/>
  <c r="C109" i="5"/>
  <c r="C3182" i="5"/>
  <c r="D3181" i="5"/>
  <c r="J3180" i="5"/>
  <c r="K3180" i="5" s="1"/>
  <c r="M3180" i="5" s="1"/>
  <c r="L3180" i="5"/>
  <c r="E3182" i="5"/>
  <c r="G3181" i="5"/>
  <c r="F3181" i="5"/>
  <c r="M3179" i="5"/>
  <c r="A2650" i="5"/>
  <c r="B2649" i="5"/>
  <c r="C2651" i="5"/>
  <c r="D2650" i="5"/>
  <c r="J2649" i="5"/>
  <c r="K2649" i="5" s="1"/>
  <c r="M2649" i="5" s="1"/>
  <c r="L2649" i="5"/>
  <c r="F2650" i="5"/>
  <c r="G2650" i="5"/>
  <c r="E2651" i="5"/>
  <c r="M803" i="5"/>
  <c r="B2224" i="5"/>
  <c r="A2225" i="5"/>
  <c r="A2538" i="5"/>
  <c r="B2537" i="5"/>
  <c r="C2545" i="5"/>
  <c r="D2544" i="5"/>
  <c r="L2537" i="5"/>
  <c r="J2537" i="5"/>
  <c r="K2537" i="5" s="1"/>
  <c r="M2536" i="5"/>
  <c r="E2539" i="5"/>
  <c r="F2538" i="5"/>
  <c r="G2538" i="5"/>
  <c r="C2118" i="5"/>
  <c r="D2117" i="5"/>
  <c r="M2116" i="5"/>
  <c r="J2117" i="5"/>
  <c r="K2117" i="5" s="1"/>
  <c r="L2117" i="5"/>
  <c r="F2118" i="5"/>
  <c r="E2119" i="5"/>
  <c r="G2118" i="5"/>
  <c r="B1946" i="5"/>
  <c r="A1947" i="5"/>
  <c r="C1948" i="5"/>
  <c r="D1947" i="5"/>
  <c r="M1945" i="5"/>
  <c r="J1946" i="5"/>
  <c r="K1946" i="5" s="1"/>
  <c r="M1946" i="5" s="1"/>
  <c r="L1946" i="5"/>
  <c r="E1948" i="5"/>
  <c r="F1947" i="5"/>
  <c r="G1947" i="5"/>
  <c r="J1616" i="5"/>
  <c r="K1616" i="5" s="1"/>
  <c r="L1616" i="5"/>
  <c r="E1618" i="5"/>
  <c r="F1617" i="5"/>
  <c r="G1617" i="5"/>
  <c r="M1615" i="5"/>
  <c r="C1623" i="5"/>
  <c r="D1622" i="5"/>
  <c r="M1412" i="5"/>
  <c r="J1413" i="5"/>
  <c r="K1413" i="5" s="1"/>
  <c r="L1413" i="5"/>
  <c r="C1417" i="5"/>
  <c r="D1416" i="5"/>
  <c r="E1415" i="5"/>
  <c r="F1414" i="5"/>
  <c r="G1414" i="5"/>
  <c r="C855" i="5"/>
  <c r="D854" i="5"/>
  <c r="B862" i="5"/>
  <c r="A863" i="5"/>
  <c r="E855" i="5"/>
  <c r="F854" i="5"/>
  <c r="G854" i="5"/>
  <c r="J853" i="5"/>
  <c r="K853" i="5" s="1"/>
  <c r="L853" i="5"/>
  <c r="M108" i="5"/>
  <c r="L109" i="5"/>
  <c r="J109" i="5"/>
  <c r="K109" i="5" s="1"/>
  <c r="M569" i="5"/>
  <c r="J570" i="5"/>
  <c r="K570" i="5" s="1"/>
  <c r="M570" i="5" s="1"/>
  <c r="A113" i="5"/>
  <c r="B110" i="5"/>
  <c r="B536" i="5"/>
  <c r="A537" i="5"/>
  <c r="F571" i="5"/>
  <c r="G571" i="5"/>
  <c r="L570" i="5"/>
  <c r="C566" i="5"/>
  <c r="D565" i="5"/>
  <c r="E113" i="5"/>
  <c r="F113" i="5" s="1"/>
  <c r="G110" i="5"/>
  <c r="L111" i="5" l="1"/>
  <c r="J111" i="5"/>
  <c r="K111" i="5" s="1"/>
  <c r="F112" i="5"/>
  <c r="G112" i="5"/>
  <c r="D109" i="5"/>
  <c r="C110" i="5"/>
  <c r="C3183" i="5"/>
  <c r="D3182" i="5"/>
  <c r="L3181" i="5"/>
  <c r="J3181" i="5"/>
  <c r="K3181" i="5" s="1"/>
  <c r="E3183" i="5"/>
  <c r="G3182" i="5"/>
  <c r="F3182" i="5"/>
  <c r="C2652" i="5"/>
  <c r="D2651" i="5"/>
  <c r="A2651" i="5"/>
  <c r="B2650" i="5"/>
  <c r="E2652" i="5"/>
  <c r="F2651" i="5"/>
  <c r="G2651" i="5"/>
  <c r="J2650" i="5"/>
  <c r="K2650" i="5" s="1"/>
  <c r="L2650" i="5"/>
  <c r="A2539" i="5"/>
  <c r="B2538" i="5"/>
  <c r="B2225" i="5"/>
  <c r="A2226" i="5"/>
  <c r="M2537" i="5"/>
  <c r="J2538" i="5"/>
  <c r="K2538" i="5" s="1"/>
  <c r="L2538" i="5"/>
  <c r="F2539" i="5"/>
  <c r="E2540" i="5"/>
  <c r="E2541" i="5" s="1"/>
  <c r="G2539" i="5"/>
  <c r="C2546" i="5"/>
  <c r="D2545" i="5"/>
  <c r="C2119" i="5"/>
  <c r="D2118" i="5"/>
  <c r="M2117" i="5"/>
  <c r="F2119" i="5"/>
  <c r="E2120" i="5"/>
  <c r="G2119" i="5"/>
  <c r="J2118" i="5"/>
  <c r="K2118" i="5" s="1"/>
  <c r="M2118" i="5" s="1"/>
  <c r="L2118" i="5"/>
  <c r="C1949" i="5"/>
  <c r="D1948" i="5"/>
  <c r="B1947" i="5"/>
  <c r="A1948" i="5"/>
  <c r="J1947" i="5"/>
  <c r="K1947" i="5" s="1"/>
  <c r="L1947" i="5"/>
  <c r="E1949" i="5"/>
  <c r="G1948" i="5"/>
  <c r="F1948" i="5"/>
  <c r="J1617" i="5"/>
  <c r="K1617" i="5" s="1"/>
  <c r="L1617" i="5"/>
  <c r="G1618" i="5"/>
  <c r="E1619" i="5"/>
  <c r="F1618" i="5"/>
  <c r="C1624" i="5"/>
  <c r="D1623" i="5"/>
  <c r="M1616" i="5"/>
  <c r="E1416" i="5"/>
  <c r="G1415" i="5"/>
  <c r="F1415" i="5"/>
  <c r="C1418" i="5"/>
  <c r="D1417" i="5"/>
  <c r="M1413" i="5"/>
  <c r="J1414" i="5"/>
  <c r="K1414" i="5" s="1"/>
  <c r="L1414" i="5"/>
  <c r="B863" i="5"/>
  <c r="A864" i="5"/>
  <c r="A865" i="5" s="1"/>
  <c r="B865" i="5" s="1"/>
  <c r="D855" i="5"/>
  <c r="C856" i="5"/>
  <c r="M853" i="5"/>
  <c r="J854" i="5"/>
  <c r="K854" i="5" s="1"/>
  <c r="L854" i="5"/>
  <c r="E856" i="5"/>
  <c r="F855" i="5"/>
  <c r="G855" i="5"/>
  <c r="J571" i="5"/>
  <c r="K571" i="5" s="1"/>
  <c r="L110" i="5"/>
  <c r="J110" i="5"/>
  <c r="K110" i="5" s="1"/>
  <c r="M109" i="5"/>
  <c r="B537" i="5"/>
  <c r="A538" i="5"/>
  <c r="A114" i="5"/>
  <c r="B113" i="5"/>
  <c r="L571" i="5"/>
  <c r="F572" i="5"/>
  <c r="G572" i="5"/>
  <c r="C567" i="5"/>
  <c r="D566" i="5"/>
  <c r="E114" i="5"/>
  <c r="F114" i="5" s="1"/>
  <c r="G113" i="5"/>
  <c r="A867" i="5" l="1"/>
  <c r="B867" i="5" s="1"/>
  <c r="A866" i="5"/>
  <c r="B866" i="5" s="1"/>
  <c r="A869" i="5"/>
  <c r="B869" i="5" s="1"/>
  <c r="A868" i="5"/>
  <c r="B868" i="5" s="1"/>
  <c r="A871" i="5"/>
  <c r="B871" i="5" s="1"/>
  <c r="A870" i="5"/>
  <c r="B870" i="5" s="1"/>
  <c r="A873" i="5"/>
  <c r="B873" i="5" s="1"/>
  <c r="A872" i="5"/>
  <c r="B872" i="5" s="1"/>
  <c r="A875" i="5"/>
  <c r="B875" i="5" s="1"/>
  <c r="A874" i="5"/>
  <c r="B874" i="5" s="1"/>
  <c r="A877" i="5"/>
  <c r="B877" i="5" s="1"/>
  <c r="A876" i="5"/>
  <c r="B876" i="5" s="1"/>
  <c r="A879" i="5"/>
  <c r="B879" i="5" s="1"/>
  <c r="A878" i="5"/>
  <c r="B878" i="5" s="1"/>
  <c r="A881" i="5"/>
  <c r="B881" i="5" s="1"/>
  <c r="A880" i="5"/>
  <c r="B880" i="5" s="1"/>
  <c r="A883" i="5"/>
  <c r="B883" i="5" s="1"/>
  <c r="A882" i="5"/>
  <c r="B882" i="5" s="1"/>
  <c r="A885" i="5"/>
  <c r="B885" i="5" s="1"/>
  <c r="A884" i="5"/>
  <c r="B884" i="5" s="1"/>
  <c r="A887" i="5"/>
  <c r="B887" i="5" s="1"/>
  <c r="A886" i="5"/>
  <c r="B886" i="5" s="1"/>
  <c r="C112" i="5"/>
  <c r="D112" i="5" s="1"/>
  <c r="C111" i="5"/>
  <c r="D111" i="5" s="1"/>
  <c r="M111" i="5"/>
  <c r="L112" i="5"/>
  <c r="J112" i="5"/>
  <c r="K112" i="5" s="1"/>
  <c r="F2541" i="5"/>
  <c r="G2541" i="5"/>
  <c r="E2543" i="5"/>
  <c r="F2543" i="5" s="1"/>
  <c r="E2542" i="5"/>
  <c r="D110" i="5"/>
  <c r="C113" i="5"/>
  <c r="C3184" i="5"/>
  <c r="D3183" i="5"/>
  <c r="L3182" i="5"/>
  <c r="J3182" i="5"/>
  <c r="K3182" i="5" s="1"/>
  <c r="E3184" i="5"/>
  <c r="G3183" i="5"/>
  <c r="F3183" i="5"/>
  <c r="M3181" i="5"/>
  <c r="A2652" i="5"/>
  <c r="B2651" i="5"/>
  <c r="C2653" i="5"/>
  <c r="D2652" i="5"/>
  <c r="M2650" i="5"/>
  <c r="J2651" i="5"/>
  <c r="K2651" i="5" s="1"/>
  <c r="L2651" i="5"/>
  <c r="E2653" i="5"/>
  <c r="F2652" i="5"/>
  <c r="G2652" i="5"/>
  <c r="B2226" i="5"/>
  <c r="A2227" i="5"/>
  <c r="A2540" i="5"/>
  <c r="A2541" i="5" s="1"/>
  <c r="B2541" i="5" s="1"/>
  <c r="B2539" i="5"/>
  <c r="G2540" i="5"/>
  <c r="F2540" i="5"/>
  <c r="M2538" i="5"/>
  <c r="D2546" i="5"/>
  <c r="C2547" i="5"/>
  <c r="J2539" i="5"/>
  <c r="K2539" i="5" s="1"/>
  <c r="L2539" i="5"/>
  <c r="D2119" i="5"/>
  <c r="C2120" i="5"/>
  <c r="L2119" i="5"/>
  <c r="J2119" i="5"/>
  <c r="K2119" i="5" s="1"/>
  <c r="G2120" i="5"/>
  <c r="F2120" i="5"/>
  <c r="E2121" i="5"/>
  <c r="B1948" i="5"/>
  <c r="A1949" i="5"/>
  <c r="D1949" i="5"/>
  <c r="C1950" i="5"/>
  <c r="J1948" i="5"/>
  <c r="K1948" i="5" s="1"/>
  <c r="L1948" i="5"/>
  <c r="E1950" i="5"/>
  <c r="G1949" i="5"/>
  <c r="F1949" i="5"/>
  <c r="M1947" i="5"/>
  <c r="E1620" i="5"/>
  <c r="F1619" i="5"/>
  <c r="G1619" i="5"/>
  <c r="L1618" i="5"/>
  <c r="J1618" i="5"/>
  <c r="K1618" i="5" s="1"/>
  <c r="M1618" i="5" s="1"/>
  <c r="C1625" i="5"/>
  <c r="D1624" i="5"/>
  <c r="M1617" i="5"/>
  <c r="E1417" i="5"/>
  <c r="G1416" i="5"/>
  <c r="F1416" i="5"/>
  <c r="C1419" i="5"/>
  <c r="D1418" i="5"/>
  <c r="M1414" i="5"/>
  <c r="J1415" i="5"/>
  <c r="K1415" i="5" s="1"/>
  <c r="L1415" i="5"/>
  <c r="M854" i="5"/>
  <c r="D856" i="5"/>
  <c r="C857" i="5"/>
  <c r="A888" i="5"/>
  <c r="B864" i="5"/>
  <c r="J855" i="5"/>
  <c r="K855" i="5" s="1"/>
  <c r="L855" i="5"/>
  <c r="E857" i="5"/>
  <c r="F856" i="5"/>
  <c r="G856" i="5"/>
  <c r="J572" i="5"/>
  <c r="K572" i="5" s="1"/>
  <c r="M110" i="5"/>
  <c r="L113" i="5"/>
  <c r="J113" i="5"/>
  <c r="K113" i="5" s="1"/>
  <c r="M571" i="5"/>
  <c r="A115" i="5"/>
  <c r="B114" i="5"/>
  <c r="B538" i="5"/>
  <c r="A539" i="5"/>
  <c r="L572" i="5"/>
  <c r="F573" i="5"/>
  <c r="G573" i="5"/>
  <c r="C568" i="5"/>
  <c r="D567" i="5"/>
  <c r="E115" i="5"/>
  <c r="F115" i="5" s="1"/>
  <c r="G114" i="5"/>
  <c r="M112" i="5" l="1"/>
  <c r="G2543" i="5"/>
  <c r="L2543" i="5" s="1"/>
  <c r="L2541" i="5"/>
  <c r="J2541" i="5"/>
  <c r="K2541" i="5" s="1"/>
  <c r="A2543" i="5"/>
  <c r="B2543" i="5" s="1"/>
  <c r="A2542" i="5"/>
  <c r="B2542" i="5" s="1"/>
  <c r="F2542" i="5"/>
  <c r="G2542" i="5"/>
  <c r="D113" i="5"/>
  <c r="C114" i="5"/>
  <c r="C3185" i="5"/>
  <c r="D3184" i="5"/>
  <c r="J3183" i="5"/>
  <c r="K3183" i="5" s="1"/>
  <c r="L3183" i="5"/>
  <c r="E3185" i="5"/>
  <c r="F3184" i="5"/>
  <c r="G3184" i="5"/>
  <c r="M3182" i="5"/>
  <c r="C2654" i="5"/>
  <c r="D2653" i="5"/>
  <c r="A2653" i="5"/>
  <c r="B2652" i="5"/>
  <c r="M2651" i="5"/>
  <c r="J2652" i="5"/>
  <c r="K2652" i="5" s="1"/>
  <c r="L2652" i="5"/>
  <c r="E2654" i="5"/>
  <c r="G2653" i="5"/>
  <c r="F2653" i="5"/>
  <c r="B2540" i="5"/>
  <c r="A2544" i="5"/>
  <c r="B2227" i="5"/>
  <c r="A2228" i="5"/>
  <c r="M2539" i="5"/>
  <c r="D2547" i="5"/>
  <c r="C2548" i="5"/>
  <c r="J2540" i="5"/>
  <c r="K2540" i="5" s="1"/>
  <c r="M2540" i="5" s="1"/>
  <c r="L2540" i="5"/>
  <c r="G2544" i="5"/>
  <c r="F2544" i="5"/>
  <c r="E2545" i="5"/>
  <c r="D2120" i="5"/>
  <c r="C2121" i="5"/>
  <c r="L2120" i="5"/>
  <c r="J2120" i="5"/>
  <c r="K2120" i="5" s="1"/>
  <c r="M2119" i="5"/>
  <c r="E2122" i="5"/>
  <c r="F2121" i="5"/>
  <c r="G2121" i="5"/>
  <c r="D1950" i="5"/>
  <c r="C1951" i="5"/>
  <c r="B1949" i="5"/>
  <c r="A1950" i="5"/>
  <c r="J1949" i="5"/>
  <c r="K1949" i="5" s="1"/>
  <c r="L1949" i="5"/>
  <c r="E1951" i="5"/>
  <c r="G1950" i="5"/>
  <c r="F1950" i="5"/>
  <c r="M1948" i="5"/>
  <c r="D1625" i="5"/>
  <c r="C1626" i="5"/>
  <c r="J1619" i="5"/>
  <c r="K1619" i="5" s="1"/>
  <c r="M1619" i="5" s="1"/>
  <c r="L1619" i="5"/>
  <c r="E1621" i="5"/>
  <c r="F1620" i="5"/>
  <c r="G1620" i="5"/>
  <c r="E1418" i="5"/>
  <c r="F1417" i="5"/>
  <c r="G1417" i="5"/>
  <c r="C1420" i="5"/>
  <c r="D1419" i="5"/>
  <c r="M1415" i="5"/>
  <c r="J1416" i="5"/>
  <c r="K1416" i="5" s="1"/>
  <c r="L1416" i="5"/>
  <c r="A889" i="5"/>
  <c r="B888" i="5"/>
  <c r="D857" i="5"/>
  <c r="C858" i="5"/>
  <c r="M855" i="5"/>
  <c r="E858" i="5"/>
  <c r="F857" i="5"/>
  <c r="G857" i="5"/>
  <c r="J856" i="5"/>
  <c r="K856" i="5" s="1"/>
  <c r="L856" i="5"/>
  <c r="J573" i="5"/>
  <c r="K573" i="5" s="1"/>
  <c r="M113" i="5"/>
  <c r="L114" i="5"/>
  <c r="J114" i="5"/>
  <c r="K114" i="5" s="1"/>
  <c r="M572" i="5"/>
  <c r="B539" i="5"/>
  <c r="A540" i="5"/>
  <c r="A116" i="5"/>
  <c r="B115" i="5"/>
  <c r="L573" i="5"/>
  <c r="F574" i="5"/>
  <c r="G574" i="5"/>
  <c r="C569" i="5"/>
  <c r="C570" i="5" s="1"/>
  <c r="C571" i="5" s="1"/>
  <c r="C572" i="5" s="1"/>
  <c r="C573" i="5" s="1"/>
  <c r="C574" i="5" s="1"/>
  <c r="D568" i="5"/>
  <c r="E116" i="5"/>
  <c r="F116" i="5" s="1"/>
  <c r="G115" i="5"/>
  <c r="J2543" i="5" l="1"/>
  <c r="K2543" i="5" s="1"/>
  <c r="M2543" i="5" s="1"/>
  <c r="M2541" i="5"/>
  <c r="L2542" i="5"/>
  <c r="J2542" i="5"/>
  <c r="K2542" i="5" s="1"/>
  <c r="D114" i="5"/>
  <c r="C115" i="5"/>
  <c r="C3186" i="5"/>
  <c r="D3185" i="5"/>
  <c r="J3184" i="5"/>
  <c r="K3184" i="5" s="1"/>
  <c r="L3184" i="5"/>
  <c r="E3186" i="5"/>
  <c r="F3185" i="5"/>
  <c r="G3185" i="5"/>
  <c r="M3183" i="5"/>
  <c r="B2653" i="5"/>
  <c r="A2654" i="5"/>
  <c r="D2654" i="5"/>
  <c r="C2655" i="5"/>
  <c r="M2652" i="5"/>
  <c r="J2653" i="5"/>
  <c r="K2653" i="5" s="1"/>
  <c r="L2653" i="5"/>
  <c r="E2655" i="5"/>
  <c r="F2654" i="5"/>
  <c r="G2654" i="5"/>
  <c r="A2229" i="5"/>
  <c r="B2228" i="5"/>
  <c r="A2545" i="5"/>
  <c r="B2544" i="5"/>
  <c r="C2549" i="5"/>
  <c r="D2548" i="5"/>
  <c r="J2544" i="5"/>
  <c r="K2544" i="5" s="1"/>
  <c r="L2544" i="5"/>
  <c r="E2546" i="5"/>
  <c r="G2545" i="5"/>
  <c r="F2545" i="5"/>
  <c r="C2122" i="5"/>
  <c r="D2121" i="5"/>
  <c r="E2123" i="5"/>
  <c r="F2122" i="5"/>
  <c r="G2122" i="5"/>
  <c r="M2120" i="5"/>
  <c r="J2121" i="5"/>
  <c r="K2121" i="5" s="1"/>
  <c r="L2121" i="5"/>
  <c r="A1951" i="5"/>
  <c r="B1950" i="5"/>
  <c r="C1952" i="5"/>
  <c r="D1951" i="5"/>
  <c r="J1950" i="5"/>
  <c r="K1950" i="5" s="1"/>
  <c r="L1950" i="5"/>
  <c r="E1952" i="5"/>
  <c r="G1951" i="5"/>
  <c r="F1951" i="5"/>
  <c r="M1949" i="5"/>
  <c r="E1622" i="5"/>
  <c r="G1621" i="5"/>
  <c r="F1621" i="5"/>
  <c r="J1620" i="5"/>
  <c r="K1620" i="5" s="1"/>
  <c r="L1620" i="5"/>
  <c r="C1627" i="5"/>
  <c r="D1626" i="5"/>
  <c r="M1416" i="5"/>
  <c r="C1421" i="5"/>
  <c r="D1420" i="5"/>
  <c r="L1417" i="5"/>
  <c r="J1417" i="5"/>
  <c r="K1417" i="5" s="1"/>
  <c r="F1418" i="5"/>
  <c r="E1419" i="5"/>
  <c r="G1418" i="5"/>
  <c r="B889" i="5"/>
  <c r="A890" i="5"/>
  <c r="C859" i="5"/>
  <c r="D858" i="5"/>
  <c r="J857" i="5"/>
  <c r="K857" i="5" s="1"/>
  <c r="M857" i="5" s="1"/>
  <c r="L857" i="5"/>
  <c r="E859" i="5"/>
  <c r="F858" i="5"/>
  <c r="G858" i="5"/>
  <c r="M856" i="5"/>
  <c r="J574" i="5"/>
  <c r="K574" i="5" s="1"/>
  <c r="M114" i="5"/>
  <c r="L115" i="5"/>
  <c r="J115" i="5"/>
  <c r="K115" i="5" s="1"/>
  <c r="M573" i="5"/>
  <c r="A117" i="5"/>
  <c r="B116" i="5"/>
  <c r="B540" i="5"/>
  <c r="A541" i="5"/>
  <c r="F575" i="5"/>
  <c r="G575" i="5"/>
  <c r="L574" i="5"/>
  <c r="D569" i="5"/>
  <c r="E117" i="5"/>
  <c r="F117" i="5" s="1"/>
  <c r="G116" i="5"/>
  <c r="M2542" i="5" l="1"/>
  <c r="D115" i="5"/>
  <c r="C116" i="5"/>
  <c r="C3187" i="5"/>
  <c r="D3186" i="5"/>
  <c r="J3185" i="5"/>
  <c r="K3185" i="5" s="1"/>
  <c r="L3185" i="5"/>
  <c r="E3187" i="5"/>
  <c r="F3186" i="5"/>
  <c r="G3186" i="5"/>
  <c r="M3184" i="5"/>
  <c r="C2656" i="5"/>
  <c r="D2655" i="5"/>
  <c r="B2654" i="5"/>
  <c r="A2655" i="5"/>
  <c r="M2653" i="5"/>
  <c r="J2654" i="5"/>
  <c r="K2654" i="5" s="1"/>
  <c r="L2654" i="5"/>
  <c r="F2655" i="5"/>
  <c r="E2656" i="5"/>
  <c r="G2655" i="5"/>
  <c r="A2546" i="5"/>
  <c r="B2545" i="5"/>
  <c r="A2230" i="5"/>
  <c r="B2229" i="5"/>
  <c r="J2545" i="5"/>
  <c r="K2545" i="5" s="1"/>
  <c r="L2545" i="5"/>
  <c r="F2546" i="5"/>
  <c r="G2546" i="5"/>
  <c r="E2547" i="5"/>
  <c r="M2544" i="5"/>
  <c r="D2549" i="5"/>
  <c r="D2122" i="5"/>
  <c r="C2123" i="5"/>
  <c r="M2121" i="5"/>
  <c r="J2122" i="5"/>
  <c r="K2122" i="5" s="1"/>
  <c r="M2122" i="5" s="1"/>
  <c r="L2122" i="5"/>
  <c r="E2124" i="5"/>
  <c r="F2123" i="5"/>
  <c r="G2123" i="5"/>
  <c r="C1953" i="5"/>
  <c r="D1952" i="5"/>
  <c r="A1952" i="5"/>
  <c r="B1951" i="5"/>
  <c r="J1951" i="5"/>
  <c r="K1951" i="5" s="1"/>
  <c r="L1951" i="5"/>
  <c r="E1953" i="5"/>
  <c r="G1952" i="5"/>
  <c r="F1952" i="5"/>
  <c r="M1950" i="5"/>
  <c r="C1628" i="5"/>
  <c r="D1627" i="5"/>
  <c r="E1623" i="5"/>
  <c r="F1622" i="5"/>
  <c r="G1622" i="5"/>
  <c r="M1620" i="5"/>
  <c r="J1621" i="5"/>
  <c r="K1621" i="5" s="1"/>
  <c r="L1621" i="5"/>
  <c r="D1421" i="5"/>
  <c r="C1422" i="5"/>
  <c r="J1418" i="5"/>
  <c r="K1418" i="5" s="1"/>
  <c r="M1418" i="5" s="1"/>
  <c r="L1418" i="5"/>
  <c r="M1417" i="5"/>
  <c r="F1419" i="5"/>
  <c r="G1419" i="5"/>
  <c r="E1420" i="5"/>
  <c r="C860" i="5"/>
  <c r="D859" i="5"/>
  <c r="B890" i="5"/>
  <c r="A891" i="5"/>
  <c r="E860" i="5"/>
  <c r="F859" i="5"/>
  <c r="G859" i="5"/>
  <c r="J858" i="5"/>
  <c r="K858" i="5" s="1"/>
  <c r="L858" i="5"/>
  <c r="J575" i="5"/>
  <c r="K575" i="5" s="1"/>
  <c r="M115" i="5"/>
  <c r="L116" i="5"/>
  <c r="J116" i="5"/>
  <c r="K116" i="5" s="1"/>
  <c r="M574" i="5"/>
  <c r="B541" i="5"/>
  <c r="A542" i="5"/>
  <c r="A118" i="5"/>
  <c r="B117" i="5"/>
  <c r="L575" i="5"/>
  <c r="F576" i="5"/>
  <c r="G576" i="5"/>
  <c r="D570" i="5"/>
  <c r="E118" i="5"/>
  <c r="F118" i="5" s="1"/>
  <c r="G117" i="5"/>
  <c r="D116" i="5" l="1"/>
  <c r="C117" i="5"/>
  <c r="C3188" i="5"/>
  <c r="D3187" i="5"/>
  <c r="J3186" i="5"/>
  <c r="K3186" i="5" s="1"/>
  <c r="L3186" i="5"/>
  <c r="F3187" i="5"/>
  <c r="E3188" i="5"/>
  <c r="G3187" i="5"/>
  <c r="M3185" i="5"/>
  <c r="B2655" i="5"/>
  <c r="A2656" i="5"/>
  <c r="C2657" i="5"/>
  <c r="D2656" i="5"/>
  <c r="E2657" i="5"/>
  <c r="G2656" i="5"/>
  <c r="F2656" i="5"/>
  <c r="M2654" i="5"/>
  <c r="J2655" i="5"/>
  <c r="K2655" i="5" s="1"/>
  <c r="L2655" i="5"/>
  <c r="A2231" i="5"/>
  <c r="B2230" i="5"/>
  <c r="A2547" i="5"/>
  <c r="B2546" i="5"/>
  <c r="E2548" i="5"/>
  <c r="G2547" i="5"/>
  <c r="F2547" i="5"/>
  <c r="L2546" i="5"/>
  <c r="J2546" i="5"/>
  <c r="K2546" i="5" s="1"/>
  <c r="M2545" i="5"/>
  <c r="D2550" i="5"/>
  <c r="C2551" i="5"/>
  <c r="D2123" i="5"/>
  <c r="C2124" i="5"/>
  <c r="J2123" i="5"/>
  <c r="K2123" i="5" s="1"/>
  <c r="L2123" i="5"/>
  <c r="F2124" i="5"/>
  <c r="E2125" i="5"/>
  <c r="G2124" i="5"/>
  <c r="A1953" i="5"/>
  <c r="B1952" i="5"/>
  <c r="D1953" i="5"/>
  <c r="C1954" i="5"/>
  <c r="J1952" i="5"/>
  <c r="K1952" i="5" s="1"/>
  <c r="L1952" i="5"/>
  <c r="E1954" i="5"/>
  <c r="G1953" i="5"/>
  <c r="F1953" i="5"/>
  <c r="M1951" i="5"/>
  <c r="C1629" i="5"/>
  <c r="D1628" i="5"/>
  <c r="J1622" i="5"/>
  <c r="K1622" i="5" s="1"/>
  <c r="L1622" i="5"/>
  <c r="M1621" i="5"/>
  <c r="F1623" i="5"/>
  <c r="G1623" i="5"/>
  <c r="E1624" i="5"/>
  <c r="F1420" i="5"/>
  <c r="E1421" i="5"/>
  <c r="G1420" i="5"/>
  <c r="J1419" i="5"/>
  <c r="K1419" i="5" s="1"/>
  <c r="L1419" i="5"/>
  <c r="C1423" i="5"/>
  <c r="D1422" i="5"/>
  <c r="M858" i="5"/>
  <c r="B891" i="5"/>
  <c r="A892" i="5"/>
  <c r="C861" i="5"/>
  <c r="D860" i="5"/>
  <c r="E861" i="5"/>
  <c r="G860" i="5"/>
  <c r="F860" i="5"/>
  <c r="J859" i="5"/>
  <c r="K859" i="5" s="1"/>
  <c r="M859" i="5" s="1"/>
  <c r="L859" i="5"/>
  <c r="J576" i="5"/>
  <c r="K576" i="5" s="1"/>
  <c r="M116" i="5"/>
  <c r="L117" i="5"/>
  <c r="J117" i="5"/>
  <c r="K117" i="5" s="1"/>
  <c r="M575" i="5"/>
  <c r="A119" i="5"/>
  <c r="B118" i="5"/>
  <c r="B542" i="5"/>
  <c r="A543" i="5"/>
  <c r="L576" i="5"/>
  <c r="F577" i="5"/>
  <c r="E578" i="5"/>
  <c r="G577" i="5"/>
  <c r="D571" i="5"/>
  <c r="E119" i="5"/>
  <c r="F119" i="5" s="1"/>
  <c r="G118" i="5"/>
  <c r="D117" i="5" l="1"/>
  <c r="C118" i="5"/>
  <c r="D3188" i="5"/>
  <c r="C3189" i="5"/>
  <c r="J3187" i="5"/>
  <c r="K3187" i="5" s="1"/>
  <c r="L3187" i="5"/>
  <c r="F3188" i="5"/>
  <c r="E3189" i="5"/>
  <c r="G3188" i="5"/>
  <c r="M3186" i="5"/>
  <c r="C2658" i="5"/>
  <c r="D2657" i="5"/>
  <c r="A2657" i="5"/>
  <c r="B2656" i="5"/>
  <c r="L2656" i="5"/>
  <c r="J2656" i="5"/>
  <c r="K2656" i="5" s="1"/>
  <c r="M2656" i="5" s="1"/>
  <c r="M2655" i="5"/>
  <c r="E2658" i="5"/>
  <c r="F2657" i="5"/>
  <c r="G2657" i="5"/>
  <c r="A2548" i="5"/>
  <c r="B2547" i="5"/>
  <c r="B2231" i="5"/>
  <c r="A2232" i="5"/>
  <c r="M2546" i="5"/>
  <c r="L2547" i="5"/>
  <c r="J2547" i="5"/>
  <c r="K2547" i="5" s="1"/>
  <c r="M2547" i="5" s="1"/>
  <c r="C2552" i="5"/>
  <c r="D2551" i="5"/>
  <c r="E2549" i="5"/>
  <c r="G2548" i="5"/>
  <c r="F2548" i="5"/>
  <c r="C2125" i="5"/>
  <c r="D2124" i="5"/>
  <c r="M2123" i="5"/>
  <c r="J2124" i="5"/>
  <c r="K2124" i="5" s="1"/>
  <c r="L2124" i="5"/>
  <c r="F2125" i="5"/>
  <c r="E2126" i="5"/>
  <c r="G2125" i="5"/>
  <c r="C1955" i="5"/>
  <c r="D1954" i="5"/>
  <c r="B1953" i="5"/>
  <c r="A1954" i="5"/>
  <c r="J1953" i="5"/>
  <c r="K1953" i="5" s="1"/>
  <c r="L1953" i="5"/>
  <c r="F1954" i="5"/>
  <c r="E1955" i="5"/>
  <c r="G1954" i="5"/>
  <c r="M1952" i="5"/>
  <c r="M1622" i="5"/>
  <c r="F1624" i="5"/>
  <c r="G1624" i="5"/>
  <c r="E1625" i="5"/>
  <c r="C1630" i="5"/>
  <c r="D1629" i="5"/>
  <c r="J1623" i="5"/>
  <c r="K1623" i="5" s="1"/>
  <c r="L1623" i="5"/>
  <c r="C1424" i="5"/>
  <c r="D1423" i="5"/>
  <c r="M1419" i="5"/>
  <c r="J1420" i="5"/>
  <c r="K1420" i="5" s="1"/>
  <c r="L1420" i="5"/>
  <c r="E1422" i="5"/>
  <c r="F1421" i="5"/>
  <c r="G1421" i="5"/>
  <c r="D861" i="5"/>
  <c r="C862" i="5"/>
  <c r="B892" i="5"/>
  <c r="A893" i="5"/>
  <c r="J860" i="5"/>
  <c r="K860" i="5" s="1"/>
  <c r="L860" i="5"/>
  <c r="E862" i="5"/>
  <c r="F861" i="5"/>
  <c r="G861" i="5"/>
  <c r="J577" i="5"/>
  <c r="K577" i="5" s="1"/>
  <c r="M117" i="5"/>
  <c r="L118" i="5"/>
  <c r="J118" i="5"/>
  <c r="K118" i="5" s="1"/>
  <c r="M576" i="5"/>
  <c r="B543" i="5"/>
  <c r="A544" i="5"/>
  <c r="A545" i="5" s="1"/>
  <c r="B545" i="5" s="1"/>
  <c r="A120" i="5"/>
  <c r="B119" i="5"/>
  <c r="L577" i="5"/>
  <c r="F578" i="5"/>
  <c r="G578" i="5"/>
  <c r="E579" i="5"/>
  <c r="D572" i="5"/>
  <c r="E120" i="5"/>
  <c r="F120" i="5" s="1"/>
  <c r="G119" i="5"/>
  <c r="A547" i="5" l="1"/>
  <c r="B547" i="5" s="1"/>
  <c r="A546" i="5"/>
  <c r="B546" i="5" s="1"/>
  <c r="A549" i="5"/>
  <c r="B549" i="5" s="1"/>
  <c r="A548" i="5"/>
  <c r="B548" i="5" s="1"/>
  <c r="D118" i="5"/>
  <c r="C119" i="5"/>
  <c r="C3190" i="5"/>
  <c r="D3189" i="5"/>
  <c r="J3188" i="5"/>
  <c r="K3188" i="5" s="1"/>
  <c r="M3188" i="5" s="1"/>
  <c r="L3188" i="5"/>
  <c r="F3189" i="5"/>
  <c r="G3189" i="5"/>
  <c r="E3190" i="5"/>
  <c r="M3187" i="5"/>
  <c r="A2658" i="5"/>
  <c r="B2657" i="5"/>
  <c r="C2659" i="5"/>
  <c r="D2658" i="5"/>
  <c r="J2657" i="5"/>
  <c r="K2657" i="5" s="1"/>
  <c r="M2657" i="5" s="1"/>
  <c r="L2657" i="5"/>
  <c r="E2659" i="5"/>
  <c r="F2658" i="5"/>
  <c r="G2658" i="5"/>
  <c r="B2232" i="5"/>
  <c r="A2233" i="5"/>
  <c r="A2549" i="5"/>
  <c r="B2548" i="5"/>
  <c r="F2549" i="5"/>
  <c r="G2549" i="5"/>
  <c r="L2548" i="5"/>
  <c r="J2548" i="5"/>
  <c r="K2548" i="5" s="1"/>
  <c r="C2553" i="5"/>
  <c r="D2552" i="5"/>
  <c r="D2125" i="5"/>
  <c r="C2126" i="5"/>
  <c r="M2124" i="5"/>
  <c r="J2125" i="5"/>
  <c r="K2125" i="5" s="1"/>
  <c r="L2125" i="5"/>
  <c r="E2127" i="5"/>
  <c r="G2126" i="5"/>
  <c r="F2126" i="5"/>
  <c r="B1954" i="5"/>
  <c r="A1955" i="5"/>
  <c r="C1956" i="5"/>
  <c r="D1955" i="5"/>
  <c r="J1954" i="5"/>
  <c r="K1954" i="5" s="1"/>
  <c r="L1954" i="5"/>
  <c r="E1956" i="5"/>
  <c r="F1955" i="5"/>
  <c r="G1955" i="5"/>
  <c r="M1953" i="5"/>
  <c r="M1623" i="5"/>
  <c r="C1631" i="5"/>
  <c r="D1630" i="5"/>
  <c r="E1626" i="5"/>
  <c r="G1625" i="5"/>
  <c r="F1625" i="5"/>
  <c r="J1624" i="5"/>
  <c r="K1624" i="5" s="1"/>
  <c r="L1624" i="5"/>
  <c r="E1423" i="5"/>
  <c r="F1422" i="5"/>
  <c r="G1422" i="5"/>
  <c r="C1425" i="5"/>
  <c r="D1424" i="5"/>
  <c r="M1420" i="5"/>
  <c r="J1421" i="5"/>
  <c r="K1421" i="5" s="1"/>
  <c r="L1421" i="5"/>
  <c r="C863" i="5"/>
  <c r="D862" i="5"/>
  <c r="B893" i="5"/>
  <c r="A894" i="5"/>
  <c r="M860" i="5"/>
  <c r="J861" i="5"/>
  <c r="K861" i="5" s="1"/>
  <c r="L861" i="5"/>
  <c r="E863" i="5"/>
  <c r="F862" i="5"/>
  <c r="G862" i="5"/>
  <c r="J578" i="5"/>
  <c r="K578" i="5" s="1"/>
  <c r="M118" i="5"/>
  <c r="L119" i="5"/>
  <c r="J119" i="5"/>
  <c r="K119" i="5" s="1"/>
  <c r="M577" i="5"/>
  <c r="B544" i="5"/>
  <c r="A550" i="5"/>
  <c r="A121" i="5"/>
  <c r="B120" i="5"/>
  <c r="F579" i="5"/>
  <c r="E580" i="5"/>
  <c r="G579" i="5"/>
  <c r="L578" i="5"/>
  <c r="D573" i="5"/>
  <c r="E121" i="5"/>
  <c r="F121" i="5" s="1"/>
  <c r="G120" i="5"/>
  <c r="D119" i="5" l="1"/>
  <c r="C120" i="5"/>
  <c r="C3191" i="5"/>
  <c r="D3190" i="5"/>
  <c r="E3191" i="5"/>
  <c r="G3190" i="5"/>
  <c r="F3190" i="5"/>
  <c r="J3189" i="5"/>
  <c r="K3189" i="5" s="1"/>
  <c r="L3189" i="5"/>
  <c r="C2660" i="5"/>
  <c r="D2659" i="5"/>
  <c r="A2659" i="5"/>
  <c r="B2658" i="5"/>
  <c r="E2660" i="5"/>
  <c r="F2659" i="5"/>
  <c r="G2659" i="5"/>
  <c r="L2658" i="5"/>
  <c r="J2658" i="5"/>
  <c r="K2658" i="5" s="1"/>
  <c r="A2550" i="5"/>
  <c r="B2549" i="5"/>
  <c r="B2233" i="5"/>
  <c r="A2234" i="5"/>
  <c r="C2554" i="5"/>
  <c r="D2553" i="5"/>
  <c r="M2548" i="5"/>
  <c r="J2549" i="5"/>
  <c r="K2549" i="5" s="1"/>
  <c r="L2549" i="5"/>
  <c r="F2550" i="5"/>
  <c r="E2551" i="5"/>
  <c r="G2550" i="5"/>
  <c r="D2126" i="5"/>
  <c r="C2127" i="5"/>
  <c r="J2126" i="5"/>
  <c r="K2126" i="5" s="1"/>
  <c r="L2126" i="5"/>
  <c r="F2127" i="5"/>
  <c r="E2128" i="5"/>
  <c r="G2127" i="5"/>
  <c r="M2125" i="5"/>
  <c r="C1957" i="5"/>
  <c r="D1956" i="5"/>
  <c r="B1955" i="5"/>
  <c r="A1956" i="5"/>
  <c r="J1955" i="5"/>
  <c r="K1955" i="5" s="1"/>
  <c r="L1955" i="5"/>
  <c r="G1956" i="5"/>
  <c r="F1956" i="5"/>
  <c r="E1957" i="5"/>
  <c r="M1954" i="5"/>
  <c r="J1625" i="5"/>
  <c r="K1625" i="5" s="1"/>
  <c r="L1625" i="5"/>
  <c r="G1626" i="5"/>
  <c r="F1626" i="5"/>
  <c r="E1627" i="5"/>
  <c r="M1624" i="5"/>
  <c r="C1632" i="5"/>
  <c r="D1631" i="5"/>
  <c r="C1426" i="5"/>
  <c r="D1425" i="5"/>
  <c r="J1422" i="5"/>
  <c r="K1422" i="5" s="1"/>
  <c r="M1422" i="5" s="1"/>
  <c r="L1422" i="5"/>
  <c r="E1424" i="5"/>
  <c r="F1423" i="5"/>
  <c r="G1423" i="5"/>
  <c r="M1421" i="5"/>
  <c r="D863" i="5"/>
  <c r="C864" i="5"/>
  <c r="C865" i="5" s="1"/>
  <c r="D865" i="5" s="1"/>
  <c r="B894" i="5"/>
  <c r="A895" i="5"/>
  <c r="M861" i="5"/>
  <c r="J862" i="5"/>
  <c r="K862" i="5" s="1"/>
  <c r="L862" i="5"/>
  <c r="E864" i="5"/>
  <c r="E865" i="5" s="1"/>
  <c r="F863" i="5"/>
  <c r="G863" i="5"/>
  <c r="J579" i="5"/>
  <c r="K579" i="5" s="1"/>
  <c r="M119" i="5"/>
  <c r="L120" i="5"/>
  <c r="J120" i="5"/>
  <c r="K120" i="5" s="1"/>
  <c r="M578" i="5"/>
  <c r="A122" i="5"/>
  <c r="B121" i="5"/>
  <c r="B550" i="5"/>
  <c r="A551" i="5"/>
  <c r="L579" i="5"/>
  <c r="F580" i="5"/>
  <c r="E581" i="5"/>
  <c r="G580" i="5"/>
  <c r="C575" i="5"/>
  <c r="D574" i="5"/>
  <c r="E122" i="5"/>
  <c r="F122" i="5" s="1"/>
  <c r="G121" i="5"/>
  <c r="F865" i="5" l="1"/>
  <c r="G865" i="5"/>
  <c r="E867" i="5"/>
  <c r="F867" i="5" s="1"/>
  <c r="E866" i="5"/>
  <c r="C867" i="5"/>
  <c r="D867" i="5" s="1"/>
  <c r="C866" i="5"/>
  <c r="D866" i="5" s="1"/>
  <c r="E869" i="5"/>
  <c r="F869" i="5" s="1"/>
  <c r="E868" i="5"/>
  <c r="C869" i="5"/>
  <c r="D869" i="5" s="1"/>
  <c r="C868" i="5"/>
  <c r="D868" i="5" s="1"/>
  <c r="E871" i="5"/>
  <c r="G871" i="5" s="1"/>
  <c r="E870" i="5"/>
  <c r="C871" i="5"/>
  <c r="D871" i="5" s="1"/>
  <c r="C870" i="5"/>
  <c r="D870" i="5" s="1"/>
  <c r="C873" i="5"/>
  <c r="D873" i="5" s="1"/>
  <c r="C872" i="5"/>
  <c r="D872" i="5" s="1"/>
  <c r="E873" i="5"/>
  <c r="F873" i="5" s="1"/>
  <c r="E872" i="5"/>
  <c r="E875" i="5"/>
  <c r="F875" i="5" s="1"/>
  <c r="E874" i="5"/>
  <c r="C875" i="5"/>
  <c r="D875" i="5" s="1"/>
  <c r="C874" i="5"/>
  <c r="D874" i="5" s="1"/>
  <c r="E877" i="5"/>
  <c r="F877" i="5" s="1"/>
  <c r="E876" i="5"/>
  <c r="C877" i="5"/>
  <c r="D877" i="5" s="1"/>
  <c r="C876" i="5"/>
  <c r="D876" i="5" s="1"/>
  <c r="C879" i="5"/>
  <c r="D879" i="5" s="1"/>
  <c r="C878" i="5"/>
  <c r="D878" i="5" s="1"/>
  <c r="E879" i="5"/>
  <c r="F879" i="5" s="1"/>
  <c r="E878" i="5"/>
  <c r="C881" i="5"/>
  <c r="D881" i="5" s="1"/>
  <c r="C880" i="5"/>
  <c r="D880" i="5" s="1"/>
  <c r="E881" i="5"/>
  <c r="F881" i="5" s="1"/>
  <c r="E880" i="5"/>
  <c r="E883" i="5"/>
  <c r="F883" i="5" s="1"/>
  <c r="E882" i="5"/>
  <c r="C883" i="5"/>
  <c r="D883" i="5" s="1"/>
  <c r="C882" i="5"/>
  <c r="D882" i="5" s="1"/>
  <c r="E885" i="5"/>
  <c r="F885" i="5" s="1"/>
  <c r="E884" i="5"/>
  <c r="C885" i="5"/>
  <c r="D885" i="5" s="1"/>
  <c r="C884" i="5"/>
  <c r="D884" i="5" s="1"/>
  <c r="C887" i="5"/>
  <c r="D887" i="5" s="1"/>
  <c r="C886" i="5"/>
  <c r="D886" i="5" s="1"/>
  <c r="E887" i="5"/>
  <c r="F887" i="5" s="1"/>
  <c r="E886" i="5"/>
  <c r="D120" i="5"/>
  <c r="C121" i="5"/>
  <c r="C3192" i="5"/>
  <c r="D3191" i="5"/>
  <c r="M3189" i="5"/>
  <c r="J3190" i="5"/>
  <c r="K3190" i="5" s="1"/>
  <c r="L3190" i="5"/>
  <c r="G3191" i="5"/>
  <c r="F3191" i="5"/>
  <c r="E3192" i="5"/>
  <c r="A2660" i="5"/>
  <c r="B2659" i="5"/>
  <c r="C2661" i="5"/>
  <c r="D2660" i="5"/>
  <c r="M2658" i="5"/>
  <c r="L2659" i="5"/>
  <c r="J2659" i="5"/>
  <c r="K2659" i="5" s="1"/>
  <c r="E2661" i="5"/>
  <c r="F2660" i="5"/>
  <c r="G2660" i="5"/>
  <c r="B2234" i="5"/>
  <c r="A2235" i="5"/>
  <c r="B2550" i="5"/>
  <c r="A2551" i="5"/>
  <c r="M2549" i="5"/>
  <c r="J2550" i="5"/>
  <c r="K2550" i="5" s="1"/>
  <c r="L2550" i="5"/>
  <c r="E2552" i="5"/>
  <c r="F2551" i="5"/>
  <c r="G2551" i="5"/>
  <c r="D2554" i="5"/>
  <c r="C2555" i="5"/>
  <c r="M2126" i="5"/>
  <c r="C2128" i="5"/>
  <c r="D2127" i="5"/>
  <c r="J2127" i="5"/>
  <c r="K2127" i="5" s="1"/>
  <c r="L2127" i="5"/>
  <c r="G2128" i="5"/>
  <c r="F2128" i="5"/>
  <c r="E2129" i="5"/>
  <c r="B1956" i="5"/>
  <c r="A1957" i="5"/>
  <c r="D1957" i="5"/>
  <c r="C1958" i="5"/>
  <c r="G1957" i="5"/>
  <c r="F1957" i="5"/>
  <c r="E1958" i="5"/>
  <c r="L1956" i="5"/>
  <c r="J1956" i="5"/>
  <c r="K1956" i="5" s="1"/>
  <c r="M1955" i="5"/>
  <c r="J1626" i="5"/>
  <c r="K1626" i="5" s="1"/>
  <c r="L1626" i="5"/>
  <c r="M1625" i="5"/>
  <c r="E1628" i="5"/>
  <c r="F1627" i="5"/>
  <c r="G1627" i="5"/>
  <c r="C1633" i="5"/>
  <c r="D1632" i="5"/>
  <c r="E1425" i="5"/>
  <c r="F1424" i="5"/>
  <c r="G1424" i="5"/>
  <c r="C1427" i="5"/>
  <c r="D1426" i="5"/>
  <c r="J1423" i="5"/>
  <c r="K1423" i="5" s="1"/>
  <c r="M1423" i="5" s="1"/>
  <c r="L1423" i="5"/>
  <c r="A896" i="5"/>
  <c r="B895" i="5"/>
  <c r="C888" i="5"/>
  <c r="D864" i="5"/>
  <c r="E888" i="5"/>
  <c r="F864" i="5"/>
  <c r="G864" i="5"/>
  <c r="M862" i="5"/>
  <c r="J863" i="5"/>
  <c r="K863" i="5" s="1"/>
  <c r="L863" i="5"/>
  <c r="M120" i="5"/>
  <c r="L121" i="5"/>
  <c r="J121" i="5"/>
  <c r="K121" i="5" s="1"/>
  <c r="J580" i="5"/>
  <c r="K580" i="5" s="1"/>
  <c r="M580" i="5" s="1"/>
  <c r="M579" i="5"/>
  <c r="B551" i="5"/>
  <c r="A552" i="5"/>
  <c r="A123" i="5"/>
  <c r="B122" i="5"/>
  <c r="L580" i="5"/>
  <c r="F581" i="5"/>
  <c r="E582" i="5"/>
  <c r="G581" i="5"/>
  <c r="C576" i="5"/>
  <c r="D575" i="5"/>
  <c r="E123" i="5"/>
  <c r="F123" i="5" s="1"/>
  <c r="G122" i="5"/>
  <c r="G867" i="5" l="1"/>
  <c r="L867" i="5" s="1"/>
  <c r="L865" i="5"/>
  <c r="J865" i="5"/>
  <c r="K865" i="5" s="1"/>
  <c r="M865" i="5" s="1"/>
  <c r="F871" i="5"/>
  <c r="F866" i="5"/>
  <c r="G866" i="5"/>
  <c r="G869" i="5"/>
  <c r="L869" i="5" s="1"/>
  <c r="G873" i="5"/>
  <c r="L873" i="5" s="1"/>
  <c r="G868" i="5"/>
  <c r="F868" i="5"/>
  <c r="F870" i="5"/>
  <c r="G870" i="5"/>
  <c r="L871" i="5"/>
  <c r="J871" i="5"/>
  <c r="K871" i="5" s="1"/>
  <c r="F872" i="5"/>
  <c r="G872" i="5"/>
  <c r="G875" i="5"/>
  <c r="L875" i="5" s="1"/>
  <c r="G874" i="5"/>
  <c r="F874" i="5"/>
  <c r="G877" i="5"/>
  <c r="J877" i="5" s="1"/>
  <c r="K877" i="5" s="1"/>
  <c r="M877" i="5" s="1"/>
  <c r="F876" i="5"/>
  <c r="G876" i="5"/>
  <c r="G881" i="5"/>
  <c r="L881" i="5" s="1"/>
  <c r="G879" i="5"/>
  <c r="J879" i="5" s="1"/>
  <c r="K879" i="5" s="1"/>
  <c r="F878" i="5"/>
  <c r="G878" i="5"/>
  <c r="G883" i="5"/>
  <c r="J883" i="5" s="1"/>
  <c r="K883" i="5" s="1"/>
  <c r="F880" i="5"/>
  <c r="G880" i="5"/>
  <c r="G885" i="5"/>
  <c r="L885" i="5" s="1"/>
  <c r="F882" i="5"/>
  <c r="G882" i="5"/>
  <c r="G887" i="5"/>
  <c r="J887" i="5" s="1"/>
  <c r="K887" i="5" s="1"/>
  <c r="F884" i="5"/>
  <c r="G884" i="5"/>
  <c r="F886" i="5"/>
  <c r="G886" i="5"/>
  <c r="D121" i="5"/>
  <c r="C122" i="5"/>
  <c r="D3192" i="5"/>
  <c r="C3193" i="5"/>
  <c r="M3190" i="5"/>
  <c r="E3193" i="5"/>
  <c r="G3192" i="5"/>
  <c r="F3192" i="5"/>
  <c r="L3191" i="5"/>
  <c r="J3191" i="5"/>
  <c r="K3191" i="5" s="1"/>
  <c r="M3191" i="5" s="1"/>
  <c r="C2662" i="5"/>
  <c r="D2661" i="5"/>
  <c r="A2661" i="5"/>
  <c r="B2660" i="5"/>
  <c r="M2659" i="5"/>
  <c r="J2660" i="5"/>
  <c r="K2660" i="5" s="1"/>
  <c r="L2660" i="5"/>
  <c r="E2662" i="5"/>
  <c r="G2661" i="5"/>
  <c r="F2661" i="5"/>
  <c r="B2551" i="5"/>
  <c r="A2552" i="5"/>
  <c r="B2235" i="5"/>
  <c r="A2236" i="5"/>
  <c r="E2553" i="5"/>
  <c r="F2552" i="5"/>
  <c r="G2552" i="5"/>
  <c r="M2550" i="5"/>
  <c r="D2555" i="5"/>
  <c r="C2556" i="5"/>
  <c r="J2551" i="5"/>
  <c r="K2551" i="5" s="1"/>
  <c r="L2551" i="5"/>
  <c r="D2128" i="5"/>
  <c r="C2129" i="5"/>
  <c r="L2128" i="5"/>
  <c r="J2128" i="5"/>
  <c r="K2128" i="5" s="1"/>
  <c r="E2130" i="5"/>
  <c r="F2129" i="5"/>
  <c r="G2129" i="5"/>
  <c r="M2127" i="5"/>
  <c r="D1958" i="5"/>
  <c r="C1959" i="5"/>
  <c r="B1957" i="5"/>
  <c r="A1958" i="5"/>
  <c r="M1956" i="5"/>
  <c r="E1959" i="5"/>
  <c r="G1958" i="5"/>
  <c r="F1958" i="5"/>
  <c r="J1957" i="5"/>
  <c r="K1957" i="5" s="1"/>
  <c r="L1957" i="5"/>
  <c r="L1627" i="5"/>
  <c r="J1627" i="5"/>
  <c r="K1627" i="5" s="1"/>
  <c r="E1629" i="5"/>
  <c r="F1628" i="5"/>
  <c r="G1628" i="5"/>
  <c r="M1626" i="5"/>
  <c r="D1633" i="5"/>
  <c r="C1634" i="5"/>
  <c r="C1428" i="5"/>
  <c r="D1427" i="5"/>
  <c r="J1424" i="5"/>
  <c r="K1424" i="5" s="1"/>
  <c r="L1424" i="5"/>
  <c r="E1426" i="5"/>
  <c r="G1425" i="5"/>
  <c r="F1425" i="5"/>
  <c r="C889" i="5"/>
  <c r="D888" i="5"/>
  <c r="B896" i="5"/>
  <c r="A897" i="5"/>
  <c r="M863" i="5"/>
  <c r="J864" i="5"/>
  <c r="K864" i="5" s="1"/>
  <c r="L864" i="5"/>
  <c r="E889" i="5"/>
  <c r="F888" i="5"/>
  <c r="G888" i="5"/>
  <c r="J581" i="5"/>
  <c r="K581" i="5" s="1"/>
  <c r="L122" i="5"/>
  <c r="J122" i="5"/>
  <c r="K122" i="5" s="1"/>
  <c r="M121" i="5"/>
  <c r="A124" i="5"/>
  <c r="B123" i="5"/>
  <c r="B552" i="5"/>
  <c r="A553" i="5"/>
  <c r="L581" i="5"/>
  <c r="F582" i="5"/>
  <c r="G582" i="5"/>
  <c r="E583" i="5"/>
  <c r="D576" i="5"/>
  <c r="E124" i="5"/>
  <c r="F124" i="5" s="1"/>
  <c r="G123" i="5"/>
  <c r="J867" i="5" l="1"/>
  <c r="K867" i="5" s="1"/>
  <c r="M867" i="5" s="1"/>
  <c r="J873" i="5"/>
  <c r="K873" i="5" s="1"/>
  <c r="J869" i="5"/>
  <c r="K869" i="5" s="1"/>
  <c r="M869" i="5" s="1"/>
  <c r="L866" i="5"/>
  <c r="J866" i="5"/>
  <c r="K866" i="5" s="1"/>
  <c r="J875" i="5"/>
  <c r="K875" i="5" s="1"/>
  <c r="L887" i="5"/>
  <c r="L868" i="5"/>
  <c r="J868" i="5"/>
  <c r="K868" i="5" s="1"/>
  <c r="L870" i="5"/>
  <c r="J870" i="5"/>
  <c r="K870" i="5" s="1"/>
  <c r="M871" i="5"/>
  <c r="L872" i="5"/>
  <c r="J872" i="5"/>
  <c r="K872" i="5" s="1"/>
  <c r="L883" i="5"/>
  <c r="L879" i="5"/>
  <c r="L877" i="5"/>
  <c r="J885" i="5"/>
  <c r="K885" i="5" s="1"/>
  <c r="L874" i="5"/>
  <c r="J874" i="5"/>
  <c r="K874" i="5" s="1"/>
  <c r="J881" i="5"/>
  <c r="K881" i="5" s="1"/>
  <c r="L876" i="5"/>
  <c r="J876" i="5"/>
  <c r="K876" i="5" s="1"/>
  <c r="L878" i="5"/>
  <c r="J878" i="5"/>
  <c r="K878" i="5" s="1"/>
  <c r="M879" i="5"/>
  <c r="L880" i="5"/>
  <c r="J880" i="5"/>
  <c r="K880" i="5" s="1"/>
  <c r="M881" i="5"/>
  <c r="M883" i="5"/>
  <c r="L882" i="5"/>
  <c r="J882" i="5"/>
  <c r="K882" i="5" s="1"/>
  <c r="L884" i="5"/>
  <c r="J884" i="5"/>
  <c r="K884" i="5" s="1"/>
  <c r="M887" i="5"/>
  <c r="L886" i="5"/>
  <c r="J886" i="5"/>
  <c r="K886" i="5" s="1"/>
  <c r="D122" i="5"/>
  <c r="C123" i="5"/>
  <c r="C3194" i="5"/>
  <c r="D3193" i="5"/>
  <c r="J3192" i="5"/>
  <c r="K3192" i="5" s="1"/>
  <c r="L3192" i="5"/>
  <c r="E3194" i="5"/>
  <c r="F3193" i="5"/>
  <c r="G3193" i="5"/>
  <c r="B2661" i="5"/>
  <c r="A2662" i="5"/>
  <c r="D2662" i="5"/>
  <c r="C2663" i="5"/>
  <c r="M2660" i="5"/>
  <c r="J2661" i="5"/>
  <c r="K2661" i="5" s="1"/>
  <c r="L2661" i="5"/>
  <c r="E2663" i="5"/>
  <c r="F2662" i="5"/>
  <c r="G2662" i="5"/>
  <c r="A2237" i="5"/>
  <c r="B2236" i="5"/>
  <c r="A2553" i="5"/>
  <c r="B2552" i="5"/>
  <c r="M2551" i="5"/>
  <c r="C2557" i="5"/>
  <c r="D2556" i="5"/>
  <c r="J2552" i="5"/>
  <c r="K2552" i="5" s="1"/>
  <c r="L2552" i="5"/>
  <c r="E2554" i="5"/>
  <c r="F2553" i="5"/>
  <c r="G2553" i="5"/>
  <c r="C2130" i="5"/>
  <c r="D2129" i="5"/>
  <c r="J2129" i="5"/>
  <c r="K2129" i="5" s="1"/>
  <c r="M2129" i="5" s="1"/>
  <c r="L2129" i="5"/>
  <c r="E2131" i="5"/>
  <c r="F2130" i="5"/>
  <c r="G2130" i="5"/>
  <c r="M2128" i="5"/>
  <c r="A1959" i="5"/>
  <c r="B1958" i="5"/>
  <c r="C1960" i="5"/>
  <c r="D1959" i="5"/>
  <c r="M1957" i="5"/>
  <c r="J1958" i="5"/>
  <c r="K1958" i="5" s="1"/>
  <c r="M1958" i="5" s="1"/>
  <c r="L1958" i="5"/>
  <c r="E1960" i="5"/>
  <c r="G1959" i="5"/>
  <c r="F1959" i="5"/>
  <c r="L1628" i="5"/>
  <c r="J1628" i="5"/>
  <c r="K1628" i="5" s="1"/>
  <c r="E1630" i="5"/>
  <c r="G1629" i="5"/>
  <c r="F1629" i="5"/>
  <c r="C1635" i="5"/>
  <c r="D1634" i="5"/>
  <c r="M1627" i="5"/>
  <c r="F1426" i="5"/>
  <c r="E1427" i="5"/>
  <c r="G1426" i="5"/>
  <c r="M1424" i="5"/>
  <c r="J1425" i="5"/>
  <c r="K1425" i="5" s="1"/>
  <c r="L1425" i="5"/>
  <c r="C1429" i="5"/>
  <c r="D1428" i="5"/>
  <c r="A898" i="5"/>
  <c r="B897" i="5"/>
  <c r="D889" i="5"/>
  <c r="C890" i="5"/>
  <c r="M864" i="5"/>
  <c r="J888" i="5"/>
  <c r="K888" i="5" s="1"/>
  <c r="M888" i="5" s="1"/>
  <c r="L888" i="5"/>
  <c r="E890" i="5"/>
  <c r="F889" i="5"/>
  <c r="G889" i="5"/>
  <c r="M122" i="5"/>
  <c r="J582" i="5"/>
  <c r="K582" i="5" s="1"/>
  <c r="L123" i="5"/>
  <c r="J123" i="5"/>
  <c r="K123" i="5" s="1"/>
  <c r="M581" i="5"/>
  <c r="B553" i="5"/>
  <c r="A554" i="5"/>
  <c r="A125" i="5"/>
  <c r="B124" i="5"/>
  <c r="F583" i="5"/>
  <c r="E584" i="5"/>
  <c r="G583" i="5"/>
  <c r="L582" i="5"/>
  <c r="C578" i="5"/>
  <c r="D577" i="5"/>
  <c r="E125" i="5"/>
  <c r="F125" i="5" s="1"/>
  <c r="G124" i="5"/>
  <c r="M873" i="5" l="1"/>
  <c r="M875" i="5"/>
  <c r="M866" i="5"/>
  <c r="M868" i="5"/>
  <c r="M885" i="5"/>
  <c r="M870" i="5"/>
  <c r="M872" i="5"/>
  <c r="M874" i="5"/>
  <c r="M876" i="5"/>
  <c r="M878" i="5"/>
  <c r="M880" i="5"/>
  <c r="M882" i="5"/>
  <c r="M884" i="5"/>
  <c r="M886" i="5"/>
  <c r="D123" i="5"/>
  <c r="C124" i="5"/>
  <c r="C3195" i="5"/>
  <c r="D3194" i="5"/>
  <c r="J3193" i="5"/>
  <c r="K3193" i="5" s="1"/>
  <c r="M3193" i="5" s="1"/>
  <c r="L3193" i="5"/>
  <c r="F3194" i="5"/>
  <c r="G3194" i="5"/>
  <c r="E3195" i="5"/>
  <c r="M3192" i="5"/>
  <c r="C2664" i="5"/>
  <c r="D2663" i="5"/>
  <c r="B2662" i="5"/>
  <c r="A2663" i="5"/>
  <c r="M2661" i="5"/>
  <c r="J2662" i="5"/>
  <c r="K2662" i="5" s="1"/>
  <c r="L2662" i="5"/>
  <c r="E2664" i="5"/>
  <c r="F2663" i="5"/>
  <c r="G2663" i="5"/>
  <c r="A2554" i="5"/>
  <c r="B2553" i="5"/>
  <c r="A2238" i="5"/>
  <c r="B2237" i="5"/>
  <c r="M2552" i="5"/>
  <c r="J2553" i="5"/>
  <c r="K2553" i="5" s="1"/>
  <c r="L2553" i="5"/>
  <c r="C2558" i="5"/>
  <c r="D2557" i="5"/>
  <c r="F2554" i="5"/>
  <c r="E2555" i="5"/>
  <c r="G2554" i="5"/>
  <c r="D2130" i="5"/>
  <c r="C2131" i="5"/>
  <c r="J2130" i="5"/>
  <c r="K2130" i="5" s="1"/>
  <c r="L2130" i="5"/>
  <c r="E2132" i="5"/>
  <c r="F2131" i="5"/>
  <c r="G2131" i="5"/>
  <c r="C1961" i="5"/>
  <c r="D1960" i="5"/>
  <c r="A1960" i="5"/>
  <c r="B1959" i="5"/>
  <c r="J1959" i="5"/>
  <c r="K1959" i="5" s="1"/>
  <c r="M1959" i="5" s="1"/>
  <c r="L1959" i="5"/>
  <c r="E1961" i="5"/>
  <c r="G1960" i="5"/>
  <c r="F1960" i="5"/>
  <c r="J1629" i="5"/>
  <c r="K1629" i="5" s="1"/>
  <c r="L1629" i="5"/>
  <c r="E1631" i="5"/>
  <c r="F1630" i="5"/>
  <c r="G1630" i="5"/>
  <c r="M1628" i="5"/>
  <c r="C1636" i="5"/>
  <c r="D1635" i="5"/>
  <c r="J1426" i="5"/>
  <c r="K1426" i="5" s="1"/>
  <c r="L1426" i="5"/>
  <c r="D1429" i="5"/>
  <c r="C1430" i="5"/>
  <c r="F1427" i="5"/>
  <c r="G1427" i="5"/>
  <c r="E1428" i="5"/>
  <c r="M1425" i="5"/>
  <c r="D890" i="5"/>
  <c r="C891" i="5"/>
  <c r="A899" i="5"/>
  <c r="B898" i="5"/>
  <c r="E891" i="5"/>
  <c r="F890" i="5"/>
  <c r="G890" i="5"/>
  <c r="L889" i="5"/>
  <c r="J889" i="5"/>
  <c r="K889" i="5" s="1"/>
  <c r="J583" i="5"/>
  <c r="K583" i="5" s="1"/>
  <c r="M123" i="5"/>
  <c r="M582" i="5"/>
  <c r="L124" i="5"/>
  <c r="J124" i="5"/>
  <c r="K124" i="5" s="1"/>
  <c r="A126" i="5"/>
  <c r="B125" i="5"/>
  <c r="B554" i="5"/>
  <c r="A555" i="5"/>
  <c r="L583" i="5"/>
  <c r="F584" i="5"/>
  <c r="E585" i="5"/>
  <c r="G584" i="5"/>
  <c r="C579" i="5"/>
  <c r="D578" i="5"/>
  <c r="E126" i="5"/>
  <c r="F126" i="5" s="1"/>
  <c r="G125" i="5"/>
  <c r="D124" i="5" l="1"/>
  <c r="C125" i="5"/>
  <c r="C3196" i="5"/>
  <c r="D3195" i="5"/>
  <c r="F3195" i="5"/>
  <c r="E3196" i="5"/>
  <c r="G3195" i="5"/>
  <c r="J3194" i="5"/>
  <c r="K3194" i="5" s="1"/>
  <c r="L3194" i="5"/>
  <c r="B2663" i="5"/>
  <c r="A2664" i="5"/>
  <c r="C2665" i="5"/>
  <c r="D2664" i="5"/>
  <c r="G2664" i="5"/>
  <c r="E2665" i="5"/>
  <c r="F2664" i="5"/>
  <c r="M2662" i="5"/>
  <c r="J2663" i="5"/>
  <c r="K2663" i="5" s="1"/>
  <c r="L2663" i="5"/>
  <c r="A2239" i="5"/>
  <c r="B2238" i="5"/>
  <c r="A2555" i="5"/>
  <c r="B2554" i="5"/>
  <c r="D2558" i="5"/>
  <c r="C2559" i="5"/>
  <c r="M2553" i="5"/>
  <c r="L2554" i="5"/>
  <c r="J2554" i="5"/>
  <c r="K2554" i="5" s="1"/>
  <c r="E2556" i="5"/>
  <c r="F2555" i="5"/>
  <c r="G2555" i="5"/>
  <c r="C2132" i="5"/>
  <c r="D2131" i="5"/>
  <c r="J2131" i="5"/>
  <c r="K2131" i="5" s="1"/>
  <c r="L2131" i="5"/>
  <c r="E2133" i="5"/>
  <c r="F2132" i="5"/>
  <c r="G2132" i="5"/>
  <c r="M2130" i="5"/>
  <c r="A1961" i="5"/>
  <c r="B1960" i="5"/>
  <c r="D1961" i="5"/>
  <c r="C1962" i="5"/>
  <c r="E1962" i="5"/>
  <c r="G1961" i="5"/>
  <c r="F1961" i="5"/>
  <c r="J1960" i="5"/>
  <c r="K1960" i="5" s="1"/>
  <c r="M1960" i="5" s="1"/>
  <c r="L1960" i="5"/>
  <c r="J1630" i="5"/>
  <c r="K1630" i="5" s="1"/>
  <c r="L1630" i="5"/>
  <c r="E1632" i="5"/>
  <c r="F1631" i="5"/>
  <c r="G1631" i="5"/>
  <c r="M1629" i="5"/>
  <c r="C1637" i="5"/>
  <c r="D1636" i="5"/>
  <c r="J1427" i="5"/>
  <c r="K1427" i="5" s="1"/>
  <c r="L1427" i="5"/>
  <c r="C1431" i="5"/>
  <c r="D1430" i="5"/>
  <c r="M1426" i="5"/>
  <c r="F1428" i="5"/>
  <c r="E1429" i="5"/>
  <c r="G1428" i="5"/>
  <c r="A900" i="5"/>
  <c r="B899" i="5"/>
  <c r="C892" i="5"/>
  <c r="D891" i="5"/>
  <c r="J890" i="5"/>
  <c r="K890" i="5" s="1"/>
  <c r="L890" i="5"/>
  <c r="M889" i="5"/>
  <c r="E892" i="5"/>
  <c r="F891" i="5"/>
  <c r="G891" i="5"/>
  <c r="J584" i="5"/>
  <c r="K584" i="5" s="1"/>
  <c r="M124" i="5"/>
  <c r="L125" i="5"/>
  <c r="J125" i="5"/>
  <c r="K125" i="5" s="1"/>
  <c r="M583" i="5"/>
  <c r="B555" i="5"/>
  <c r="A556" i="5"/>
  <c r="A127" i="5"/>
  <c r="B126" i="5"/>
  <c r="L584" i="5"/>
  <c r="F585" i="5"/>
  <c r="E586" i="5"/>
  <c r="G585" i="5"/>
  <c r="C580" i="5"/>
  <c r="D579" i="5"/>
  <c r="E127" i="5"/>
  <c r="F127" i="5" s="1"/>
  <c r="G126" i="5"/>
  <c r="D125" i="5" l="1"/>
  <c r="C126" i="5"/>
  <c r="D3196" i="5"/>
  <c r="C3197" i="5"/>
  <c r="M3194" i="5"/>
  <c r="J3195" i="5"/>
  <c r="K3195" i="5" s="1"/>
  <c r="L3195" i="5"/>
  <c r="E3197" i="5"/>
  <c r="F3196" i="5"/>
  <c r="G3196" i="5"/>
  <c r="C2666" i="5"/>
  <c r="D2665" i="5"/>
  <c r="B2664" i="5"/>
  <c r="A2665" i="5"/>
  <c r="E2666" i="5"/>
  <c r="F2665" i="5"/>
  <c r="G2665" i="5"/>
  <c r="M2663" i="5"/>
  <c r="J2664" i="5"/>
  <c r="K2664" i="5" s="1"/>
  <c r="M2664" i="5" s="1"/>
  <c r="L2664" i="5"/>
  <c r="A2556" i="5"/>
  <c r="B2555" i="5"/>
  <c r="B2239" i="5"/>
  <c r="A2240" i="5"/>
  <c r="E2557" i="5"/>
  <c r="F2556" i="5"/>
  <c r="G2556" i="5"/>
  <c r="M2554" i="5"/>
  <c r="C2560" i="5"/>
  <c r="D2559" i="5"/>
  <c r="J2555" i="5"/>
  <c r="K2555" i="5" s="1"/>
  <c r="L2555" i="5"/>
  <c r="C2133" i="5"/>
  <c r="D2132" i="5"/>
  <c r="F2133" i="5"/>
  <c r="E2134" i="5"/>
  <c r="G2133" i="5"/>
  <c r="J2132" i="5"/>
  <c r="K2132" i="5" s="1"/>
  <c r="L2132" i="5"/>
  <c r="M2131" i="5"/>
  <c r="D1962" i="5"/>
  <c r="C1963" i="5"/>
  <c r="B1961" i="5"/>
  <c r="A1962" i="5"/>
  <c r="J1961" i="5"/>
  <c r="K1961" i="5" s="1"/>
  <c r="M1961" i="5" s="1"/>
  <c r="L1961" i="5"/>
  <c r="F1962" i="5"/>
  <c r="E1963" i="5"/>
  <c r="G1962" i="5"/>
  <c r="J1631" i="5"/>
  <c r="K1631" i="5" s="1"/>
  <c r="L1631" i="5"/>
  <c r="E1633" i="5"/>
  <c r="F1632" i="5"/>
  <c r="G1632" i="5"/>
  <c r="C1638" i="5"/>
  <c r="D1637" i="5"/>
  <c r="M1630" i="5"/>
  <c r="J1428" i="5"/>
  <c r="K1428" i="5" s="1"/>
  <c r="M1428" i="5" s="1"/>
  <c r="L1428" i="5"/>
  <c r="E1430" i="5"/>
  <c r="G1429" i="5"/>
  <c r="F1429" i="5"/>
  <c r="C1432" i="5"/>
  <c r="D1431" i="5"/>
  <c r="M1427" i="5"/>
  <c r="C893" i="5"/>
  <c r="D892" i="5"/>
  <c r="A901" i="5"/>
  <c r="B900" i="5"/>
  <c r="M890" i="5"/>
  <c r="J891" i="5"/>
  <c r="K891" i="5" s="1"/>
  <c r="L891" i="5"/>
  <c r="E893" i="5"/>
  <c r="F892" i="5"/>
  <c r="G892" i="5"/>
  <c r="L126" i="5"/>
  <c r="J126" i="5"/>
  <c r="K126" i="5" s="1"/>
  <c r="J585" i="5"/>
  <c r="K585" i="5" s="1"/>
  <c r="M125" i="5"/>
  <c r="M584" i="5"/>
  <c r="A128" i="5"/>
  <c r="B127" i="5"/>
  <c r="B556" i="5"/>
  <c r="A557" i="5"/>
  <c r="L585" i="5"/>
  <c r="F586" i="5"/>
  <c r="G586" i="5"/>
  <c r="E587" i="5"/>
  <c r="C581" i="5"/>
  <c r="D580" i="5"/>
  <c r="E128" i="5"/>
  <c r="F128" i="5" s="1"/>
  <c r="G127" i="5"/>
  <c r="D126" i="5" l="1"/>
  <c r="C127" i="5"/>
  <c r="C3198" i="5"/>
  <c r="D3197" i="5"/>
  <c r="E3198" i="5"/>
  <c r="F3197" i="5"/>
  <c r="G3197" i="5"/>
  <c r="M3195" i="5"/>
  <c r="J3196" i="5"/>
  <c r="K3196" i="5" s="1"/>
  <c r="L3196" i="5"/>
  <c r="A2666" i="5"/>
  <c r="B2665" i="5"/>
  <c r="C2667" i="5"/>
  <c r="D2666" i="5"/>
  <c r="J2665" i="5"/>
  <c r="K2665" i="5" s="1"/>
  <c r="L2665" i="5"/>
  <c r="E2667" i="5"/>
  <c r="F2666" i="5"/>
  <c r="G2666" i="5"/>
  <c r="B2240" i="5"/>
  <c r="A2241" i="5"/>
  <c r="A2557" i="5"/>
  <c r="B2556" i="5"/>
  <c r="C2561" i="5"/>
  <c r="D2560" i="5"/>
  <c r="M2555" i="5"/>
  <c r="L2556" i="5"/>
  <c r="J2556" i="5"/>
  <c r="K2556" i="5" s="1"/>
  <c r="E2558" i="5"/>
  <c r="F2557" i="5"/>
  <c r="G2557" i="5"/>
  <c r="D2133" i="5"/>
  <c r="C2134" i="5"/>
  <c r="M2132" i="5"/>
  <c r="J2133" i="5"/>
  <c r="K2133" i="5" s="1"/>
  <c r="L2133" i="5"/>
  <c r="E2135" i="5"/>
  <c r="G2134" i="5"/>
  <c r="F2134" i="5"/>
  <c r="B1962" i="5"/>
  <c r="A1963" i="5"/>
  <c r="C1964" i="5"/>
  <c r="D1963" i="5"/>
  <c r="J1962" i="5"/>
  <c r="K1962" i="5" s="1"/>
  <c r="L1962" i="5"/>
  <c r="E1964" i="5"/>
  <c r="F1963" i="5"/>
  <c r="G1963" i="5"/>
  <c r="J1632" i="5"/>
  <c r="K1632" i="5" s="1"/>
  <c r="L1632" i="5"/>
  <c r="E1634" i="5"/>
  <c r="G1633" i="5"/>
  <c r="F1633" i="5"/>
  <c r="M1631" i="5"/>
  <c r="C1639" i="5"/>
  <c r="D1638" i="5"/>
  <c r="D1432" i="5"/>
  <c r="C1433" i="5"/>
  <c r="J1429" i="5"/>
  <c r="K1429" i="5" s="1"/>
  <c r="L1429" i="5"/>
  <c r="E1431" i="5"/>
  <c r="G1430" i="5"/>
  <c r="F1430" i="5"/>
  <c r="A902" i="5"/>
  <c r="B901" i="5"/>
  <c r="C894" i="5"/>
  <c r="D893" i="5"/>
  <c r="M891" i="5"/>
  <c r="E894" i="5"/>
  <c r="F893" i="5"/>
  <c r="G893" i="5"/>
  <c r="J892" i="5"/>
  <c r="K892" i="5" s="1"/>
  <c r="L892" i="5"/>
  <c r="J586" i="5"/>
  <c r="K586" i="5" s="1"/>
  <c r="M585" i="5"/>
  <c r="L127" i="5"/>
  <c r="J127" i="5"/>
  <c r="K127" i="5" s="1"/>
  <c r="M126" i="5"/>
  <c r="A129" i="5"/>
  <c r="B128" i="5"/>
  <c r="B557" i="5"/>
  <c r="A558" i="5"/>
  <c r="F587" i="5"/>
  <c r="E588" i="5"/>
  <c r="G587" i="5"/>
  <c r="L586" i="5"/>
  <c r="C582" i="5"/>
  <c r="D581" i="5"/>
  <c r="E129" i="5"/>
  <c r="F129" i="5" s="1"/>
  <c r="G128" i="5"/>
  <c r="D127" i="5" l="1"/>
  <c r="C128" i="5"/>
  <c r="C3199" i="5"/>
  <c r="D3198" i="5"/>
  <c r="M3196" i="5"/>
  <c r="J3197" i="5"/>
  <c r="K3197" i="5" s="1"/>
  <c r="L3197" i="5"/>
  <c r="E3199" i="5"/>
  <c r="G3198" i="5"/>
  <c r="F3198" i="5"/>
  <c r="D2667" i="5"/>
  <c r="C2668" i="5"/>
  <c r="A2667" i="5"/>
  <c r="B2666" i="5"/>
  <c r="J2666" i="5"/>
  <c r="K2666" i="5" s="1"/>
  <c r="M2666" i="5" s="1"/>
  <c r="L2666" i="5"/>
  <c r="E2668" i="5"/>
  <c r="F2667" i="5"/>
  <c r="G2667" i="5"/>
  <c r="M2665" i="5"/>
  <c r="A2558" i="5"/>
  <c r="B2557" i="5"/>
  <c r="B2241" i="5"/>
  <c r="A2242" i="5"/>
  <c r="M2556" i="5"/>
  <c r="J2557" i="5"/>
  <c r="K2557" i="5" s="1"/>
  <c r="L2557" i="5"/>
  <c r="F2558" i="5"/>
  <c r="E2559" i="5"/>
  <c r="G2558" i="5"/>
  <c r="C2562" i="5"/>
  <c r="D2561" i="5"/>
  <c r="C2135" i="5"/>
  <c r="D2134" i="5"/>
  <c r="E2136" i="5"/>
  <c r="G2135" i="5"/>
  <c r="F2135" i="5"/>
  <c r="J2134" i="5"/>
  <c r="K2134" i="5" s="1"/>
  <c r="L2134" i="5"/>
  <c r="M2133" i="5"/>
  <c r="C1965" i="5"/>
  <c r="D1964" i="5"/>
  <c r="A1964" i="5"/>
  <c r="B1963" i="5"/>
  <c r="G1964" i="5"/>
  <c r="F1964" i="5"/>
  <c r="E1965" i="5"/>
  <c r="M1962" i="5"/>
  <c r="J1963" i="5"/>
  <c r="K1963" i="5" s="1"/>
  <c r="L1963" i="5"/>
  <c r="J1633" i="5"/>
  <c r="K1633" i="5" s="1"/>
  <c r="L1633" i="5"/>
  <c r="G1634" i="5"/>
  <c r="E1635" i="5"/>
  <c r="F1634" i="5"/>
  <c r="C1640" i="5"/>
  <c r="D1639" i="5"/>
  <c r="M1632" i="5"/>
  <c r="F1431" i="5"/>
  <c r="E1432" i="5"/>
  <c r="G1431" i="5"/>
  <c r="M1429" i="5"/>
  <c r="D1433" i="5"/>
  <c r="C1434" i="5"/>
  <c r="J1430" i="5"/>
  <c r="K1430" i="5" s="1"/>
  <c r="M1430" i="5" s="1"/>
  <c r="L1430" i="5"/>
  <c r="C895" i="5"/>
  <c r="D894" i="5"/>
  <c r="B902" i="5"/>
  <c r="A903" i="5"/>
  <c r="J893" i="5"/>
  <c r="K893" i="5" s="1"/>
  <c r="L893" i="5"/>
  <c r="E895" i="5"/>
  <c r="F894" i="5"/>
  <c r="G894" i="5"/>
  <c r="M892" i="5"/>
  <c r="J587" i="5"/>
  <c r="K587" i="5" s="1"/>
  <c r="M127" i="5"/>
  <c r="L128" i="5"/>
  <c r="J128" i="5"/>
  <c r="K128" i="5" s="1"/>
  <c r="M586" i="5"/>
  <c r="B558" i="5"/>
  <c r="A559" i="5"/>
  <c r="A130" i="5"/>
  <c r="B129" i="5"/>
  <c r="L587" i="5"/>
  <c r="F588" i="5"/>
  <c r="E589" i="5"/>
  <c r="G588" i="5"/>
  <c r="C583" i="5"/>
  <c r="D582" i="5"/>
  <c r="E130" i="5"/>
  <c r="F130" i="5" s="1"/>
  <c r="G129" i="5"/>
  <c r="D128" i="5" l="1"/>
  <c r="C129" i="5"/>
  <c r="C3200" i="5"/>
  <c r="D3199" i="5"/>
  <c r="M3197" i="5"/>
  <c r="L3198" i="5"/>
  <c r="J3198" i="5"/>
  <c r="K3198" i="5" s="1"/>
  <c r="G3199" i="5"/>
  <c r="E3200" i="5"/>
  <c r="F3199" i="5"/>
  <c r="A2668" i="5"/>
  <c r="B2667" i="5"/>
  <c r="C2669" i="5"/>
  <c r="D2668" i="5"/>
  <c r="J2667" i="5"/>
  <c r="K2667" i="5" s="1"/>
  <c r="M2667" i="5" s="1"/>
  <c r="L2667" i="5"/>
  <c r="E2669" i="5"/>
  <c r="F2668" i="5"/>
  <c r="G2668" i="5"/>
  <c r="B2242" i="5"/>
  <c r="A2243" i="5"/>
  <c r="B2558" i="5"/>
  <c r="A2559" i="5"/>
  <c r="E2560" i="5"/>
  <c r="G2559" i="5"/>
  <c r="F2559" i="5"/>
  <c r="M2557" i="5"/>
  <c r="D2562" i="5"/>
  <c r="C2563" i="5"/>
  <c r="J2558" i="5"/>
  <c r="K2558" i="5" s="1"/>
  <c r="M2558" i="5" s="1"/>
  <c r="L2558" i="5"/>
  <c r="M2134" i="5"/>
  <c r="D2135" i="5"/>
  <c r="C2136" i="5"/>
  <c r="J2135" i="5"/>
  <c r="K2135" i="5" s="1"/>
  <c r="L2135" i="5"/>
  <c r="F2136" i="5"/>
  <c r="E2137" i="5"/>
  <c r="G2136" i="5"/>
  <c r="B1964" i="5"/>
  <c r="A1965" i="5"/>
  <c r="D1965" i="5"/>
  <c r="C1966" i="5"/>
  <c r="M1963" i="5"/>
  <c r="G1965" i="5"/>
  <c r="F1965" i="5"/>
  <c r="E1966" i="5"/>
  <c r="J1964" i="5"/>
  <c r="K1964" i="5" s="1"/>
  <c r="L1964" i="5"/>
  <c r="M1633" i="5"/>
  <c r="C1641" i="5"/>
  <c r="D1640" i="5"/>
  <c r="E1636" i="5"/>
  <c r="G1635" i="5"/>
  <c r="F1635" i="5"/>
  <c r="L1634" i="5"/>
  <c r="J1634" i="5"/>
  <c r="K1634" i="5" s="1"/>
  <c r="C1435" i="5"/>
  <c r="D1434" i="5"/>
  <c r="J1431" i="5"/>
  <c r="K1431" i="5" s="1"/>
  <c r="M1431" i="5" s="1"/>
  <c r="L1431" i="5"/>
  <c r="E1433" i="5"/>
  <c r="F1432" i="5"/>
  <c r="G1432" i="5"/>
  <c r="A904" i="5"/>
  <c r="B903" i="5"/>
  <c r="D895" i="5"/>
  <c r="C896" i="5"/>
  <c r="J894" i="5"/>
  <c r="K894" i="5" s="1"/>
  <c r="M894" i="5" s="1"/>
  <c r="L894" i="5"/>
  <c r="E896" i="5"/>
  <c r="F895" i="5"/>
  <c r="G895" i="5"/>
  <c r="M893" i="5"/>
  <c r="M128" i="5"/>
  <c r="J588" i="5"/>
  <c r="K588" i="5" s="1"/>
  <c r="L129" i="5"/>
  <c r="J129" i="5"/>
  <c r="K129" i="5" s="1"/>
  <c r="M587" i="5"/>
  <c r="A131" i="5"/>
  <c r="B130" i="5"/>
  <c r="B559" i="5"/>
  <c r="A560" i="5"/>
  <c r="L588" i="5"/>
  <c r="F589" i="5"/>
  <c r="E590" i="5"/>
  <c r="G589" i="5"/>
  <c r="C584" i="5"/>
  <c r="D583" i="5"/>
  <c r="E131" i="5"/>
  <c r="F131" i="5" s="1"/>
  <c r="G130" i="5"/>
  <c r="D129" i="5" l="1"/>
  <c r="C130" i="5"/>
  <c r="C3201" i="5"/>
  <c r="D3200" i="5"/>
  <c r="E3201" i="5"/>
  <c r="G3200" i="5"/>
  <c r="F3200" i="5"/>
  <c r="L3199" i="5"/>
  <c r="J3199" i="5"/>
  <c r="K3199" i="5" s="1"/>
  <c r="M3198" i="5"/>
  <c r="C2670" i="5"/>
  <c r="D2669" i="5"/>
  <c r="A2669" i="5"/>
  <c r="B2668" i="5"/>
  <c r="J2668" i="5"/>
  <c r="K2668" i="5" s="1"/>
  <c r="L2668" i="5"/>
  <c r="E2670" i="5"/>
  <c r="G2669" i="5"/>
  <c r="F2669" i="5"/>
  <c r="B2559" i="5"/>
  <c r="A2560" i="5"/>
  <c r="B2243" i="5"/>
  <c r="A2244" i="5"/>
  <c r="D2563" i="5"/>
  <c r="C2564" i="5"/>
  <c r="J2559" i="5"/>
  <c r="K2559" i="5" s="1"/>
  <c r="L2559" i="5"/>
  <c r="G2560" i="5"/>
  <c r="E2561" i="5"/>
  <c r="F2560" i="5"/>
  <c r="D2136" i="5"/>
  <c r="C2137" i="5"/>
  <c r="M2135" i="5"/>
  <c r="L2136" i="5"/>
  <c r="J2136" i="5"/>
  <c r="K2136" i="5" s="1"/>
  <c r="E2138" i="5"/>
  <c r="F2137" i="5"/>
  <c r="G2137" i="5"/>
  <c r="D1966" i="5"/>
  <c r="C1967" i="5"/>
  <c r="B1965" i="5"/>
  <c r="A1966" i="5"/>
  <c r="G1966" i="5"/>
  <c r="F1966" i="5"/>
  <c r="E1967" i="5"/>
  <c r="J1965" i="5"/>
  <c r="K1965" i="5" s="1"/>
  <c r="L1965" i="5"/>
  <c r="M1964" i="5"/>
  <c r="M1634" i="5"/>
  <c r="D1641" i="5"/>
  <c r="C1642" i="5"/>
  <c r="J1635" i="5"/>
  <c r="K1635" i="5" s="1"/>
  <c r="L1635" i="5"/>
  <c r="E1637" i="5"/>
  <c r="G1636" i="5"/>
  <c r="F1636" i="5"/>
  <c r="E1434" i="5"/>
  <c r="G1433" i="5"/>
  <c r="F1433" i="5"/>
  <c r="J1432" i="5"/>
  <c r="K1432" i="5" s="1"/>
  <c r="M1432" i="5" s="1"/>
  <c r="L1432" i="5"/>
  <c r="C1436" i="5"/>
  <c r="D1435" i="5"/>
  <c r="C897" i="5"/>
  <c r="D896" i="5"/>
  <c r="B904" i="5"/>
  <c r="A905" i="5"/>
  <c r="J895" i="5"/>
  <c r="K895" i="5" s="1"/>
  <c r="L895" i="5"/>
  <c r="E897" i="5"/>
  <c r="F896" i="5"/>
  <c r="G896" i="5"/>
  <c r="J589" i="5"/>
  <c r="K589" i="5" s="1"/>
  <c r="M129" i="5"/>
  <c r="L130" i="5"/>
  <c r="J130" i="5"/>
  <c r="K130" i="5" s="1"/>
  <c r="M588" i="5"/>
  <c r="A132" i="5"/>
  <c r="B131" i="5"/>
  <c r="B560" i="5"/>
  <c r="A561" i="5"/>
  <c r="A562" i="5" s="1"/>
  <c r="L589" i="5"/>
  <c r="F590" i="5"/>
  <c r="G590" i="5"/>
  <c r="E591" i="5"/>
  <c r="C585" i="5"/>
  <c r="D584" i="5"/>
  <c r="E132" i="5"/>
  <c r="F132" i="5" s="1"/>
  <c r="G131" i="5"/>
  <c r="D130" i="5" l="1"/>
  <c r="C131" i="5"/>
  <c r="C3202" i="5"/>
  <c r="D3201" i="5"/>
  <c r="M3199" i="5"/>
  <c r="J3200" i="5"/>
  <c r="K3200" i="5" s="1"/>
  <c r="M3200" i="5" s="1"/>
  <c r="L3200" i="5"/>
  <c r="G3201" i="5"/>
  <c r="E3202" i="5"/>
  <c r="F3201" i="5"/>
  <c r="A2670" i="5"/>
  <c r="B2669" i="5"/>
  <c r="D2670" i="5"/>
  <c r="C2671" i="5"/>
  <c r="J2669" i="5"/>
  <c r="K2669" i="5" s="1"/>
  <c r="L2669" i="5"/>
  <c r="F2670" i="5"/>
  <c r="E2671" i="5"/>
  <c r="G2670" i="5"/>
  <c r="M2668" i="5"/>
  <c r="A2245" i="5"/>
  <c r="B2244" i="5"/>
  <c r="A2561" i="5"/>
  <c r="B2560" i="5"/>
  <c r="J2560" i="5"/>
  <c r="K2560" i="5" s="1"/>
  <c r="L2560" i="5"/>
  <c r="M2559" i="5"/>
  <c r="C2565" i="5"/>
  <c r="D2564" i="5"/>
  <c r="E2562" i="5"/>
  <c r="F2561" i="5"/>
  <c r="G2561" i="5"/>
  <c r="D2137" i="5"/>
  <c r="C2138" i="5"/>
  <c r="E2139" i="5"/>
  <c r="F2138" i="5"/>
  <c r="G2138" i="5"/>
  <c r="M2136" i="5"/>
  <c r="J2137" i="5"/>
  <c r="K2137" i="5" s="1"/>
  <c r="L2137" i="5"/>
  <c r="A1967" i="5"/>
  <c r="B1966" i="5"/>
  <c r="D1967" i="5"/>
  <c r="C1968" i="5"/>
  <c r="M1965" i="5"/>
  <c r="E1968" i="5"/>
  <c r="G1967" i="5"/>
  <c r="F1967" i="5"/>
  <c r="J1966" i="5"/>
  <c r="K1966" i="5" s="1"/>
  <c r="L1966" i="5"/>
  <c r="M1635" i="5"/>
  <c r="C1643" i="5"/>
  <c r="D1642" i="5"/>
  <c r="J1636" i="5"/>
  <c r="K1636" i="5" s="1"/>
  <c r="L1636" i="5"/>
  <c r="E1638" i="5"/>
  <c r="G1637" i="5"/>
  <c r="F1637" i="5"/>
  <c r="L1433" i="5"/>
  <c r="J1433" i="5"/>
  <c r="K1433" i="5" s="1"/>
  <c r="M1433" i="5" s="1"/>
  <c r="D1436" i="5"/>
  <c r="F1434" i="5"/>
  <c r="E1435" i="5"/>
  <c r="G1434" i="5"/>
  <c r="A906" i="5"/>
  <c r="B905" i="5"/>
  <c r="C898" i="5"/>
  <c r="D897" i="5"/>
  <c r="J896" i="5"/>
  <c r="K896" i="5" s="1"/>
  <c r="M896" i="5" s="1"/>
  <c r="L896" i="5"/>
  <c r="E898" i="5"/>
  <c r="F897" i="5"/>
  <c r="G897" i="5"/>
  <c r="M895" i="5"/>
  <c r="J590" i="5"/>
  <c r="K590" i="5" s="1"/>
  <c r="M130" i="5"/>
  <c r="L131" i="5"/>
  <c r="J131" i="5"/>
  <c r="K131" i="5" s="1"/>
  <c r="M589" i="5"/>
  <c r="A133" i="5"/>
  <c r="B132" i="5"/>
  <c r="B561" i="5"/>
  <c r="F591" i="5"/>
  <c r="E592" i="5"/>
  <c r="G591" i="5"/>
  <c r="L590" i="5"/>
  <c r="C586" i="5"/>
  <c r="D585" i="5"/>
  <c r="E133" i="5"/>
  <c r="F133" i="5" s="1"/>
  <c r="G132" i="5"/>
  <c r="D131" i="5" l="1"/>
  <c r="C132" i="5"/>
  <c r="C3203" i="5"/>
  <c r="D3202" i="5"/>
  <c r="F3202" i="5"/>
  <c r="G3202" i="5"/>
  <c r="E3203" i="5"/>
  <c r="J3201" i="5"/>
  <c r="K3201" i="5" s="1"/>
  <c r="L3201" i="5"/>
  <c r="C2672" i="5"/>
  <c r="D2671" i="5"/>
  <c r="B2670" i="5"/>
  <c r="A2671" i="5"/>
  <c r="J2670" i="5"/>
  <c r="K2670" i="5" s="1"/>
  <c r="M2670" i="5" s="1"/>
  <c r="L2670" i="5"/>
  <c r="E2672" i="5"/>
  <c r="F2671" i="5"/>
  <c r="G2671" i="5"/>
  <c r="M2669" i="5"/>
  <c r="A2562" i="5"/>
  <c r="B2561" i="5"/>
  <c r="A2246" i="5"/>
  <c r="B2245" i="5"/>
  <c r="F2562" i="5"/>
  <c r="G2562" i="5"/>
  <c r="E2563" i="5"/>
  <c r="C2566" i="5"/>
  <c r="D2565" i="5"/>
  <c r="M2560" i="5"/>
  <c r="J2561" i="5"/>
  <c r="K2561" i="5" s="1"/>
  <c r="L2561" i="5"/>
  <c r="D2138" i="5"/>
  <c r="C2139" i="5"/>
  <c r="M2137" i="5"/>
  <c r="J2138" i="5"/>
  <c r="K2138" i="5" s="1"/>
  <c r="M2138" i="5" s="1"/>
  <c r="L2138" i="5"/>
  <c r="E2140" i="5"/>
  <c r="F2139" i="5"/>
  <c r="G2139" i="5"/>
  <c r="C1969" i="5"/>
  <c r="D1968" i="5"/>
  <c r="A1968" i="5"/>
  <c r="B1967" i="5"/>
  <c r="J1967" i="5"/>
  <c r="K1967" i="5" s="1"/>
  <c r="L1967" i="5"/>
  <c r="M1966" i="5"/>
  <c r="E1969" i="5"/>
  <c r="G1968" i="5"/>
  <c r="F1968" i="5"/>
  <c r="J1637" i="5"/>
  <c r="K1637" i="5" s="1"/>
  <c r="L1637" i="5"/>
  <c r="C1644" i="5"/>
  <c r="D1643" i="5"/>
  <c r="E1639" i="5"/>
  <c r="F1638" i="5"/>
  <c r="G1638" i="5"/>
  <c r="M1636" i="5"/>
  <c r="C1438" i="5"/>
  <c r="D1437" i="5"/>
  <c r="J1434" i="5"/>
  <c r="K1434" i="5" s="1"/>
  <c r="M1434" i="5" s="1"/>
  <c r="L1434" i="5"/>
  <c r="F1435" i="5"/>
  <c r="E1436" i="5"/>
  <c r="G1435" i="5"/>
  <c r="C899" i="5"/>
  <c r="D898" i="5"/>
  <c r="B906" i="5"/>
  <c r="A907" i="5"/>
  <c r="L897" i="5"/>
  <c r="J897" i="5"/>
  <c r="K897" i="5" s="1"/>
  <c r="F898" i="5"/>
  <c r="G898" i="5"/>
  <c r="E899" i="5"/>
  <c r="J591" i="5"/>
  <c r="K591" i="5" s="1"/>
  <c r="M131" i="5"/>
  <c r="L132" i="5"/>
  <c r="J132" i="5"/>
  <c r="K132" i="5" s="1"/>
  <c r="M590" i="5"/>
  <c r="A134" i="5"/>
  <c r="B133" i="5"/>
  <c r="L591" i="5"/>
  <c r="F592" i="5"/>
  <c r="E593" i="5"/>
  <c r="G592" i="5"/>
  <c r="C587" i="5"/>
  <c r="D586" i="5"/>
  <c r="E134" i="5"/>
  <c r="F134" i="5" s="1"/>
  <c r="G133" i="5"/>
  <c r="D132" i="5" l="1"/>
  <c r="C133" i="5"/>
  <c r="D3203" i="5"/>
  <c r="C3204" i="5"/>
  <c r="F3203" i="5"/>
  <c r="E3204" i="5"/>
  <c r="G3203" i="5"/>
  <c r="J3202" i="5"/>
  <c r="K3202" i="5" s="1"/>
  <c r="L3202" i="5"/>
  <c r="M3201" i="5"/>
  <c r="A2672" i="5"/>
  <c r="B2671" i="5"/>
  <c r="C2673" i="5"/>
  <c r="D2672" i="5"/>
  <c r="J2671" i="5"/>
  <c r="K2671" i="5" s="1"/>
  <c r="M2671" i="5" s="1"/>
  <c r="L2671" i="5"/>
  <c r="G2672" i="5"/>
  <c r="F2672" i="5"/>
  <c r="E2673" i="5"/>
  <c r="A2247" i="5"/>
  <c r="B2246" i="5"/>
  <c r="A2563" i="5"/>
  <c r="B2562" i="5"/>
  <c r="D2566" i="5"/>
  <c r="C2567" i="5"/>
  <c r="E2564" i="5"/>
  <c r="F2563" i="5"/>
  <c r="G2563" i="5"/>
  <c r="M2561" i="5"/>
  <c r="L2562" i="5"/>
  <c r="J2562" i="5"/>
  <c r="K2562" i="5" s="1"/>
  <c r="M2562" i="5" s="1"/>
  <c r="C2140" i="5"/>
  <c r="D2139" i="5"/>
  <c r="J2139" i="5"/>
  <c r="K2139" i="5" s="1"/>
  <c r="L2139" i="5"/>
  <c r="E2141" i="5"/>
  <c r="F2140" i="5"/>
  <c r="G2140" i="5"/>
  <c r="A1969" i="5"/>
  <c r="B1968" i="5"/>
  <c r="D1969" i="5"/>
  <c r="C1970" i="5"/>
  <c r="M1967" i="5"/>
  <c r="J1968" i="5"/>
  <c r="K1968" i="5" s="1"/>
  <c r="L1968" i="5"/>
  <c r="E1970" i="5"/>
  <c r="G1969" i="5"/>
  <c r="F1969" i="5"/>
  <c r="F1639" i="5"/>
  <c r="E1640" i="5"/>
  <c r="G1639" i="5"/>
  <c r="C1645" i="5"/>
  <c r="D1644" i="5"/>
  <c r="M1637" i="5"/>
  <c r="J1638" i="5"/>
  <c r="K1638" i="5" s="1"/>
  <c r="L1638" i="5"/>
  <c r="J1435" i="5"/>
  <c r="K1435" i="5" s="1"/>
  <c r="L1435" i="5"/>
  <c r="F1436" i="5"/>
  <c r="G1436" i="5"/>
  <c r="C1439" i="5"/>
  <c r="D1438" i="5"/>
  <c r="B907" i="5"/>
  <c r="A908" i="5"/>
  <c r="A909" i="5" s="1"/>
  <c r="C900" i="5"/>
  <c r="D899" i="5"/>
  <c r="G899" i="5"/>
  <c r="F899" i="5"/>
  <c r="E900" i="5"/>
  <c r="J898" i="5"/>
  <c r="K898" i="5" s="1"/>
  <c r="L898" i="5"/>
  <c r="M897" i="5"/>
  <c r="J592" i="5"/>
  <c r="K592" i="5" s="1"/>
  <c r="M132" i="5"/>
  <c r="L133" i="5"/>
  <c r="J133" i="5"/>
  <c r="K133" i="5" s="1"/>
  <c r="M591" i="5"/>
  <c r="A135" i="5"/>
  <c r="B134" i="5"/>
  <c r="L592" i="5"/>
  <c r="F593" i="5"/>
  <c r="E594" i="5"/>
  <c r="G593" i="5"/>
  <c r="C588" i="5"/>
  <c r="D587" i="5"/>
  <c r="E135" i="5"/>
  <c r="F135" i="5" s="1"/>
  <c r="G134" i="5"/>
  <c r="D133" i="5" l="1"/>
  <c r="C134" i="5"/>
  <c r="M3202" i="5"/>
  <c r="D3204" i="5"/>
  <c r="C3205" i="5"/>
  <c r="J3203" i="5"/>
  <c r="K3203" i="5" s="1"/>
  <c r="L3203" i="5"/>
  <c r="F3204" i="5"/>
  <c r="E3205" i="5"/>
  <c r="G3204" i="5"/>
  <c r="C2674" i="5"/>
  <c r="D2673" i="5"/>
  <c r="A2673" i="5"/>
  <c r="B2672" i="5"/>
  <c r="E2674" i="5"/>
  <c r="F2673" i="5"/>
  <c r="G2673" i="5"/>
  <c r="L2672" i="5"/>
  <c r="J2672" i="5"/>
  <c r="K2672" i="5" s="1"/>
  <c r="B909" i="5"/>
  <c r="A910" i="5"/>
  <c r="A2564" i="5"/>
  <c r="B2563" i="5"/>
  <c r="B2247" i="5"/>
  <c r="A2248" i="5"/>
  <c r="J2563" i="5"/>
  <c r="K2563" i="5" s="1"/>
  <c r="L2563" i="5"/>
  <c r="E2565" i="5"/>
  <c r="F2564" i="5"/>
  <c r="G2564" i="5"/>
  <c r="C2568" i="5"/>
  <c r="D2567" i="5"/>
  <c r="D2140" i="5"/>
  <c r="C2141" i="5"/>
  <c r="F2141" i="5"/>
  <c r="E2142" i="5"/>
  <c r="G2141" i="5"/>
  <c r="J2140" i="5"/>
  <c r="K2140" i="5" s="1"/>
  <c r="L2140" i="5"/>
  <c r="M2139" i="5"/>
  <c r="C1971" i="5"/>
  <c r="D1970" i="5"/>
  <c r="B1969" i="5"/>
  <c r="A1970" i="5"/>
  <c r="M1968" i="5"/>
  <c r="J1969" i="5"/>
  <c r="K1969" i="5" s="1"/>
  <c r="L1969" i="5"/>
  <c r="F1970" i="5"/>
  <c r="E1971" i="5"/>
  <c r="G1970" i="5"/>
  <c r="C1646" i="5"/>
  <c r="D1645" i="5"/>
  <c r="J1639" i="5"/>
  <c r="K1639" i="5" s="1"/>
  <c r="L1639" i="5"/>
  <c r="M1638" i="5"/>
  <c r="F1640" i="5"/>
  <c r="E1641" i="5"/>
  <c r="G1640" i="5"/>
  <c r="E1438" i="5"/>
  <c r="G1437" i="5"/>
  <c r="F1437" i="5"/>
  <c r="J1436" i="5"/>
  <c r="K1436" i="5" s="1"/>
  <c r="M1436" i="5" s="1"/>
  <c r="L1436" i="5"/>
  <c r="M1435" i="5"/>
  <c r="C1440" i="5"/>
  <c r="D1439" i="5"/>
  <c r="B908" i="5"/>
  <c r="A1184" i="5"/>
  <c r="C901" i="5"/>
  <c r="D900" i="5"/>
  <c r="E901" i="5"/>
  <c r="G900" i="5"/>
  <c r="F900" i="5"/>
  <c r="M898" i="5"/>
  <c r="J899" i="5"/>
  <c r="K899" i="5" s="1"/>
  <c r="M899" i="5" s="1"/>
  <c r="L899" i="5"/>
  <c r="D1184" i="5"/>
  <c r="J593" i="5"/>
  <c r="K593" i="5" s="1"/>
  <c r="M133" i="5"/>
  <c r="L134" i="5"/>
  <c r="J134" i="5"/>
  <c r="K134" i="5" s="1"/>
  <c r="M592" i="5"/>
  <c r="A136" i="5"/>
  <c r="B135" i="5"/>
  <c r="L593" i="5"/>
  <c r="F594" i="5"/>
  <c r="G594" i="5"/>
  <c r="E595" i="5"/>
  <c r="C589" i="5"/>
  <c r="D588" i="5"/>
  <c r="E136" i="5"/>
  <c r="F136" i="5" s="1"/>
  <c r="G135" i="5"/>
  <c r="D134" i="5" l="1"/>
  <c r="C135" i="5"/>
  <c r="C3206" i="5"/>
  <c r="D3205" i="5"/>
  <c r="J3204" i="5"/>
  <c r="K3204" i="5" s="1"/>
  <c r="M3204" i="5" s="1"/>
  <c r="L3204" i="5"/>
  <c r="E3206" i="5"/>
  <c r="F3205" i="5"/>
  <c r="G3205" i="5"/>
  <c r="M3203" i="5"/>
  <c r="A2674" i="5"/>
  <c r="B2673" i="5"/>
  <c r="C2675" i="5"/>
  <c r="D2674" i="5"/>
  <c r="M2672" i="5"/>
  <c r="J2673" i="5"/>
  <c r="K2673" i="5" s="1"/>
  <c r="L2673" i="5"/>
  <c r="E2675" i="5"/>
  <c r="F2674" i="5"/>
  <c r="G2674" i="5"/>
  <c r="B910" i="5"/>
  <c r="A911" i="5"/>
  <c r="B2248" i="5"/>
  <c r="A2249" i="5"/>
  <c r="A2565" i="5"/>
  <c r="B2564" i="5"/>
  <c r="C2569" i="5"/>
  <c r="D2568" i="5"/>
  <c r="L2564" i="5"/>
  <c r="J2564" i="5"/>
  <c r="K2564" i="5" s="1"/>
  <c r="F2565" i="5"/>
  <c r="G2565" i="5"/>
  <c r="E2566" i="5"/>
  <c r="M2563" i="5"/>
  <c r="D2141" i="5"/>
  <c r="C2142" i="5"/>
  <c r="J2141" i="5"/>
  <c r="K2141" i="5" s="1"/>
  <c r="L2141" i="5"/>
  <c r="F2142" i="5"/>
  <c r="G2142" i="5"/>
  <c r="E2143" i="5"/>
  <c r="M2140" i="5"/>
  <c r="B1970" i="5"/>
  <c r="A1971" i="5"/>
  <c r="C1972" i="5"/>
  <c r="D1971" i="5"/>
  <c r="F1971" i="5"/>
  <c r="E1972" i="5"/>
  <c r="G1971" i="5"/>
  <c r="M1969" i="5"/>
  <c r="J1970" i="5"/>
  <c r="K1970" i="5" s="1"/>
  <c r="M1970" i="5" s="1"/>
  <c r="L1970" i="5"/>
  <c r="M1639" i="5"/>
  <c r="J1640" i="5"/>
  <c r="K1640" i="5" s="1"/>
  <c r="L1640" i="5"/>
  <c r="C1647" i="5"/>
  <c r="D1646" i="5"/>
  <c r="F1641" i="5"/>
  <c r="E1642" i="5"/>
  <c r="G1641" i="5"/>
  <c r="J1437" i="5"/>
  <c r="K1437" i="5" s="1"/>
  <c r="L1437" i="5"/>
  <c r="C1441" i="5"/>
  <c r="D1440" i="5"/>
  <c r="E1439" i="5"/>
  <c r="F1438" i="5"/>
  <c r="G1438" i="5"/>
  <c r="B1184" i="5"/>
  <c r="A1185" i="5"/>
  <c r="C902" i="5"/>
  <c r="D901" i="5"/>
  <c r="J900" i="5"/>
  <c r="K900" i="5" s="1"/>
  <c r="L900" i="5"/>
  <c r="D1185" i="5"/>
  <c r="E902" i="5"/>
  <c r="F901" i="5"/>
  <c r="G901" i="5"/>
  <c r="J594" i="5"/>
  <c r="K594" i="5" s="1"/>
  <c r="M134" i="5"/>
  <c r="L135" i="5"/>
  <c r="J135" i="5"/>
  <c r="K135" i="5" s="1"/>
  <c r="M593" i="5"/>
  <c r="A137" i="5"/>
  <c r="B136" i="5"/>
  <c r="B562" i="5"/>
  <c r="A563" i="5"/>
  <c r="F595" i="5"/>
  <c r="G595" i="5"/>
  <c r="E596" i="5"/>
  <c r="L594" i="5"/>
  <c r="C590" i="5"/>
  <c r="D589" i="5"/>
  <c r="E137" i="5"/>
  <c r="F137" i="5" s="1"/>
  <c r="G136" i="5"/>
  <c r="D135" i="5" l="1"/>
  <c r="C136" i="5"/>
  <c r="C3207" i="5"/>
  <c r="D3206" i="5"/>
  <c r="L3205" i="5"/>
  <c r="J3205" i="5"/>
  <c r="K3205" i="5" s="1"/>
  <c r="E3207" i="5"/>
  <c r="G3206" i="5"/>
  <c r="F3206" i="5"/>
  <c r="C2676" i="5"/>
  <c r="D2675" i="5"/>
  <c r="A2675" i="5"/>
  <c r="B2674" i="5"/>
  <c r="M2673" i="5"/>
  <c r="J2674" i="5"/>
  <c r="K2674" i="5" s="1"/>
  <c r="L2674" i="5"/>
  <c r="E2676" i="5"/>
  <c r="G2675" i="5"/>
  <c r="F2675" i="5"/>
  <c r="B911" i="5"/>
  <c r="A912" i="5"/>
  <c r="A2566" i="5"/>
  <c r="B2565" i="5"/>
  <c r="B2249" i="5"/>
  <c r="A2250" i="5"/>
  <c r="F2566" i="5"/>
  <c r="E2567" i="5"/>
  <c r="G2566" i="5"/>
  <c r="J2565" i="5"/>
  <c r="K2565" i="5" s="1"/>
  <c r="L2565" i="5"/>
  <c r="M2564" i="5"/>
  <c r="C2570" i="5"/>
  <c r="D2569" i="5"/>
  <c r="D2142" i="5"/>
  <c r="C2143" i="5"/>
  <c r="M2141" i="5"/>
  <c r="G2143" i="5"/>
  <c r="E2144" i="5"/>
  <c r="F2143" i="5"/>
  <c r="J2142" i="5"/>
  <c r="K2142" i="5" s="1"/>
  <c r="L2142" i="5"/>
  <c r="C1973" i="5"/>
  <c r="D1972" i="5"/>
  <c r="B1971" i="5"/>
  <c r="A1972" i="5"/>
  <c r="J1971" i="5"/>
  <c r="K1971" i="5" s="1"/>
  <c r="L1971" i="5"/>
  <c r="G1972" i="5"/>
  <c r="F1972" i="5"/>
  <c r="E1973" i="5"/>
  <c r="D1647" i="5"/>
  <c r="C1648" i="5"/>
  <c r="G1642" i="5"/>
  <c r="F1642" i="5"/>
  <c r="E1643" i="5"/>
  <c r="M1640" i="5"/>
  <c r="J1641" i="5"/>
  <c r="K1641" i="5" s="1"/>
  <c r="L1641" i="5"/>
  <c r="E1440" i="5"/>
  <c r="F1439" i="5"/>
  <c r="G1439" i="5"/>
  <c r="C1442" i="5"/>
  <c r="D1441" i="5"/>
  <c r="J1438" i="5"/>
  <c r="K1438" i="5" s="1"/>
  <c r="L1438" i="5"/>
  <c r="M1437" i="5"/>
  <c r="D902" i="5"/>
  <c r="C903" i="5"/>
  <c r="B1185" i="5"/>
  <c r="A1186" i="5"/>
  <c r="E903" i="5"/>
  <c r="F902" i="5"/>
  <c r="G902" i="5"/>
  <c r="D1186" i="5"/>
  <c r="M900" i="5"/>
  <c r="J901" i="5"/>
  <c r="K901" i="5" s="1"/>
  <c r="L901" i="5"/>
  <c r="J595" i="5"/>
  <c r="K595" i="5" s="1"/>
  <c r="M135" i="5"/>
  <c r="L136" i="5"/>
  <c r="J136" i="5"/>
  <c r="K136" i="5" s="1"/>
  <c r="M594" i="5"/>
  <c r="B563" i="5"/>
  <c r="A564" i="5"/>
  <c r="A138" i="5"/>
  <c r="B137" i="5"/>
  <c r="F596" i="5"/>
  <c r="E597" i="5"/>
  <c r="E598" i="5" s="1"/>
  <c r="E599" i="5" s="1"/>
  <c r="E600" i="5" s="1"/>
  <c r="E601" i="5" s="1"/>
  <c r="G596" i="5"/>
  <c r="L595" i="5"/>
  <c r="C591" i="5"/>
  <c r="D590" i="5"/>
  <c r="E138" i="5"/>
  <c r="F138" i="5" s="1"/>
  <c r="G137" i="5"/>
  <c r="A913" i="5" l="1"/>
  <c r="B913" i="5" s="1"/>
  <c r="A916" i="5"/>
  <c r="B916" i="5" s="1"/>
  <c r="A914" i="5"/>
  <c r="B914" i="5" s="1"/>
  <c r="A915" i="5"/>
  <c r="B915" i="5" s="1"/>
  <c r="A917" i="5"/>
  <c r="B917" i="5" s="1"/>
  <c r="A918" i="5"/>
  <c r="B918" i="5" s="1"/>
  <c r="A919" i="5"/>
  <c r="B919" i="5" s="1"/>
  <c r="A921" i="5"/>
  <c r="B921" i="5" s="1"/>
  <c r="A920" i="5"/>
  <c r="B920" i="5" s="1"/>
  <c r="A923" i="5"/>
  <c r="B923" i="5" s="1"/>
  <c r="A922" i="5"/>
  <c r="B922" i="5" s="1"/>
  <c r="A924" i="5"/>
  <c r="B924" i="5" s="1"/>
  <c r="A932" i="5"/>
  <c r="B932" i="5" s="1"/>
  <c r="A927" i="5"/>
  <c r="B927" i="5" s="1"/>
  <c r="A930" i="5"/>
  <c r="B930" i="5" s="1"/>
  <c r="A925" i="5"/>
  <c r="B925" i="5" s="1"/>
  <c r="A933" i="5"/>
  <c r="B933" i="5" s="1"/>
  <c r="A928" i="5"/>
  <c r="B928" i="5" s="1"/>
  <c r="A931" i="5"/>
  <c r="B931" i="5" s="1"/>
  <c r="A926" i="5"/>
  <c r="B926" i="5" s="1"/>
  <c r="A934" i="5"/>
  <c r="B934" i="5" s="1"/>
  <c r="A929" i="5"/>
  <c r="B929" i="5" s="1"/>
  <c r="A935" i="5"/>
  <c r="B935" i="5" s="1"/>
  <c r="A936" i="5"/>
  <c r="B936" i="5" s="1"/>
  <c r="A939" i="5"/>
  <c r="B939" i="5" s="1"/>
  <c r="A937" i="5"/>
  <c r="B937" i="5" s="1"/>
  <c r="A938" i="5"/>
  <c r="B938" i="5" s="1"/>
  <c r="A942" i="5"/>
  <c r="B942" i="5" s="1"/>
  <c r="A940" i="5"/>
  <c r="B940" i="5" s="1"/>
  <c r="A941" i="5"/>
  <c r="B941" i="5" s="1"/>
  <c r="A946" i="5"/>
  <c r="B946" i="5" s="1"/>
  <c r="A943" i="5"/>
  <c r="B943" i="5" s="1"/>
  <c r="A944" i="5"/>
  <c r="B944" i="5" s="1"/>
  <c r="A945" i="5"/>
  <c r="B945" i="5" s="1"/>
  <c r="A947" i="5"/>
  <c r="B947" i="5" s="1"/>
  <c r="A948" i="5"/>
  <c r="B948" i="5" s="1"/>
  <c r="A949" i="5"/>
  <c r="B949" i="5" s="1"/>
  <c r="A965" i="5"/>
  <c r="B965" i="5" s="1"/>
  <c r="A950" i="5"/>
  <c r="B950" i="5" s="1"/>
  <c r="A958" i="5"/>
  <c r="B958" i="5" s="1"/>
  <c r="A953" i="5"/>
  <c r="B953" i="5" s="1"/>
  <c r="A961" i="5"/>
  <c r="B961" i="5" s="1"/>
  <c r="A956" i="5"/>
  <c r="B956" i="5" s="1"/>
  <c r="A964" i="5"/>
  <c r="B964" i="5" s="1"/>
  <c r="A951" i="5"/>
  <c r="B951" i="5" s="1"/>
  <c r="A959" i="5"/>
  <c r="B959" i="5" s="1"/>
  <c r="A955" i="5"/>
  <c r="B955" i="5" s="1"/>
  <c r="A954" i="5"/>
  <c r="B954" i="5" s="1"/>
  <c r="A962" i="5"/>
  <c r="B962" i="5" s="1"/>
  <c r="A957" i="5"/>
  <c r="B957" i="5" s="1"/>
  <c r="A952" i="5"/>
  <c r="B952" i="5" s="1"/>
  <c r="A960" i="5"/>
  <c r="B960" i="5" s="1"/>
  <c r="A963" i="5"/>
  <c r="B963" i="5" s="1"/>
  <c r="A966" i="5"/>
  <c r="B966" i="5" s="1"/>
  <c r="A968" i="5"/>
  <c r="B968" i="5" s="1"/>
  <c r="A969" i="5"/>
  <c r="B969" i="5" s="1"/>
  <c r="A967" i="5"/>
  <c r="B967" i="5" s="1"/>
  <c r="A972" i="5"/>
  <c r="B972" i="5" s="1"/>
  <c r="A970" i="5"/>
  <c r="B970" i="5" s="1"/>
  <c r="A971" i="5"/>
  <c r="B971" i="5" s="1"/>
  <c r="A976" i="5"/>
  <c r="B976" i="5" s="1"/>
  <c r="A973" i="5"/>
  <c r="B973" i="5" s="1"/>
  <c r="A974" i="5"/>
  <c r="B974" i="5" s="1"/>
  <c r="A975" i="5"/>
  <c r="B975" i="5" s="1"/>
  <c r="A979" i="5"/>
  <c r="B979" i="5" s="1"/>
  <c r="A977" i="5"/>
  <c r="B977" i="5" s="1"/>
  <c r="A978" i="5"/>
  <c r="B978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7" i="5"/>
  <c r="B987" i="5" s="1"/>
  <c r="A988" i="5"/>
  <c r="B988" i="5" s="1"/>
  <c r="A991" i="5"/>
  <c r="B991" i="5" s="1"/>
  <c r="A989" i="5"/>
  <c r="B989" i="5" s="1"/>
  <c r="A990" i="5"/>
  <c r="B990" i="5" s="1"/>
  <c r="A992" i="5"/>
  <c r="B992" i="5" s="1"/>
  <c r="A1000" i="5"/>
  <c r="B1000" i="5" s="1"/>
  <c r="A1008" i="5"/>
  <c r="B1008" i="5" s="1"/>
  <c r="A995" i="5"/>
  <c r="B995" i="5" s="1"/>
  <c r="A1003" i="5"/>
  <c r="B1003" i="5" s="1"/>
  <c r="A998" i="5"/>
  <c r="B998" i="5" s="1"/>
  <c r="A1006" i="5"/>
  <c r="B1006" i="5" s="1"/>
  <c r="A997" i="5"/>
  <c r="B997" i="5" s="1"/>
  <c r="A1005" i="5"/>
  <c r="B1005" i="5" s="1"/>
  <c r="A993" i="5"/>
  <c r="B993" i="5" s="1"/>
  <c r="A1001" i="5"/>
  <c r="B1001" i="5" s="1"/>
  <c r="A1009" i="5"/>
  <c r="B1009" i="5" s="1"/>
  <c r="A996" i="5"/>
  <c r="B996" i="5" s="1"/>
  <c r="A1004" i="5"/>
  <c r="B1004" i="5" s="1"/>
  <c r="A999" i="5"/>
  <c r="B999" i="5" s="1"/>
  <c r="A1007" i="5"/>
  <c r="B1007" i="5" s="1"/>
  <c r="A994" i="5"/>
  <c r="B994" i="5" s="1"/>
  <c r="A1002" i="5"/>
  <c r="B1002" i="5" s="1"/>
  <c r="A1010" i="5"/>
  <c r="B1010" i="5" s="1"/>
  <c r="A1013" i="5"/>
  <c r="B1013" i="5" s="1"/>
  <c r="A1011" i="5"/>
  <c r="B1011" i="5" s="1"/>
  <c r="A1012" i="5"/>
  <c r="B1012" i="5" s="1"/>
  <c r="A1016" i="5"/>
  <c r="B1016" i="5" s="1"/>
  <c r="A1014" i="5"/>
  <c r="B1014" i="5" s="1"/>
  <c r="A1015" i="5"/>
  <c r="B1015" i="5" s="1"/>
  <c r="A1018" i="5"/>
  <c r="B1018" i="5" s="1"/>
  <c r="A1017" i="5"/>
  <c r="B1017" i="5" s="1"/>
  <c r="A1019" i="5"/>
  <c r="B1019" i="5" s="1"/>
  <c r="A1020" i="5"/>
  <c r="B1020" i="5" s="1"/>
  <c r="A1021" i="5"/>
  <c r="B1021" i="5" s="1"/>
  <c r="A1022" i="5"/>
  <c r="B1022" i="5" s="1"/>
  <c r="A1023" i="5"/>
  <c r="B1023" i="5" s="1"/>
  <c r="A1024" i="5"/>
  <c r="B1024" i="5" s="1"/>
  <c r="A1026" i="5"/>
  <c r="B1026" i="5" s="1"/>
  <c r="A1025" i="5"/>
  <c r="B1025" i="5" s="1"/>
  <c r="A1027" i="5"/>
  <c r="B1027" i="5" s="1"/>
  <c r="A1028" i="5"/>
  <c r="B1028" i="5" s="1"/>
  <c r="A1029" i="5"/>
  <c r="B1029" i="5" s="1"/>
  <c r="A1030" i="5"/>
  <c r="B1030" i="5" s="1"/>
  <c r="A1031" i="5"/>
  <c r="B1031" i="5" s="1"/>
  <c r="A1032" i="5"/>
  <c r="B1032" i="5" s="1"/>
  <c r="A1037" i="5"/>
  <c r="B1037" i="5" s="1"/>
  <c r="A1033" i="5"/>
  <c r="B1033" i="5" s="1"/>
  <c r="A1036" i="5"/>
  <c r="B1036" i="5" s="1"/>
  <c r="A1034" i="5"/>
  <c r="B1034" i="5" s="1"/>
  <c r="A1035" i="5"/>
  <c r="B1035" i="5" s="1"/>
  <c r="A1038" i="5"/>
  <c r="B1038" i="5" s="1"/>
  <c r="A1039" i="5"/>
  <c r="B1039" i="5" s="1"/>
  <c r="A1040" i="5"/>
  <c r="B1040" i="5" s="1"/>
  <c r="A1043" i="5"/>
  <c r="B1043" i="5" s="1"/>
  <c r="A1041" i="5"/>
  <c r="B1041" i="5" s="1"/>
  <c r="A1042" i="5"/>
  <c r="B1042" i="5" s="1"/>
  <c r="A1044" i="5"/>
  <c r="B1044" i="5" s="1"/>
  <c r="A1045" i="5"/>
  <c r="B1045" i="5" s="1"/>
  <c r="A1046" i="5"/>
  <c r="B1046" i="5" s="1"/>
  <c r="A1050" i="5"/>
  <c r="B1050" i="5" s="1"/>
  <c r="A1047" i="5"/>
  <c r="B1047" i="5" s="1"/>
  <c r="A1048" i="5"/>
  <c r="B1048" i="5" s="1"/>
  <c r="A1049" i="5"/>
  <c r="B1049" i="5" s="1"/>
  <c r="A1051" i="5"/>
  <c r="B1051" i="5" s="1"/>
  <c r="A1052" i="5"/>
  <c r="B1052" i="5" s="1"/>
  <c r="A1053" i="5"/>
  <c r="B1053" i="5" s="1"/>
  <c r="A1056" i="5"/>
  <c r="B1056" i="5" s="1"/>
  <c r="A1058" i="5"/>
  <c r="B1058" i="5" s="1"/>
  <c r="A1054" i="5"/>
  <c r="B1054" i="5" s="1"/>
  <c r="A1057" i="5"/>
  <c r="B1057" i="5" s="1"/>
  <c r="A1055" i="5"/>
  <c r="B1055" i="5" s="1"/>
  <c r="A1059" i="5"/>
  <c r="B1059" i="5" s="1"/>
  <c r="A1060" i="5"/>
  <c r="B1060" i="5" s="1"/>
  <c r="A1061" i="5"/>
  <c r="B1061" i="5" s="1"/>
  <c r="A1062" i="5"/>
  <c r="B1062" i="5" s="1"/>
  <c r="A1063" i="5"/>
  <c r="B1063" i="5" s="1"/>
  <c r="A1065" i="5"/>
  <c r="B1065" i="5" s="1"/>
  <c r="A1064" i="5"/>
  <c r="B1064" i="5" s="1"/>
  <c r="A1067" i="5"/>
  <c r="B1067" i="5" s="1"/>
  <c r="A1066" i="5"/>
  <c r="B1066" i="5" s="1"/>
  <c r="A1069" i="5"/>
  <c r="B1069" i="5" s="1"/>
  <c r="A1068" i="5"/>
  <c r="B1068" i="5" s="1"/>
  <c r="A1074" i="5"/>
  <c r="B1074" i="5" s="1"/>
  <c r="A1070" i="5"/>
  <c r="B1070" i="5" s="1"/>
  <c r="A1072" i="5"/>
  <c r="B1072" i="5" s="1"/>
  <c r="A1073" i="5"/>
  <c r="B1073" i="5" s="1"/>
  <c r="A1071" i="5"/>
  <c r="B1071" i="5" s="1"/>
  <c r="A1077" i="5"/>
  <c r="B1077" i="5" s="1"/>
  <c r="A1075" i="5"/>
  <c r="B1075" i="5" s="1"/>
  <c r="A1076" i="5"/>
  <c r="B1076" i="5" s="1"/>
  <c r="A1079" i="5"/>
  <c r="B1079" i="5" s="1"/>
  <c r="A1078" i="5"/>
  <c r="B1078" i="5" s="1"/>
  <c r="A1081" i="5"/>
  <c r="B1081" i="5" s="1"/>
  <c r="A1082" i="5"/>
  <c r="B1082" i="5" s="1"/>
  <c r="A1080" i="5"/>
  <c r="B1080" i="5" s="1"/>
  <c r="A1085" i="5"/>
  <c r="B1085" i="5" s="1"/>
  <c r="A1083" i="5"/>
  <c r="B1083" i="5" s="1"/>
  <c r="A1084" i="5"/>
  <c r="B1084" i="5" s="1"/>
  <c r="A1087" i="5"/>
  <c r="B1087" i="5" s="1"/>
  <c r="A1086" i="5"/>
  <c r="B1086" i="5" s="1"/>
  <c r="A1088" i="5"/>
  <c r="B1088" i="5" s="1"/>
  <c r="A1089" i="5"/>
  <c r="B1089" i="5" s="1"/>
  <c r="A1092" i="5"/>
  <c r="B1092" i="5" s="1"/>
  <c r="A1090" i="5"/>
  <c r="B1090" i="5" s="1"/>
  <c r="A1091" i="5"/>
  <c r="B1091" i="5" s="1"/>
  <c r="A1093" i="5"/>
  <c r="B1093" i="5" s="1"/>
  <c r="A1094" i="5"/>
  <c r="B1094" i="5" s="1"/>
  <c r="A1095" i="5"/>
  <c r="B1095" i="5" s="1"/>
  <c r="A1098" i="5"/>
  <c r="B1098" i="5" s="1"/>
  <c r="A1096" i="5"/>
  <c r="B1096" i="5" s="1"/>
  <c r="A1097" i="5"/>
  <c r="B1097" i="5" s="1"/>
  <c r="A1100" i="5"/>
  <c r="B1100" i="5" s="1"/>
  <c r="A1099" i="5"/>
  <c r="B1099" i="5" s="1"/>
  <c r="A1101" i="5"/>
  <c r="B1101" i="5" s="1"/>
  <c r="A1102" i="5"/>
  <c r="B1102" i="5" s="1"/>
  <c r="A1104" i="5"/>
  <c r="B1104" i="5" s="1"/>
  <c r="A1103" i="5"/>
  <c r="B1103" i="5" s="1"/>
  <c r="A1106" i="5"/>
  <c r="B1106" i="5" s="1"/>
  <c r="A1105" i="5"/>
  <c r="B1105" i="5" s="1"/>
  <c r="A1107" i="5"/>
  <c r="B1107" i="5" s="1"/>
  <c r="A1108" i="5"/>
  <c r="B1108" i="5" s="1"/>
  <c r="A1109" i="5"/>
  <c r="B1109" i="5" s="1"/>
  <c r="A1110" i="5"/>
  <c r="B1110" i="5" s="1"/>
  <c r="A1113" i="5"/>
  <c r="B1113" i="5" s="1"/>
  <c r="A1112" i="5"/>
  <c r="B1112" i="5" s="1"/>
  <c r="A1116" i="5"/>
  <c r="B1116" i="5" s="1"/>
  <c r="A1111" i="5"/>
  <c r="B1111" i="5" s="1"/>
  <c r="A1114" i="5"/>
  <c r="B1114" i="5" s="1"/>
  <c r="A1117" i="5"/>
  <c r="B1117" i="5" s="1"/>
  <c r="A1115" i="5"/>
  <c r="B1115" i="5" s="1"/>
  <c r="A1118" i="5"/>
  <c r="B1118" i="5" s="1"/>
  <c r="A1119" i="5"/>
  <c r="B1119" i="5" s="1"/>
  <c r="A1122" i="5"/>
  <c r="B1122" i="5" s="1"/>
  <c r="A1120" i="5"/>
  <c r="B1120" i="5" s="1"/>
  <c r="A1121" i="5"/>
  <c r="B1121" i="5" s="1"/>
  <c r="A1123" i="5"/>
  <c r="B1123" i="5" s="1"/>
  <c r="A1124" i="5"/>
  <c r="B1124" i="5" s="1"/>
  <c r="A1125" i="5"/>
  <c r="B1125" i="5" s="1"/>
  <c r="A1126" i="5"/>
  <c r="B1126" i="5" s="1"/>
  <c r="A1127" i="5"/>
  <c r="B1127" i="5" s="1"/>
  <c r="A1128" i="5"/>
  <c r="B1128" i="5" s="1"/>
  <c r="A1129" i="5"/>
  <c r="B1129" i="5" s="1"/>
  <c r="A1130" i="5"/>
  <c r="B1130" i="5" s="1"/>
  <c r="A1133" i="5"/>
  <c r="B1133" i="5" s="1"/>
  <c r="A1131" i="5"/>
  <c r="B1131" i="5" s="1"/>
  <c r="A1134" i="5"/>
  <c r="B1134" i="5" s="1"/>
  <c r="A1132" i="5"/>
  <c r="B1132" i="5" s="1"/>
  <c r="A1136" i="5"/>
  <c r="B1136" i="5" s="1"/>
  <c r="A1135" i="5"/>
  <c r="B1135" i="5" s="1"/>
  <c r="A1137" i="5"/>
  <c r="B1137" i="5" s="1"/>
  <c r="A1145" i="5"/>
  <c r="B1145" i="5" s="1"/>
  <c r="A1153" i="5"/>
  <c r="B1153" i="5" s="1"/>
  <c r="A1140" i="5"/>
  <c r="B1140" i="5" s="1"/>
  <c r="A1148" i="5"/>
  <c r="B1148" i="5" s="1"/>
  <c r="A1156" i="5"/>
  <c r="B1156" i="5" s="1"/>
  <c r="A1139" i="5"/>
  <c r="B1139" i="5" s="1"/>
  <c r="A1147" i="5"/>
  <c r="B1147" i="5" s="1"/>
  <c r="A1155" i="5"/>
  <c r="B1155" i="5" s="1"/>
  <c r="A1142" i="5"/>
  <c r="B1142" i="5" s="1"/>
  <c r="A1150" i="5"/>
  <c r="B1150" i="5" s="1"/>
  <c r="A1143" i="5"/>
  <c r="B1143" i="5" s="1"/>
  <c r="A1151" i="5"/>
  <c r="B1151" i="5" s="1"/>
  <c r="A1138" i="5"/>
  <c r="B1138" i="5" s="1"/>
  <c r="A1146" i="5"/>
  <c r="B1146" i="5" s="1"/>
  <c r="A1154" i="5"/>
  <c r="B1154" i="5" s="1"/>
  <c r="A1141" i="5"/>
  <c r="B1141" i="5" s="1"/>
  <c r="A1149" i="5"/>
  <c r="B1149" i="5" s="1"/>
  <c r="A1157" i="5"/>
  <c r="B1157" i="5" s="1"/>
  <c r="A1144" i="5"/>
  <c r="B1144" i="5" s="1"/>
  <c r="A1152" i="5"/>
  <c r="B1152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5" i="5"/>
  <c r="B1165" i="5" s="1"/>
  <c r="A1164" i="5"/>
  <c r="B1164" i="5" s="1"/>
  <c r="A1168" i="5"/>
  <c r="B1168" i="5" s="1"/>
  <c r="A1166" i="5"/>
  <c r="B1166" i="5" s="1"/>
  <c r="A1167" i="5"/>
  <c r="B1167" i="5" s="1"/>
  <c r="A1170" i="5"/>
  <c r="B1170" i="5" s="1"/>
  <c r="A1169" i="5"/>
  <c r="B1169" i="5" s="1"/>
  <c r="A1172" i="5"/>
  <c r="B1172" i="5" s="1"/>
  <c r="A1171" i="5"/>
  <c r="B1171" i="5" s="1"/>
  <c r="A1174" i="5"/>
  <c r="B1174" i="5" s="1"/>
  <c r="A1173" i="5"/>
  <c r="B1173" i="5" s="1"/>
  <c r="A1176" i="5"/>
  <c r="B1176" i="5" s="1"/>
  <c r="A1175" i="5"/>
  <c r="B1175" i="5" s="1"/>
  <c r="A1178" i="5"/>
  <c r="B1178" i="5" s="1"/>
  <c r="A1177" i="5"/>
  <c r="B1177" i="5" s="1"/>
  <c r="A1180" i="5"/>
  <c r="B1180" i="5" s="1"/>
  <c r="A1179" i="5"/>
  <c r="B1179" i="5" s="1"/>
  <c r="A1182" i="5"/>
  <c r="B1182" i="5" s="1"/>
  <c r="A1181" i="5"/>
  <c r="B1181" i="5" s="1"/>
  <c r="A1183" i="5"/>
  <c r="B1183" i="5" s="1"/>
  <c r="B912" i="5"/>
  <c r="D136" i="5"/>
  <c r="C137" i="5"/>
  <c r="C3208" i="5"/>
  <c r="D3207" i="5"/>
  <c r="J3206" i="5"/>
  <c r="K3206" i="5" s="1"/>
  <c r="L3206" i="5"/>
  <c r="E3208" i="5"/>
  <c r="G3207" i="5"/>
  <c r="F3207" i="5"/>
  <c r="M3205" i="5"/>
  <c r="A2676" i="5"/>
  <c r="B2675" i="5"/>
  <c r="C2677" i="5"/>
  <c r="D2676" i="5"/>
  <c r="M2674" i="5"/>
  <c r="L2675" i="5"/>
  <c r="J2675" i="5"/>
  <c r="K2675" i="5" s="1"/>
  <c r="M2675" i="5" s="1"/>
  <c r="E2677" i="5"/>
  <c r="F2676" i="5"/>
  <c r="G2676" i="5"/>
  <c r="B2250" i="5"/>
  <c r="A2251" i="5"/>
  <c r="B2566" i="5"/>
  <c r="A2567" i="5"/>
  <c r="M2565" i="5"/>
  <c r="J2566" i="5"/>
  <c r="K2566" i="5" s="1"/>
  <c r="L2566" i="5"/>
  <c r="D2570" i="5"/>
  <c r="C2571" i="5"/>
  <c r="E2568" i="5"/>
  <c r="G2567" i="5"/>
  <c r="F2567" i="5"/>
  <c r="D2143" i="5"/>
  <c r="C2144" i="5"/>
  <c r="E2145" i="5"/>
  <c r="G2144" i="5"/>
  <c r="F2144" i="5"/>
  <c r="L2143" i="5"/>
  <c r="J2143" i="5"/>
  <c r="K2143" i="5" s="1"/>
  <c r="M2142" i="5"/>
  <c r="B1972" i="5"/>
  <c r="A1973" i="5"/>
  <c r="D1973" i="5"/>
  <c r="C1974" i="5"/>
  <c r="M1971" i="5"/>
  <c r="L1972" i="5"/>
  <c r="J1972" i="5"/>
  <c r="K1972" i="5" s="1"/>
  <c r="D1976" i="5"/>
  <c r="C1977" i="5"/>
  <c r="G1973" i="5"/>
  <c r="F1973" i="5"/>
  <c r="E1974" i="5"/>
  <c r="E1644" i="5"/>
  <c r="G1643" i="5"/>
  <c r="F1643" i="5"/>
  <c r="M1641" i="5"/>
  <c r="J1642" i="5"/>
  <c r="K1642" i="5" s="1"/>
  <c r="L1642" i="5"/>
  <c r="C1649" i="5"/>
  <c r="D1648" i="5"/>
  <c r="C1443" i="5"/>
  <c r="D1442" i="5"/>
  <c r="J1439" i="5"/>
  <c r="K1439" i="5" s="1"/>
  <c r="L1439" i="5"/>
  <c r="E1441" i="5"/>
  <c r="F1440" i="5"/>
  <c r="G1440" i="5"/>
  <c r="M1438" i="5"/>
  <c r="A1187" i="5"/>
  <c r="B1186" i="5"/>
  <c r="C904" i="5"/>
  <c r="D903" i="5"/>
  <c r="D1187" i="5"/>
  <c r="M901" i="5"/>
  <c r="J902" i="5"/>
  <c r="K902" i="5" s="1"/>
  <c r="L902" i="5"/>
  <c r="E904" i="5"/>
  <c r="F903" i="5"/>
  <c r="G903" i="5"/>
  <c r="J596" i="5"/>
  <c r="K596" i="5" s="1"/>
  <c r="M136" i="5"/>
  <c r="L137" i="5"/>
  <c r="J137" i="5"/>
  <c r="K137" i="5" s="1"/>
  <c r="M595" i="5"/>
  <c r="A139" i="5"/>
  <c r="B138" i="5"/>
  <c r="B564" i="5"/>
  <c r="A565" i="5"/>
  <c r="L596" i="5"/>
  <c r="F597" i="5"/>
  <c r="G597" i="5"/>
  <c r="C592" i="5"/>
  <c r="D591" i="5"/>
  <c r="E139" i="5"/>
  <c r="F139" i="5" s="1"/>
  <c r="G138" i="5"/>
  <c r="D137" i="5" l="1"/>
  <c r="C138" i="5"/>
  <c r="D3208" i="5"/>
  <c r="C3209" i="5"/>
  <c r="J3207" i="5"/>
  <c r="K3207" i="5" s="1"/>
  <c r="M3207" i="5" s="1"/>
  <c r="L3207" i="5"/>
  <c r="E3209" i="5"/>
  <c r="G3208" i="5"/>
  <c r="F3208" i="5"/>
  <c r="M3206" i="5"/>
  <c r="C2678" i="5"/>
  <c r="D2677" i="5"/>
  <c r="A2677" i="5"/>
  <c r="B2676" i="5"/>
  <c r="E2678" i="5"/>
  <c r="G2677" i="5"/>
  <c r="F2677" i="5"/>
  <c r="J2676" i="5"/>
  <c r="K2676" i="5" s="1"/>
  <c r="M2676" i="5" s="1"/>
  <c r="L2676" i="5"/>
  <c r="B2567" i="5"/>
  <c r="A2568" i="5"/>
  <c r="B2251" i="5"/>
  <c r="A2252" i="5"/>
  <c r="D2571" i="5"/>
  <c r="C2572" i="5"/>
  <c r="M2566" i="5"/>
  <c r="J2567" i="5"/>
  <c r="K2567" i="5" s="1"/>
  <c r="L2567" i="5"/>
  <c r="E2569" i="5"/>
  <c r="G2568" i="5"/>
  <c r="F2568" i="5"/>
  <c r="D2144" i="5"/>
  <c r="C2145" i="5"/>
  <c r="M2143" i="5"/>
  <c r="L2144" i="5"/>
  <c r="J2144" i="5"/>
  <c r="K2144" i="5" s="1"/>
  <c r="E2146" i="5"/>
  <c r="F2145" i="5"/>
  <c r="G2145" i="5"/>
  <c r="D1974" i="5"/>
  <c r="C1975" i="5"/>
  <c r="B1973" i="5"/>
  <c r="A1974" i="5"/>
  <c r="G1974" i="5"/>
  <c r="F1974" i="5"/>
  <c r="E1975" i="5"/>
  <c r="J1973" i="5"/>
  <c r="K1973" i="5" s="1"/>
  <c r="L1973" i="5"/>
  <c r="D1977" i="5"/>
  <c r="C1978" i="5"/>
  <c r="M1972" i="5"/>
  <c r="M1642" i="5"/>
  <c r="D1649" i="5"/>
  <c r="C1650" i="5"/>
  <c r="L1643" i="5"/>
  <c r="J1643" i="5"/>
  <c r="K1643" i="5" s="1"/>
  <c r="E1645" i="5"/>
  <c r="G1644" i="5"/>
  <c r="F1644" i="5"/>
  <c r="J1440" i="5"/>
  <c r="K1440" i="5" s="1"/>
  <c r="L1440" i="5"/>
  <c r="E1442" i="5"/>
  <c r="G1441" i="5"/>
  <c r="F1441" i="5"/>
  <c r="M1439" i="5"/>
  <c r="C1444" i="5"/>
  <c r="D1443" i="5"/>
  <c r="B1187" i="5"/>
  <c r="A1188" i="5"/>
  <c r="D904" i="5"/>
  <c r="C905" i="5"/>
  <c r="M902" i="5"/>
  <c r="J903" i="5"/>
  <c r="K903" i="5" s="1"/>
  <c r="M903" i="5" s="1"/>
  <c r="L903" i="5"/>
  <c r="D1188" i="5"/>
  <c r="E905" i="5"/>
  <c r="F904" i="5"/>
  <c r="G904" i="5"/>
  <c r="M137" i="5"/>
  <c r="J597" i="5"/>
  <c r="K597" i="5" s="1"/>
  <c r="L138" i="5"/>
  <c r="J138" i="5"/>
  <c r="K138" i="5" s="1"/>
  <c r="M596" i="5"/>
  <c r="B565" i="5"/>
  <c r="A566" i="5"/>
  <c r="A140" i="5"/>
  <c r="B139" i="5"/>
  <c r="L597" i="5"/>
  <c r="F598" i="5"/>
  <c r="G598" i="5"/>
  <c r="C593" i="5"/>
  <c r="D592" i="5"/>
  <c r="E140" i="5"/>
  <c r="F140" i="5" s="1"/>
  <c r="G139" i="5"/>
  <c r="D138" i="5" l="1"/>
  <c r="C139" i="5"/>
  <c r="C3210" i="5"/>
  <c r="D3209" i="5"/>
  <c r="J3208" i="5"/>
  <c r="K3208" i="5" s="1"/>
  <c r="L3208" i="5"/>
  <c r="E3210" i="5"/>
  <c r="G3209" i="5"/>
  <c r="F3209" i="5"/>
  <c r="D1975" i="5"/>
  <c r="B2677" i="5"/>
  <c r="A2678" i="5"/>
  <c r="D2678" i="5"/>
  <c r="C2679" i="5"/>
  <c r="J2677" i="5"/>
  <c r="K2677" i="5" s="1"/>
  <c r="L2677" i="5"/>
  <c r="F2678" i="5"/>
  <c r="G2678" i="5"/>
  <c r="E2679" i="5"/>
  <c r="B2252" i="5"/>
  <c r="A2253" i="5"/>
  <c r="A2569" i="5"/>
  <c r="B2568" i="5"/>
  <c r="M2567" i="5"/>
  <c r="J2568" i="5"/>
  <c r="K2568" i="5" s="1"/>
  <c r="L2568" i="5"/>
  <c r="C2573" i="5"/>
  <c r="D2572" i="5"/>
  <c r="E2570" i="5"/>
  <c r="G2569" i="5"/>
  <c r="F2569" i="5"/>
  <c r="D2145" i="5"/>
  <c r="C2146" i="5"/>
  <c r="E2147" i="5"/>
  <c r="F2146" i="5"/>
  <c r="G2146" i="5"/>
  <c r="J2145" i="5"/>
  <c r="K2145" i="5" s="1"/>
  <c r="L2145" i="5"/>
  <c r="M2144" i="5"/>
  <c r="A1975" i="5"/>
  <c r="B1974" i="5"/>
  <c r="C1979" i="5"/>
  <c r="D1978" i="5"/>
  <c r="M1973" i="5"/>
  <c r="G1975" i="5"/>
  <c r="F1975" i="5"/>
  <c r="J1974" i="5"/>
  <c r="K1974" i="5" s="1"/>
  <c r="M1974" i="5" s="1"/>
  <c r="L1974" i="5"/>
  <c r="E1646" i="5"/>
  <c r="G1645" i="5"/>
  <c r="F1645" i="5"/>
  <c r="M1643" i="5"/>
  <c r="C1651" i="5"/>
  <c r="D1650" i="5"/>
  <c r="L1644" i="5"/>
  <c r="J1644" i="5"/>
  <c r="K1644" i="5" s="1"/>
  <c r="L1441" i="5"/>
  <c r="J1441" i="5"/>
  <c r="K1441" i="5" s="1"/>
  <c r="F1442" i="5"/>
  <c r="E1443" i="5"/>
  <c r="G1442" i="5"/>
  <c r="C1445" i="5"/>
  <c r="D1444" i="5"/>
  <c r="M1440" i="5"/>
  <c r="C906" i="5"/>
  <c r="D905" i="5"/>
  <c r="A1189" i="5"/>
  <c r="A1190" i="5" s="1"/>
  <c r="B1190" i="5" s="1"/>
  <c r="B1188" i="5"/>
  <c r="D1189" i="5"/>
  <c r="J904" i="5"/>
  <c r="K904" i="5" s="1"/>
  <c r="M904" i="5" s="1"/>
  <c r="L904" i="5"/>
  <c r="E906" i="5"/>
  <c r="F905" i="5"/>
  <c r="G905" i="5"/>
  <c r="J598" i="5"/>
  <c r="K598" i="5" s="1"/>
  <c r="M138" i="5"/>
  <c r="L139" i="5"/>
  <c r="J139" i="5"/>
  <c r="K139" i="5" s="1"/>
  <c r="M597" i="5"/>
  <c r="B566" i="5"/>
  <c r="A567" i="5"/>
  <c r="A141" i="5"/>
  <c r="B140" i="5"/>
  <c r="F599" i="5"/>
  <c r="G599" i="5"/>
  <c r="L598" i="5"/>
  <c r="C594" i="5"/>
  <c r="D593" i="5"/>
  <c r="E141" i="5"/>
  <c r="F141" i="5" s="1"/>
  <c r="G140" i="5"/>
  <c r="D139" i="5" l="1"/>
  <c r="C140" i="5"/>
  <c r="C3211" i="5"/>
  <c r="D3210" i="5"/>
  <c r="J3209" i="5"/>
  <c r="K3209" i="5" s="1"/>
  <c r="L3209" i="5"/>
  <c r="E3211" i="5"/>
  <c r="G3210" i="5"/>
  <c r="F3210" i="5"/>
  <c r="M3208" i="5"/>
  <c r="B2678" i="5"/>
  <c r="A2679" i="5"/>
  <c r="C2680" i="5"/>
  <c r="D2679" i="5"/>
  <c r="M2677" i="5"/>
  <c r="E2680" i="5"/>
  <c r="F2679" i="5"/>
  <c r="G2679" i="5"/>
  <c r="J2678" i="5"/>
  <c r="K2678" i="5" s="1"/>
  <c r="L2678" i="5"/>
  <c r="A2570" i="5"/>
  <c r="B2569" i="5"/>
  <c r="A2254" i="5"/>
  <c r="B2253" i="5"/>
  <c r="C2574" i="5"/>
  <c r="D2573" i="5"/>
  <c r="M2568" i="5"/>
  <c r="J2569" i="5"/>
  <c r="K2569" i="5" s="1"/>
  <c r="L2569" i="5"/>
  <c r="F2570" i="5"/>
  <c r="E2571" i="5"/>
  <c r="G2570" i="5"/>
  <c r="C2147" i="5"/>
  <c r="D2146" i="5"/>
  <c r="M2145" i="5"/>
  <c r="J2146" i="5"/>
  <c r="K2146" i="5" s="1"/>
  <c r="L2146" i="5"/>
  <c r="E2148" i="5"/>
  <c r="F2147" i="5"/>
  <c r="G2147" i="5"/>
  <c r="A1976" i="5"/>
  <c r="B1975" i="5"/>
  <c r="J1975" i="5"/>
  <c r="K1975" i="5" s="1"/>
  <c r="M1975" i="5" s="1"/>
  <c r="L1975" i="5"/>
  <c r="E1977" i="5"/>
  <c r="G1976" i="5"/>
  <c r="F1976" i="5"/>
  <c r="C1980" i="5"/>
  <c r="D1979" i="5"/>
  <c r="M1644" i="5"/>
  <c r="E1647" i="5"/>
  <c r="G1646" i="5"/>
  <c r="F1646" i="5"/>
  <c r="C1652" i="5"/>
  <c r="D1651" i="5"/>
  <c r="J1645" i="5"/>
  <c r="K1645" i="5" s="1"/>
  <c r="L1645" i="5"/>
  <c r="F1443" i="5"/>
  <c r="G1443" i="5"/>
  <c r="E1444" i="5"/>
  <c r="C1446" i="5"/>
  <c r="D1445" i="5"/>
  <c r="J1442" i="5"/>
  <c r="K1442" i="5" s="1"/>
  <c r="M1442" i="5" s="1"/>
  <c r="L1442" i="5"/>
  <c r="M1441" i="5"/>
  <c r="A1191" i="5"/>
  <c r="B1189" i="5"/>
  <c r="D906" i="5"/>
  <c r="C907" i="5"/>
  <c r="E907" i="5"/>
  <c r="F906" i="5"/>
  <c r="G906" i="5"/>
  <c r="J905" i="5"/>
  <c r="K905" i="5" s="1"/>
  <c r="L905" i="5"/>
  <c r="D1191" i="5"/>
  <c r="J599" i="5"/>
  <c r="K599" i="5" s="1"/>
  <c r="M139" i="5"/>
  <c r="L140" i="5"/>
  <c r="J140" i="5"/>
  <c r="K140" i="5" s="1"/>
  <c r="M598" i="5"/>
  <c r="A142" i="5"/>
  <c r="B141" i="5"/>
  <c r="B567" i="5"/>
  <c r="A568" i="5"/>
  <c r="L599" i="5"/>
  <c r="F600" i="5"/>
  <c r="G600" i="5"/>
  <c r="C595" i="5"/>
  <c r="D594" i="5"/>
  <c r="E142" i="5"/>
  <c r="F142" i="5" s="1"/>
  <c r="G141" i="5"/>
  <c r="D140" i="5" l="1"/>
  <c r="C141" i="5"/>
  <c r="C3212" i="5"/>
  <c r="D3211" i="5"/>
  <c r="J3210" i="5"/>
  <c r="K3210" i="5" s="1"/>
  <c r="M3210" i="5" s="1"/>
  <c r="L3210" i="5"/>
  <c r="F3211" i="5"/>
  <c r="E3212" i="5"/>
  <c r="G3211" i="5"/>
  <c r="M3209" i="5"/>
  <c r="C2681" i="5"/>
  <c r="D2680" i="5"/>
  <c r="A2680" i="5"/>
  <c r="B2679" i="5"/>
  <c r="J2679" i="5"/>
  <c r="K2679" i="5" s="1"/>
  <c r="L2679" i="5"/>
  <c r="G2680" i="5"/>
  <c r="E2681" i="5"/>
  <c r="F2680" i="5"/>
  <c r="M2678" i="5"/>
  <c r="A2255" i="5"/>
  <c r="B2254" i="5"/>
  <c r="A2571" i="5"/>
  <c r="B2570" i="5"/>
  <c r="M2569" i="5"/>
  <c r="E2572" i="5"/>
  <c r="G2571" i="5"/>
  <c r="F2571" i="5"/>
  <c r="L2570" i="5"/>
  <c r="J2570" i="5"/>
  <c r="K2570" i="5" s="1"/>
  <c r="D2574" i="5"/>
  <c r="C2575" i="5"/>
  <c r="C2148" i="5"/>
  <c r="D2147" i="5"/>
  <c r="E2149" i="5"/>
  <c r="F2148" i="5"/>
  <c r="G2148" i="5"/>
  <c r="M2146" i="5"/>
  <c r="J2147" i="5"/>
  <c r="K2147" i="5" s="1"/>
  <c r="L2147" i="5"/>
  <c r="A1977" i="5"/>
  <c r="B1976" i="5"/>
  <c r="J1976" i="5"/>
  <c r="K1976" i="5" s="1"/>
  <c r="L1976" i="5"/>
  <c r="E1978" i="5"/>
  <c r="G1977" i="5"/>
  <c r="F1977" i="5"/>
  <c r="C1981" i="5"/>
  <c r="D1980" i="5"/>
  <c r="C1653" i="5"/>
  <c r="D1652" i="5"/>
  <c r="M1645" i="5"/>
  <c r="J1646" i="5"/>
  <c r="K1646" i="5" s="1"/>
  <c r="L1646" i="5"/>
  <c r="E1648" i="5"/>
  <c r="F1647" i="5"/>
  <c r="G1647" i="5"/>
  <c r="C1447" i="5"/>
  <c r="D1446" i="5"/>
  <c r="F1444" i="5"/>
  <c r="E1445" i="5"/>
  <c r="G1444" i="5"/>
  <c r="J1443" i="5"/>
  <c r="K1443" i="5" s="1"/>
  <c r="L1443" i="5"/>
  <c r="C908" i="5"/>
  <c r="D907" i="5"/>
  <c r="B1191" i="5"/>
  <c r="A1192" i="5"/>
  <c r="M905" i="5"/>
  <c r="J906" i="5"/>
  <c r="K906" i="5" s="1"/>
  <c r="M906" i="5" s="1"/>
  <c r="L906" i="5"/>
  <c r="D1192" i="5"/>
  <c r="E908" i="5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F907" i="5"/>
  <c r="G907" i="5"/>
  <c r="J600" i="5"/>
  <c r="K600" i="5" s="1"/>
  <c r="M140" i="5"/>
  <c r="L141" i="5"/>
  <c r="J141" i="5"/>
  <c r="K141" i="5" s="1"/>
  <c r="M599" i="5"/>
  <c r="B568" i="5"/>
  <c r="A569" i="5"/>
  <c r="A143" i="5"/>
  <c r="B142" i="5"/>
  <c r="F601" i="5"/>
  <c r="G601" i="5"/>
  <c r="L600" i="5"/>
  <c r="C596" i="5"/>
  <c r="D595" i="5"/>
  <c r="E143" i="5"/>
  <c r="F143" i="5" s="1"/>
  <c r="G142" i="5"/>
  <c r="D141" i="5" l="1"/>
  <c r="C142" i="5"/>
  <c r="D3212" i="5"/>
  <c r="C3213" i="5"/>
  <c r="J3211" i="5"/>
  <c r="K3211" i="5" s="1"/>
  <c r="L3211" i="5"/>
  <c r="F3212" i="5"/>
  <c r="E3213" i="5"/>
  <c r="G3212" i="5"/>
  <c r="A2681" i="5"/>
  <c r="B2680" i="5"/>
  <c r="C2682" i="5"/>
  <c r="D2681" i="5"/>
  <c r="E2682" i="5"/>
  <c r="F2681" i="5"/>
  <c r="G2681" i="5"/>
  <c r="J2680" i="5"/>
  <c r="K2680" i="5" s="1"/>
  <c r="L2680" i="5"/>
  <c r="M2679" i="5"/>
  <c r="G910" i="5"/>
  <c r="F910" i="5"/>
  <c r="F909" i="5"/>
  <c r="G909" i="5"/>
  <c r="C909" i="5"/>
  <c r="D908" i="5"/>
  <c r="A2572" i="5"/>
  <c r="B2571" i="5"/>
  <c r="B2255" i="5"/>
  <c r="A2256" i="5"/>
  <c r="C2576" i="5"/>
  <c r="D2575" i="5"/>
  <c r="J2571" i="5"/>
  <c r="K2571" i="5" s="1"/>
  <c r="L2571" i="5"/>
  <c r="E2573" i="5"/>
  <c r="F2572" i="5"/>
  <c r="G2572" i="5"/>
  <c r="M2570" i="5"/>
  <c r="D2148" i="5"/>
  <c r="C2149" i="5"/>
  <c r="M2147" i="5"/>
  <c r="J2148" i="5"/>
  <c r="K2148" i="5" s="1"/>
  <c r="L2148" i="5"/>
  <c r="F2149" i="5"/>
  <c r="E2150" i="5"/>
  <c r="G2149" i="5"/>
  <c r="A1978" i="5"/>
  <c r="B1977" i="5"/>
  <c r="F1978" i="5"/>
  <c r="E1979" i="5"/>
  <c r="G1978" i="5"/>
  <c r="J1977" i="5"/>
  <c r="K1977" i="5" s="1"/>
  <c r="L1977" i="5"/>
  <c r="M1976" i="5"/>
  <c r="D1981" i="5"/>
  <c r="C1982" i="5"/>
  <c r="C1983" i="5" s="1"/>
  <c r="M1646" i="5"/>
  <c r="J1647" i="5"/>
  <c r="K1647" i="5" s="1"/>
  <c r="L1647" i="5"/>
  <c r="C1654" i="5"/>
  <c r="D1653" i="5"/>
  <c r="E1649" i="5"/>
  <c r="F1648" i="5"/>
  <c r="G1648" i="5"/>
  <c r="J1444" i="5"/>
  <c r="K1444" i="5" s="1"/>
  <c r="M1444" i="5" s="1"/>
  <c r="L1444" i="5"/>
  <c r="E1446" i="5"/>
  <c r="F1445" i="5"/>
  <c r="G1445" i="5"/>
  <c r="M1443" i="5"/>
  <c r="C1448" i="5"/>
  <c r="D1447" i="5"/>
  <c r="A1193" i="5"/>
  <c r="B1192" i="5"/>
  <c r="D1193" i="5"/>
  <c r="J907" i="5"/>
  <c r="K907" i="5" s="1"/>
  <c r="L907" i="5"/>
  <c r="F908" i="5"/>
  <c r="G908" i="5"/>
  <c r="J601" i="5"/>
  <c r="K601" i="5" s="1"/>
  <c r="M141" i="5"/>
  <c r="L142" i="5"/>
  <c r="J142" i="5"/>
  <c r="K142" i="5" s="1"/>
  <c r="M600" i="5"/>
  <c r="A144" i="5"/>
  <c r="A145" i="5" s="1"/>
  <c r="A146" i="5" s="1"/>
  <c r="B146" i="5" s="1"/>
  <c r="B143" i="5"/>
  <c r="B569" i="5"/>
  <c r="A570" i="5"/>
  <c r="L601" i="5"/>
  <c r="F602" i="5"/>
  <c r="G602" i="5"/>
  <c r="E603" i="5"/>
  <c r="C597" i="5"/>
  <c r="D596" i="5"/>
  <c r="E144" i="5"/>
  <c r="G143" i="5"/>
  <c r="A148" i="5" l="1"/>
  <c r="B148" i="5" s="1"/>
  <c r="A147" i="5"/>
  <c r="B147" i="5" s="1"/>
  <c r="A150" i="5"/>
  <c r="B150" i="5" s="1"/>
  <c r="A149" i="5"/>
  <c r="B149" i="5" s="1"/>
  <c r="A152" i="5"/>
  <c r="B152" i="5" s="1"/>
  <c r="A151" i="5"/>
  <c r="B151" i="5" s="1"/>
  <c r="A154" i="5"/>
  <c r="B154" i="5" s="1"/>
  <c r="A153" i="5"/>
  <c r="B153" i="5" s="1"/>
  <c r="A156" i="5"/>
  <c r="B156" i="5" s="1"/>
  <c r="A155" i="5"/>
  <c r="B155" i="5" s="1"/>
  <c r="B145" i="5"/>
  <c r="A157" i="5"/>
  <c r="D1983" i="5"/>
  <c r="C1984" i="5"/>
  <c r="D1984" i="5" s="1"/>
  <c r="D142" i="5"/>
  <c r="C143" i="5"/>
  <c r="C3214" i="5"/>
  <c r="D3213" i="5"/>
  <c r="F3213" i="5"/>
  <c r="E3214" i="5"/>
  <c r="G3213" i="5"/>
  <c r="J3212" i="5"/>
  <c r="K3212" i="5" s="1"/>
  <c r="L3212" i="5"/>
  <c r="M3211" i="5"/>
  <c r="C2683" i="5"/>
  <c r="D2682" i="5"/>
  <c r="A2682" i="5"/>
  <c r="B2681" i="5"/>
  <c r="M2680" i="5"/>
  <c r="J2681" i="5"/>
  <c r="K2681" i="5" s="1"/>
  <c r="M2681" i="5" s="1"/>
  <c r="L2681" i="5"/>
  <c r="E2683" i="5"/>
  <c r="F2682" i="5"/>
  <c r="G2682" i="5"/>
  <c r="D909" i="5"/>
  <c r="C910" i="5"/>
  <c r="F911" i="5"/>
  <c r="G911" i="5"/>
  <c r="J911" i="5" s="1"/>
  <c r="K911" i="5" s="1"/>
  <c r="L909" i="5"/>
  <c r="J909" i="5"/>
  <c r="K909" i="5" s="1"/>
  <c r="F144" i="5"/>
  <c r="E145" i="5"/>
  <c r="B2256" i="5"/>
  <c r="A2257" i="5"/>
  <c r="A2573" i="5"/>
  <c r="B2572" i="5"/>
  <c r="F2573" i="5"/>
  <c r="E2574" i="5"/>
  <c r="G2573" i="5"/>
  <c r="M2571" i="5"/>
  <c r="C2577" i="5"/>
  <c r="D2576" i="5"/>
  <c r="L2572" i="5"/>
  <c r="J2572" i="5"/>
  <c r="K2572" i="5" s="1"/>
  <c r="D2149" i="5"/>
  <c r="C2150" i="5"/>
  <c r="J2149" i="5"/>
  <c r="K2149" i="5" s="1"/>
  <c r="L2149" i="5"/>
  <c r="F2150" i="5"/>
  <c r="E2151" i="5"/>
  <c r="G2150" i="5"/>
  <c r="M2148" i="5"/>
  <c r="B1978" i="5"/>
  <c r="A1979" i="5"/>
  <c r="J1978" i="5"/>
  <c r="K1978" i="5" s="1"/>
  <c r="L1978" i="5"/>
  <c r="F1979" i="5"/>
  <c r="E1980" i="5"/>
  <c r="G1979" i="5"/>
  <c r="M1977" i="5"/>
  <c r="D1982" i="5"/>
  <c r="C1985" i="5"/>
  <c r="C1655" i="5"/>
  <c r="D1654" i="5"/>
  <c r="M1647" i="5"/>
  <c r="J1648" i="5"/>
  <c r="K1648" i="5" s="1"/>
  <c r="L1648" i="5"/>
  <c r="E1650" i="5"/>
  <c r="G1649" i="5"/>
  <c r="F1649" i="5"/>
  <c r="E1447" i="5"/>
  <c r="F1446" i="5"/>
  <c r="G1446" i="5"/>
  <c r="D1448" i="5"/>
  <c r="C1449" i="5"/>
  <c r="L1445" i="5"/>
  <c r="J1445" i="5"/>
  <c r="K1445" i="5" s="1"/>
  <c r="B1193" i="5"/>
  <c r="A1194" i="5"/>
  <c r="E1185" i="5"/>
  <c r="F1184" i="5"/>
  <c r="G1184" i="5"/>
  <c r="M907" i="5"/>
  <c r="J908" i="5"/>
  <c r="K908" i="5" s="1"/>
  <c r="M908" i="5" s="1"/>
  <c r="L908" i="5"/>
  <c r="D1194" i="5"/>
  <c r="J602" i="5"/>
  <c r="K602" i="5" s="1"/>
  <c r="M142" i="5"/>
  <c r="L143" i="5"/>
  <c r="J143" i="5"/>
  <c r="K143" i="5" s="1"/>
  <c r="M601" i="5"/>
  <c r="B570" i="5"/>
  <c r="A571" i="5"/>
  <c r="A171" i="5"/>
  <c r="B144" i="5"/>
  <c r="F603" i="5"/>
  <c r="E604" i="5"/>
  <c r="G603" i="5"/>
  <c r="L602" i="5"/>
  <c r="C598" i="5"/>
  <c r="C599" i="5" s="1"/>
  <c r="C600" i="5" s="1"/>
  <c r="D597" i="5"/>
  <c r="E171" i="5"/>
  <c r="F171" i="5" s="1"/>
  <c r="G144" i="5"/>
  <c r="F921" i="5" l="1"/>
  <c r="F923" i="5"/>
  <c r="F939" i="5"/>
  <c r="G942" i="5"/>
  <c r="F946" i="5"/>
  <c r="F965" i="5"/>
  <c r="G965" i="5"/>
  <c r="G972" i="5"/>
  <c r="F976" i="5"/>
  <c r="F979" i="5"/>
  <c r="G991" i="5"/>
  <c r="G1016" i="5"/>
  <c r="G1018" i="5"/>
  <c r="F1026" i="5"/>
  <c r="F1037" i="5"/>
  <c r="F1043" i="5"/>
  <c r="G1050" i="5"/>
  <c r="F1065" i="5"/>
  <c r="F1067" i="5"/>
  <c r="F1069" i="5"/>
  <c r="F1074" i="5"/>
  <c r="F1077" i="5"/>
  <c r="F1079" i="5"/>
  <c r="G1085" i="5"/>
  <c r="F1087" i="5"/>
  <c r="F1092" i="5"/>
  <c r="G1098" i="5"/>
  <c r="F1100" i="5"/>
  <c r="F1104" i="5"/>
  <c r="F1106" i="5"/>
  <c r="F1122" i="5"/>
  <c r="G1136" i="5"/>
  <c r="G1159" i="5"/>
  <c r="F1161" i="5"/>
  <c r="F1163" i="5"/>
  <c r="G1165" i="5"/>
  <c r="G1168" i="5"/>
  <c r="G1170" i="5"/>
  <c r="F1172" i="5"/>
  <c r="F1174" i="5"/>
  <c r="F1176" i="5"/>
  <c r="G1178" i="5"/>
  <c r="F1180" i="5"/>
  <c r="F1182" i="5"/>
  <c r="A159" i="5"/>
  <c r="B159" i="5" s="1"/>
  <c r="A158" i="5"/>
  <c r="B158" i="5" s="1"/>
  <c r="A161" i="5"/>
  <c r="B161" i="5" s="1"/>
  <c r="A160" i="5"/>
  <c r="B160" i="5" s="1"/>
  <c r="A162" i="5"/>
  <c r="B162" i="5" s="1"/>
  <c r="A164" i="5"/>
  <c r="B164" i="5" s="1"/>
  <c r="A163" i="5"/>
  <c r="B163" i="5" s="1"/>
  <c r="B157" i="5"/>
  <c r="A165" i="5"/>
  <c r="E147" i="5"/>
  <c r="F147" i="5" s="1"/>
  <c r="E146" i="5"/>
  <c r="E149" i="5"/>
  <c r="F149" i="5" s="1"/>
  <c r="E148" i="5"/>
  <c r="E151" i="5"/>
  <c r="F151" i="5" s="1"/>
  <c r="E150" i="5"/>
  <c r="E153" i="5"/>
  <c r="F153" i="5" s="1"/>
  <c r="E152" i="5"/>
  <c r="E155" i="5"/>
  <c r="F155" i="5" s="1"/>
  <c r="E154" i="5"/>
  <c r="E157" i="5"/>
  <c r="E156" i="5"/>
  <c r="D143" i="5"/>
  <c r="C144" i="5"/>
  <c r="M3212" i="5"/>
  <c r="C3215" i="5"/>
  <c r="D3214" i="5"/>
  <c r="J3213" i="5"/>
  <c r="K3213" i="5" s="1"/>
  <c r="L3213" i="5"/>
  <c r="E3215" i="5"/>
  <c r="G3214" i="5"/>
  <c r="F3214" i="5"/>
  <c r="A2683" i="5"/>
  <c r="B2682" i="5"/>
  <c r="C2684" i="5"/>
  <c r="D2683" i="5"/>
  <c r="E2684" i="5"/>
  <c r="F2683" i="5"/>
  <c r="G2683" i="5"/>
  <c r="J2682" i="5"/>
  <c r="K2682" i="5" s="1"/>
  <c r="L2682" i="5"/>
  <c r="L911" i="5"/>
  <c r="F912" i="5"/>
  <c r="G912" i="5"/>
  <c r="L912" i="5" s="1"/>
  <c r="D910" i="5"/>
  <c r="C911" i="5"/>
  <c r="M909" i="5"/>
  <c r="M911" i="5"/>
  <c r="L910" i="5"/>
  <c r="J910" i="5"/>
  <c r="K910" i="5" s="1"/>
  <c r="F145" i="5"/>
  <c r="G145" i="5"/>
  <c r="A2574" i="5"/>
  <c r="B2573" i="5"/>
  <c r="B2257" i="5"/>
  <c r="A2258" i="5"/>
  <c r="M2572" i="5"/>
  <c r="C2578" i="5"/>
  <c r="D2578" i="5" s="1"/>
  <c r="D2577" i="5"/>
  <c r="J2573" i="5"/>
  <c r="K2573" i="5" s="1"/>
  <c r="L2573" i="5"/>
  <c r="F2574" i="5"/>
  <c r="E2575" i="5"/>
  <c r="G2574" i="5"/>
  <c r="D2150" i="5"/>
  <c r="C2151" i="5"/>
  <c r="L2150" i="5"/>
  <c r="J2150" i="5"/>
  <c r="K2150" i="5" s="1"/>
  <c r="G2151" i="5"/>
  <c r="F2151" i="5"/>
  <c r="E2152" i="5"/>
  <c r="M2149" i="5"/>
  <c r="A1980" i="5"/>
  <c r="B1979" i="5"/>
  <c r="J1979" i="5"/>
  <c r="K1979" i="5" s="1"/>
  <c r="M1979" i="5" s="1"/>
  <c r="L1979" i="5"/>
  <c r="G1980" i="5"/>
  <c r="F1980" i="5"/>
  <c r="E1981" i="5"/>
  <c r="M1978" i="5"/>
  <c r="C1986" i="5"/>
  <c r="D1985" i="5"/>
  <c r="G1650" i="5"/>
  <c r="E1651" i="5"/>
  <c r="F1650" i="5"/>
  <c r="C1656" i="5"/>
  <c r="D1655" i="5"/>
  <c r="M1648" i="5"/>
  <c r="J1649" i="5"/>
  <c r="K1649" i="5" s="1"/>
  <c r="L1649" i="5"/>
  <c r="D1449" i="5"/>
  <c r="C1450" i="5"/>
  <c r="J1446" i="5"/>
  <c r="K1446" i="5" s="1"/>
  <c r="M1446" i="5" s="1"/>
  <c r="L1446" i="5"/>
  <c r="M1445" i="5"/>
  <c r="F1447" i="5"/>
  <c r="G1447" i="5"/>
  <c r="E1448" i="5"/>
  <c r="B1194" i="5"/>
  <c r="A1195" i="5"/>
  <c r="D1195" i="5"/>
  <c r="J1184" i="5"/>
  <c r="K1184" i="5" s="1"/>
  <c r="M1184" i="5" s="1"/>
  <c r="L1184" i="5"/>
  <c r="E1186" i="5"/>
  <c r="F1185" i="5"/>
  <c r="G1185" i="5"/>
  <c r="J603" i="5"/>
  <c r="K603" i="5" s="1"/>
  <c r="M143" i="5"/>
  <c r="L144" i="5"/>
  <c r="J144" i="5"/>
  <c r="K144" i="5" s="1"/>
  <c r="M602" i="5"/>
  <c r="A172" i="5"/>
  <c r="B171" i="5"/>
  <c r="B571" i="5"/>
  <c r="A572" i="5"/>
  <c r="L603" i="5"/>
  <c r="F604" i="5"/>
  <c r="E605" i="5"/>
  <c r="G604" i="5"/>
  <c r="D598" i="5"/>
  <c r="E172" i="5"/>
  <c r="F172" i="5" s="1"/>
  <c r="G171" i="5"/>
  <c r="B165" i="5" l="1"/>
  <c r="A166" i="5"/>
  <c r="A167" i="5" s="1"/>
  <c r="B167" i="5" s="1"/>
  <c r="F914" i="5"/>
  <c r="G914" i="5"/>
  <c r="F913" i="5"/>
  <c r="G913" i="5"/>
  <c r="G921" i="5"/>
  <c r="J921" i="5" s="1"/>
  <c r="K921" i="5" s="1"/>
  <c r="F915" i="5"/>
  <c r="G915" i="5"/>
  <c r="F916" i="5"/>
  <c r="G916" i="5"/>
  <c r="G923" i="5"/>
  <c r="L923" i="5" s="1"/>
  <c r="F918" i="5"/>
  <c r="G918" i="5"/>
  <c r="F917" i="5"/>
  <c r="G917" i="5"/>
  <c r="F919" i="5"/>
  <c r="G919" i="5"/>
  <c r="F920" i="5"/>
  <c r="G920" i="5"/>
  <c r="F922" i="5"/>
  <c r="G922" i="5"/>
  <c r="F927" i="5"/>
  <c r="G927" i="5"/>
  <c r="F924" i="5"/>
  <c r="G924" i="5"/>
  <c r="F932" i="5"/>
  <c r="G932" i="5"/>
  <c r="F929" i="5"/>
  <c r="G929" i="5"/>
  <c r="F928" i="5"/>
  <c r="G928" i="5"/>
  <c r="F934" i="5"/>
  <c r="G934" i="5"/>
  <c r="F930" i="5"/>
  <c r="G930" i="5"/>
  <c r="F933" i="5"/>
  <c r="G933" i="5"/>
  <c r="F926" i="5"/>
  <c r="G926" i="5"/>
  <c r="F925" i="5"/>
  <c r="G925" i="5"/>
  <c r="F931" i="5"/>
  <c r="G931" i="5"/>
  <c r="F935" i="5"/>
  <c r="G935" i="5"/>
  <c r="F942" i="5"/>
  <c r="F936" i="5"/>
  <c r="G936" i="5"/>
  <c r="G939" i="5"/>
  <c r="J939" i="5" s="1"/>
  <c r="K939" i="5" s="1"/>
  <c r="F938" i="5"/>
  <c r="G938" i="5"/>
  <c r="G937" i="5"/>
  <c r="F937" i="5"/>
  <c r="G940" i="5"/>
  <c r="F940" i="5"/>
  <c r="F941" i="5"/>
  <c r="G941" i="5"/>
  <c r="G946" i="5"/>
  <c r="L946" i="5" s="1"/>
  <c r="L942" i="5"/>
  <c r="J942" i="5"/>
  <c r="K942" i="5" s="1"/>
  <c r="F944" i="5"/>
  <c r="G944" i="5"/>
  <c r="F943" i="5"/>
  <c r="G943" i="5"/>
  <c r="F945" i="5"/>
  <c r="G945" i="5"/>
  <c r="F948" i="5"/>
  <c r="G948" i="5"/>
  <c r="G947" i="5"/>
  <c r="F947" i="5"/>
  <c r="F949" i="5"/>
  <c r="G949" i="5"/>
  <c r="F960" i="5"/>
  <c r="G960" i="5"/>
  <c r="F951" i="5"/>
  <c r="G951" i="5"/>
  <c r="F955" i="5"/>
  <c r="G955" i="5"/>
  <c r="G956" i="5"/>
  <c r="F956" i="5"/>
  <c r="F952" i="5"/>
  <c r="G952" i="5"/>
  <c r="G961" i="5"/>
  <c r="F961" i="5"/>
  <c r="F959" i="5"/>
  <c r="G959" i="5"/>
  <c r="G953" i="5"/>
  <c r="F953" i="5"/>
  <c r="F957" i="5"/>
  <c r="G957" i="5"/>
  <c r="F958" i="5"/>
  <c r="G958" i="5"/>
  <c r="F962" i="5"/>
  <c r="G962" i="5"/>
  <c r="F950" i="5"/>
  <c r="G950" i="5"/>
  <c r="F954" i="5"/>
  <c r="G954" i="5"/>
  <c r="G964" i="5"/>
  <c r="F964" i="5"/>
  <c r="F963" i="5"/>
  <c r="G963" i="5"/>
  <c r="F972" i="5"/>
  <c r="J965" i="5"/>
  <c r="K965" i="5" s="1"/>
  <c r="M965" i="5" s="1"/>
  <c r="L965" i="5"/>
  <c r="F969" i="5"/>
  <c r="G969" i="5"/>
  <c r="G966" i="5"/>
  <c r="F966" i="5"/>
  <c r="F967" i="5"/>
  <c r="G967" i="5"/>
  <c r="F968" i="5"/>
  <c r="G968" i="5"/>
  <c r="F971" i="5"/>
  <c r="G971" i="5"/>
  <c r="G970" i="5"/>
  <c r="F970" i="5"/>
  <c r="G976" i="5"/>
  <c r="J976" i="5" s="1"/>
  <c r="K976" i="5" s="1"/>
  <c r="L972" i="5"/>
  <c r="J972" i="5"/>
  <c r="K972" i="5" s="1"/>
  <c r="F974" i="5"/>
  <c r="G974" i="5"/>
  <c r="G979" i="5"/>
  <c r="L979" i="5" s="1"/>
  <c r="F973" i="5"/>
  <c r="G973" i="5"/>
  <c r="F975" i="5"/>
  <c r="G975" i="5"/>
  <c r="F978" i="5"/>
  <c r="G978" i="5"/>
  <c r="G977" i="5"/>
  <c r="F977" i="5"/>
  <c r="F980" i="5"/>
  <c r="G980" i="5"/>
  <c r="F981" i="5"/>
  <c r="G981" i="5"/>
  <c r="F982" i="5"/>
  <c r="G982" i="5"/>
  <c r="F991" i="5"/>
  <c r="F983" i="5"/>
  <c r="G983" i="5"/>
  <c r="F984" i="5"/>
  <c r="G984" i="5"/>
  <c r="F985" i="5"/>
  <c r="G985" i="5"/>
  <c r="F986" i="5"/>
  <c r="G986" i="5"/>
  <c r="F988" i="5"/>
  <c r="G988" i="5"/>
  <c r="G987" i="5"/>
  <c r="F987" i="5"/>
  <c r="F990" i="5"/>
  <c r="G990" i="5"/>
  <c r="G989" i="5"/>
  <c r="F989" i="5"/>
  <c r="L991" i="5"/>
  <c r="J991" i="5"/>
  <c r="K991" i="5" s="1"/>
  <c r="G1003" i="5"/>
  <c r="F1003" i="5"/>
  <c r="F993" i="5"/>
  <c r="G993" i="5"/>
  <c r="F995" i="5"/>
  <c r="G995" i="5"/>
  <c r="F1008" i="5"/>
  <c r="G1008" i="5"/>
  <c r="F994" i="5"/>
  <c r="G994" i="5"/>
  <c r="F1002" i="5"/>
  <c r="G1002" i="5"/>
  <c r="F1000" i="5"/>
  <c r="G1000" i="5"/>
  <c r="F1007" i="5"/>
  <c r="G1007" i="5"/>
  <c r="F992" i="5"/>
  <c r="G992" i="5"/>
  <c r="F999" i="5"/>
  <c r="G999" i="5"/>
  <c r="F1001" i="5"/>
  <c r="G1001" i="5"/>
  <c r="F1009" i="5"/>
  <c r="G1009" i="5"/>
  <c r="G1006" i="5"/>
  <c r="F1006" i="5"/>
  <c r="F1005" i="5"/>
  <c r="G1005" i="5"/>
  <c r="F1004" i="5"/>
  <c r="G1004" i="5"/>
  <c r="G998" i="5"/>
  <c r="F998" i="5"/>
  <c r="F997" i="5"/>
  <c r="G997" i="5"/>
  <c r="F996" i="5"/>
  <c r="G996" i="5"/>
  <c r="F1011" i="5"/>
  <c r="G1011" i="5"/>
  <c r="F1013" i="5"/>
  <c r="G1013" i="5"/>
  <c r="F1010" i="5"/>
  <c r="G1010" i="5"/>
  <c r="F1012" i="5"/>
  <c r="G1012" i="5"/>
  <c r="F1018" i="5"/>
  <c r="F1016" i="5"/>
  <c r="F1015" i="5"/>
  <c r="G1015" i="5"/>
  <c r="G1014" i="5"/>
  <c r="F1014" i="5"/>
  <c r="L1016" i="5"/>
  <c r="J1016" i="5"/>
  <c r="K1016" i="5" s="1"/>
  <c r="F1017" i="5"/>
  <c r="G1017" i="5"/>
  <c r="L1018" i="5"/>
  <c r="J1018" i="5"/>
  <c r="K1018" i="5" s="1"/>
  <c r="G1026" i="5"/>
  <c r="L1026" i="5" s="1"/>
  <c r="F1019" i="5"/>
  <c r="G1019" i="5"/>
  <c r="F1020" i="5"/>
  <c r="G1020" i="5"/>
  <c r="G1021" i="5"/>
  <c r="F1021" i="5"/>
  <c r="F1022" i="5"/>
  <c r="G1022" i="5"/>
  <c r="F1024" i="5"/>
  <c r="G1024" i="5"/>
  <c r="G1023" i="5"/>
  <c r="F1023" i="5"/>
  <c r="F1025" i="5"/>
  <c r="G1025" i="5"/>
  <c r="F1028" i="5"/>
  <c r="G1028" i="5"/>
  <c r="F1027" i="5"/>
  <c r="G1027" i="5"/>
  <c r="F1029" i="5"/>
  <c r="G1029" i="5"/>
  <c r="F1031" i="5"/>
  <c r="G1031" i="5"/>
  <c r="F1030" i="5"/>
  <c r="G1030" i="5"/>
  <c r="F1032" i="5"/>
  <c r="G1032" i="5"/>
  <c r="G1037" i="5"/>
  <c r="L1037" i="5" s="1"/>
  <c r="F1034" i="5"/>
  <c r="G1034" i="5"/>
  <c r="F1036" i="5"/>
  <c r="G1036" i="5"/>
  <c r="F1033" i="5"/>
  <c r="G1033" i="5"/>
  <c r="F1035" i="5"/>
  <c r="G1035" i="5"/>
  <c r="G1043" i="5"/>
  <c r="J1043" i="5" s="1"/>
  <c r="K1043" i="5" s="1"/>
  <c r="F1038" i="5"/>
  <c r="G1038" i="5"/>
  <c r="F1040" i="5"/>
  <c r="G1040" i="5"/>
  <c r="F1039" i="5"/>
  <c r="G1039" i="5"/>
  <c r="F1042" i="5"/>
  <c r="G1042" i="5"/>
  <c r="G1041" i="5"/>
  <c r="F1041" i="5"/>
  <c r="F1050" i="5"/>
  <c r="F1045" i="5"/>
  <c r="G1045" i="5"/>
  <c r="F1044" i="5"/>
  <c r="G1044" i="5"/>
  <c r="F1046" i="5"/>
  <c r="G1046" i="5"/>
  <c r="F1048" i="5"/>
  <c r="G1048" i="5"/>
  <c r="F1047" i="5"/>
  <c r="G1047" i="5"/>
  <c r="F1049" i="5"/>
  <c r="G1049" i="5"/>
  <c r="G1065" i="5"/>
  <c r="J1065" i="5" s="1"/>
  <c r="K1065" i="5" s="1"/>
  <c r="L1050" i="5"/>
  <c r="J1050" i="5"/>
  <c r="K1050" i="5" s="1"/>
  <c r="F1051" i="5"/>
  <c r="G1051" i="5"/>
  <c r="F1052" i="5"/>
  <c r="G1052" i="5"/>
  <c r="G1056" i="5"/>
  <c r="F1056" i="5"/>
  <c r="G1053" i="5"/>
  <c r="F1053" i="5"/>
  <c r="F1058" i="5"/>
  <c r="G1058" i="5"/>
  <c r="F1055" i="5"/>
  <c r="G1055" i="5"/>
  <c r="F1054" i="5"/>
  <c r="G1054" i="5"/>
  <c r="G1067" i="5"/>
  <c r="J1067" i="5" s="1"/>
  <c r="K1067" i="5" s="1"/>
  <c r="F1057" i="5"/>
  <c r="G1057" i="5"/>
  <c r="F1060" i="5"/>
  <c r="G1060" i="5"/>
  <c r="F1059" i="5"/>
  <c r="G1059" i="5"/>
  <c r="F1061" i="5"/>
  <c r="G1061" i="5"/>
  <c r="F1063" i="5"/>
  <c r="G1063" i="5"/>
  <c r="F1062" i="5"/>
  <c r="G1062" i="5"/>
  <c r="F1064" i="5"/>
  <c r="G1064" i="5"/>
  <c r="G1069" i="5"/>
  <c r="L1069" i="5" s="1"/>
  <c r="F1066" i="5"/>
  <c r="G1066" i="5"/>
  <c r="G1074" i="5"/>
  <c r="L1074" i="5" s="1"/>
  <c r="F1068" i="5"/>
  <c r="G1068" i="5"/>
  <c r="F1071" i="5"/>
  <c r="G1071" i="5"/>
  <c r="F1073" i="5"/>
  <c r="G1073" i="5"/>
  <c r="F1070" i="5"/>
  <c r="G1070" i="5"/>
  <c r="F1072" i="5"/>
  <c r="G1072" i="5"/>
  <c r="G1077" i="5"/>
  <c r="L1077" i="5" s="1"/>
  <c r="F1075" i="5"/>
  <c r="G1075" i="5"/>
  <c r="F1076" i="5"/>
  <c r="G1076" i="5"/>
  <c r="G1079" i="5"/>
  <c r="L1079" i="5" s="1"/>
  <c r="F1085" i="5"/>
  <c r="F1078" i="5"/>
  <c r="G1078" i="5"/>
  <c r="G1081" i="5"/>
  <c r="F1081" i="5"/>
  <c r="F1080" i="5"/>
  <c r="G1080" i="5"/>
  <c r="F1082" i="5"/>
  <c r="G1082" i="5"/>
  <c r="F1084" i="5"/>
  <c r="G1084" i="5"/>
  <c r="F1083" i="5"/>
  <c r="G1083" i="5"/>
  <c r="G1087" i="5"/>
  <c r="L1087" i="5" s="1"/>
  <c r="L1085" i="5"/>
  <c r="J1085" i="5"/>
  <c r="K1085" i="5" s="1"/>
  <c r="G1092" i="5"/>
  <c r="L1092" i="5" s="1"/>
  <c r="F1098" i="5"/>
  <c r="F1086" i="5"/>
  <c r="G1086" i="5"/>
  <c r="F1089" i="5"/>
  <c r="G1089" i="5"/>
  <c r="G1088" i="5"/>
  <c r="F1088" i="5"/>
  <c r="F1091" i="5"/>
  <c r="G1091" i="5"/>
  <c r="G1090" i="5"/>
  <c r="F1090" i="5"/>
  <c r="F1094" i="5"/>
  <c r="G1094" i="5"/>
  <c r="F1093" i="5"/>
  <c r="G1093" i="5"/>
  <c r="F1095" i="5"/>
  <c r="G1095" i="5"/>
  <c r="F1096" i="5"/>
  <c r="G1096" i="5"/>
  <c r="F1097" i="5"/>
  <c r="G1097" i="5"/>
  <c r="G1100" i="5"/>
  <c r="J1100" i="5" s="1"/>
  <c r="K1100" i="5" s="1"/>
  <c r="M1100" i="5" s="1"/>
  <c r="L1098" i="5"/>
  <c r="J1098" i="5"/>
  <c r="K1098" i="5" s="1"/>
  <c r="F1099" i="5"/>
  <c r="G1099" i="5"/>
  <c r="G1104" i="5"/>
  <c r="J1104" i="5" s="1"/>
  <c r="K1104" i="5" s="1"/>
  <c r="F1102" i="5"/>
  <c r="G1102" i="5"/>
  <c r="G1101" i="5"/>
  <c r="F1101" i="5"/>
  <c r="F1103" i="5"/>
  <c r="G1103" i="5"/>
  <c r="G1106" i="5"/>
  <c r="J1106" i="5" s="1"/>
  <c r="K1106" i="5" s="1"/>
  <c r="F1105" i="5"/>
  <c r="G1105" i="5"/>
  <c r="F1108" i="5"/>
  <c r="G1108" i="5"/>
  <c r="F1107" i="5"/>
  <c r="G1107" i="5"/>
  <c r="F1109" i="5"/>
  <c r="G1109" i="5"/>
  <c r="F1111" i="5"/>
  <c r="G1111" i="5"/>
  <c r="F1113" i="5"/>
  <c r="G1113" i="5"/>
  <c r="G1110" i="5"/>
  <c r="F1110" i="5"/>
  <c r="F1115" i="5"/>
  <c r="G1115" i="5"/>
  <c r="F1112" i="5"/>
  <c r="G1112" i="5"/>
  <c r="G1116" i="5"/>
  <c r="F1116" i="5"/>
  <c r="F1117" i="5"/>
  <c r="G1117" i="5"/>
  <c r="F1114" i="5"/>
  <c r="G1114" i="5"/>
  <c r="G1122" i="5"/>
  <c r="L1122" i="5" s="1"/>
  <c r="F1119" i="5"/>
  <c r="G1119" i="5"/>
  <c r="F1118" i="5"/>
  <c r="G1118" i="5"/>
  <c r="F1121" i="5"/>
  <c r="G1121" i="5"/>
  <c r="F1120" i="5"/>
  <c r="G1120" i="5"/>
  <c r="G1161" i="5"/>
  <c r="L1161" i="5" s="1"/>
  <c r="F1124" i="5"/>
  <c r="G1124" i="5"/>
  <c r="G1123" i="5"/>
  <c r="F1123" i="5"/>
  <c r="F1126" i="5"/>
  <c r="G1126" i="5"/>
  <c r="F1125" i="5"/>
  <c r="G1125" i="5"/>
  <c r="F1127" i="5"/>
  <c r="G1127" i="5"/>
  <c r="F1136" i="5"/>
  <c r="F1129" i="5"/>
  <c r="G1129" i="5"/>
  <c r="F1128" i="5"/>
  <c r="G1128" i="5"/>
  <c r="G1133" i="5"/>
  <c r="F1133" i="5"/>
  <c r="F1131" i="5"/>
  <c r="G1131" i="5"/>
  <c r="F1130" i="5"/>
  <c r="G1130" i="5"/>
  <c r="F1132" i="5"/>
  <c r="G1132" i="5"/>
  <c r="F1134" i="5"/>
  <c r="G1134" i="5"/>
  <c r="F1135" i="5"/>
  <c r="G1135" i="5"/>
  <c r="F1159" i="5"/>
  <c r="L1136" i="5"/>
  <c r="J1136" i="5"/>
  <c r="K1136" i="5" s="1"/>
  <c r="F1148" i="5"/>
  <c r="G1148" i="5"/>
  <c r="F1147" i="5"/>
  <c r="G1147" i="5"/>
  <c r="F1140" i="5"/>
  <c r="G1140" i="5"/>
  <c r="F1139" i="5"/>
  <c r="G1139" i="5"/>
  <c r="F1153" i="5"/>
  <c r="G1153" i="5"/>
  <c r="G1143" i="5"/>
  <c r="F1143" i="5"/>
  <c r="F1154" i="5"/>
  <c r="G1154" i="5"/>
  <c r="G1145" i="5"/>
  <c r="F1145" i="5"/>
  <c r="F1152" i="5"/>
  <c r="G1152" i="5"/>
  <c r="F1146" i="5"/>
  <c r="G1146" i="5"/>
  <c r="F1137" i="5"/>
  <c r="G1137" i="5"/>
  <c r="F1144" i="5"/>
  <c r="G1144" i="5"/>
  <c r="F1138" i="5"/>
  <c r="G1138" i="5"/>
  <c r="F1150" i="5"/>
  <c r="G1150" i="5"/>
  <c r="F1157" i="5"/>
  <c r="G1157" i="5"/>
  <c r="G1151" i="5"/>
  <c r="F1151" i="5"/>
  <c r="F1142" i="5"/>
  <c r="G1142" i="5"/>
  <c r="F1149" i="5"/>
  <c r="G1149" i="5"/>
  <c r="F1156" i="5"/>
  <c r="G1156" i="5"/>
  <c r="F1155" i="5"/>
  <c r="G1155" i="5"/>
  <c r="F1141" i="5"/>
  <c r="G1141" i="5"/>
  <c r="F1165" i="5"/>
  <c r="F1158" i="5"/>
  <c r="G1158" i="5"/>
  <c r="G1163" i="5"/>
  <c r="J1163" i="5" s="1"/>
  <c r="K1163" i="5" s="1"/>
  <c r="L1159" i="5"/>
  <c r="J1159" i="5"/>
  <c r="K1159" i="5" s="1"/>
  <c r="F1168" i="5"/>
  <c r="F1160" i="5"/>
  <c r="G1160" i="5"/>
  <c r="F1162" i="5"/>
  <c r="G1162" i="5"/>
  <c r="F1164" i="5"/>
  <c r="G1164" i="5"/>
  <c r="L1165" i="5"/>
  <c r="J1165" i="5"/>
  <c r="K1165" i="5" s="1"/>
  <c r="F1170" i="5"/>
  <c r="F1167" i="5"/>
  <c r="G1167" i="5"/>
  <c r="G1166" i="5"/>
  <c r="F1166" i="5"/>
  <c r="G1172" i="5"/>
  <c r="L1172" i="5" s="1"/>
  <c r="L1168" i="5"/>
  <c r="J1168" i="5"/>
  <c r="K1168" i="5" s="1"/>
  <c r="F1169" i="5"/>
  <c r="G1169" i="5"/>
  <c r="L1170" i="5"/>
  <c r="J1170" i="5"/>
  <c r="K1170" i="5" s="1"/>
  <c r="G1174" i="5"/>
  <c r="L1174" i="5" s="1"/>
  <c r="F1171" i="5"/>
  <c r="G1171" i="5"/>
  <c r="G1180" i="5"/>
  <c r="L1180" i="5" s="1"/>
  <c r="F1178" i="5"/>
  <c r="G1176" i="5"/>
  <c r="L1176" i="5" s="1"/>
  <c r="F1173" i="5"/>
  <c r="G1173" i="5"/>
  <c r="F1175" i="5"/>
  <c r="G1175" i="5"/>
  <c r="F1177" i="5"/>
  <c r="G1177" i="5"/>
  <c r="L1178" i="5"/>
  <c r="J1178" i="5"/>
  <c r="K1178" i="5" s="1"/>
  <c r="G1182" i="5"/>
  <c r="L1182" i="5" s="1"/>
  <c r="F1179" i="5"/>
  <c r="G1179" i="5"/>
  <c r="F1181" i="5"/>
  <c r="G1181" i="5"/>
  <c r="G1183" i="5"/>
  <c r="F1183" i="5"/>
  <c r="E159" i="5"/>
  <c r="F159" i="5" s="1"/>
  <c r="E158" i="5"/>
  <c r="E161" i="5"/>
  <c r="G161" i="5" s="1"/>
  <c r="E160" i="5"/>
  <c r="E162" i="5"/>
  <c r="E164" i="5"/>
  <c r="F164" i="5" s="1"/>
  <c r="E163" i="5"/>
  <c r="F157" i="5"/>
  <c r="E165" i="5"/>
  <c r="E166" i="5" s="1"/>
  <c r="G147" i="5"/>
  <c r="L147" i="5" s="1"/>
  <c r="F146" i="5"/>
  <c r="G146" i="5"/>
  <c r="G151" i="5"/>
  <c r="L151" i="5" s="1"/>
  <c r="G149" i="5"/>
  <c r="J149" i="5" s="1"/>
  <c r="K149" i="5" s="1"/>
  <c r="F148" i="5"/>
  <c r="G148" i="5"/>
  <c r="G153" i="5"/>
  <c r="L153" i="5" s="1"/>
  <c r="F150" i="5"/>
  <c r="G150" i="5"/>
  <c r="G155" i="5"/>
  <c r="L155" i="5" s="1"/>
  <c r="J151" i="5"/>
  <c r="K151" i="5" s="1"/>
  <c r="F152" i="5"/>
  <c r="G152" i="5"/>
  <c r="G157" i="5"/>
  <c r="L157" i="5" s="1"/>
  <c r="F154" i="5"/>
  <c r="G154" i="5"/>
  <c r="F156" i="5"/>
  <c r="G156" i="5"/>
  <c r="D144" i="5"/>
  <c r="C145" i="5"/>
  <c r="C146" i="5" s="1"/>
  <c r="D146" i="5" s="1"/>
  <c r="C171" i="5"/>
  <c r="C3216" i="5"/>
  <c r="D3215" i="5"/>
  <c r="M3213" i="5"/>
  <c r="G3215" i="5"/>
  <c r="F3215" i="5"/>
  <c r="E3216" i="5"/>
  <c r="J3214" i="5"/>
  <c r="K3214" i="5" s="1"/>
  <c r="L3214" i="5"/>
  <c r="C2685" i="5"/>
  <c r="D2684" i="5"/>
  <c r="A2684" i="5"/>
  <c r="B2683" i="5"/>
  <c r="J2683" i="5"/>
  <c r="K2683" i="5" s="1"/>
  <c r="M2683" i="5" s="1"/>
  <c r="L2683" i="5"/>
  <c r="M2682" i="5"/>
  <c r="E2685" i="5"/>
  <c r="F2684" i="5"/>
  <c r="G2684" i="5"/>
  <c r="J912" i="5"/>
  <c r="K912" i="5" s="1"/>
  <c r="M912" i="5" s="1"/>
  <c r="C912" i="5"/>
  <c r="D911" i="5"/>
  <c r="M910" i="5"/>
  <c r="L145" i="5"/>
  <c r="J145" i="5"/>
  <c r="K145" i="5" s="1"/>
  <c r="B2258" i="5"/>
  <c r="A2259" i="5"/>
  <c r="B2574" i="5"/>
  <c r="A2575" i="5"/>
  <c r="M2573" i="5"/>
  <c r="J2574" i="5"/>
  <c r="K2574" i="5" s="1"/>
  <c r="L2574" i="5"/>
  <c r="E2576" i="5"/>
  <c r="G2575" i="5"/>
  <c r="F2575" i="5"/>
  <c r="G2153" i="5"/>
  <c r="E2154" i="5"/>
  <c r="F2153" i="5"/>
  <c r="D2151" i="5"/>
  <c r="C2152" i="5"/>
  <c r="G2152" i="5"/>
  <c r="F2152" i="5"/>
  <c r="J2151" i="5"/>
  <c r="K2151" i="5" s="1"/>
  <c r="M2151" i="5" s="1"/>
  <c r="L2151" i="5"/>
  <c r="M2150" i="5"/>
  <c r="B1980" i="5"/>
  <c r="A1981" i="5"/>
  <c r="G1981" i="5"/>
  <c r="F1981" i="5"/>
  <c r="E1982" i="5"/>
  <c r="E1983" i="5" s="1"/>
  <c r="E1984" i="5" s="1"/>
  <c r="J1980" i="5"/>
  <c r="K1980" i="5" s="1"/>
  <c r="M1980" i="5" s="1"/>
  <c r="L1980" i="5"/>
  <c r="D1986" i="5"/>
  <c r="C1987" i="5"/>
  <c r="J1650" i="5"/>
  <c r="K1650" i="5" s="1"/>
  <c r="L1650" i="5"/>
  <c r="C1657" i="5"/>
  <c r="D1656" i="5"/>
  <c r="M1649" i="5"/>
  <c r="E1652" i="5"/>
  <c r="G1651" i="5"/>
  <c r="F1651" i="5"/>
  <c r="D1450" i="5"/>
  <c r="C1451" i="5"/>
  <c r="J1447" i="5"/>
  <c r="K1447" i="5" s="1"/>
  <c r="L1447" i="5"/>
  <c r="E1449" i="5"/>
  <c r="G1448" i="5"/>
  <c r="F1448" i="5"/>
  <c r="A1196" i="5"/>
  <c r="A1197" i="5" s="1"/>
  <c r="B1197" i="5" s="1"/>
  <c r="B1195" i="5"/>
  <c r="E1187" i="5"/>
  <c r="F1186" i="5"/>
  <c r="G1186" i="5"/>
  <c r="D1196" i="5"/>
  <c r="J1185" i="5"/>
  <c r="K1185" i="5" s="1"/>
  <c r="M1185" i="5" s="1"/>
  <c r="L1185" i="5"/>
  <c r="M144" i="5"/>
  <c r="J604" i="5"/>
  <c r="K604" i="5" s="1"/>
  <c r="L171" i="5"/>
  <c r="J171" i="5"/>
  <c r="K171" i="5" s="1"/>
  <c r="M603" i="5"/>
  <c r="B572" i="5"/>
  <c r="A573" i="5"/>
  <c r="A173" i="5"/>
  <c r="B172" i="5"/>
  <c r="L604" i="5"/>
  <c r="F605" i="5"/>
  <c r="E606" i="5"/>
  <c r="G605" i="5"/>
  <c r="D599" i="5"/>
  <c r="E173" i="5"/>
  <c r="F173" i="5" s="1"/>
  <c r="G172" i="5"/>
  <c r="E168" i="5" l="1"/>
  <c r="F168" i="5" s="1"/>
  <c r="E167" i="5"/>
  <c r="A169" i="5"/>
  <c r="B169" i="5" s="1"/>
  <c r="A168" i="5"/>
  <c r="B168" i="5" s="1"/>
  <c r="E170" i="5"/>
  <c r="F170" i="5" s="1"/>
  <c r="E169" i="5"/>
  <c r="B166" i="5"/>
  <c r="A170" i="5"/>
  <c r="B170" i="5" s="1"/>
  <c r="F166" i="5"/>
  <c r="G166" i="5"/>
  <c r="J923" i="5"/>
  <c r="K923" i="5" s="1"/>
  <c r="M923" i="5" s="1"/>
  <c r="L1104" i="5"/>
  <c r="L921" i="5"/>
  <c r="L976" i="5"/>
  <c r="L939" i="5"/>
  <c r="C915" i="5"/>
  <c r="D915" i="5" s="1"/>
  <c r="C914" i="5"/>
  <c r="D914" i="5" s="1"/>
  <c r="C913" i="5"/>
  <c r="D913" i="5" s="1"/>
  <c r="C916" i="5"/>
  <c r="D916" i="5" s="1"/>
  <c r="J915" i="5"/>
  <c r="K915" i="5" s="1"/>
  <c r="L915" i="5"/>
  <c r="L913" i="5"/>
  <c r="J913" i="5"/>
  <c r="K913" i="5" s="1"/>
  <c r="M913" i="5" s="1"/>
  <c r="J914" i="5"/>
  <c r="K914" i="5" s="1"/>
  <c r="L914" i="5"/>
  <c r="J916" i="5"/>
  <c r="K916" i="5" s="1"/>
  <c r="L916" i="5"/>
  <c r="C919" i="5"/>
  <c r="D919" i="5" s="1"/>
  <c r="C917" i="5"/>
  <c r="D917" i="5" s="1"/>
  <c r="C918" i="5"/>
  <c r="D918" i="5" s="1"/>
  <c r="J919" i="5"/>
  <c r="K919" i="5" s="1"/>
  <c r="L919" i="5"/>
  <c r="L917" i="5"/>
  <c r="J917" i="5"/>
  <c r="K917" i="5" s="1"/>
  <c r="J918" i="5"/>
  <c r="K918" i="5" s="1"/>
  <c r="L918" i="5"/>
  <c r="M921" i="5"/>
  <c r="L920" i="5"/>
  <c r="J920" i="5"/>
  <c r="K920" i="5" s="1"/>
  <c r="C921" i="5"/>
  <c r="D921" i="5" s="1"/>
  <c r="C920" i="5"/>
  <c r="D920" i="5" s="1"/>
  <c r="C923" i="5"/>
  <c r="D923" i="5" s="1"/>
  <c r="C922" i="5"/>
  <c r="D922" i="5" s="1"/>
  <c r="L922" i="5"/>
  <c r="J922" i="5"/>
  <c r="K922" i="5" s="1"/>
  <c r="J946" i="5"/>
  <c r="K946" i="5" s="1"/>
  <c r="J933" i="5"/>
  <c r="K933" i="5" s="1"/>
  <c r="L933" i="5"/>
  <c r="L929" i="5"/>
  <c r="J929" i="5"/>
  <c r="K929" i="5" s="1"/>
  <c r="J931" i="5"/>
  <c r="K931" i="5" s="1"/>
  <c r="L931" i="5"/>
  <c r="J930" i="5"/>
  <c r="K930" i="5" s="1"/>
  <c r="L930" i="5"/>
  <c r="L932" i="5"/>
  <c r="J932" i="5"/>
  <c r="K932" i="5" s="1"/>
  <c r="J925" i="5"/>
  <c r="K925" i="5" s="1"/>
  <c r="M925" i="5" s="1"/>
  <c r="L925" i="5"/>
  <c r="J934" i="5"/>
  <c r="K934" i="5" s="1"/>
  <c r="M934" i="5" s="1"/>
  <c r="L934" i="5"/>
  <c r="L924" i="5"/>
  <c r="J924" i="5"/>
  <c r="K924" i="5" s="1"/>
  <c r="M924" i="5" s="1"/>
  <c r="C926" i="5"/>
  <c r="D926" i="5" s="1"/>
  <c r="C934" i="5"/>
  <c r="D934" i="5" s="1"/>
  <c r="C929" i="5"/>
  <c r="D929" i="5" s="1"/>
  <c r="C924" i="5"/>
  <c r="D924" i="5" s="1"/>
  <c r="C932" i="5"/>
  <c r="D932" i="5" s="1"/>
  <c r="C927" i="5"/>
  <c r="D927" i="5" s="1"/>
  <c r="C930" i="5"/>
  <c r="D930" i="5" s="1"/>
  <c r="C925" i="5"/>
  <c r="D925" i="5" s="1"/>
  <c r="C933" i="5"/>
  <c r="D933" i="5" s="1"/>
  <c r="C928" i="5"/>
  <c r="D928" i="5" s="1"/>
  <c r="C931" i="5"/>
  <c r="D931" i="5" s="1"/>
  <c r="J926" i="5"/>
  <c r="K926" i="5" s="1"/>
  <c r="L926" i="5"/>
  <c r="J928" i="5"/>
  <c r="K928" i="5" s="1"/>
  <c r="L928" i="5"/>
  <c r="J927" i="5"/>
  <c r="K927" i="5" s="1"/>
  <c r="L927" i="5"/>
  <c r="C935" i="5"/>
  <c r="D935" i="5" s="1"/>
  <c r="C936" i="5"/>
  <c r="D936" i="5" s="1"/>
  <c r="J936" i="5"/>
  <c r="K936" i="5" s="1"/>
  <c r="M936" i="5" s="1"/>
  <c r="L936" i="5"/>
  <c r="J935" i="5"/>
  <c r="K935" i="5" s="1"/>
  <c r="L935" i="5"/>
  <c r="C939" i="5"/>
  <c r="D939" i="5" s="1"/>
  <c r="C937" i="5"/>
  <c r="D937" i="5" s="1"/>
  <c r="C938" i="5"/>
  <c r="D938" i="5" s="1"/>
  <c r="L937" i="5"/>
  <c r="J937" i="5"/>
  <c r="K937" i="5" s="1"/>
  <c r="J938" i="5"/>
  <c r="K938" i="5" s="1"/>
  <c r="L938" i="5"/>
  <c r="J979" i="5"/>
  <c r="K979" i="5" s="1"/>
  <c r="M979" i="5" s="1"/>
  <c r="M942" i="5"/>
  <c r="M939" i="5"/>
  <c r="C942" i="5"/>
  <c r="D942" i="5" s="1"/>
  <c r="C940" i="5"/>
  <c r="D940" i="5" s="1"/>
  <c r="C941" i="5"/>
  <c r="D941" i="5" s="1"/>
  <c r="J941" i="5"/>
  <c r="K941" i="5" s="1"/>
  <c r="L941" i="5"/>
  <c r="L940" i="5"/>
  <c r="J940" i="5"/>
  <c r="K940" i="5" s="1"/>
  <c r="J945" i="5"/>
  <c r="K945" i="5" s="1"/>
  <c r="L945" i="5"/>
  <c r="C946" i="5"/>
  <c r="D946" i="5" s="1"/>
  <c r="C945" i="5"/>
  <c r="D945" i="5" s="1"/>
  <c r="C943" i="5"/>
  <c r="D943" i="5" s="1"/>
  <c r="C944" i="5"/>
  <c r="D944" i="5" s="1"/>
  <c r="L943" i="5"/>
  <c r="J943" i="5"/>
  <c r="K943" i="5" s="1"/>
  <c r="J944" i="5"/>
  <c r="K944" i="5" s="1"/>
  <c r="L944" i="5"/>
  <c r="J949" i="5"/>
  <c r="K949" i="5" s="1"/>
  <c r="L949" i="5"/>
  <c r="C949" i="5"/>
  <c r="D949" i="5" s="1"/>
  <c r="C947" i="5"/>
  <c r="D947" i="5" s="1"/>
  <c r="C948" i="5"/>
  <c r="D948" i="5" s="1"/>
  <c r="L947" i="5"/>
  <c r="J947" i="5"/>
  <c r="K947" i="5" s="1"/>
  <c r="M947" i="5" s="1"/>
  <c r="J948" i="5"/>
  <c r="K948" i="5" s="1"/>
  <c r="L948" i="5"/>
  <c r="L950" i="5"/>
  <c r="J950" i="5"/>
  <c r="K950" i="5" s="1"/>
  <c r="M950" i="5" s="1"/>
  <c r="L963" i="5"/>
  <c r="J963" i="5"/>
  <c r="K963" i="5" s="1"/>
  <c r="J962" i="5"/>
  <c r="K962" i="5" s="1"/>
  <c r="L962" i="5"/>
  <c r="J959" i="5"/>
  <c r="K959" i="5" s="1"/>
  <c r="M959" i="5" s="1"/>
  <c r="L959" i="5"/>
  <c r="L955" i="5"/>
  <c r="J955" i="5"/>
  <c r="K955" i="5" s="1"/>
  <c r="J956" i="5"/>
  <c r="K956" i="5" s="1"/>
  <c r="M956" i="5" s="1"/>
  <c r="L956" i="5"/>
  <c r="L958" i="5"/>
  <c r="J958" i="5"/>
  <c r="K958" i="5" s="1"/>
  <c r="M958" i="5" s="1"/>
  <c r="J951" i="5"/>
  <c r="K951" i="5" s="1"/>
  <c r="M951" i="5" s="1"/>
  <c r="L951" i="5"/>
  <c r="J953" i="5"/>
  <c r="K953" i="5" s="1"/>
  <c r="M953" i="5" s="1"/>
  <c r="L953" i="5"/>
  <c r="J964" i="5"/>
  <c r="K964" i="5" s="1"/>
  <c r="M964" i="5" s="1"/>
  <c r="L964" i="5"/>
  <c r="J961" i="5"/>
  <c r="K961" i="5" s="1"/>
  <c r="L961" i="5"/>
  <c r="J954" i="5"/>
  <c r="K954" i="5" s="1"/>
  <c r="L954" i="5"/>
  <c r="J957" i="5"/>
  <c r="K957" i="5" s="1"/>
  <c r="L957" i="5"/>
  <c r="J952" i="5"/>
  <c r="K952" i="5" s="1"/>
  <c r="L952" i="5"/>
  <c r="J960" i="5"/>
  <c r="K960" i="5" s="1"/>
  <c r="L960" i="5"/>
  <c r="C965" i="5"/>
  <c r="D965" i="5" s="1"/>
  <c r="C952" i="5"/>
  <c r="D952" i="5" s="1"/>
  <c r="C960" i="5"/>
  <c r="D960" i="5" s="1"/>
  <c r="C955" i="5"/>
  <c r="D955" i="5" s="1"/>
  <c r="C963" i="5"/>
  <c r="D963" i="5" s="1"/>
  <c r="C950" i="5"/>
  <c r="D950" i="5" s="1"/>
  <c r="C958" i="5"/>
  <c r="D958" i="5" s="1"/>
  <c r="C957" i="5"/>
  <c r="D957" i="5" s="1"/>
  <c r="C953" i="5"/>
  <c r="D953" i="5" s="1"/>
  <c r="C961" i="5"/>
  <c r="D961" i="5" s="1"/>
  <c r="C956" i="5"/>
  <c r="D956" i="5" s="1"/>
  <c r="C964" i="5"/>
  <c r="D964" i="5" s="1"/>
  <c r="C951" i="5"/>
  <c r="D951" i="5" s="1"/>
  <c r="C959" i="5"/>
  <c r="D959" i="5" s="1"/>
  <c r="C954" i="5"/>
  <c r="D954" i="5" s="1"/>
  <c r="C962" i="5"/>
  <c r="D962" i="5" s="1"/>
  <c r="L968" i="5"/>
  <c r="J968" i="5"/>
  <c r="K968" i="5" s="1"/>
  <c r="C968" i="5"/>
  <c r="D968" i="5" s="1"/>
  <c r="C966" i="5"/>
  <c r="D966" i="5" s="1"/>
  <c r="C969" i="5"/>
  <c r="D969" i="5" s="1"/>
  <c r="C967" i="5"/>
  <c r="D967" i="5" s="1"/>
  <c r="J967" i="5"/>
  <c r="K967" i="5" s="1"/>
  <c r="L967" i="5"/>
  <c r="L966" i="5"/>
  <c r="J966" i="5"/>
  <c r="K966" i="5" s="1"/>
  <c r="J969" i="5"/>
  <c r="K969" i="5" s="1"/>
  <c r="M969" i="5" s="1"/>
  <c r="L969" i="5"/>
  <c r="C972" i="5"/>
  <c r="D972" i="5" s="1"/>
  <c r="C970" i="5"/>
  <c r="D970" i="5" s="1"/>
  <c r="C971" i="5"/>
  <c r="D971" i="5" s="1"/>
  <c r="M972" i="5"/>
  <c r="L970" i="5"/>
  <c r="J970" i="5"/>
  <c r="K970" i="5" s="1"/>
  <c r="J971" i="5"/>
  <c r="K971" i="5" s="1"/>
  <c r="L971" i="5"/>
  <c r="J975" i="5"/>
  <c r="K975" i="5" s="1"/>
  <c r="L975" i="5"/>
  <c r="C976" i="5"/>
  <c r="D976" i="5" s="1"/>
  <c r="C975" i="5"/>
  <c r="D975" i="5" s="1"/>
  <c r="C973" i="5"/>
  <c r="D973" i="5" s="1"/>
  <c r="C974" i="5"/>
  <c r="D974" i="5" s="1"/>
  <c r="L973" i="5"/>
  <c r="J973" i="5"/>
  <c r="K973" i="5" s="1"/>
  <c r="J974" i="5"/>
  <c r="K974" i="5" s="1"/>
  <c r="L974" i="5"/>
  <c r="M976" i="5"/>
  <c r="C979" i="5"/>
  <c r="D979" i="5" s="1"/>
  <c r="C977" i="5"/>
  <c r="D977" i="5" s="1"/>
  <c r="C978" i="5"/>
  <c r="D978" i="5" s="1"/>
  <c r="L977" i="5"/>
  <c r="J977" i="5"/>
  <c r="K977" i="5" s="1"/>
  <c r="J978" i="5"/>
  <c r="K978" i="5" s="1"/>
  <c r="L978" i="5"/>
  <c r="C982" i="5"/>
  <c r="D982" i="5" s="1"/>
  <c r="C980" i="5"/>
  <c r="D980" i="5" s="1"/>
  <c r="C981" i="5"/>
  <c r="D981" i="5" s="1"/>
  <c r="L982" i="5"/>
  <c r="J982" i="5"/>
  <c r="K982" i="5" s="1"/>
  <c r="J981" i="5"/>
  <c r="K981" i="5" s="1"/>
  <c r="L981" i="5"/>
  <c r="L980" i="5"/>
  <c r="J980" i="5"/>
  <c r="K980" i="5" s="1"/>
  <c r="J984" i="5"/>
  <c r="K984" i="5" s="1"/>
  <c r="L984" i="5"/>
  <c r="L983" i="5"/>
  <c r="J983" i="5"/>
  <c r="K983" i="5" s="1"/>
  <c r="C983" i="5"/>
  <c r="D983" i="5" s="1"/>
  <c r="C984" i="5"/>
  <c r="D984" i="5" s="1"/>
  <c r="C985" i="5"/>
  <c r="D985" i="5" s="1"/>
  <c r="C986" i="5"/>
  <c r="D986" i="5" s="1"/>
  <c r="J986" i="5"/>
  <c r="K986" i="5" s="1"/>
  <c r="L986" i="5"/>
  <c r="L985" i="5"/>
  <c r="J985" i="5"/>
  <c r="K985" i="5" s="1"/>
  <c r="L987" i="5"/>
  <c r="J987" i="5"/>
  <c r="K987" i="5" s="1"/>
  <c r="J988" i="5"/>
  <c r="K988" i="5" s="1"/>
  <c r="L988" i="5"/>
  <c r="C987" i="5"/>
  <c r="D987" i="5" s="1"/>
  <c r="C988" i="5"/>
  <c r="D988" i="5" s="1"/>
  <c r="C991" i="5"/>
  <c r="D991" i="5" s="1"/>
  <c r="C989" i="5"/>
  <c r="D989" i="5" s="1"/>
  <c r="C990" i="5"/>
  <c r="D990" i="5" s="1"/>
  <c r="L989" i="5"/>
  <c r="J989" i="5"/>
  <c r="K989" i="5" s="1"/>
  <c r="J990" i="5"/>
  <c r="K990" i="5" s="1"/>
  <c r="L990" i="5"/>
  <c r="J1026" i="5"/>
  <c r="K1026" i="5" s="1"/>
  <c r="M991" i="5"/>
  <c r="C994" i="5"/>
  <c r="D994" i="5" s="1"/>
  <c r="C1002" i="5"/>
  <c r="D1002" i="5" s="1"/>
  <c r="C997" i="5"/>
  <c r="D997" i="5" s="1"/>
  <c r="C1005" i="5"/>
  <c r="D1005" i="5" s="1"/>
  <c r="C992" i="5"/>
  <c r="D992" i="5" s="1"/>
  <c r="C1000" i="5"/>
  <c r="D1000" i="5" s="1"/>
  <c r="C1008" i="5"/>
  <c r="D1008" i="5" s="1"/>
  <c r="C995" i="5"/>
  <c r="D995" i="5" s="1"/>
  <c r="C1003" i="5"/>
  <c r="D1003" i="5" s="1"/>
  <c r="C999" i="5"/>
  <c r="D999" i="5" s="1"/>
  <c r="C1007" i="5"/>
  <c r="D1007" i="5" s="1"/>
  <c r="C998" i="5"/>
  <c r="D998" i="5" s="1"/>
  <c r="C1006" i="5"/>
  <c r="D1006" i="5" s="1"/>
  <c r="C993" i="5"/>
  <c r="D993" i="5" s="1"/>
  <c r="C1001" i="5"/>
  <c r="D1001" i="5" s="1"/>
  <c r="C1009" i="5"/>
  <c r="D1009" i="5" s="1"/>
  <c r="C996" i="5"/>
  <c r="D996" i="5" s="1"/>
  <c r="C1004" i="5"/>
  <c r="D1004" i="5" s="1"/>
  <c r="J1009" i="5"/>
  <c r="K1009" i="5" s="1"/>
  <c r="L1009" i="5"/>
  <c r="J1007" i="5"/>
  <c r="K1007" i="5" s="1"/>
  <c r="L1007" i="5"/>
  <c r="L1008" i="5"/>
  <c r="J1008" i="5"/>
  <c r="K1008" i="5" s="1"/>
  <c r="J998" i="5"/>
  <c r="K998" i="5" s="1"/>
  <c r="L998" i="5"/>
  <c r="J1004" i="5"/>
  <c r="K1004" i="5" s="1"/>
  <c r="M1004" i="5" s="1"/>
  <c r="L1004" i="5"/>
  <c r="J1001" i="5"/>
  <c r="K1001" i="5" s="1"/>
  <c r="L1001" i="5"/>
  <c r="L1000" i="5"/>
  <c r="J1000" i="5"/>
  <c r="K1000" i="5" s="1"/>
  <c r="J995" i="5"/>
  <c r="K995" i="5" s="1"/>
  <c r="L995" i="5"/>
  <c r="J996" i="5"/>
  <c r="K996" i="5" s="1"/>
  <c r="L996" i="5"/>
  <c r="L1005" i="5"/>
  <c r="J1005" i="5"/>
  <c r="K1005" i="5" s="1"/>
  <c r="J999" i="5"/>
  <c r="K999" i="5" s="1"/>
  <c r="M999" i="5" s="1"/>
  <c r="L999" i="5"/>
  <c r="L1002" i="5"/>
  <c r="J1002" i="5"/>
  <c r="K1002" i="5" s="1"/>
  <c r="J993" i="5"/>
  <c r="K993" i="5" s="1"/>
  <c r="L993" i="5"/>
  <c r="L997" i="5"/>
  <c r="J997" i="5"/>
  <c r="K997" i="5" s="1"/>
  <c r="L992" i="5"/>
  <c r="J992" i="5"/>
  <c r="K992" i="5" s="1"/>
  <c r="L994" i="5"/>
  <c r="J994" i="5"/>
  <c r="K994" i="5" s="1"/>
  <c r="J1006" i="5"/>
  <c r="K1006" i="5" s="1"/>
  <c r="L1006" i="5"/>
  <c r="J1003" i="5"/>
  <c r="K1003" i="5" s="1"/>
  <c r="L1003" i="5"/>
  <c r="J1012" i="5"/>
  <c r="K1012" i="5" s="1"/>
  <c r="L1012" i="5"/>
  <c r="L1010" i="5"/>
  <c r="J1010" i="5"/>
  <c r="K1010" i="5" s="1"/>
  <c r="C1012" i="5"/>
  <c r="D1012" i="5" s="1"/>
  <c r="C1010" i="5"/>
  <c r="D1010" i="5" s="1"/>
  <c r="C1013" i="5"/>
  <c r="D1013" i="5" s="1"/>
  <c r="C1011" i="5"/>
  <c r="D1011" i="5" s="1"/>
  <c r="J1013" i="5"/>
  <c r="K1013" i="5" s="1"/>
  <c r="L1013" i="5"/>
  <c r="J1011" i="5"/>
  <c r="K1011" i="5" s="1"/>
  <c r="L1011" i="5"/>
  <c r="L1014" i="5"/>
  <c r="J1014" i="5"/>
  <c r="K1014" i="5" s="1"/>
  <c r="C1016" i="5"/>
  <c r="D1016" i="5" s="1"/>
  <c r="C1014" i="5"/>
  <c r="D1014" i="5" s="1"/>
  <c r="C1015" i="5"/>
  <c r="D1015" i="5" s="1"/>
  <c r="J1015" i="5"/>
  <c r="K1015" i="5" s="1"/>
  <c r="M1015" i="5" s="1"/>
  <c r="L1015" i="5"/>
  <c r="M1016" i="5"/>
  <c r="C1018" i="5"/>
  <c r="D1018" i="5" s="1"/>
  <c r="C1017" i="5"/>
  <c r="D1017" i="5" s="1"/>
  <c r="L1017" i="5"/>
  <c r="J1017" i="5"/>
  <c r="K1017" i="5" s="1"/>
  <c r="M1018" i="5"/>
  <c r="J1020" i="5"/>
  <c r="K1020" i="5" s="1"/>
  <c r="L1020" i="5"/>
  <c r="L1019" i="5"/>
  <c r="J1019" i="5"/>
  <c r="K1019" i="5" s="1"/>
  <c r="C1019" i="5"/>
  <c r="D1019" i="5" s="1"/>
  <c r="C1020" i="5"/>
  <c r="D1020" i="5" s="1"/>
  <c r="J1022" i="5"/>
  <c r="K1022" i="5" s="1"/>
  <c r="M1022" i="5" s="1"/>
  <c r="L1022" i="5"/>
  <c r="C1021" i="5"/>
  <c r="D1021" i="5" s="1"/>
  <c r="C1022" i="5"/>
  <c r="D1022" i="5" s="1"/>
  <c r="L1021" i="5"/>
  <c r="J1021" i="5"/>
  <c r="K1021" i="5" s="1"/>
  <c r="C1023" i="5"/>
  <c r="D1023" i="5" s="1"/>
  <c r="C1024" i="5"/>
  <c r="D1024" i="5" s="1"/>
  <c r="L1023" i="5"/>
  <c r="J1023" i="5"/>
  <c r="K1023" i="5" s="1"/>
  <c r="J1024" i="5"/>
  <c r="K1024" i="5" s="1"/>
  <c r="L1024" i="5"/>
  <c r="C1026" i="5"/>
  <c r="D1026" i="5" s="1"/>
  <c r="C1025" i="5"/>
  <c r="D1025" i="5" s="1"/>
  <c r="L1025" i="5"/>
  <c r="J1025" i="5"/>
  <c r="K1025" i="5" s="1"/>
  <c r="J1037" i="5"/>
  <c r="K1037" i="5" s="1"/>
  <c r="M1026" i="5"/>
  <c r="J1029" i="5"/>
  <c r="K1029" i="5" s="1"/>
  <c r="L1029" i="5"/>
  <c r="L1027" i="5"/>
  <c r="J1027" i="5"/>
  <c r="K1027" i="5" s="1"/>
  <c r="J1028" i="5"/>
  <c r="K1028" i="5" s="1"/>
  <c r="L1028" i="5"/>
  <c r="C1029" i="5"/>
  <c r="D1029" i="5" s="1"/>
  <c r="C1027" i="5"/>
  <c r="D1027" i="5" s="1"/>
  <c r="C1028" i="5"/>
  <c r="D1028" i="5" s="1"/>
  <c r="J1032" i="5"/>
  <c r="K1032" i="5" s="1"/>
  <c r="L1032" i="5"/>
  <c r="L1030" i="5"/>
  <c r="J1030" i="5"/>
  <c r="K1030" i="5" s="1"/>
  <c r="C1032" i="5"/>
  <c r="D1032" i="5" s="1"/>
  <c r="C1030" i="5"/>
  <c r="D1030" i="5" s="1"/>
  <c r="C1031" i="5"/>
  <c r="D1031" i="5" s="1"/>
  <c r="J1031" i="5"/>
  <c r="K1031" i="5" s="1"/>
  <c r="L1031" i="5"/>
  <c r="C1037" i="5"/>
  <c r="D1037" i="5" s="1"/>
  <c r="C1035" i="5"/>
  <c r="D1035" i="5" s="1"/>
  <c r="C1033" i="5"/>
  <c r="D1033" i="5" s="1"/>
  <c r="C1036" i="5"/>
  <c r="D1036" i="5" s="1"/>
  <c r="C1034" i="5"/>
  <c r="D1034" i="5" s="1"/>
  <c r="L1043" i="5"/>
  <c r="L1033" i="5"/>
  <c r="J1033" i="5"/>
  <c r="K1033" i="5" s="1"/>
  <c r="J1036" i="5"/>
  <c r="K1036" i="5" s="1"/>
  <c r="L1036" i="5"/>
  <c r="J1034" i="5"/>
  <c r="K1034" i="5" s="1"/>
  <c r="M1034" i="5" s="1"/>
  <c r="L1034" i="5"/>
  <c r="L1035" i="5"/>
  <c r="J1035" i="5"/>
  <c r="K1035" i="5" s="1"/>
  <c r="J1039" i="5"/>
  <c r="K1039" i="5" s="1"/>
  <c r="L1039" i="5"/>
  <c r="C1040" i="5"/>
  <c r="D1040" i="5" s="1"/>
  <c r="C1038" i="5"/>
  <c r="D1038" i="5" s="1"/>
  <c r="C1039" i="5"/>
  <c r="D1039" i="5" s="1"/>
  <c r="L1040" i="5"/>
  <c r="J1040" i="5"/>
  <c r="K1040" i="5" s="1"/>
  <c r="M1040" i="5" s="1"/>
  <c r="L1038" i="5"/>
  <c r="J1038" i="5"/>
  <c r="K1038" i="5" s="1"/>
  <c r="C1043" i="5"/>
  <c r="D1043" i="5" s="1"/>
  <c r="C1041" i="5"/>
  <c r="D1041" i="5" s="1"/>
  <c r="C1042" i="5"/>
  <c r="D1042" i="5" s="1"/>
  <c r="L1041" i="5"/>
  <c r="J1041" i="5"/>
  <c r="K1041" i="5" s="1"/>
  <c r="J1042" i="5"/>
  <c r="K1042" i="5" s="1"/>
  <c r="L1042" i="5"/>
  <c r="M1043" i="5"/>
  <c r="J1046" i="5"/>
  <c r="K1046" i="5" s="1"/>
  <c r="L1046" i="5"/>
  <c r="L1044" i="5"/>
  <c r="J1044" i="5"/>
  <c r="K1044" i="5" s="1"/>
  <c r="C1046" i="5"/>
  <c r="D1046" i="5" s="1"/>
  <c r="C1044" i="5"/>
  <c r="D1044" i="5" s="1"/>
  <c r="C1045" i="5"/>
  <c r="D1045" i="5" s="1"/>
  <c r="J1045" i="5"/>
  <c r="K1045" i="5" s="1"/>
  <c r="M1045" i="5" s="1"/>
  <c r="L1045" i="5"/>
  <c r="L1065" i="5"/>
  <c r="J1049" i="5"/>
  <c r="K1049" i="5" s="1"/>
  <c r="L1049" i="5"/>
  <c r="L1047" i="5"/>
  <c r="J1047" i="5"/>
  <c r="K1047" i="5" s="1"/>
  <c r="C1050" i="5"/>
  <c r="D1050" i="5" s="1"/>
  <c r="C1049" i="5"/>
  <c r="D1049" i="5" s="1"/>
  <c r="C1047" i="5"/>
  <c r="D1047" i="5" s="1"/>
  <c r="C1048" i="5"/>
  <c r="D1048" i="5" s="1"/>
  <c r="J1048" i="5"/>
  <c r="K1048" i="5" s="1"/>
  <c r="L1048" i="5"/>
  <c r="M1050" i="5"/>
  <c r="J1052" i="5"/>
  <c r="K1052" i="5" s="1"/>
  <c r="M1052" i="5" s="1"/>
  <c r="L1052" i="5"/>
  <c r="C1051" i="5"/>
  <c r="D1051" i="5" s="1"/>
  <c r="C1052" i="5"/>
  <c r="D1052" i="5" s="1"/>
  <c r="L1051" i="5"/>
  <c r="J1051" i="5"/>
  <c r="K1051" i="5" s="1"/>
  <c r="M1051" i="5" s="1"/>
  <c r="C1055" i="5"/>
  <c r="D1055" i="5" s="1"/>
  <c r="C1058" i="5"/>
  <c r="D1058" i="5" s="1"/>
  <c r="C1053" i="5"/>
  <c r="D1053" i="5" s="1"/>
  <c r="C1056" i="5"/>
  <c r="D1056" i="5" s="1"/>
  <c r="C1057" i="5"/>
  <c r="D1057" i="5" s="1"/>
  <c r="C1054" i="5"/>
  <c r="D1054" i="5" s="1"/>
  <c r="L1067" i="5"/>
  <c r="L1055" i="5"/>
  <c r="J1055" i="5"/>
  <c r="K1055" i="5" s="1"/>
  <c r="L1058" i="5"/>
  <c r="J1058" i="5"/>
  <c r="K1058" i="5" s="1"/>
  <c r="M1058" i="5" s="1"/>
  <c r="J1057" i="5"/>
  <c r="K1057" i="5" s="1"/>
  <c r="M1057" i="5" s="1"/>
  <c r="L1057" i="5"/>
  <c r="L1053" i="5"/>
  <c r="J1053" i="5"/>
  <c r="K1053" i="5" s="1"/>
  <c r="J1054" i="5"/>
  <c r="K1054" i="5" s="1"/>
  <c r="M1054" i="5" s="1"/>
  <c r="L1054" i="5"/>
  <c r="J1056" i="5"/>
  <c r="K1056" i="5" s="1"/>
  <c r="L1056" i="5"/>
  <c r="L1061" i="5"/>
  <c r="J1061" i="5"/>
  <c r="K1061" i="5" s="1"/>
  <c r="L1059" i="5"/>
  <c r="J1059" i="5"/>
  <c r="K1059" i="5" s="1"/>
  <c r="C1061" i="5"/>
  <c r="D1061" i="5" s="1"/>
  <c r="C1059" i="5"/>
  <c r="D1059" i="5" s="1"/>
  <c r="C1060" i="5"/>
  <c r="D1060" i="5" s="1"/>
  <c r="J1060" i="5"/>
  <c r="K1060" i="5" s="1"/>
  <c r="M1060" i="5" s="1"/>
  <c r="L1060" i="5"/>
  <c r="C1062" i="5"/>
  <c r="D1062" i="5" s="1"/>
  <c r="C1063" i="5"/>
  <c r="D1063" i="5" s="1"/>
  <c r="L1062" i="5"/>
  <c r="J1062" i="5"/>
  <c r="K1062" i="5" s="1"/>
  <c r="J1063" i="5"/>
  <c r="K1063" i="5" s="1"/>
  <c r="L1063" i="5"/>
  <c r="J1069" i="5"/>
  <c r="K1069" i="5" s="1"/>
  <c r="C1065" i="5"/>
  <c r="D1065" i="5" s="1"/>
  <c r="C1064" i="5"/>
  <c r="D1064" i="5" s="1"/>
  <c r="L1064" i="5"/>
  <c r="J1064" i="5"/>
  <c r="K1064" i="5" s="1"/>
  <c r="J1074" i="5"/>
  <c r="K1074" i="5" s="1"/>
  <c r="M1074" i="5" s="1"/>
  <c r="M1065" i="5"/>
  <c r="M1067" i="5"/>
  <c r="C1067" i="5"/>
  <c r="D1067" i="5" s="1"/>
  <c r="C1066" i="5"/>
  <c r="D1066" i="5" s="1"/>
  <c r="L1066" i="5"/>
  <c r="J1066" i="5"/>
  <c r="K1066" i="5" s="1"/>
  <c r="C1069" i="5"/>
  <c r="D1069" i="5" s="1"/>
  <c r="C1068" i="5"/>
  <c r="D1068" i="5" s="1"/>
  <c r="L1068" i="5"/>
  <c r="J1068" i="5"/>
  <c r="K1068" i="5" s="1"/>
  <c r="J1072" i="5"/>
  <c r="K1072" i="5" s="1"/>
  <c r="L1072" i="5"/>
  <c r="L1070" i="5"/>
  <c r="J1070" i="5"/>
  <c r="K1070" i="5" s="1"/>
  <c r="J1087" i="5"/>
  <c r="K1087" i="5" s="1"/>
  <c r="J1073" i="5"/>
  <c r="K1073" i="5" s="1"/>
  <c r="L1073" i="5"/>
  <c r="J1071" i="5"/>
  <c r="K1071" i="5" s="1"/>
  <c r="L1071" i="5"/>
  <c r="C1074" i="5"/>
  <c r="D1074" i="5" s="1"/>
  <c r="C1072" i="5"/>
  <c r="D1072" i="5" s="1"/>
  <c r="C1070" i="5"/>
  <c r="D1070" i="5" s="1"/>
  <c r="C1073" i="5"/>
  <c r="D1073" i="5" s="1"/>
  <c r="C1071" i="5"/>
  <c r="D1071" i="5" s="1"/>
  <c r="J1079" i="5"/>
  <c r="K1079" i="5" s="1"/>
  <c r="J1077" i="5"/>
  <c r="K1077" i="5" s="1"/>
  <c r="J1076" i="5"/>
  <c r="K1076" i="5" s="1"/>
  <c r="L1076" i="5"/>
  <c r="C1077" i="5"/>
  <c r="D1077" i="5" s="1"/>
  <c r="C1075" i="5"/>
  <c r="D1075" i="5" s="1"/>
  <c r="C1076" i="5"/>
  <c r="D1076" i="5" s="1"/>
  <c r="J1075" i="5"/>
  <c r="K1075" i="5" s="1"/>
  <c r="M1075" i="5" s="1"/>
  <c r="L1075" i="5"/>
  <c r="C1079" i="5"/>
  <c r="D1079" i="5" s="1"/>
  <c r="C1078" i="5"/>
  <c r="D1078" i="5" s="1"/>
  <c r="L1078" i="5"/>
  <c r="J1078" i="5"/>
  <c r="K1078" i="5" s="1"/>
  <c r="J1082" i="5"/>
  <c r="K1082" i="5" s="1"/>
  <c r="L1082" i="5"/>
  <c r="J1092" i="5"/>
  <c r="K1092" i="5" s="1"/>
  <c r="L1080" i="5"/>
  <c r="J1080" i="5"/>
  <c r="K1080" i="5" s="1"/>
  <c r="C1080" i="5"/>
  <c r="D1080" i="5" s="1"/>
  <c r="C1081" i="5"/>
  <c r="D1081" i="5" s="1"/>
  <c r="C1082" i="5"/>
  <c r="D1082" i="5" s="1"/>
  <c r="J1081" i="5"/>
  <c r="K1081" i="5" s="1"/>
  <c r="L1081" i="5"/>
  <c r="M1085" i="5"/>
  <c r="C1085" i="5"/>
  <c r="D1085" i="5" s="1"/>
  <c r="C1083" i="5"/>
  <c r="D1083" i="5" s="1"/>
  <c r="C1084" i="5"/>
  <c r="D1084" i="5" s="1"/>
  <c r="L1083" i="5"/>
  <c r="J1083" i="5"/>
  <c r="K1083" i="5" s="1"/>
  <c r="J1084" i="5"/>
  <c r="K1084" i="5" s="1"/>
  <c r="L1084" i="5"/>
  <c r="C1087" i="5"/>
  <c r="D1087" i="5" s="1"/>
  <c r="C1086" i="5"/>
  <c r="D1086" i="5" s="1"/>
  <c r="L1086" i="5"/>
  <c r="J1086" i="5"/>
  <c r="K1086" i="5" s="1"/>
  <c r="L1088" i="5"/>
  <c r="J1088" i="5"/>
  <c r="K1088" i="5" s="1"/>
  <c r="J1089" i="5"/>
  <c r="K1089" i="5" s="1"/>
  <c r="M1089" i="5" s="1"/>
  <c r="L1089" i="5"/>
  <c r="C1088" i="5"/>
  <c r="D1088" i="5" s="1"/>
  <c r="C1089" i="5"/>
  <c r="D1089" i="5" s="1"/>
  <c r="C1092" i="5"/>
  <c r="D1092" i="5" s="1"/>
  <c r="C1090" i="5"/>
  <c r="D1090" i="5" s="1"/>
  <c r="C1091" i="5"/>
  <c r="D1091" i="5" s="1"/>
  <c r="L1090" i="5"/>
  <c r="J1090" i="5"/>
  <c r="K1090" i="5" s="1"/>
  <c r="J1091" i="5"/>
  <c r="K1091" i="5" s="1"/>
  <c r="L1091" i="5"/>
  <c r="C1095" i="5"/>
  <c r="D1095" i="5" s="1"/>
  <c r="C1093" i="5"/>
  <c r="D1093" i="5" s="1"/>
  <c r="C1094" i="5"/>
  <c r="D1094" i="5" s="1"/>
  <c r="L1100" i="5"/>
  <c r="J1095" i="5"/>
  <c r="K1095" i="5" s="1"/>
  <c r="L1095" i="5"/>
  <c r="L1093" i="5"/>
  <c r="J1093" i="5"/>
  <c r="K1093" i="5" s="1"/>
  <c r="J1094" i="5"/>
  <c r="K1094" i="5" s="1"/>
  <c r="L1094" i="5"/>
  <c r="J1097" i="5"/>
  <c r="K1097" i="5" s="1"/>
  <c r="L1097" i="5"/>
  <c r="C1098" i="5"/>
  <c r="D1098" i="5" s="1"/>
  <c r="C1096" i="5"/>
  <c r="D1096" i="5" s="1"/>
  <c r="C1097" i="5"/>
  <c r="D1097" i="5" s="1"/>
  <c r="L1096" i="5"/>
  <c r="J1096" i="5"/>
  <c r="K1096" i="5" s="1"/>
  <c r="M1098" i="5"/>
  <c r="C1100" i="5"/>
  <c r="D1100" i="5" s="1"/>
  <c r="C1099" i="5"/>
  <c r="D1099" i="5" s="1"/>
  <c r="L1099" i="5"/>
  <c r="J1099" i="5"/>
  <c r="K1099" i="5" s="1"/>
  <c r="C1101" i="5"/>
  <c r="D1101" i="5" s="1"/>
  <c r="C1102" i="5"/>
  <c r="D1102" i="5" s="1"/>
  <c r="L1101" i="5"/>
  <c r="J1101" i="5"/>
  <c r="K1101" i="5" s="1"/>
  <c r="J1102" i="5"/>
  <c r="K1102" i="5" s="1"/>
  <c r="L1102" i="5"/>
  <c r="L1106" i="5"/>
  <c r="C1104" i="5"/>
  <c r="D1104" i="5" s="1"/>
  <c r="C1103" i="5"/>
  <c r="D1103" i="5" s="1"/>
  <c r="L1103" i="5"/>
  <c r="J1103" i="5"/>
  <c r="K1103" i="5" s="1"/>
  <c r="M1104" i="5"/>
  <c r="J1161" i="5"/>
  <c r="K1161" i="5" s="1"/>
  <c r="L1105" i="5"/>
  <c r="J1105" i="5"/>
  <c r="K1105" i="5" s="1"/>
  <c r="C1106" i="5"/>
  <c r="D1106" i="5" s="1"/>
  <c r="C1105" i="5"/>
  <c r="D1105" i="5" s="1"/>
  <c r="M1106" i="5"/>
  <c r="C1109" i="5"/>
  <c r="D1109" i="5" s="1"/>
  <c r="C1107" i="5"/>
  <c r="D1107" i="5" s="1"/>
  <c r="C1108" i="5"/>
  <c r="D1108" i="5" s="1"/>
  <c r="J1109" i="5"/>
  <c r="K1109" i="5" s="1"/>
  <c r="L1109" i="5"/>
  <c r="L1107" i="5"/>
  <c r="J1107" i="5"/>
  <c r="K1107" i="5" s="1"/>
  <c r="M1107" i="5" s="1"/>
  <c r="J1122" i="5"/>
  <c r="K1122" i="5" s="1"/>
  <c r="M1122" i="5" s="1"/>
  <c r="J1108" i="5"/>
  <c r="K1108" i="5" s="1"/>
  <c r="M1108" i="5" s="1"/>
  <c r="L1108" i="5"/>
  <c r="J1114" i="5"/>
  <c r="K1114" i="5" s="1"/>
  <c r="L1114" i="5"/>
  <c r="L1115" i="5"/>
  <c r="J1115" i="5"/>
  <c r="K1115" i="5" s="1"/>
  <c r="L1117" i="5"/>
  <c r="J1117" i="5"/>
  <c r="K1117" i="5" s="1"/>
  <c r="L1110" i="5"/>
  <c r="J1110" i="5"/>
  <c r="K1110" i="5" s="1"/>
  <c r="J1113" i="5"/>
  <c r="K1113" i="5" s="1"/>
  <c r="L1113" i="5"/>
  <c r="J1116" i="5"/>
  <c r="K1116" i="5" s="1"/>
  <c r="M1116" i="5" s="1"/>
  <c r="L1116" i="5"/>
  <c r="J1112" i="5"/>
  <c r="K1112" i="5" s="1"/>
  <c r="L1112" i="5"/>
  <c r="J1111" i="5"/>
  <c r="K1111" i="5" s="1"/>
  <c r="M1111" i="5" s="1"/>
  <c r="L1111" i="5"/>
  <c r="C1112" i="5"/>
  <c r="D1112" i="5" s="1"/>
  <c r="C1115" i="5"/>
  <c r="D1115" i="5" s="1"/>
  <c r="C1114" i="5"/>
  <c r="D1114" i="5" s="1"/>
  <c r="C1110" i="5"/>
  <c r="D1110" i="5" s="1"/>
  <c r="C1113" i="5"/>
  <c r="D1113" i="5" s="1"/>
  <c r="C1116" i="5"/>
  <c r="D1116" i="5" s="1"/>
  <c r="C1111" i="5"/>
  <c r="D1111" i="5" s="1"/>
  <c r="C1117" i="5"/>
  <c r="D1117" i="5" s="1"/>
  <c r="L1118" i="5"/>
  <c r="J1118" i="5"/>
  <c r="K1118" i="5" s="1"/>
  <c r="J1119" i="5"/>
  <c r="K1119" i="5" s="1"/>
  <c r="L1119" i="5"/>
  <c r="C1118" i="5"/>
  <c r="D1118" i="5" s="1"/>
  <c r="C1119" i="5"/>
  <c r="D1119" i="5" s="1"/>
  <c r="C1122" i="5"/>
  <c r="D1122" i="5" s="1"/>
  <c r="C1120" i="5"/>
  <c r="D1120" i="5" s="1"/>
  <c r="C1121" i="5"/>
  <c r="D1121" i="5" s="1"/>
  <c r="J1120" i="5"/>
  <c r="K1120" i="5" s="1"/>
  <c r="L1120" i="5"/>
  <c r="J1121" i="5"/>
  <c r="K1121" i="5" s="1"/>
  <c r="L1121" i="5"/>
  <c r="J1176" i="5"/>
  <c r="K1176" i="5" s="1"/>
  <c r="L1163" i="5"/>
  <c r="C1123" i="5"/>
  <c r="D1123" i="5" s="1"/>
  <c r="C1124" i="5"/>
  <c r="D1124" i="5" s="1"/>
  <c r="L1123" i="5"/>
  <c r="J1123" i="5"/>
  <c r="K1123" i="5" s="1"/>
  <c r="J1124" i="5"/>
  <c r="K1124" i="5" s="1"/>
  <c r="L1124" i="5"/>
  <c r="J1127" i="5"/>
  <c r="K1127" i="5" s="1"/>
  <c r="L1127" i="5"/>
  <c r="L1125" i="5"/>
  <c r="J1125" i="5"/>
  <c r="K1125" i="5" s="1"/>
  <c r="C1127" i="5"/>
  <c r="D1127" i="5" s="1"/>
  <c r="C1125" i="5"/>
  <c r="D1125" i="5" s="1"/>
  <c r="C1126" i="5"/>
  <c r="D1126" i="5" s="1"/>
  <c r="J1126" i="5"/>
  <c r="K1126" i="5" s="1"/>
  <c r="M1126" i="5" s="1"/>
  <c r="L1126" i="5"/>
  <c r="C1128" i="5"/>
  <c r="D1128" i="5" s="1"/>
  <c r="C1129" i="5"/>
  <c r="D1129" i="5" s="1"/>
  <c r="L1128" i="5"/>
  <c r="J1128" i="5"/>
  <c r="K1128" i="5" s="1"/>
  <c r="J1129" i="5"/>
  <c r="K1129" i="5" s="1"/>
  <c r="L1129" i="5"/>
  <c r="L1132" i="5"/>
  <c r="J1132" i="5"/>
  <c r="K1132" i="5" s="1"/>
  <c r="L1130" i="5"/>
  <c r="J1130" i="5"/>
  <c r="K1130" i="5" s="1"/>
  <c r="C1132" i="5"/>
  <c r="D1132" i="5" s="1"/>
  <c r="C1130" i="5"/>
  <c r="D1130" i="5" s="1"/>
  <c r="C1133" i="5"/>
  <c r="D1133" i="5" s="1"/>
  <c r="C1131" i="5"/>
  <c r="D1131" i="5" s="1"/>
  <c r="C1134" i="5"/>
  <c r="D1134" i="5" s="1"/>
  <c r="J1131" i="5"/>
  <c r="K1131" i="5" s="1"/>
  <c r="M1131" i="5" s="1"/>
  <c r="L1131" i="5"/>
  <c r="J1134" i="5"/>
  <c r="K1134" i="5" s="1"/>
  <c r="L1134" i="5"/>
  <c r="J1133" i="5"/>
  <c r="K1133" i="5" s="1"/>
  <c r="L1133" i="5"/>
  <c r="C1136" i="5"/>
  <c r="D1136" i="5" s="1"/>
  <c r="C1135" i="5"/>
  <c r="D1135" i="5" s="1"/>
  <c r="J1172" i="5"/>
  <c r="K1172" i="5" s="1"/>
  <c r="L1135" i="5"/>
  <c r="J1135" i="5"/>
  <c r="K1135" i="5" s="1"/>
  <c r="M1136" i="5"/>
  <c r="L1155" i="5"/>
  <c r="J1155" i="5"/>
  <c r="K1155" i="5" s="1"/>
  <c r="J1144" i="5"/>
  <c r="K1144" i="5" s="1"/>
  <c r="L1144" i="5"/>
  <c r="J1139" i="5"/>
  <c r="K1139" i="5" s="1"/>
  <c r="L1139" i="5"/>
  <c r="J1151" i="5"/>
  <c r="K1151" i="5" s="1"/>
  <c r="L1151" i="5"/>
  <c r="L1145" i="5"/>
  <c r="J1145" i="5"/>
  <c r="K1145" i="5" s="1"/>
  <c r="J1156" i="5"/>
  <c r="K1156" i="5" s="1"/>
  <c r="L1156" i="5"/>
  <c r="J1157" i="5"/>
  <c r="K1157" i="5" s="1"/>
  <c r="M1157" i="5" s="1"/>
  <c r="L1157" i="5"/>
  <c r="L1137" i="5"/>
  <c r="J1137" i="5"/>
  <c r="K1137" i="5" s="1"/>
  <c r="M1137" i="5" s="1"/>
  <c r="J1154" i="5"/>
  <c r="K1154" i="5" s="1"/>
  <c r="M1154" i="5" s="1"/>
  <c r="L1154" i="5"/>
  <c r="J1140" i="5"/>
  <c r="K1140" i="5" s="1"/>
  <c r="L1140" i="5"/>
  <c r="J1149" i="5"/>
  <c r="K1149" i="5" s="1"/>
  <c r="M1149" i="5" s="1"/>
  <c r="L1149" i="5"/>
  <c r="L1150" i="5"/>
  <c r="J1150" i="5"/>
  <c r="K1150" i="5" s="1"/>
  <c r="J1146" i="5"/>
  <c r="K1146" i="5" s="1"/>
  <c r="L1146" i="5"/>
  <c r="J1147" i="5"/>
  <c r="K1147" i="5" s="1"/>
  <c r="L1147" i="5"/>
  <c r="C1139" i="5"/>
  <c r="D1139" i="5" s="1"/>
  <c r="C1147" i="5"/>
  <c r="D1147" i="5" s="1"/>
  <c r="C1155" i="5"/>
  <c r="D1155" i="5" s="1"/>
  <c r="C1142" i="5"/>
  <c r="D1142" i="5" s="1"/>
  <c r="C1150" i="5"/>
  <c r="D1150" i="5" s="1"/>
  <c r="C1141" i="5"/>
  <c r="D1141" i="5" s="1"/>
  <c r="C1144" i="5"/>
  <c r="D1144" i="5" s="1"/>
  <c r="C1152" i="5"/>
  <c r="D1152" i="5" s="1"/>
  <c r="C1137" i="5"/>
  <c r="D1137" i="5" s="1"/>
  <c r="C1145" i="5"/>
  <c r="D1145" i="5" s="1"/>
  <c r="C1153" i="5"/>
  <c r="D1153" i="5" s="1"/>
  <c r="C1140" i="5"/>
  <c r="D1140" i="5" s="1"/>
  <c r="C1148" i="5"/>
  <c r="D1148" i="5" s="1"/>
  <c r="C1156" i="5"/>
  <c r="D1156" i="5" s="1"/>
  <c r="C1143" i="5"/>
  <c r="D1143" i="5" s="1"/>
  <c r="C1151" i="5"/>
  <c r="D1151" i="5" s="1"/>
  <c r="C1149" i="5"/>
  <c r="D1149" i="5" s="1"/>
  <c r="C1157" i="5"/>
  <c r="D1157" i="5" s="1"/>
  <c r="C1138" i="5"/>
  <c r="D1138" i="5" s="1"/>
  <c r="C1146" i="5"/>
  <c r="D1146" i="5" s="1"/>
  <c r="C1154" i="5"/>
  <c r="D1154" i="5" s="1"/>
  <c r="J1143" i="5"/>
  <c r="K1143" i="5" s="1"/>
  <c r="L1143" i="5"/>
  <c r="J1141" i="5"/>
  <c r="K1141" i="5" s="1"/>
  <c r="M1141" i="5" s="1"/>
  <c r="L1141" i="5"/>
  <c r="L1142" i="5"/>
  <c r="J1142" i="5"/>
  <c r="K1142" i="5" s="1"/>
  <c r="J1138" i="5"/>
  <c r="K1138" i="5" s="1"/>
  <c r="L1138" i="5"/>
  <c r="L1152" i="5"/>
  <c r="J1152" i="5"/>
  <c r="K1152" i="5" s="1"/>
  <c r="L1153" i="5"/>
  <c r="J1153" i="5"/>
  <c r="K1153" i="5" s="1"/>
  <c r="J1148" i="5"/>
  <c r="K1148" i="5" s="1"/>
  <c r="M1148" i="5" s="1"/>
  <c r="L1148" i="5"/>
  <c r="L1158" i="5"/>
  <c r="J1158" i="5"/>
  <c r="K1158" i="5" s="1"/>
  <c r="C1159" i="5"/>
  <c r="D1159" i="5" s="1"/>
  <c r="C1158" i="5"/>
  <c r="D1158" i="5" s="1"/>
  <c r="M1159" i="5"/>
  <c r="C1161" i="5"/>
  <c r="D1161" i="5" s="1"/>
  <c r="C1160" i="5"/>
  <c r="D1160" i="5" s="1"/>
  <c r="L1160" i="5"/>
  <c r="J1160" i="5"/>
  <c r="K1160" i="5" s="1"/>
  <c r="C1163" i="5"/>
  <c r="D1163" i="5" s="1"/>
  <c r="C1162" i="5"/>
  <c r="D1162" i="5" s="1"/>
  <c r="L1162" i="5"/>
  <c r="J1162" i="5"/>
  <c r="K1162" i="5" s="1"/>
  <c r="M1163" i="5"/>
  <c r="C1165" i="5"/>
  <c r="D1165" i="5" s="1"/>
  <c r="C1164" i="5"/>
  <c r="D1164" i="5" s="1"/>
  <c r="L1164" i="5"/>
  <c r="J1164" i="5"/>
  <c r="K1164" i="5" s="1"/>
  <c r="J1174" i="5"/>
  <c r="K1174" i="5" s="1"/>
  <c r="M1165" i="5"/>
  <c r="L1166" i="5"/>
  <c r="J1166" i="5"/>
  <c r="K1166" i="5" s="1"/>
  <c r="J1167" i="5"/>
  <c r="K1167" i="5" s="1"/>
  <c r="L1167" i="5"/>
  <c r="C1168" i="5"/>
  <c r="D1168" i="5" s="1"/>
  <c r="C1166" i="5"/>
  <c r="D1166" i="5" s="1"/>
  <c r="C1167" i="5"/>
  <c r="D1167" i="5" s="1"/>
  <c r="M1168" i="5"/>
  <c r="J1180" i="5"/>
  <c r="K1180" i="5" s="1"/>
  <c r="M1180" i="5" s="1"/>
  <c r="C1170" i="5"/>
  <c r="D1170" i="5" s="1"/>
  <c r="C1169" i="5"/>
  <c r="D1169" i="5" s="1"/>
  <c r="L1169" i="5"/>
  <c r="J1169" i="5"/>
  <c r="K1169" i="5" s="1"/>
  <c r="M1170" i="5"/>
  <c r="C1172" i="5"/>
  <c r="D1172" i="5" s="1"/>
  <c r="C1171" i="5"/>
  <c r="D1171" i="5" s="1"/>
  <c r="J1182" i="5"/>
  <c r="K1182" i="5" s="1"/>
  <c r="M1182" i="5" s="1"/>
  <c r="L1171" i="5"/>
  <c r="J1171" i="5"/>
  <c r="K1171" i="5" s="1"/>
  <c r="J1173" i="5"/>
  <c r="K1173" i="5" s="1"/>
  <c r="L1173" i="5"/>
  <c r="C1174" i="5"/>
  <c r="D1174" i="5" s="1"/>
  <c r="C1173" i="5"/>
  <c r="D1173" i="5" s="1"/>
  <c r="C1176" i="5"/>
  <c r="D1176" i="5" s="1"/>
  <c r="C1175" i="5"/>
  <c r="D1175" i="5" s="1"/>
  <c r="L1175" i="5"/>
  <c r="J1175" i="5"/>
  <c r="K1175" i="5" s="1"/>
  <c r="C1178" i="5"/>
  <c r="D1178" i="5" s="1"/>
  <c r="C1177" i="5"/>
  <c r="D1177" i="5" s="1"/>
  <c r="L1177" i="5"/>
  <c r="J1177" i="5"/>
  <c r="K1177" i="5" s="1"/>
  <c r="M1178" i="5"/>
  <c r="C1180" i="5"/>
  <c r="D1180" i="5" s="1"/>
  <c r="C1179" i="5"/>
  <c r="D1179" i="5" s="1"/>
  <c r="L1179" i="5"/>
  <c r="J1179" i="5"/>
  <c r="K1179" i="5" s="1"/>
  <c r="C1182" i="5"/>
  <c r="D1182" i="5" s="1"/>
  <c r="C1181" i="5"/>
  <c r="D1181" i="5" s="1"/>
  <c r="L1181" i="5"/>
  <c r="J1181" i="5"/>
  <c r="K1181" i="5" s="1"/>
  <c r="C1183" i="5"/>
  <c r="D1183" i="5" s="1"/>
  <c r="L1183" i="5"/>
  <c r="J1183" i="5"/>
  <c r="K1183" i="5" s="1"/>
  <c r="D912" i="5"/>
  <c r="F161" i="5"/>
  <c r="G159" i="5"/>
  <c r="L159" i="5" s="1"/>
  <c r="G164" i="5"/>
  <c r="J164" i="5" s="1"/>
  <c r="K164" i="5" s="1"/>
  <c r="F158" i="5"/>
  <c r="G158" i="5"/>
  <c r="F160" i="5"/>
  <c r="G160" i="5"/>
  <c r="L161" i="5"/>
  <c r="J161" i="5"/>
  <c r="K161" i="5" s="1"/>
  <c r="F162" i="5"/>
  <c r="G162" i="5"/>
  <c r="F163" i="5"/>
  <c r="G163" i="5"/>
  <c r="F165" i="5"/>
  <c r="G165" i="5"/>
  <c r="J147" i="5"/>
  <c r="K147" i="5" s="1"/>
  <c r="J153" i="5"/>
  <c r="K153" i="5" s="1"/>
  <c r="M153" i="5" s="1"/>
  <c r="L149" i="5"/>
  <c r="L146" i="5"/>
  <c r="J146" i="5"/>
  <c r="K146" i="5" s="1"/>
  <c r="C148" i="5"/>
  <c r="D148" i="5" s="1"/>
  <c r="C147" i="5"/>
  <c r="D147" i="5" s="1"/>
  <c r="J157" i="5"/>
  <c r="K157" i="5" s="1"/>
  <c r="M157" i="5" s="1"/>
  <c r="M149" i="5"/>
  <c r="L148" i="5"/>
  <c r="J148" i="5"/>
  <c r="K148" i="5" s="1"/>
  <c r="C150" i="5"/>
  <c r="D150" i="5" s="1"/>
  <c r="C149" i="5"/>
  <c r="D149" i="5" s="1"/>
  <c r="J155" i="5"/>
  <c r="K155" i="5" s="1"/>
  <c r="M155" i="5" s="1"/>
  <c r="L150" i="5"/>
  <c r="J150" i="5"/>
  <c r="K150" i="5" s="1"/>
  <c r="M150" i="5" s="1"/>
  <c r="C152" i="5"/>
  <c r="D152" i="5" s="1"/>
  <c r="C151" i="5"/>
  <c r="D151" i="5" s="1"/>
  <c r="M151" i="5"/>
  <c r="L152" i="5"/>
  <c r="J152" i="5"/>
  <c r="K152" i="5" s="1"/>
  <c r="C154" i="5"/>
  <c r="D154" i="5" s="1"/>
  <c r="C153" i="5"/>
  <c r="D153" i="5" s="1"/>
  <c r="L154" i="5"/>
  <c r="J154" i="5"/>
  <c r="K154" i="5" s="1"/>
  <c r="C156" i="5"/>
  <c r="D156" i="5" s="1"/>
  <c r="C155" i="5"/>
  <c r="D155" i="5" s="1"/>
  <c r="L156" i="5"/>
  <c r="J156" i="5"/>
  <c r="K156" i="5" s="1"/>
  <c r="D145" i="5"/>
  <c r="C157" i="5"/>
  <c r="F1984" i="5"/>
  <c r="G1984" i="5"/>
  <c r="D171" i="5"/>
  <c r="C172" i="5"/>
  <c r="C3217" i="5"/>
  <c r="D3216" i="5"/>
  <c r="M3214" i="5"/>
  <c r="E3217" i="5"/>
  <c r="G3216" i="5"/>
  <c r="F3216" i="5"/>
  <c r="J3215" i="5"/>
  <c r="K3215" i="5" s="1"/>
  <c r="L3215" i="5"/>
  <c r="G1983" i="5"/>
  <c r="F1983" i="5"/>
  <c r="A2685" i="5"/>
  <c r="B2684" i="5"/>
  <c r="C2686" i="5"/>
  <c r="D2685" i="5"/>
  <c r="J2684" i="5"/>
  <c r="K2684" i="5" s="1"/>
  <c r="L2684" i="5"/>
  <c r="E2686" i="5"/>
  <c r="G2685" i="5"/>
  <c r="F2685" i="5"/>
  <c r="M145" i="5"/>
  <c r="B2575" i="5"/>
  <c r="A2576" i="5"/>
  <c r="B2259" i="5"/>
  <c r="A2260" i="5"/>
  <c r="J2575" i="5"/>
  <c r="K2575" i="5" s="1"/>
  <c r="M2575" i="5" s="1"/>
  <c r="L2575" i="5"/>
  <c r="G2576" i="5"/>
  <c r="F2576" i="5"/>
  <c r="E2577" i="5"/>
  <c r="M2574" i="5"/>
  <c r="C1988" i="5"/>
  <c r="D2152" i="5"/>
  <c r="G2154" i="5"/>
  <c r="F2154" i="5"/>
  <c r="E2155" i="5"/>
  <c r="L2153" i="5"/>
  <c r="J2153" i="5"/>
  <c r="K2153" i="5" s="1"/>
  <c r="L2152" i="5"/>
  <c r="J2152" i="5"/>
  <c r="K2152" i="5" s="1"/>
  <c r="B1981" i="5"/>
  <c r="A1982" i="5"/>
  <c r="A1983" i="5" s="1"/>
  <c r="G1982" i="5"/>
  <c r="F1982" i="5"/>
  <c r="E1985" i="5"/>
  <c r="J1981" i="5"/>
  <c r="K1981" i="5" s="1"/>
  <c r="L1981" i="5"/>
  <c r="D1987" i="5"/>
  <c r="M1650" i="5"/>
  <c r="E1653" i="5"/>
  <c r="F1652" i="5"/>
  <c r="G1652" i="5"/>
  <c r="D1657" i="5"/>
  <c r="C1658" i="5"/>
  <c r="J1651" i="5"/>
  <c r="K1651" i="5" s="1"/>
  <c r="M1651" i="5" s="1"/>
  <c r="L1651" i="5"/>
  <c r="J1448" i="5"/>
  <c r="K1448" i="5" s="1"/>
  <c r="M1448" i="5" s="1"/>
  <c r="L1448" i="5"/>
  <c r="E1450" i="5"/>
  <c r="G1449" i="5"/>
  <c r="F1449" i="5"/>
  <c r="M1447" i="5"/>
  <c r="C1452" i="5"/>
  <c r="D1451" i="5"/>
  <c r="A1198" i="5"/>
  <c r="B1196" i="5"/>
  <c r="D1198" i="5"/>
  <c r="J1186" i="5"/>
  <c r="K1186" i="5" s="1"/>
  <c r="L1186" i="5"/>
  <c r="E1188" i="5"/>
  <c r="F1187" i="5"/>
  <c r="G1187" i="5"/>
  <c r="M171" i="5"/>
  <c r="J605" i="5"/>
  <c r="K605" i="5" s="1"/>
  <c r="L172" i="5"/>
  <c r="J172" i="5"/>
  <c r="K172" i="5" s="1"/>
  <c r="M604" i="5"/>
  <c r="A174" i="5"/>
  <c r="B173" i="5"/>
  <c r="B573" i="5"/>
  <c r="A574" i="5"/>
  <c r="L605" i="5"/>
  <c r="F606" i="5"/>
  <c r="G606" i="5"/>
  <c r="E607" i="5"/>
  <c r="C601" i="5"/>
  <c r="D600" i="5"/>
  <c r="E174" i="5"/>
  <c r="F174" i="5" s="1"/>
  <c r="G173" i="5"/>
  <c r="G168" i="5" l="1"/>
  <c r="J168" i="5" s="1"/>
  <c r="K168" i="5" s="1"/>
  <c r="G170" i="5"/>
  <c r="L170" i="5" s="1"/>
  <c r="F167" i="5"/>
  <c r="G167" i="5"/>
  <c r="L168" i="5"/>
  <c r="F169" i="5"/>
  <c r="G169" i="5"/>
  <c r="L166" i="5"/>
  <c r="J166" i="5"/>
  <c r="K166" i="5" s="1"/>
  <c r="M946" i="5"/>
  <c r="M917" i="5"/>
  <c r="M916" i="5"/>
  <c r="M915" i="5"/>
  <c r="M914" i="5"/>
  <c r="M918" i="5"/>
  <c r="M919" i="5"/>
  <c r="M920" i="5"/>
  <c r="M922" i="5"/>
  <c r="M928" i="5"/>
  <c r="M932" i="5"/>
  <c r="M931" i="5"/>
  <c r="M929" i="5"/>
  <c r="M927" i="5"/>
  <c r="M926" i="5"/>
  <c r="M930" i="5"/>
  <c r="M933" i="5"/>
  <c r="M935" i="5"/>
  <c r="M937" i="5"/>
  <c r="M938" i="5"/>
  <c r="M940" i="5"/>
  <c r="M941" i="5"/>
  <c r="M944" i="5"/>
  <c r="M943" i="5"/>
  <c r="M945" i="5"/>
  <c r="M960" i="5"/>
  <c r="M948" i="5"/>
  <c r="M952" i="5"/>
  <c r="M949" i="5"/>
  <c r="M955" i="5"/>
  <c r="M957" i="5"/>
  <c r="M963" i="5"/>
  <c r="M954" i="5"/>
  <c r="M961" i="5"/>
  <c r="M962" i="5"/>
  <c r="M966" i="5"/>
  <c r="M967" i="5"/>
  <c r="M971" i="5"/>
  <c r="M968" i="5"/>
  <c r="M970" i="5"/>
  <c r="M974" i="5"/>
  <c r="M973" i="5"/>
  <c r="M975" i="5"/>
  <c r="M977" i="5"/>
  <c r="M978" i="5"/>
  <c r="M980" i="5"/>
  <c r="M982" i="5"/>
  <c r="M981" i="5"/>
  <c r="M983" i="5"/>
  <c r="M984" i="5"/>
  <c r="M985" i="5"/>
  <c r="M986" i="5"/>
  <c r="M988" i="5"/>
  <c r="M987" i="5"/>
  <c r="M994" i="5"/>
  <c r="M989" i="5"/>
  <c r="M1001" i="5"/>
  <c r="M990" i="5"/>
  <c r="M1003" i="5"/>
  <c r="M1002" i="5"/>
  <c r="M1005" i="5"/>
  <c r="M1007" i="5"/>
  <c r="M992" i="5"/>
  <c r="M1000" i="5"/>
  <c r="M998" i="5"/>
  <c r="M1006" i="5"/>
  <c r="M996" i="5"/>
  <c r="M1009" i="5"/>
  <c r="M997" i="5"/>
  <c r="M995" i="5"/>
  <c r="M1008" i="5"/>
  <c r="M993" i="5"/>
  <c r="M1011" i="5"/>
  <c r="M1013" i="5"/>
  <c r="M1010" i="5"/>
  <c r="M1012" i="5"/>
  <c r="M1014" i="5"/>
  <c r="M1017" i="5"/>
  <c r="M1020" i="5"/>
  <c r="M1019" i="5"/>
  <c r="M1024" i="5"/>
  <c r="M1021" i="5"/>
  <c r="M1037" i="5"/>
  <c r="M1023" i="5"/>
  <c r="M1161" i="5"/>
  <c r="M1025" i="5"/>
  <c r="M1027" i="5"/>
  <c r="M1028" i="5"/>
  <c r="M1029" i="5"/>
  <c r="M1030" i="5"/>
  <c r="M1031" i="5"/>
  <c r="M1032" i="5"/>
  <c r="M1035" i="5"/>
  <c r="M1033" i="5"/>
  <c r="M1036" i="5"/>
  <c r="M1038" i="5"/>
  <c r="M1039" i="5"/>
  <c r="M1041" i="5"/>
  <c r="M1042" i="5"/>
  <c r="M1044" i="5"/>
  <c r="M1046" i="5"/>
  <c r="M1048" i="5"/>
  <c r="M1047" i="5"/>
  <c r="M1049" i="5"/>
  <c r="M1055" i="5"/>
  <c r="M1059" i="5"/>
  <c r="M1061" i="5"/>
  <c r="M1053" i="5"/>
  <c r="M1056" i="5"/>
  <c r="M1063" i="5"/>
  <c r="M1062" i="5"/>
  <c r="M1069" i="5"/>
  <c r="M1064" i="5"/>
  <c r="M1087" i="5"/>
  <c r="M1066" i="5"/>
  <c r="M1068" i="5"/>
  <c r="M1092" i="5"/>
  <c r="M1071" i="5"/>
  <c r="M1070" i="5"/>
  <c r="M1073" i="5"/>
  <c r="M1079" i="5"/>
  <c r="M1072" i="5"/>
  <c r="M1076" i="5"/>
  <c r="M1077" i="5"/>
  <c r="M1078" i="5"/>
  <c r="M1080" i="5"/>
  <c r="M1081" i="5"/>
  <c r="M1082" i="5"/>
  <c r="M1083" i="5"/>
  <c r="M1084" i="5"/>
  <c r="M1086" i="5"/>
  <c r="M1176" i="5"/>
  <c r="M1088" i="5"/>
  <c r="M1090" i="5"/>
  <c r="M1091" i="5"/>
  <c r="M1094" i="5"/>
  <c r="M1095" i="5"/>
  <c r="M1093" i="5"/>
  <c r="M1096" i="5"/>
  <c r="M1097" i="5"/>
  <c r="M1099" i="5"/>
  <c r="M1102" i="5"/>
  <c r="M1101" i="5"/>
  <c r="M1103" i="5"/>
  <c r="M1172" i="5"/>
  <c r="M1105" i="5"/>
  <c r="M1113" i="5"/>
  <c r="M1109" i="5"/>
  <c r="M1115" i="5"/>
  <c r="M1112" i="5"/>
  <c r="M1110" i="5"/>
  <c r="M1117" i="5"/>
  <c r="M1114" i="5"/>
  <c r="M1119" i="5"/>
  <c r="M1118" i="5"/>
  <c r="M1120" i="5"/>
  <c r="M1121" i="5"/>
  <c r="M1124" i="5"/>
  <c r="M1123" i="5"/>
  <c r="M1174" i="5"/>
  <c r="M1125" i="5"/>
  <c r="M1127" i="5"/>
  <c r="M1133" i="5"/>
  <c r="M1129" i="5"/>
  <c r="M1128" i="5"/>
  <c r="M1147" i="5"/>
  <c r="M1130" i="5"/>
  <c r="M1134" i="5"/>
  <c r="M1132" i="5"/>
  <c r="M1135" i="5"/>
  <c r="M1151" i="5"/>
  <c r="M1138" i="5"/>
  <c r="M1142" i="5"/>
  <c r="M1146" i="5"/>
  <c r="M1145" i="5"/>
  <c r="M1139" i="5"/>
  <c r="M1152" i="5"/>
  <c r="M1140" i="5"/>
  <c r="M1144" i="5"/>
  <c r="M1150" i="5"/>
  <c r="M1143" i="5"/>
  <c r="M1156" i="5"/>
  <c r="M1153" i="5"/>
  <c r="M1155" i="5"/>
  <c r="M1158" i="5"/>
  <c r="M1160" i="5"/>
  <c r="M1162" i="5"/>
  <c r="M1164" i="5"/>
  <c r="M1167" i="5"/>
  <c r="M1166" i="5"/>
  <c r="M1169" i="5"/>
  <c r="M1171" i="5"/>
  <c r="M1173" i="5"/>
  <c r="M1175" i="5"/>
  <c r="M1177" i="5"/>
  <c r="M1179" i="5"/>
  <c r="M1181" i="5"/>
  <c r="M1183" i="5"/>
  <c r="J159" i="5"/>
  <c r="K159" i="5" s="1"/>
  <c r="L164" i="5"/>
  <c r="C159" i="5"/>
  <c r="D159" i="5" s="1"/>
  <c r="C158" i="5"/>
  <c r="D158" i="5" s="1"/>
  <c r="L158" i="5"/>
  <c r="J158" i="5"/>
  <c r="K158" i="5" s="1"/>
  <c r="M158" i="5" s="1"/>
  <c r="C161" i="5"/>
  <c r="D161" i="5" s="1"/>
  <c r="C160" i="5"/>
  <c r="D160" i="5" s="1"/>
  <c r="L160" i="5"/>
  <c r="J160" i="5"/>
  <c r="K160" i="5" s="1"/>
  <c r="M161" i="5"/>
  <c r="L162" i="5"/>
  <c r="J162" i="5"/>
  <c r="K162" i="5" s="1"/>
  <c r="C162" i="5"/>
  <c r="D162" i="5" s="1"/>
  <c r="C164" i="5"/>
  <c r="D164" i="5" s="1"/>
  <c r="C163" i="5"/>
  <c r="D163" i="5" s="1"/>
  <c r="L163" i="5"/>
  <c r="J163" i="5"/>
  <c r="K163" i="5" s="1"/>
  <c r="M164" i="5"/>
  <c r="L165" i="5"/>
  <c r="J165" i="5"/>
  <c r="K165" i="5" s="1"/>
  <c r="D157" i="5"/>
  <c r="C165" i="5"/>
  <c r="M147" i="5"/>
  <c r="M146" i="5"/>
  <c r="M148" i="5"/>
  <c r="M152" i="5"/>
  <c r="M154" i="5"/>
  <c r="M156" i="5"/>
  <c r="B1983" i="5"/>
  <c r="A1984" i="5"/>
  <c r="B1984" i="5" s="1"/>
  <c r="L1984" i="5"/>
  <c r="J1984" i="5"/>
  <c r="K1984" i="5" s="1"/>
  <c r="D172" i="5"/>
  <c r="C173" i="5"/>
  <c r="C3218" i="5"/>
  <c r="D3217" i="5"/>
  <c r="J3216" i="5"/>
  <c r="K3216" i="5" s="1"/>
  <c r="L3216" i="5"/>
  <c r="E3218" i="5"/>
  <c r="G3217" i="5"/>
  <c r="F3217" i="5"/>
  <c r="M3215" i="5"/>
  <c r="L1983" i="5"/>
  <c r="J1983" i="5"/>
  <c r="K1983" i="5" s="1"/>
  <c r="D2686" i="5"/>
  <c r="C2687" i="5"/>
  <c r="B2685" i="5"/>
  <c r="A2686" i="5"/>
  <c r="E2687" i="5"/>
  <c r="F2686" i="5"/>
  <c r="G2686" i="5"/>
  <c r="M2684" i="5"/>
  <c r="J2685" i="5"/>
  <c r="K2685" i="5" s="1"/>
  <c r="L2685" i="5"/>
  <c r="D1988" i="5"/>
  <c r="C1989" i="5"/>
  <c r="A2261" i="5"/>
  <c r="B2260" i="5"/>
  <c r="B2576" i="5"/>
  <c r="A2577" i="5"/>
  <c r="E2578" i="5"/>
  <c r="G2577" i="5"/>
  <c r="F2577" i="5"/>
  <c r="J2576" i="5"/>
  <c r="K2576" i="5" s="1"/>
  <c r="L2576" i="5"/>
  <c r="J2154" i="5"/>
  <c r="K2154" i="5" s="1"/>
  <c r="L2154" i="5"/>
  <c r="G2155" i="5"/>
  <c r="E2156" i="5"/>
  <c r="E2157" i="5" s="1"/>
  <c r="F2155" i="5"/>
  <c r="M2153" i="5"/>
  <c r="C2154" i="5"/>
  <c r="D2153" i="5"/>
  <c r="M2152" i="5"/>
  <c r="B1982" i="5"/>
  <c r="A1985" i="5"/>
  <c r="M1981" i="5"/>
  <c r="E1986" i="5"/>
  <c r="G1985" i="5"/>
  <c r="F1985" i="5"/>
  <c r="J1982" i="5"/>
  <c r="K1982" i="5" s="1"/>
  <c r="M1982" i="5" s="1"/>
  <c r="L1982" i="5"/>
  <c r="E1654" i="5"/>
  <c r="F1653" i="5"/>
  <c r="G1653" i="5"/>
  <c r="C1659" i="5"/>
  <c r="D1658" i="5"/>
  <c r="J1652" i="5"/>
  <c r="K1652" i="5" s="1"/>
  <c r="L1652" i="5"/>
  <c r="C1453" i="5"/>
  <c r="D1452" i="5"/>
  <c r="L1449" i="5"/>
  <c r="J1449" i="5"/>
  <c r="K1449" i="5" s="1"/>
  <c r="F1450" i="5"/>
  <c r="E1451" i="5"/>
  <c r="G1450" i="5"/>
  <c r="A1199" i="5"/>
  <c r="B1198" i="5"/>
  <c r="E1189" i="5"/>
  <c r="E1190" i="5" s="1"/>
  <c r="F1188" i="5"/>
  <c r="G1188" i="5"/>
  <c r="M1186" i="5"/>
  <c r="J1187" i="5"/>
  <c r="K1187" i="5" s="1"/>
  <c r="L1187" i="5"/>
  <c r="D1199" i="5"/>
  <c r="L173" i="5"/>
  <c r="J173" i="5"/>
  <c r="K173" i="5" s="1"/>
  <c r="J606" i="5"/>
  <c r="K606" i="5" s="1"/>
  <c r="M172" i="5"/>
  <c r="M605" i="5"/>
  <c r="B574" i="5"/>
  <c r="A575" i="5"/>
  <c r="A175" i="5"/>
  <c r="B174" i="5"/>
  <c r="F607" i="5"/>
  <c r="E608" i="5"/>
  <c r="G607" i="5"/>
  <c r="L606" i="5"/>
  <c r="D601" i="5"/>
  <c r="E175" i="5"/>
  <c r="E176" i="5" s="1"/>
  <c r="G174" i="5"/>
  <c r="J170" i="5" l="1"/>
  <c r="K170" i="5" s="1"/>
  <c r="M170" i="5" s="1"/>
  <c r="L167" i="5"/>
  <c r="J167" i="5"/>
  <c r="K167" i="5" s="1"/>
  <c r="M168" i="5"/>
  <c r="L169" i="5"/>
  <c r="J169" i="5"/>
  <c r="K169" i="5" s="1"/>
  <c r="D165" i="5"/>
  <c r="C166" i="5"/>
  <c r="C167" i="5" s="1"/>
  <c r="D167" i="5" s="1"/>
  <c r="M166" i="5"/>
  <c r="M159" i="5"/>
  <c r="F1190" i="5"/>
  <c r="G1190" i="5"/>
  <c r="A177" i="5"/>
  <c r="B177" i="5" s="1"/>
  <c r="A176" i="5"/>
  <c r="B176" i="5" s="1"/>
  <c r="F176" i="5"/>
  <c r="G176" i="5"/>
  <c r="E178" i="5"/>
  <c r="F178" i="5" s="1"/>
  <c r="E177" i="5"/>
  <c r="A179" i="5"/>
  <c r="B179" i="5" s="1"/>
  <c r="A178" i="5"/>
  <c r="B178" i="5" s="1"/>
  <c r="E180" i="5"/>
  <c r="G180" i="5" s="1"/>
  <c r="E179" i="5"/>
  <c r="A181" i="5"/>
  <c r="B181" i="5" s="1"/>
  <c r="A180" i="5"/>
  <c r="B180" i="5" s="1"/>
  <c r="F175" i="5"/>
  <c r="E181" i="5"/>
  <c r="M160" i="5"/>
  <c r="M162" i="5"/>
  <c r="M163" i="5"/>
  <c r="M165" i="5"/>
  <c r="M1984" i="5"/>
  <c r="D173" i="5"/>
  <c r="C174" i="5"/>
  <c r="C3219" i="5"/>
  <c r="D3218" i="5"/>
  <c r="E3219" i="5"/>
  <c r="G3218" i="5"/>
  <c r="F3218" i="5"/>
  <c r="M3216" i="5"/>
  <c r="J3217" i="5"/>
  <c r="K3217" i="5" s="1"/>
  <c r="M3217" i="5" s="1"/>
  <c r="L3217" i="5"/>
  <c r="M1983" i="5"/>
  <c r="A2687" i="5"/>
  <c r="B2686" i="5"/>
  <c r="C2688" i="5"/>
  <c r="D2687" i="5"/>
  <c r="M2685" i="5"/>
  <c r="J2686" i="5"/>
  <c r="K2686" i="5" s="1"/>
  <c r="L2686" i="5"/>
  <c r="E2688" i="5"/>
  <c r="F2687" i="5"/>
  <c r="G2687" i="5"/>
  <c r="A2578" i="5"/>
  <c r="B2578" i="5" s="1"/>
  <c r="B2577" i="5"/>
  <c r="A2262" i="5"/>
  <c r="B2261" i="5"/>
  <c r="C1990" i="5"/>
  <c r="D1989" i="5"/>
  <c r="M2576" i="5"/>
  <c r="J2577" i="5"/>
  <c r="K2577" i="5" s="1"/>
  <c r="L2577" i="5"/>
  <c r="F2578" i="5"/>
  <c r="G2578" i="5"/>
  <c r="E2158" i="5"/>
  <c r="F2157" i="5"/>
  <c r="G2157" i="5"/>
  <c r="C2155" i="5"/>
  <c r="D2154" i="5"/>
  <c r="F2156" i="5"/>
  <c r="G2156" i="5"/>
  <c r="J2155" i="5"/>
  <c r="K2155" i="5" s="1"/>
  <c r="M2155" i="5" s="1"/>
  <c r="L2155" i="5"/>
  <c r="M2154" i="5"/>
  <c r="A1986" i="5"/>
  <c r="B1985" i="5"/>
  <c r="J1985" i="5"/>
  <c r="K1985" i="5" s="1"/>
  <c r="M1985" i="5" s="1"/>
  <c r="L1985" i="5"/>
  <c r="E1987" i="5"/>
  <c r="G1986" i="5"/>
  <c r="F1986" i="5"/>
  <c r="C1660" i="5"/>
  <c r="D1659" i="5"/>
  <c r="J1653" i="5"/>
  <c r="K1653" i="5" s="1"/>
  <c r="M1653" i="5" s="1"/>
  <c r="L1653" i="5"/>
  <c r="M1652" i="5"/>
  <c r="E1655" i="5"/>
  <c r="F1654" i="5"/>
  <c r="G1654" i="5"/>
  <c r="J1450" i="5"/>
  <c r="K1450" i="5" s="1"/>
  <c r="M1450" i="5" s="1"/>
  <c r="L1450" i="5"/>
  <c r="F1451" i="5"/>
  <c r="E1452" i="5"/>
  <c r="G1451" i="5"/>
  <c r="M1449" i="5"/>
  <c r="C1454" i="5"/>
  <c r="D1453" i="5"/>
  <c r="A1200" i="5"/>
  <c r="B1199" i="5"/>
  <c r="J1188" i="5"/>
  <c r="K1188" i="5" s="1"/>
  <c r="M1188" i="5" s="1"/>
  <c r="L1188" i="5"/>
  <c r="D1200" i="5"/>
  <c r="M1187" i="5"/>
  <c r="E1191" i="5"/>
  <c r="F1189" i="5"/>
  <c r="G1189" i="5"/>
  <c r="J607" i="5"/>
  <c r="K607" i="5" s="1"/>
  <c r="M606" i="5"/>
  <c r="L174" i="5"/>
  <c r="J174" i="5"/>
  <c r="K174" i="5" s="1"/>
  <c r="M173" i="5"/>
  <c r="B575" i="5"/>
  <c r="A576" i="5"/>
  <c r="A182" i="5"/>
  <c r="B175" i="5"/>
  <c r="L607" i="5"/>
  <c r="F608" i="5"/>
  <c r="E609" i="5"/>
  <c r="G608" i="5"/>
  <c r="C603" i="5"/>
  <c r="D602" i="5"/>
  <c r="E182" i="5"/>
  <c r="F182" i="5" s="1"/>
  <c r="G175" i="5"/>
  <c r="M167" i="5" l="1"/>
  <c r="C169" i="5"/>
  <c r="D169" i="5" s="1"/>
  <c r="C168" i="5"/>
  <c r="D168" i="5" s="1"/>
  <c r="M169" i="5"/>
  <c r="D166" i="5"/>
  <c r="C170" i="5"/>
  <c r="D170" i="5" s="1"/>
  <c r="L1190" i="5"/>
  <c r="J1190" i="5"/>
  <c r="K1190" i="5" s="1"/>
  <c r="G178" i="5"/>
  <c r="L178" i="5" s="1"/>
  <c r="L176" i="5"/>
  <c r="J176" i="5"/>
  <c r="K176" i="5" s="1"/>
  <c r="F180" i="5"/>
  <c r="F177" i="5"/>
  <c r="G177" i="5"/>
  <c r="F179" i="5"/>
  <c r="G179" i="5"/>
  <c r="L180" i="5"/>
  <c r="J180" i="5"/>
  <c r="K180" i="5" s="1"/>
  <c r="F181" i="5"/>
  <c r="G181" i="5"/>
  <c r="D174" i="5"/>
  <c r="C175" i="5"/>
  <c r="D3219" i="5"/>
  <c r="C3220" i="5"/>
  <c r="J3218" i="5"/>
  <c r="K3218" i="5" s="1"/>
  <c r="M3218" i="5" s="1"/>
  <c r="L3218" i="5"/>
  <c r="E3220" i="5"/>
  <c r="G3219" i="5"/>
  <c r="F3219" i="5"/>
  <c r="C2689" i="5"/>
  <c r="D2688" i="5"/>
  <c r="B2687" i="5"/>
  <c r="A2688" i="5"/>
  <c r="M2686" i="5"/>
  <c r="J2687" i="5"/>
  <c r="K2687" i="5" s="1"/>
  <c r="M2687" i="5" s="1"/>
  <c r="L2687" i="5"/>
  <c r="G2688" i="5"/>
  <c r="E2689" i="5"/>
  <c r="F2688" i="5"/>
  <c r="C1991" i="5"/>
  <c r="D1990" i="5"/>
  <c r="A2263" i="5"/>
  <c r="B2262" i="5"/>
  <c r="L2578" i="5"/>
  <c r="J2578" i="5"/>
  <c r="K2578" i="5" s="1"/>
  <c r="M2577" i="5"/>
  <c r="L2157" i="5"/>
  <c r="J2157" i="5"/>
  <c r="K2157" i="5" s="1"/>
  <c r="M2157" i="5" s="1"/>
  <c r="E2159" i="5"/>
  <c r="G2158" i="5"/>
  <c r="F2158" i="5"/>
  <c r="E1988" i="5"/>
  <c r="E1989" i="5" s="1"/>
  <c r="E1990" i="5" s="1"/>
  <c r="E1991" i="5" s="1"/>
  <c r="F1991" i="5" s="1"/>
  <c r="J2156" i="5"/>
  <c r="K2156" i="5" s="1"/>
  <c r="L2156" i="5"/>
  <c r="D2155" i="5"/>
  <c r="C2156" i="5"/>
  <c r="A1987" i="5"/>
  <c r="A1988" i="5" s="1"/>
  <c r="B1988" i="5" s="1"/>
  <c r="B1986" i="5"/>
  <c r="J1986" i="5"/>
  <c r="K1986" i="5" s="1"/>
  <c r="L1986" i="5"/>
  <c r="G1987" i="5"/>
  <c r="F1987" i="5"/>
  <c r="J1654" i="5"/>
  <c r="K1654" i="5" s="1"/>
  <c r="L1654" i="5"/>
  <c r="F1655" i="5"/>
  <c r="G1655" i="5"/>
  <c r="E1656" i="5"/>
  <c r="C1661" i="5"/>
  <c r="D1660" i="5"/>
  <c r="J1451" i="5"/>
  <c r="K1451" i="5" s="1"/>
  <c r="M1451" i="5" s="1"/>
  <c r="L1451" i="5"/>
  <c r="F1452" i="5"/>
  <c r="E1453" i="5"/>
  <c r="G1452" i="5"/>
  <c r="C1455" i="5"/>
  <c r="D1454" i="5"/>
  <c r="A1201" i="5"/>
  <c r="B1200" i="5"/>
  <c r="D1201" i="5"/>
  <c r="J1189" i="5"/>
  <c r="K1189" i="5" s="1"/>
  <c r="M1189" i="5" s="1"/>
  <c r="L1189" i="5"/>
  <c r="E1192" i="5"/>
  <c r="G1191" i="5"/>
  <c r="F1191" i="5"/>
  <c r="M174" i="5"/>
  <c r="J608" i="5"/>
  <c r="K608" i="5" s="1"/>
  <c r="L175" i="5"/>
  <c r="J175" i="5"/>
  <c r="K175" i="5" s="1"/>
  <c r="M607" i="5"/>
  <c r="A183" i="5"/>
  <c r="B182" i="5"/>
  <c r="B576" i="5"/>
  <c r="A577" i="5"/>
  <c r="L608" i="5"/>
  <c r="F609" i="5"/>
  <c r="E610" i="5"/>
  <c r="G609" i="5"/>
  <c r="C604" i="5"/>
  <c r="D603" i="5"/>
  <c r="E183" i="5"/>
  <c r="F183" i="5" s="1"/>
  <c r="G182" i="5"/>
  <c r="M1190" i="5" l="1"/>
  <c r="J178" i="5"/>
  <c r="K178" i="5" s="1"/>
  <c r="M178" i="5" s="1"/>
  <c r="C177" i="5"/>
  <c r="D177" i="5" s="1"/>
  <c r="C176" i="5"/>
  <c r="D176" i="5" s="1"/>
  <c r="M176" i="5"/>
  <c r="L177" i="5"/>
  <c r="J177" i="5"/>
  <c r="K177" i="5" s="1"/>
  <c r="C179" i="5"/>
  <c r="D179" i="5" s="1"/>
  <c r="C178" i="5"/>
  <c r="D178" i="5" s="1"/>
  <c r="L179" i="5"/>
  <c r="J179" i="5"/>
  <c r="K179" i="5" s="1"/>
  <c r="C181" i="5"/>
  <c r="D181" i="5" s="1"/>
  <c r="C180" i="5"/>
  <c r="D180" i="5" s="1"/>
  <c r="M180" i="5"/>
  <c r="L181" i="5"/>
  <c r="J181" i="5"/>
  <c r="K181" i="5" s="1"/>
  <c r="D175" i="5"/>
  <c r="C182" i="5"/>
  <c r="D3220" i="5"/>
  <c r="C3221" i="5"/>
  <c r="F3220" i="5"/>
  <c r="E3221" i="5"/>
  <c r="G3220" i="5"/>
  <c r="J3219" i="5"/>
  <c r="K3219" i="5" s="1"/>
  <c r="L3219" i="5"/>
  <c r="A2689" i="5"/>
  <c r="B2688" i="5"/>
  <c r="C2690" i="5"/>
  <c r="D2689" i="5"/>
  <c r="E2690" i="5"/>
  <c r="G2689" i="5"/>
  <c r="F2689" i="5"/>
  <c r="L2688" i="5"/>
  <c r="J2688" i="5"/>
  <c r="K2688" i="5" s="1"/>
  <c r="M2688" i="5" s="1"/>
  <c r="F1989" i="5"/>
  <c r="B2263" i="5"/>
  <c r="A2264" i="5"/>
  <c r="C1992" i="5"/>
  <c r="D1991" i="5"/>
  <c r="M2578" i="5"/>
  <c r="D2156" i="5"/>
  <c r="C2157" i="5"/>
  <c r="E2160" i="5"/>
  <c r="G2159" i="5"/>
  <c r="F2159" i="5"/>
  <c r="J2158" i="5"/>
  <c r="K2158" i="5" s="1"/>
  <c r="L2158" i="5"/>
  <c r="G1989" i="5"/>
  <c r="J1989" i="5" s="1"/>
  <c r="K1989" i="5" s="1"/>
  <c r="G1988" i="5"/>
  <c r="F1988" i="5"/>
  <c r="A1990" i="5"/>
  <c r="B1990" i="5" s="1"/>
  <c r="A1989" i="5"/>
  <c r="B1989" i="5" s="1"/>
  <c r="M2156" i="5"/>
  <c r="F1990" i="5"/>
  <c r="G1990" i="5"/>
  <c r="B1987" i="5"/>
  <c r="A1991" i="5"/>
  <c r="J1987" i="5"/>
  <c r="K1987" i="5" s="1"/>
  <c r="M1987" i="5" s="1"/>
  <c r="L1987" i="5"/>
  <c r="E1992" i="5"/>
  <c r="G1991" i="5"/>
  <c r="M1986" i="5"/>
  <c r="C1662" i="5"/>
  <c r="D1661" i="5"/>
  <c r="F1656" i="5"/>
  <c r="G1656" i="5"/>
  <c r="E1657" i="5"/>
  <c r="J1655" i="5"/>
  <c r="K1655" i="5" s="1"/>
  <c r="M1655" i="5" s="1"/>
  <c r="L1655" i="5"/>
  <c r="M1654" i="5"/>
  <c r="J1452" i="5"/>
  <c r="K1452" i="5" s="1"/>
  <c r="M1452" i="5" s="1"/>
  <c r="L1452" i="5"/>
  <c r="C1456" i="5"/>
  <c r="D1455" i="5"/>
  <c r="E1454" i="5"/>
  <c r="G1453" i="5"/>
  <c r="F1453" i="5"/>
  <c r="B1201" i="5"/>
  <c r="A1202" i="5"/>
  <c r="E1193" i="5"/>
  <c r="F1192" i="5"/>
  <c r="G1192" i="5"/>
  <c r="J1191" i="5"/>
  <c r="K1191" i="5" s="1"/>
  <c r="L1191" i="5"/>
  <c r="D1202" i="5"/>
  <c r="L182" i="5"/>
  <c r="J182" i="5"/>
  <c r="K182" i="5" s="1"/>
  <c r="M175" i="5"/>
  <c r="J609" i="5"/>
  <c r="K609" i="5" s="1"/>
  <c r="M608" i="5"/>
  <c r="B577" i="5"/>
  <c r="A578" i="5"/>
  <c r="A184" i="5"/>
  <c r="B183" i="5"/>
  <c r="L609" i="5"/>
  <c r="F610" i="5"/>
  <c r="G610" i="5"/>
  <c r="E611" i="5"/>
  <c r="C605" i="5"/>
  <c r="D604" i="5"/>
  <c r="E184" i="5"/>
  <c r="F184" i="5" s="1"/>
  <c r="G183" i="5"/>
  <c r="M177" i="5" l="1"/>
  <c r="M179" i="5"/>
  <c r="M181" i="5"/>
  <c r="D182" i="5"/>
  <c r="C183" i="5"/>
  <c r="C3222" i="5"/>
  <c r="D3221" i="5"/>
  <c r="J3220" i="5"/>
  <c r="K3220" i="5" s="1"/>
  <c r="L3220" i="5"/>
  <c r="M3219" i="5"/>
  <c r="F3221" i="5"/>
  <c r="E3222" i="5"/>
  <c r="G3221" i="5"/>
  <c r="C2691" i="5"/>
  <c r="D2690" i="5"/>
  <c r="A2690" i="5"/>
  <c r="B2689" i="5"/>
  <c r="J2689" i="5"/>
  <c r="K2689" i="5" s="1"/>
  <c r="M2689" i="5" s="1"/>
  <c r="L2689" i="5"/>
  <c r="E2691" i="5"/>
  <c r="F2690" i="5"/>
  <c r="G2690" i="5"/>
  <c r="L1989" i="5"/>
  <c r="C1993" i="5"/>
  <c r="D1992" i="5"/>
  <c r="B2264" i="5"/>
  <c r="A2265" i="5"/>
  <c r="D2157" i="5"/>
  <c r="C2158" i="5"/>
  <c r="J2159" i="5"/>
  <c r="K2159" i="5" s="1"/>
  <c r="L2159" i="5"/>
  <c r="M2158" i="5"/>
  <c r="E2161" i="5"/>
  <c r="G2160" i="5"/>
  <c r="F2160" i="5"/>
  <c r="L1988" i="5"/>
  <c r="J1988" i="5"/>
  <c r="K1988" i="5" s="1"/>
  <c r="M1989" i="5"/>
  <c r="L1990" i="5"/>
  <c r="J1990" i="5"/>
  <c r="K1990" i="5" s="1"/>
  <c r="B1991" i="5"/>
  <c r="A1992" i="5"/>
  <c r="L1991" i="5"/>
  <c r="J1991" i="5"/>
  <c r="K1991" i="5" s="1"/>
  <c r="F1992" i="5"/>
  <c r="E1993" i="5"/>
  <c r="G1992" i="5"/>
  <c r="E1658" i="5"/>
  <c r="F1657" i="5"/>
  <c r="G1657" i="5"/>
  <c r="J1656" i="5"/>
  <c r="K1656" i="5" s="1"/>
  <c r="L1656" i="5"/>
  <c r="C1663" i="5"/>
  <c r="D1662" i="5"/>
  <c r="E1455" i="5"/>
  <c r="G1454" i="5"/>
  <c r="F1454" i="5"/>
  <c r="J1453" i="5"/>
  <c r="K1453" i="5" s="1"/>
  <c r="L1453" i="5"/>
  <c r="D1456" i="5"/>
  <c r="C1457" i="5"/>
  <c r="B1202" i="5"/>
  <c r="A1203" i="5"/>
  <c r="J1192" i="5"/>
  <c r="K1192" i="5" s="1"/>
  <c r="L1192" i="5"/>
  <c r="E1194" i="5"/>
  <c r="F1193" i="5"/>
  <c r="G1193" i="5"/>
  <c r="M1191" i="5"/>
  <c r="D1203" i="5"/>
  <c r="L183" i="5"/>
  <c r="J183" i="5"/>
  <c r="K183" i="5" s="1"/>
  <c r="J610" i="5"/>
  <c r="K610" i="5" s="1"/>
  <c r="M609" i="5"/>
  <c r="M182" i="5"/>
  <c r="A185" i="5"/>
  <c r="B184" i="5"/>
  <c r="B578" i="5"/>
  <c r="A579" i="5"/>
  <c r="F611" i="5"/>
  <c r="E612" i="5"/>
  <c r="G611" i="5"/>
  <c r="L610" i="5"/>
  <c r="C606" i="5"/>
  <c r="D605" i="5"/>
  <c r="E185" i="5"/>
  <c r="F185" i="5" s="1"/>
  <c r="G184" i="5"/>
  <c r="D183" i="5" l="1"/>
  <c r="C184" i="5"/>
  <c r="M3220" i="5"/>
  <c r="C3223" i="5"/>
  <c r="D3222" i="5"/>
  <c r="J3221" i="5"/>
  <c r="K3221" i="5" s="1"/>
  <c r="L3221" i="5"/>
  <c r="E3223" i="5"/>
  <c r="G3222" i="5"/>
  <c r="F3222" i="5"/>
  <c r="A2691" i="5"/>
  <c r="B2690" i="5"/>
  <c r="C2692" i="5"/>
  <c r="D2691" i="5"/>
  <c r="G2691" i="5"/>
  <c r="F2691" i="5"/>
  <c r="E2692" i="5"/>
  <c r="J2690" i="5"/>
  <c r="K2690" i="5" s="1"/>
  <c r="M2690" i="5" s="1"/>
  <c r="L2690" i="5"/>
  <c r="A2266" i="5"/>
  <c r="B2265" i="5"/>
  <c r="C1994" i="5"/>
  <c r="D1993" i="5"/>
  <c r="D2158" i="5"/>
  <c r="C2159" i="5"/>
  <c r="M2159" i="5"/>
  <c r="J2160" i="5"/>
  <c r="K2160" i="5" s="1"/>
  <c r="L2160" i="5"/>
  <c r="E2162" i="5"/>
  <c r="G2161" i="5"/>
  <c r="F2161" i="5"/>
  <c r="M1988" i="5"/>
  <c r="M1990" i="5"/>
  <c r="B1992" i="5"/>
  <c r="A1993" i="5"/>
  <c r="M1991" i="5"/>
  <c r="J1992" i="5"/>
  <c r="K1992" i="5" s="1"/>
  <c r="L1992" i="5"/>
  <c r="G1993" i="5"/>
  <c r="F1993" i="5"/>
  <c r="E1994" i="5"/>
  <c r="M1656" i="5"/>
  <c r="J1657" i="5"/>
  <c r="K1657" i="5" s="1"/>
  <c r="L1657" i="5"/>
  <c r="D1663" i="5"/>
  <c r="G1658" i="5"/>
  <c r="F1658" i="5"/>
  <c r="E1659" i="5"/>
  <c r="C1458" i="5"/>
  <c r="D1457" i="5"/>
  <c r="M1453" i="5"/>
  <c r="J1454" i="5"/>
  <c r="K1454" i="5" s="1"/>
  <c r="M1454" i="5" s="1"/>
  <c r="L1454" i="5"/>
  <c r="E1456" i="5"/>
  <c r="G1455" i="5"/>
  <c r="F1455" i="5"/>
  <c r="B1203" i="5"/>
  <c r="A1204" i="5"/>
  <c r="J1193" i="5"/>
  <c r="K1193" i="5" s="1"/>
  <c r="M1193" i="5" s="1"/>
  <c r="L1193" i="5"/>
  <c r="E1195" i="5"/>
  <c r="F1194" i="5"/>
  <c r="G1194" i="5"/>
  <c r="D1204" i="5"/>
  <c r="M1192" i="5"/>
  <c r="M183" i="5"/>
  <c r="J611" i="5"/>
  <c r="K611" i="5" s="1"/>
  <c r="M610" i="5"/>
  <c r="L184" i="5"/>
  <c r="J184" i="5"/>
  <c r="K184" i="5" s="1"/>
  <c r="B579" i="5"/>
  <c r="A580" i="5"/>
  <c r="A186" i="5"/>
  <c r="B185" i="5"/>
  <c r="L611" i="5"/>
  <c r="F612" i="5"/>
  <c r="E613" i="5"/>
  <c r="G612" i="5"/>
  <c r="C607" i="5"/>
  <c r="D606" i="5"/>
  <c r="E186" i="5"/>
  <c r="F186" i="5" s="1"/>
  <c r="G185" i="5"/>
  <c r="D184" i="5" l="1"/>
  <c r="C185" i="5"/>
  <c r="C3224" i="5"/>
  <c r="D3223" i="5"/>
  <c r="L3222" i="5"/>
  <c r="J3222" i="5"/>
  <c r="K3222" i="5" s="1"/>
  <c r="G3223" i="5"/>
  <c r="F3223" i="5"/>
  <c r="E3224" i="5"/>
  <c r="M3221" i="5"/>
  <c r="C2693" i="5"/>
  <c r="D2692" i="5"/>
  <c r="A2692" i="5"/>
  <c r="B2691" i="5"/>
  <c r="E2693" i="5"/>
  <c r="F2692" i="5"/>
  <c r="G2692" i="5"/>
  <c r="L2691" i="5"/>
  <c r="J2691" i="5"/>
  <c r="K2691" i="5" s="1"/>
  <c r="M2691" i="5" s="1"/>
  <c r="D1994" i="5"/>
  <c r="C1995" i="5"/>
  <c r="B2266" i="5"/>
  <c r="A2267" i="5"/>
  <c r="D2159" i="5"/>
  <c r="C2160" i="5"/>
  <c r="M2160" i="5"/>
  <c r="J2161" i="5"/>
  <c r="K2161" i="5" s="1"/>
  <c r="M2161" i="5" s="1"/>
  <c r="L2161" i="5"/>
  <c r="E2163" i="5"/>
  <c r="G2162" i="5"/>
  <c r="F2162" i="5"/>
  <c r="B1993" i="5"/>
  <c r="A1994" i="5"/>
  <c r="M1992" i="5"/>
  <c r="G1994" i="5"/>
  <c r="F1994" i="5"/>
  <c r="E1995" i="5"/>
  <c r="L1993" i="5"/>
  <c r="J1993" i="5"/>
  <c r="K1993" i="5" s="1"/>
  <c r="M1993" i="5" s="1"/>
  <c r="J1658" i="5"/>
  <c r="K1658" i="5" s="1"/>
  <c r="L1658" i="5"/>
  <c r="C1665" i="5"/>
  <c r="D1664" i="5"/>
  <c r="M1657" i="5"/>
  <c r="E1660" i="5"/>
  <c r="F1659" i="5"/>
  <c r="G1659" i="5"/>
  <c r="J1455" i="5"/>
  <c r="K1455" i="5" s="1"/>
  <c r="L1455" i="5"/>
  <c r="E1457" i="5"/>
  <c r="F1456" i="5"/>
  <c r="G1456" i="5"/>
  <c r="C1459" i="5"/>
  <c r="D1458" i="5"/>
  <c r="A1205" i="5"/>
  <c r="B1204" i="5"/>
  <c r="E1196" i="5"/>
  <c r="E1197" i="5" s="1"/>
  <c r="F1195" i="5"/>
  <c r="G1195" i="5"/>
  <c r="J1194" i="5"/>
  <c r="K1194" i="5" s="1"/>
  <c r="L1194" i="5"/>
  <c r="D1205" i="5"/>
  <c r="J612" i="5"/>
  <c r="K612" i="5" s="1"/>
  <c r="M184" i="5"/>
  <c r="L185" i="5"/>
  <c r="J185" i="5"/>
  <c r="K185" i="5" s="1"/>
  <c r="M611" i="5"/>
  <c r="A187" i="5"/>
  <c r="B186" i="5"/>
  <c r="B580" i="5"/>
  <c r="A581" i="5"/>
  <c r="L612" i="5"/>
  <c r="F613" i="5"/>
  <c r="E614" i="5"/>
  <c r="G613" i="5"/>
  <c r="C608" i="5"/>
  <c r="D607" i="5"/>
  <c r="E187" i="5"/>
  <c r="F187" i="5" s="1"/>
  <c r="G186" i="5"/>
  <c r="F1197" i="5" l="1"/>
  <c r="G1197" i="5"/>
  <c r="D185" i="5"/>
  <c r="C186" i="5"/>
  <c r="C3225" i="5"/>
  <c r="D3224" i="5"/>
  <c r="E3225" i="5"/>
  <c r="G3224" i="5"/>
  <c r="F3224" i="5"/>
  <c r="L3223" i="5"/>
  <c r="J3223" i="5"/>
  <c r="K3223" i="5" s="1"/>
  <c r="M3222" i="5"/>
  <c r="A2693" i="5"/>
  <c r="B2692" i="5"/>
  <c r="D2693" i="5"/>
  <c r="C2694" i="5"/>
  <c r="J2692" i="5"/>
  <c r="K2692" i="5" s="1"/>
  <c r="L2692" i="5"/>
  <c r="E2694" i="5"/>
  <c r="G2693" i="5"/>
  <c r="F2693" i="5"/>
  <c r="B2267" i="5"/>
  <c r="A2268" i="5"/>
  <c r="C1996" i="5"/>
  <c r="D1995" i="5"/>
  <c r="C2161" i="5"/>
  <c r="D2160" i="5"/>
  <c r="J2162" i="5"/>
  <c r="K2162" i="5" s="1"/>
  <c r="M2162" i="5" s="1"/>
  <c r="L2162" i="5"/>
  <c r="E2164" i="5"/>
  <c r="F2163" i="5"/>
  <c r="G2163" i="5"/>
  <c r="B1994" i="5"/>
  <c r="A1995" i="5"/>
  <c r="G1995" i="5"/>
  <c r="F1995" i="5"/>
  <c r="E1996" i="5"/>
  <c r="J1994" i="5"/>
  <c r="K1994" i="5" s="1"/>
  <c r="L1994" i="5"/>
  <c r="E1661" i="5"/>
  <c r="F1660" i="5"/>
  <c r="G1660" i="5"/>
  <c r="D1665" i="5"/>
  <c r="C1666" i="5"/>
  <c r="L1659" i="5"/>
  <c r="J1659" i="5"/>
  <c r="K1659" i="5" s="1"/>
  <c r="M1658" i="5"/>
  <c r="E1458" i="5"/>
  <c r="G1457" i="5"/>
  <c r="F1457" i="5"/>
  <c r="J1456" i="5"/>
  <c r="K1456" i="5" s="1"/>
  <c r="L1456" i="5"/>
  <c r="M1455" i="5"/>
  <c r="C1460" i="5"/>
  <c r="D1459" i="5"/>
  <c r="A1206" i="5"/>
  <c r="B1205" i="5"/>
  <c r="M1194" i="5"/>
  <c r="J1195" i="5"/>
  <c r="K1195" i="5" s="1"/>
  <c r="M1195" i="5" s="1"/>
  <c r="L1195" i="5"/>
  <c r="D1206" i="5"/>
  <c r="E1198" i="5"/>
  <c r="F1196" i="5"/>
  <c r="G1196" i="5"/>
  <c r="J613" i="5"/>
  <c r="K613" i="5" s="1"/>
  <c r="M185" i="5"/>
  <c r="L186" i="5"/>
  <c r="J186" i="5"/>
  <c r="K186" i="5" s="1"/>
  <c r="M612" i="5"/>
  <c r="B581" i="5"/>
  <c r="A582" i="5"/>
  <c r="A188" i="5"/>
  <c r="B187" i="5"/>
  <c r="L613" i="5"/>
  <c r="F614" i="5"/>
  <c r="G614" i="5"/>
  <c r="E615" i="5"/>
  <c r="C609" i="5"/>
  <c r="D608" i="5"/>
  <c r="E188" i="5"/>
  <c r="F188" i="5" s="1"/>
  <c r="G187" i="5"/>
  <c r="L1197" i="5" l="1"/>
  <c r="J1197" i="5"/>
  <c r="K1197" i="5" s="1"/>
  <c r="D186" i="5"/>
  <c r="C187" i="5"/>
  <c r="C3226" i="5"/>
  <c r="D3225" i="5"/>
  <c r="M3223" i="5"/>
  <c r="J3224" i="5"/>
  <c r="K3224" i="5" s="1"/>
  <c r="L3224" i="5"/>
  <c r="G3225" i="5"/>
  <c r="E3226" i="5"/>
  <c r="F3225" i="5"/>
  <c r="C2695" i="5"/>
  <c r="D2694" i="5"/>
  <c r="B2693" i="5"/>
  <c r="A2694" i="5"/>
  <c r="J2693" i="5"/>
  <c r="K2693" i="5" s="1"/>
  <c r="M2693" i="5" s="1"/>
  <c r="L2693" i="5"/>
  <c r="F2694" i="5"/>
  <c r="E2695" i="5"/>
  <c r="G2694" i="5"/>
  <c r="M2692" i="5"/>
  <c r="C1997" i="5"/>
  <c r="D1996" i="5"/>
  <c r="A2269" i="5"/>
  <c r="B2268" i="5"/>
  <c r="C2162" i="5"/>
  <c r="D2161" i="5"/>
  <c r="J2163" i="5"/>
  <c r="K2163" i="5" s="1"/>
  <c r="L2163" i="5"/>
  <c r="F2164" i="5"/>
  <c r="E2165" i="5"/>
  <c r="G2164" i="5"/>
  <c r="B1995" i="5"/>
  <c r="A1996" i="5"/>
  <c r="M1994" i="5"/>
  <c r="E1997" i="5"/>
  <c r="G1996" i="5"/>
  <c r="F1996" i="5"/>
  <c r="J1995" i="5"/>
  <c r="K1995" i="5" s="1"/>
  <c r="M1995" i="5" s="1"/>
  <c r="L1995" i="5"/>
  <c r="M1659" i="5"/>
  <c r="E1662" i="5"/>
  <c r="G1661" i="5"/>
  <c r="F1661" i="5"/>
  <c r="C1667" i="5"/>
  <c r="D1666" i="5"/>
  <c r="L1660" i="5"/>
  <c r="J1660" i="5"/>
  <c r="K1660" i="5" s="1"/>
  <c r="C1461" i="5"/>
  <c r="D1460" i="5"/>
  <c r="M1456" i="5"/>
  <c r="L1457" i="5"/>
  <c r="J1457" i="5"/>
  <c r="K1457" i="5" s="1"/>
  <c r="M1457" i="5" s="1"/>
  <c r="E1459" i="5"/>
  <c r="G1458" i="5"/>
  <c r="F1458" i="5"/>
  <c r="A1207" i="5"/>
  <c r="B1206" i="5"/>
  <c r="J1196" i="5"/>
  <c r="K1196" i="5" s="1"/>
  <c r="L1196" i="5"/>
  <c r="D1207" i="5"/>
  <c r="E1199" i="5"/>
  <c r="F1198" i="5"/>
  <c r="G1198" i="5"/>
  <c r="J614" i="5"/>
  <c r="K614" i="5" s="1"/>
  <c r="M186" i="5"/>
  <c r="L187" i="5"/>
  <c r="J187" i="5"/>
  <c r="K187" i="5" s="1"/>
  <c r="M613" i="5"/>
  <c r="A189" i="5"/>
  <c r="B188" i="5"/>
  <c r="B582" i="5"/>
  <c r="A583" i="5"/>
  <c r="F615" i="5"/>
  <c r="E616" i="5"/>
  <c r="G615" i="5"/>
  <c r="L614" i="5"/>
  <c r="C610" i="5"/>
  <c r="D609" i="5"/>
  <c r="E189" i="5"/>
  <c r="F189" i="5" s="1"/>
  <c r="G188" i="5"/>
  <c r="M1197" i="5" l="1"/>
  <c r="D187" i="5"/>
  <c r="C188" i="5"/>
  <c r="C3227" i="5"/>
  <c r="D3226" i="5"/>
  <c r="G3226" i="5"/>
  <c r="E3227" i="5"/>
  <c r="F3226" i="5"/>
  <c r="J3225" i="5"/>
  <c r="K3225" i="5" s="1"/>
  <c r="M3225" i="5" s="1"/>
  <c r="L3225" i="5"/>
  <c r="M3224" i="5"/>
  <c r="B2694" i="5"/>
  <c r="A2695" i="5"/>
  <c r="D2695" i="5"/>
  <c r="C2696" i="5"/>
  <c r="E2696" i="5"/>
  <c r="F2695" i="5"/>
  <c r="G2695" i="5"/>
  <c r="J2694" i="5"/>
  <c r="K2694" i="5" s="1"/>
  <c r="M2694" i="5" s="1"/>
  <c r="L2694" i="5"/>
  <c r="A2270" i="5"/>
  <c r="B2269" i="5"/>
  <c r="D1997" i="5"/>
  <c r="C1998" i="5"/>
  <c r="C2163" i="5"/>
  <c r="D2162" i="5"/>
  <c r="J2164" i="5"/>
  <c r="K2164" i="5" s="1"/>
  <c r="M2164" i="5" s="1"/>
  <c r="L2164" i="5"/>
  <c r="E2166" i="5"/>
  <c r="F2165" i="5"/>
  <c r="G2165" i="5"/>
  <c r="M2163" i="5"/>
  <c r="A1997" i="5"/>
  <c r="B1996" i="5"/>
  <c r="J1996" i="5"/>
  <c r="K1996" i="5" s="1"/>
  <c r="M1996" i="5" s="1"/>
  <c r="L1996" i="5"/>
  <c r="E1998" i="5"/>
  <c r="G1997" i="5"/>
  <c r="F1997" i="5"/>
  <c r="C1668" i="5"/>
  <c r="D1667" i="5"/>
  <c r="M1660" i="5"/>
  <c r="J1661" i="5"/>
  <c r="K1661" i="5" s="1"/>
  <c r="M1661" i="5" s="1"/>
  <c r="L1661" i="5"/>
  <c r="E1663" i="5"/>
  <c r="G1662" i="5"/>
  <c r="F1662" i="5"/>
  <c r="J1458" i="5"/>
  <c r="K1458" i="5" s="1"/>
  <c r="M1458" i="5" s="1"/>
  <c r="L1458" i="5"/>
  <c r="G1459" i="5"/>
  <c r="E1460" i="5"/>
  <c r="F1459" i="5"/>
  <c r="C1462" i="5"/>
  <c r="D1461" i="5"/>
  <c r="B1207" i="5"/>
  <c r="A1208" i="5"/>
  <c r="L1198" i="5"/>
  <c r="J1198" i="5"/>
  <c r="K1198" i="5" s="1"/>
  <c r="E1200" i="5"/>
  <c r="F1199" i="5"/>
  <c r="G1199" i="5"/>
  <c r="D1208" i="5"/>
  <c r="M1196" i="5"/>
  <c r="J615" i="5"/>
  <c r="K615" i="5" s="1"/>
  <c r="M187" i="5"/>
  <c r="L188" i="5"/>
  <c r="J188" i="5"/>
  <c r="K188" i="5" s="1"/>
  <c r="M614" i="5"/>
  <c r="B583" i="5"/>
  <c r="A584" i="5"/>
  <c r="A190" i="5"/>
  <c r="B189" i="5"/>
  <c r="L615" i="5"/>
  <c r="F616" i="5"/>
  <c r="E617" i="5"/>
  <c r="G616" i="5"/>
  <c r="C611" i="5"/>
  <c r="D610" i="5"/>
  <c r="E190" i="5"/>
  <c r="F190" i="5" s="1"/>
  <c r="G189" i="5"/>
  <c r="D188" i="5" l="1"/>
  <c r="C189" i="5"/>
  <c r="D3227" i="5"/>
  <c r="C3228" i="5"/>
  <c r="E3228" i="5"/>
  <c r="F3227" i="5"/>
  <c r="G3227" i="5"/>
  <c r="J3226" i="5"/>
  <c r="K3226" i="5" s="1"/>
  <c r="L3226" i="5"/>
  <c r="C2697" i="5"/>
  <c r="D2696" i="5"/>
  <c r="A2696" i="5"/>
  <c r="B2695" i="5"/>
  <c r="J2695" i="5"/>
  <c r="K2695" i="5" s="1"/>
  <c r="L2695" i="5"/>
  <c r="E2697" i="5"/>
  <c r="G2696" i="5"/>
  <c r="F2696" i="5"/>
  <c r="D1998" i="5"/>
  <c r="C1999" i="5"/>
  <c r="A2271" i="5"/>
  <c r="B2270" i="5"/>
  <c r="D2163" i="5"/>
  <c r="C2164" i="5"/>
  <c r="J2165" i="5"/>
  <c r="K2165" i="5" s="1"/>
  <c r="L2165" i="5"/>
  <c r="E2167" i="5"/>
  <c r="G2166" i="5"/>
  <c r="F2166" i="5"/>
  <c r="A1998" i="5"/>
  <c r="B1997" i="5"/>
  <c r="J1997" i="5"/>
  <c r="K1997" i="5" s="1"/>
  <c r="L1997" i="5"/>
  <c r="E1999" i="5"/>
  <c r="G1998" i="5"/>
  <c r="F1998" i="5"/>
  <c r="J1662" i="5"/>
  <c r="K1662" i="5" s="1"/>
  <c r="L1662" i="5"/>
  <c r="F1663" i="5"/>
  <c r="G1663" i="5"/>
  <c r="C1669" i="5"/>
  <c r="D1668" i="5"/>
  <c r="J1459" i="5"/>
  <c r="K1459" i="5" s="1"/>
  <c r="M1459" i="5" s="1"/>
  <c r="L1459" i="5"/>
  <c r="E1461" i="5"/>
  <c r="F1460" i="5"/>
  <c r="G1460" i="5"/>
  <c r="C1463" i="5"/>
  <c r="D1462" i="5"/>
  <c r="B1208" i="5"/>
  <c r="A1209" i="5"/>
  <c r="D1209" i="5"/>
  <c r="J1199" i="5"/>
  <c r="K1199" i="5" s="1"/>
  <c r="L1199" i="5"/>
  <c r="E1201" i="5"/>
  <c r="G1200" i="5"/>
  <c r="F1200" i="5"/>
  <c r="M1198" i="5"/>
  <c r="J616" i="5"/>
  <c r="K616" i="5" s="1"/>
  <c r="M188" i="5"/>
  <c r="L189" i="5"/>
  <c r="J189" i="5"/>
  <c r="K189" i="5" s="1"/>
  <c r="M189" i="5" s="1"/>
  <c r="M615" i="5"/>
  <c r="A191" i="5"/>
  <c r="B190" i="5"/>
  <c r="B584" i="5"/>
  <c r="A585" i="5"/>
  <c r="L616" i="5"/>
  <c r="F617" i="5"/>
  <c r="E618" i="5"/>
  <c r="G617" i="5"/>
  <c r="C612" i="5"/>
  <c r="D611" i="5"/>
  <c r="E191" i="5"/>
  <c r="F191" i="5" s="1"/>
  <c r="G190" i="5"/>
  <c r="D189" i="5" l="1"/>
  <c r="C190" i="5"/>
  <c r="M3226" i="5"/>
  <c r="D3228" i="5"/>
  <c r="C3229" i="5"/>
  <c r="J3227" i="5"/>
  <c r="K3227" i="5" s="1"/>
  <c r="L3227" i="5"/>
  <c r="F3228" i="5"/>
  <c r="E3229" i="5"/>
  <c r="G3228" i="5"/>
  <c r="A2697" i="5"/>
  <c r="B2696" i="5"/>
  <c r="D2697" i="5"/>
  <c r="C2698" i="5"/>
  <c r="J2696" i="5"/>
  <c r="K2696" i="5" s="1"/>
  <c r="M2696" i="5" s="1"/>
  <c r="L2696" i="5"/>
  <c r="E2698" i="5"/>
  <c r="F2697" i="5"/>
  <c r="G2697" i="5"/>
  <c r="M2695" i="5"/>
  <c r="B2271" i="5"/>
  <c r="A2272" i="5"/>
  <c r="D1999" i="5"/>
  <c r="C2000" i="5"/>
  <c r="C2165" i="5"/>
  <c r="D2164" i="5"/>
  <c r="J2166" i="5"/>
  <c r="K2166" i="5" s="1"/>
  <c r="L2166" i="5"/>
  <c r="E2168" i="5"/>
  <c r="G2167" i="5"/>
  <c r="F2167" i="5"/>
  <c r="M2165" i="5"/>
  <c r="B1998" i="5"/>
  <c r="A1999" i="5"/>
  <c r="J1998" i="5"/>
  <c r="K1998" i="5" s="1"/>
  <c r="M1998" i="5" s="1"/>
  <c r="L1998" i="5"/>
  <c r="F1999" i="5"/>
  <c r="E2000" i="5"/>
  <c r="G1999" i="5"/>
  <c r="M1997" i="5"/>
  <c r="M1662" i="5"/>
  <c r="J1663" i="5"/>
  <c r="K1663" i="5" s="1"/>
  <c r="L1663" i="5"/>
  <c r="E1665" i="5"/>
  <c r="F1664" i="5"/>
  <c r="G1664" i="5"/>
  <c r="C1670" i="5"/>
  <c r="D1669" i="5"/>
  <c r="J1460" i="5"/>
  <c r="K1460" i="5" s="1"/>
  <c r="L1460" i="5"/>
  <c r="E1462" i="5"/>
  <c r="G1461" i="5"/>
  <c r="F1461" i="5"/>
  <c r="C1464" i="5"/>
  <c r="D1463" i="5"/>
  <c r="B1209" i="5"/>
  <c r="A1210" i="5"/>
  <c r="J1200" i="5"/>
  <c r="K1200" i="5" s="1"/>
  <c r="L1200" i="5"/>
  <c r="E1202" i="5"/>
  <c r="G1201" i="5"/>
  <c r="F1201" i="5"/>
  <c r="M1199" i="5"/>
  <c r="D1210" i="5"/>
  <c r="J617" i="5"/>
  <c r="K617" i="5" s="1"/>
  <c r="L190" i="5"/>
  <c r="J190" i="5"/>
  <c r="K190" i="5" s="1"/>
  <c r="M616" i="5"/>
  <c r="B585" i="5"/>
  <c r="A586" i="5"/>
  <c r="A192" i="5"/>
  <c r="B191" i="5"/>
  <c r="L617" i="5"/>
  <c r="F618" i="5"/>
  <c r="G618" i="5"/>
  <c r="E619" i="5"/>
  <c r="C613" i="5"/>
  <c r="D612" i="5"/>
  <c r="E192" i="5"/>
  <c r="G191" i="5"/>
  <c r="F192" i="5" l="1"/>
  <c r="D190" i="5"/>
  <c r="C191" i="5"/>
  <c r="C3230" i="5"/>
  <c r="D3229" i="5"/>
  <c r="J3228" i="5"/>
  <c r="K3228" i="5" s="1"/>
  <c r="L3228" i="5"/>
  <c r="F3229" i="5"/>
  <c r="E3230" i="5"/>
  <c r="G3229" i="5"/>
  <c r="M3227" i="5"/>
  <c r="C2699" i="5"/>
  <c r="D2698" i="5"/>
  <c r="A2698" i="5"/>
  <c r="B2697" i="5"/>
  <c r="J2697" i="5"/>
  <c r="K2697" i="5" s="1"/>
  <c r="L2697" i="5"/>
  <c r="E2699" i="5"/>
  <c r="F2698" i="5"/>
  <c r="G2698" i="5"/>
  <c r="D2000" i="5"/>
  <c r="C2001" i="5"/>
  <c r="B2272" i="5"/>
  <c r="A2273" i="5"/>
  <c r="D2165" i="5"/>
  <c r="C2166" i="5"/>
  <c r="G2168" i="5"/>
  <c r="E2169" i="5"/>
  <c r="F2168" i="5"/>
  <c r="M2166" i="5"/>
  <c r="J2167" i="5"/>
  <c r="K2167" i="5" s="1"/>
  <c r="L2167" i="5"/>
  <c r="B1999" i="5"/>
  <c r="A2000" i="5"/>
  <c r="J1999" i="5"/>
  <c r="K1999" i="5" s="1"/>
  <c r="L1999" i="5"/>
  <c r="F2000" i="5"/>
  <c r="E2001" i="5"/>
  <c r="G2000" i="5"/>
  <c r="M1663" i="5"/>
  <c r="C1671" i="5"/>
  <c r="D1670" i="5"/>
  <c r="E1666" i="5"/>
  <c r="F1665" i="5"/>
  <c r="G1665" i="5"/>
  <c r="J1664" i="5"/>
  <c r="K1664" i="5" s="1"/>
  <c r="L1664" i="5"/>
  <c r="L1461" i="5"/>
  <c r="J1461" i="5"/>
  <c r="K1461" i="5" s="1"/>
  <c r="E1463" i="5"/>
  <c r="G1462" i="5"/>
  <c r="F1462" i="5"/>
  <c r="M1460" i="5"/>
  <c r="C1465" i="5"/>
  <c r="D1464" i="5"/>
  <c r="B1210" i="5"/>
  <c r="A1211" i="5"/>
  <c r="L1201" i="5"/>
  <c r="J1201" i="5"/>
  <c r="K1201" i="5" s="1"/>
  <c r="E1203" i="5"/>
  <c r="F1202" i="5"/>
  <c r="G1202" i="5"/>
  <c r="D1211" i="5"/>
  <c r="M1200" i="5"/>
  <c r="M190" i="5"/>
  <c r="J618" i="5"/>
  <c r="K618" i="5" s="1"/>
  <c r="L191" i="5"/>
  <c r="J191" i="5"/>
  <c r="K191" i="5" s="1"/>
  <c r="M617" i="5"/>
  <c r="A193" i="5"/>
  <c r="B192" i="5"/>
  <c r="B586" i="5"/>
  <c r="A587" i="5"/>
  <c r="L618" i="5"/>
  <c r="F619" i="5"/>
  <c r="G619" i="5"/>
  <c r="E620" i="5"/>
  <c r="C614" i="5"/>
  <c r="D613" i="5"/>
  <c r="E193" i="5"/>
  <c r="F193" i="5" s="1"/>
  <c r="G192" i="5"/>
  <c r="D191" i="5" l="1"/>
  <c r="C192" i="5"/>
  <c r="C3231" i="5"/>
  <c r="D3230" i="5"/>
  <c r="J3229" i="5"/>
  <c r="K3229" i="5" s="1"/>
  <c r="L3229" i="5"/>
  <c r="E3231" i="5"/>
  <c r="G3230" i="5"/>
  <c r="F3230" i="5"/>
  <c r="M3228" i="5"/>
  <c r="A2699" i="5"/>
  <c r="B2698" i="5"/>
  <c r="C2700" i="5"/>
  <c r="D2699" i="5"/>
  <c r="E2700" i="5"/>
  <c r="F2699" i="5"/>
  <c r="G2699" i="5"/>
  <c r="J2698" i="5"/>
  <c r="K2698" i="5" s="1"/>
  <c r="L2698" i="5"/>
  <c r="M2697" i="5"/>
  <c r="B2273" i="5"/>
  <c r="A2274" i="5"/>
  <c r="C2002" i="5"/>
  <c r="D2001" i="5"/>
  <c r="C2167" i="5"/>
  <c r="D2166" i="5"/>
  <c r="M2167" i="5"/>
  <c r="E2170" i="5"/>
  <c r="G2169" i="5"/>
  <c r="F2169" i="5"/>
  <c r="J2168" i="5"/>
  <c r="K2168" i="5" s="1"/>
  <c r="L2168" i="5"/>
  <c r="A2001" i="5"/>
  <c r="B2000" i="5"/>
  <c r="J2000" i="5"/>
  <c r="K2000" i="5" s="1"/>
  <c r="L2000" i="5"/>
  <c r="G2001" i="5"/>
  <c r="F2001" i="5"/>
  <c r="E2002" i="5"/>
  <c r="C2018" i="5"/>
  <c r="D2017" i="5"/>
  <c r="M1999" i="5"/>
  <c r="J1665" i="5"/>
  <c r="K1665" i="5" s="1"/>
  <c r="L1665" i="5"/>
  <c r="G1666" i="5"/>
  <c r="E1667" i="5"/>
  <c r="F1666" i="5"/>
  <c r="M1664" i="5"/>
  <c r="C1672" i="5"/>
  <c r="D1671" i="5"/>
  <c r="J1462" i="5"/>
  <c r="K1462" i="5" s="1"/>
  <c r="L1462" i="5"/>
  <c r="E1464" i="5"/>
  <c r="F1463" i="5"/>
  <c r="G1463" i="5"/>
  <c r="C1466" i="5"/>
  <c r="D1465" i="5"/>
  <c r="M1461" i="5"/>
  <c r="B1211" i="5"/>
  <c r="A1212" i="5"/>
  <c r="D1212" i="5"/>
  <c r="E1204" i="5"/>
  <c r="F1203" i="5"/>
  <c r="G1203" i="5"/>
  <c r="J1202" i="5"/>
  <c r="K1202" i="5" s="1"/>
  <c r="L1202" i="5"/>
  <c r="M1201" i="5"/>
  <c r="J619" i="5"/>
  <c r="K619" i="5" s="1"/>
  <c r="M619" i="5" s="1"/>
  <c r="M191" i="5"/>
  <c r="L192" i="5"/>
  <c r="J192" i="5"/>
  <c r="K192" i="5" s="1"/>
  <c r="M618" i="5"/>
  <c r="B587" i="5"/>
  <c r="A588" i="5"/>
  <c r="A194" i="5"/>
  <c r="A195" i="5" s="1"/>
  <c r="B193" i="5"/>
  <c r="F620" i="5"/>
  <c r="E621" i="5"/>
  <c r="G620" i="5"/>
  <c r="L619" i="5"/>
  <c r="C615" i="5"/>
  <c r="D614" i="5"/>
  <c r="E194" i="5"/>
  <c r="G193" i="5"/>
  <c r="B195" i="5" l="1"/>
  <c r="A196" i="5"/>
  <c r="A197" i="5" s="1"/>
  <c r="B197" i="5" s="1"/>
  <c r="F194" i="5"/>
  <c r="E195" i="5"/>
  <c r="E196" i="5" s="1"/>
  <c r="D192" i="5"/>
  <c r="C193" i="5"/>
  <c r="D3231" i="5"/>
  <c r="C3232" i="5"/>
  <c r="J3230" i="5"/>
  <c r="K3230" i="5" s="1"/>
  <c r="L3230" i="5"/>
  <c r="G3231" i="5"/>
  <c r="E3232" i="5"/>
  <c r="F3231" i="5"/>
  <c r="M3229" i="5"/>
  <c r="D2700" i="5"/>
  <c r="C2701" i="5"/>
  <c r="A2700" i="5"/>
  <c r="B2699" i="5"/>
  <c r="M2698" i="5"/>
  <c r="J2699" i="5"/>
  <c r="K2699" i="5" s="1"/>
  <c r="L2699" i="5"/>
  <c r="E2701" i="5"/>
  <c r="F2700" i="5"/>
  <c r="G2700" i="5"/>
  <c r="D2002" i="5"/>
  <c r="C2003" i="5"/>
  <c r="C2004" i="5" s="1"/>
  <c r="B2274" i="5"/>
  <c r="A2275" i="5"/>
  <c r="D2167" i="5"/>
  <c r="C2168" i="5"/>
  <c r="J2169" i="5"/>
  <c r="K2169" i="5" s="1"/>
  <c r="L2169" i="5"/>
  <c r="E2171" i="5"/>
  <c r="G2170" i="5"/>
  <c r="F2170" i="5"/>
  <c r="M2168" i="5"/>
  <c r="B2001" i="5"/>
  <c r="A2002" i="5"/>
  <c r="D2018" i="5"/>
  <c r="C2019" i="5"/>
  <c r="G2002" i="5"/>
  <c r="F2002" i="5"/>
  <c r="E2003" i="5"/>
  <c r="J2001" i="5"/>
  <c r="K2001" i="5" s="1"/>
  <c r="L2001" i="5"/>
  <c r="M2000" i="5"/>
  <c r="E1668" i="5"/>
  <c r="F1667" i="5"/>
  <c r="G1667" i="5"/>
  <c r="J1666" i="5"/>
  <c r="K1666" i="5" s="1"/>
  <c r="L1666" i="5"/>
  <c r="C1673" i="5"/>
  <c r="D1672" i="5"/>
  <c r="M1665" i="5"/>
  <c r="J1463" i="5"/>
  <c r="K1463" i="5" s="1"/>
  <c r="L1463" i="5"/>
  <c r="E1465" i="5"/>
  <c r="F1464" i="5"/>
  <c r="G1464" i="5"/>
  <c r="M1462" i="5"/>
  <c r="C1467" i="5"/>
  <c r="D1466" i="5"/>
  <c r="A1213" i="5"/>
  <c r="B1212" i="5"/>
  <c r="J1203" i="5"/>
  <c r="K1203" i="5" s="1"/>
  <c r="L1203" i="5"/>
  <c r="M1202" i="5"/>
  <c r="E1205" i="5"/>
  <c r="F1204" i="5"/>
  <c r="G1204" i="5"/>
  <c r="D1213" i="5"/>
  <c r="J620" i="5"/>
  <c r="K620" i="5" s="1"/>
  <c r="M620" i="5" s="1"/>
  <c r="M192" i="5"/>
  <c r="L193" i="5"/>
  <c r="J193" i="5"/>
  <c r="K193" i="5" s="1"/>
  <c r="A210" i="5"/>
  <c r="B194" i="5"/>
  <c r="B588" i="5"/>
  <c r="A589" i="5"/>
  <c r="L620" i="5"/>
  <c r="F621" i="5"/>
  <c r="E622" i="5"/>
  <c r="G621" i="5"/>
  <c r="C616" i="5"/>
  <c r="D615" i="5"/>
  <c r="E211" i="5"/>
  <c r="F211" i="5" s="1"/>
  <c r="G194" i="5"/>
  <c r="E197" i="5" l="1"/>
  <c r="E198" i="5" s="1"/>
  <c r="E199" i="5" s="1"/>
  <c r="A199" i="5"/>
  <c r="A198" i="5"/>
  <c r="B198" i="5" s="1"/>
  <c r="A202" i="5"/>
  <c r="B202" i="5" s="1"/>
  <c r="A201" i="5"/>
  <c r="B201" i="5" s="1"/>
  <c r="A204" i="5"/>
  <c r="B204" i="5" s="1"/>
  <c r="A203" i="5"/>
  <c r="B203" i="5" s="1"/>
  <c r="B196" i="5"/>
  <c r="A205" i="5"/>
  <c r="A206" i="5" s="1"/>
  <c r="B206" i="5" s="1"/>
  <c r="F196" i="5"/>
  <c r="G196" i="5"/>
  <c r="F195" i="5"/>
  <c r="G195" i="5"/>
  <c r="D193" i="5"/>
  <c r="C194" i="5"/>
  <c r="C3233" i="5"/>
  <c r="D3232" i="5"/>
  <c r="E3233" i="5"/>
  <c r="G3232" i="5"/>
  <c r="F3232" i="5"/>
  <c r="L3231" i="5"/>
  <c r="J3231" i="5"/>
  <c r="K3231" i="5" s="1"/>
  <c r="M3230" i="5"/>
  <c r="D2004" i="5"/>
  <c r="C2005" i="5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E2004" i="5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D2003" i="5"/>
  <c r="A2701" i="5"/>
  <c r="B2700" i="5"/>
  <c r="C2702" i="5"/>
  <c r="D2701" i="5"/>
  <c r="M2699" i="5"/>
  <c r="J2700" i="5"/>
  <c r="K2700" i="5" s="1"/>
  <c r="L2700" i="5"/>
  <c r="E2702" i="5"/>
  <c r="G2701" i="5"/>
  <c r="F2701" i="5"/>
  <c r="B2275" i="5"/>
  <c r="A2276" i="5"/>
  <c r="C2169" i="5"/>
  <c r="D2168" i="5"/>
  <c r="J2170" i="5"/>
  <c r="K2170" i="5" s="1"/>
  <c r="M2170" i="5" s="1"/>
  <c r="L2170" i="5"/>
  <c r="E2172" i="5"/>
  <c r="F2171" i="5"/>
  <c r="G2171" i="5"/>
  <c r="M2169" i="5"/>
  <c r="B2002" i="5"/>
  <c r="A2003" i="5"/>
  <c r="M2001" i="5"/>
  <c r="G2003" i="5"/>
  <c r="F2003" i="5"/>
  <c r="J2002" i="5"/>
  <c r="K2002" i="5" s="1"/>
  <c r="L2002" i="5"/>
  <c r="D2019" i="5"/>
  <c r="C2020" i="5"/>
  <c r="M1666" i="5"/>
  <c r="J1667" i="5"/>
  <c r="K1667" i="5" s="1"/>
  <c r="L1667" i="5"/>
  <c r="E1669" i="5"/>
  <c r="F1668" i="5"/>
  <c r="G1668" i="5"/>
  <c r="D1673" i="5"/>
  <c r="C1674" i="5"/>
  <c r="J1464" i="5"/>
  <c r="K1464" i="5" s="1"/>
  <c r="M1464" i="5" s="1"/>
  <c r="L1464" i="5"/>
  <c r="E1466" i="5"/>
  <c r="G1465" i="5"/>
  <c r="F1465" i="5"/>
  <c r="C1468" i="5"/>
  <c r="D1467" i="5"/>
  <c r="M1463" i="5"/>
  <c r="A1214" i="5"/>
  <c r="B1213" i="5"/>
  <c r="E1206" i="5"/>
  <c r="F1205" i="5"/>
  <c r="G1205" i="5"/>
  <c r="J1204" i="5"/>
  <c r="K1204" i="5" s="1"/>
  <c r="M1204" i="5" s="1"/>
  <c r="L1204" i="5"/>
  <c r="D1214" i="5"/>
  <c r="M1203" i="5"/>
  <c r="J621" i="5"/>
  <c r="K621" i="5" s="1"/>
  <c r="M193" i="5"/>
  <c r="L194" i="5"/>
  <c r="J194" i="5"/>
  <c r="K194" i="5" s="1"/>
  <c r="B589" i="5"/>
  <c r="A590" i="5"/>
  <c r="A211" i="5"/>
  <c r="B210" i="5"/>
  <c r="F622" i="5"/>
  <c r="G622" i="5"/>
  <c r="E623" i="5"/>
  <c r="L621" i="5"/>
  <c r="C617" i="5"/>
  <c r="D616" i="5"/>
  <c r="E212" i="5"/>
  <c r="F212" i="5" s="1"/>
  <c r="G211" i="5"/>
  <c r="C211" i="5"/>
  <c r="D211" i="5" s="1"/>
  <c r="B199" i="5" l="1"/>
  <c r="A200" i="5"/>
  <c r="B200" i="5" s="1"/>
  <c r="E201" i="5"/>
  <c r="E202" i="5" s="1"/>
  <c r="E203" i="5" s="1"/>
  <c r="E204" i="5" s="1"/>
  <c r="E205" i="5" s="1"/>
  <c r="G205" i="5" s="1"/>
  <c r="L205" i="5" s="1"/>
  <c r="E200" i="5"/>
  <c r="F201" i="5"/>
  <c r="E206" i="5"/>
  <c r="E207" i="5" s="1"/>
  <c r="E208" i="5" s="1"/>
  <c r="E209" i="5" s="1"/>
  <c r="G209" i="5" s="1"/>
  <c r="A208" i="5"/>
  <c r="B208" i="5" s="1"/>
  <c r="A207" i="5"/>
  <c r="B207" i="5" s="1"/>
  <c r="B205" i="5"/>
  <c r="A209" i="5"/>
  <c r="B209" i="5" s="1"/>
  <c r="F198" i="5"/>
  <c r="G198" i="5"/>
  <c r="L198" i="5" s="1"/>
  <c r="G201" i="5"/>
  <c r="L201" i="5" s="1"/>
  <c r="F197" i="5"/>
  <c r="G197" i="5"/>
  <c r="G203" i="5"/>
  <c r="L203" i="5" s="1"/>
  <c r="F199" i="5"/>
  <c r="G199" i="5"/>
  <c r="F202" i="5"/>
  <c r="G202" i="5"/>
  <c r="F205" i="5"/>
  <c r="F204" i="5"/>
  <c r="G204" i="5"/>
  <c r="L196" i="5"/>
  <c r="J196" i="5"/>
  <c r="K196" i="5" s="1"/>
  <c r="D194" i="5"/>
  <c r="C195" i="5"/>
  <c r="L195" i="5"/>
  <c r="J195" i="5"/>
  <c r="K195" i="5" s="1"/>
  <c r="F2015" i="5"/>
  <c r="E2016" i="5"/>
  <c r="D2015" i="5"/>
  <c r="C2016" i="5"/>
  <c r="D2016" i="5" s="1"/>
  <c r="C3234" i="5"/>
  <c r="D3233" i="5"/>
  <c r="M3231" i="5"/>
  <c r="J3232" i="5"/>
  <c r="K3232" i="5" s="1"/>
  <c r="L3232" i="5"/>
  <c r="G3233" i="5"/>
  <c r="E3234" i="5"/>
  <c r="F3233" i="5"/>
  <c r="D2012" i="5"/>
  <c r="D2009" i="5"/>
  <c r="D2010" i="5"/>
  <c r="D2007" i="5"/>
  <c r="D2008" i="5"/>
  <c r="D2013" i="5"/>
  <c r="D2005" i="5"/>
  <c r="D2014" i="5"/>
  <c r="D2006" i="5"/>
  <c r="D2011" i="5"/>
  <c r="F2011" i="5"/>
  <c r="G2013" i="5"/>
  <c r="J2013" i="5" s="1"/>
  <c r="K2013" i="5" s="1"/>
  <c r="F2007" i="5"/>
  <c r="F2005" i="5"/>
  <c r="F2009" i="5"/>
  <c r="G2005" i="5"/>
  <c r="L2005" i="5" s="1"/>
  <c r="A2004" i="5"/>
  <c r="G2004" i="5"/>
  <c r="F2004" i="5"/>
  <c r="G2007" i="5"/>
  <c r="L2007" i="5" s="1"/>
  <c r="G2009" i="5"/>
  <c r="L2009" i="5" s="1"/>
  <c r="F2006" i="5"/>
  <c r="G2006" i="5"/>
  <c r="G2011" i="5"/>
  <c r="J2011" i="5" s="1"/>
  <c r="K2011" i="5" s="1"/>
  <c r="F2008" i="5"/>
  <c r="G2008" i="5"/>
  <c r="F2013" i="5"/>
  <c r="F2010" i="5"/>
  <c r="G2010" i="5"/>
  <c r="F2012" i="5"/>
  <c r="G2012" i="5"/>
  <c r="G2015" i="5"/>
  <c r="L2015" i="5" s="1"/>
  <c r="F2014" i="5"/>
  <c r="G2014" i="5"/>
  <c r="C2703" i="5"/>
  <c r="D2702" i="5"/>
  <c r="B2701" i="5"/>
  <c r="A2702" i="5"/>
  <c r="M2700" i="5"/>
  <c r="J2701" i="5"/>
  <c r="K2701" i="5" s="1"/>
  <c r="L2701" i="5"/>
  <c r="E2703" i="5"/>
  <c r="F2702" i="5"/>
  <c r="G2702" i="5"/>
  <c r="B2276" i="5"/>
  <c r="A2277" i="5"/>
  <c r="C2170" i="5"/>
  <c r="D2169" i="5"/>
  <c r="J2171" i="5"/>
  <c r="K2171" i="5" s="1"/>
  <c r="L2171" i="5"/>
  <c r="F2172" i="5"/>
  <c r="G2172" i="5"/>
  <c r="E2173" i="5"/>
  <c r="B2003" i="5"/>
  <c r="M2002" i="5"/>
  <c r="E2018" i="5"/>
  <c r="G2017" i="5"/>
  <c r="F2017" i="5"/>
  <c r="C2021" i="5"/>
  <c r="D2020" i="5"/>
  <c r="J2003" i="5"/>
  <c r="K2003" i="5" s="1"/>
  <c r="L2003" i="5"/>
  <c r="J1668" i="5"/>
  <c r="K1668" i="5" s="1"/>
  <c r="L1668" i="5"/>
  <c r="E1670" i="5"/>
  <c r="F1669" i="5"/>
  <c r="G1669" i="5"/>
  <c r="M1667" i="5"/>
  <c r="C1675" i="5"/>
  <c r="D1674" i="5"/>
  <c r="J1465" i="5"/>
  <c r="K1465" i="5" s="1"/>
  <c r="M1465" i="5" s="1"/>
  <c r="L1465" i="5"/>
  <c r="C1469" i="5"/>
  <c r="D1468" i="5"/>
  <c r="E1467" i="5"/>
  <c r="G1466" i="5"/>
  <c r="F1466" i="5"/>
  <c r="A1215" i="5"/>
  <c r="B1214" i="5"/>
  <c r="J1205" i="5"/>
  <c r="K1205" i="5" s="1"/>
  <c r="M1205" i="5" s="1"/>
  <c r="L1205" i="5"/>
  <c r="E1207" i="5"/>
  <c r="F1206" i="5"/>
  <c r="G1206" i="5"/>
  <c r="D1215" i="5"/>
  <c r="M194" i="5"/>
  <c r="J622" i="5"/>
  <c r="K622" i="5" s="1"/>
  <c r="L211" i="5"/>
  <c r="J211" i="5"/>
  <c r="K211" i="5" s="1"/>
  <c r="M621" i="5"/>
  <c r="A212" i="5"/>
  <c r="B211" i="5"/>
  <c r="B590" i="5"/>
  <c r="A591" i="5"/>
  <c r="F623" i="5"/>
  <c r="E624" i="5"/>
  <c r="G623" i="5"/>
  <c r="L622" i="5"/>
  <c r="C618" i="5"/>
  <c r="D617" i="5"/>
  <c r="E213" i="5"/>
  <c r="F213" i="5" s="1"/>
  <c r="G212" i="5"/>
  <c r="C212" i="5"/>
  <c r="D212" i="5" s="1"/>
  <c r="F203" i="5" l="1"/>
  <c r="F200" i="5"/>
  <c r="G200" i="5"/>
  <c r="J205" i="5"/>
  <c r="K205" i="5" s="1"/>
  <c r="G207" i="5"/>
  <c r="J207" i="5" s="1"/>
  <c r="K207" i="5" s="1"/>
  <c r="M207" i="5" s="1"/>
  <c r="F207" i="5"/>
  <c r="J201" i="5"/>
  <c r="K201" i="5" s="1"/>
  <c r="M201" i="5" s="1"/>
  <c r="F209" i="5"/>
  <c r="J198" i="5"/>
  <c r="K198" i="5" s="1"/>
  <c r="M198" i="5" s="1"/>
  <c r="F206" i="5"/>
  <c r="G206" i="5"/>
  <c r="J203" i="5"/>
  <c r="K203" i="5" s="1"/>
  <c r="F208" i="5"/>
  <c r="G208" i="5"/>
  <c r="L209" i="5"/>
  <c r="J209" i="5"/>
  <c r="K209" i="5" s="1"/>
  <c r="L197" i="5"/>
  <c r="J197" i="5"/>
  <c r="K197" i="5" s="1"/>
  <c r="L199" i="5"/>
  <c r="J199" i="5"/>
  <c r="K199" i="5" s="1"/>
  <c r="L202" i="5"/>
  <c r="J202" i="5"/>
  <c r="K202" i="5" s="1"/>
  <c r="L204" i="5"/>
  <c r="J204" i="5"/>
  <c r="K204" i="5" s="1"/>
  <c r="D195" i="5"/>
  <c r="C196" i="5"/>
  <c r="C197" i="5" s="1"/>
  <c r="D197" i="5" s="1"/>
  <c r="M196" i="5"/>
  <c r="M195" i="5"/>
  <c r="F2016" i="5"/>
  <c r="G2016" i="5"/>
  <c r="L2013" i="5"/>
  <c r="C3235" i="5"/>
  <c r="D3234" i="5"/>
  <c r="G3234" i="5"/>
  <c r="E3235" i="5"/>
  <c r="F3234" i="5"/>
  <c r="J3233" i="5"/>
  <c r="K3233" i="5" s="1"/>
  <c r="L3233" i="5"/>
  <c r="M3232" i="5"/>
  <c r="J2007" i="5"/>
  <c r="K2007" i="5" s="1"/>
  <c r="M2007" i="5" s="1"/>
  <c r="J2005" i="5"/>
  <c r="K2005" i="5" s="1"/>
  <c r="M2005" i="5" s="1"/>
  <c r="J2009" i="5"/>
  <c r="K2009" i="5" s="1"/>
  <c r="M2009" i="5" s="1"/>
  <c r="B2004" i="5"/>
  <c r="A2005" i="5"/>
  <c r="L2004" i="5"/>
  <c r="J2004" i="5"/>
  <c r="K2004" i="5" s="1"/>
  <c r="L2006" i="5"/>
  <c r="J2006" i="5"/>
  <c r="K2006" i="5" s="1"/>
  <c r="L2011" i="5"/>
  <c r="L2008" i="5"/>
  <c r="J2008" i="5"/>
  <c r="K2008" i="5" s="1"/>
  <c r="L2010" i="5"/>
  <c r="J2010" i="5"/>
  <c r="K2010" i="5" s="1"/>
  <c r="M2011" i="5"/>
  <c r="L2012" i="5"/>
  <c r="J2012" i="5"/>
  <c r="K2012" i="5" s="1"/>
  <c r="J2015" i="5"/>
  <c r="K2015" i="5" s="1"/>
  <c r="M2015" i="5" s="1"/>
  <c r="M2013" i="5"/>
  <c r="L2014" i="5"/>
  <c r="J2014" i="5"/>
  <c r="K2014" i="5" s="1"/>
  <c r="B2702" i="5"/>
  <c r="A2703" i="5"/>
  <c r="C2704" i="5"/>
  <c r="D2703" i="5"/>
  <c r="E2704" i="5"/>
  <c r="F2703" i="5"/>
  <c r="G2703" i="5"/>
  <c r="M2701" i="5"/>
  <c r="J2702" i="5"/>
  <c r="K2702" i="5" s="1"/>
  <c r="L2702" i="5"/>
  <c r="A2278" i="5"/>
  <c r="B2277" i="5"/>
  <c r="C2171" i="5"/>
  <c r="D2170" i="5"/>
  <c r="E2174" i="5"/>
  <c r="F2173" i="5"/>
  <c r="G2173" i="5"/>
  <c r="J2172" i="5"/>
  <c r="K2172" i="5" s="1"/>
  <c r="L2172" i="5"/>
  <c r="M2171" i="5"/>
  <c r="C2022" i="5"/>
  <c r="D2021" i="5"/>
  <c r="J2017" i="5"/>
  <c r="K2017" i="5" s="1"/>
  <c r="M2017" i="5" s="1"/>
  <c r="L2017" i="5"/>
  <c r="E2019" i="5"/>
  <c r="G2018" i="5"/>
  <c r="F2018" i="5"/>
  <c r="M2003" i="5"/>
  <c r="J1669" i="5"/>
  <c r="K1669" i="5" s="1"/>
  <c r="L1669" i="5"/>
  <c r="E1671" i="5"/>
  <c r="G1670" i="5"/>
  <c r="F1670" i="5"/>
  <c r="M1668" i="5"/>
  <c r="C1676" i="5"/>
  <c r="D1675" i="5"/>
  <c r="G1467" i="5"/>
  <c r="E1468" i="5"/>
  <c r="F1467" i="5"/>
  <c r="C1470" i="5"/>
  <c r="D1469" i="5"/>
  <c r="J1466" i="5"/>
  <c r="K1466" i="5" s="1"/>
  <c r="L1466" i="5"/>
  <c r="B1215" i="5"/>
  <c r="A1216" i="5"/>
  <c r="L1206" i="5"/>
  <c r="J1206" i="5"/>
  <c r="K1206" i="5" s="1"/>
  <c r="F1207" i="5"/>
  <c r="G1207" i="5"/>
  <c r="E1208" i="5"/>
  <c r="D1216" i="5"/>
  <c r="J623" i="5"/>
  <c r="K623" i="5" s="1"/>
  <c r="M211" i="5"/>
  <c r="M622" i="5"/>
  <c r="L212" i="5"/>
  <c r="J212" i="5"/>
  <c r="K212" i="5" s="1"/>
  <c r="B591" i="5"/>
  <c r="A592" i="5"/>
  <c r="A213" i="5"/>
  <c r="B212" i="5"/>
  <c r="L623" i="5"/>
  <c r="F624" i="5"/>
  <c r="E625" i="5"/>
  <c r="E626" i="5" s="1"/>
  <c r="G624" i="5"/>
  <c r="C619" i="5"/>
  <c r="D618" i="5"/>
  <c r="E214" i="5"/>
  <c r="F214" i="5" s="1"/>
  <c r="G213" i="5"/>
  <c r="C213" i="5"/>
  <c r="D213" i="5" s="1"/>
  <c r="L200" i="5" l="1"/>
  <c r="J200" i="5"/>
  <c r="K200" i="5" s="1"/>
  <c r="L207" i="5"/>
  <c r="M205" i="5"/>
  <c r="M203" i="5"/>
  <c r="L206" i="5"/>
  <c r="J206" i="5"/>
  <c r="K206" i="5" s="1"/>
  <c r="L208" i="5"/>
  <c r="J208" i="5"/>
  <c r="K208" i="5" s="1"/>
  <c r="M209" i="5"/>
  <c r="M197" i="5"/>
  <c r="C199" i="5"/>
  <c r="C198" i="5"/>
  <c r="D198" i="5" s="1"/>
  <c r="M199" i="5"/>
  <c r="C202" i="5"/>
  <c r="D202" i="5" s="1"/>
  <c r="C201" i="5"/>
  <c r="D201" i="5" s="1"/>
  <c r="M202" i="5"/>
  <c r="C204" i="5"/>
  <c r="D204" i="5" s="1"/>
  <c r="C203" i="5"/>
  <c r="D203" i="5" s="1"/>
  <c r="M204" i="5"/>
  <c r="D196" i="5"/>
  <c r="C205" i="5"/>
  <c r="C206" i="5" s="1"/>
  <c r="D206" i="5" s="1"/>
  <c r="L2016" i="5"/>
  <c r="J2016" i="5"/>
  <c r="K2016" i="5" s="1"/>
  <c r="C3236" i="5"/>
  <c r="D3235" i="5"/>
  <c r="M3233" i="5"/>
  <c r="E3236" i="5"/>
  <c r="F3235" i="5"/>
  <c r="G3235" i="5"/>
  <c r="J3234" i="5"/>
  <c r="K3234" i="5" s="1"/>
  <c r="M3234" i="5" s="1"/>
  <c r="L3234" i="5"/>
  <c r="A2006" i="5"/>
  <c r="B2005" i="5"/>
  <c r="M2004" i="5"/>
  <c r="M2006" i="5"/>
  <c r="M2008" i="5"/>
  <c r="M2010" i="5"/>
  <c r="M2012" i="5"/>
  <c r="M2014" i="5"/>
  <c r="C2705" i="5"/>
  <c r="D2704" i="5"/>
  <c r="A2704" i="5"/>
  <c r="B2703" i="5"/>
  <c r="J2703" i="5"/>
  <c r="K2703" i="5" s="1"/>
  <c r="L2703" i="5"/>
  <c r="M2702" i="5"/>
  <c r="G2704" i="5"/>
  <c r="E2705" i="5"/>
  <c r="F2704" i="5"/>
  <c r="A2279" i="5"/>
  <c r="B2278" i="5"/>
  <c r="C2172" i="5"/>
  <c r="D2171" i="5"/>
  <c r="M2172" i="5"/>
  <c r="L2173" i="5"/>
  <c r="J2173" i="5"/>
  <c r="K2173" i="5" s="1"/>
  <c r="M2173" i="5" s="1"/>
  <c r="E2175" i="5"/>
  <c r="G2174" i="5"/>
  <c r="F2174" i="5"/>
  <c r="J2018" i="5"/>
  <c r="K2018" i="5" s="1"/>
  <c r="M2018" i="5" s="1"/>
  <c r="L2018" i="5"/>
  <c r="E2020" i="5"/>
  <c r="G2019" i="5"/>
  <c r="F2019" i="5"/>
  <c r="C2023" i="5"/>
  <c r="D2022" i="5"/>
  <c r="J1670" i="5"/>
  <c r="K1670" i="5" s="1"/>
  <c r="L1670" i="5"/>
  <c r="F1671" i="5"/>
  <c r="E1672" i="5"/>
  <c r="G1671" i="5"/>
  <c r="M1669" i="5"/>
  <c r="C1677" i="5"/>
  <c r="D1676" i="5"/>
  <c r="M1466" i="5"/>
  <c r="C1471" i="5"/>
  <c r="D1470" i="5"/>
  <c r="F1468" i="5"/>
  <c r="E1469" i="5"/>
  <c r="G1468" i="5"/>
  <c r="J1467" i="5"/>
  <c r="K1467" i="5" s="1"/>
  <c r="M1467" i="5" s="1"/>
  <c r="L1467" i="5"/>
  <c r="A1217" i="5"/>
  <c r="B1216" i="5"/>
  <c r="E1209" i="5"/>
  <c r="F1208" i="5"/>
  <c r="G1208" i="5"/>
  <c r="J1207" i="5"/>
  <c r="K1207" i="5" s="1"/>
  <c r="M1207" i="5" s="1"/>
  <c r="L1207" i="5"/>
  <c r="M1206" i="5"/>
  <c r="D1217" i="5"/>
  <c r="J624" i="5"/>
  <c r="K624" i="5" s="1"/>
  <c r="M212" i="5"/>
  <c r="L213" i="5"/>
  <c r="J213" i="5"/>
  <c r="K213" i="5" s="1"/>
  <c r="M623" i="5"/>
  <c r="A214" i="5"/>
  <c r="B213" i="5"/>
  <c r="B592" i="5"/>
  <c r="A593" i="5"/>
  <c r="E627" i="5"/>
  <c r="F626" i="5"/>
  <c r="F625" i="5"/>
  <c r="G625" i="5"/>
  <c r="L624" i="5"/>
  <c r="C620" i="5"/>
  <c r="D619" i="5"/>
  <c r="E215" i="5"/>
  <c r="F215" i="5" s="1"/>
  <c r="G214" i="5"/>
  <c r="C214" i="5"/>
  <c r="D214" i="5" s="1"/>
  <c r="D199" i="5" l="1"/>
  <c r="C200" i="5"/>
  <c r="D200" i="5" s="1"/>
  <c r="M200" i="5"/>
  <c r="M206" i="5"/>
  <c r="C208" i="5"/>
  <c r="D208" i="5" s="1"/>
  <c r="C207" i="5"/>
  <c r="D207" i="5" s="1"/>
  <c r="M208" i="5"/>
  <c r="D205" i="5"/>
  <c r="C209" i="5"/>
  <c r="D209" i="5" s="1"/>
  <c r="M2016" i="5"/>
  <c r="D3236" i="5"/>
  <c r="C3237" i="5"/>
  <c r="J3235" i="5"/>
  <c r="K3235" i="5" s="1"/>
  <c r="M3235" i="5" s="1"/>
  <c r="L3235" i="5"/>
  <c r="F3236" i="5"/>
  <c r="E3237" i="5"/>
  <c r="G3236" i="5"/>
  <c r="A2007" i="5"/>
  <c r="B2006" i="5"/>
  <c r="A2705" i="5"/>
  <c r="B2704" i="5"/>
  <c r="C2706" i="5"/>
  <c r="D2705" i="5"/>
  <c r="M2703" i="5"/>
  <c r="E2706" i="5"/>
  <c r="G2705" i="5"/>
  <c r="F2705" i="5"/>
  <c r="L2704" i="5"/>
  <c r="J2704" i="5"/>
  <c r="K2704" i="5" s="1"/>
  <c r="B2279" i="5"/>
  <c r="A2280" i="5"/>
  <c r="D2172" i="5"/>
  <c r="C2173" i="5"/>
  <c r="L2174" i="5"/>
  <c r="J2174" i="5"/>
  <c r="K2174" i="5" s="1"/>
  <c r="E2176" i="5"/>
  <c r="G2175" i="5"/>
  <c r="F2175" i="5"/>
  <c r="J2019" i="5"/>
  <c r="K2019" i="5" s="1"/>
  <c r="M2019" i="5" s="1"/>
  <c r="L2019" i="5"/>
  <c r="F2020" i="5"/>
  <c r="E2021" i="5"/>
  <c r="G2020" i="5"/>
  <c r="D2023" i="5"/>
  <c r="C2024" i="5"/>
  <c r="C1678" i="5"/>
  <c r="D1677" i="5"/>
  <c r="J1671" i="5"/>
  <c r="K1671" i="5" s="1"/>
  <c r="L1671" i="5"/>
  <c r="F1672" i="5"/>
  <c r="E1673" i="5"/>
  <c r="G1672" i="5"/>
  <c r="M1670" i="5"/>
  <c r="J1468" i="5"/>
  <c r="K1468" i="5" s="1"/>
  <c r="M1468" i="5" s="1"/>
  <c r="L1468" i="5"/>
  <c r="E1470" i="5"/>
  <c r="G1469" i="5"/>
  <c r="F1469" i="5"/>
  <c r="C1472" i="5"/>
  <c r="D1471" i="5"/>
  <c r="B1217" i="5"/>
  <c r="A1218" i="5"/>
  <c r="J1208" i="5"/>
  <c r="K1208" i="5" s="1"/>
  <c r="M1208" i="5" s="1"/>
  <c r="L1208" i="5"/>
  <c r="D1218" i="5"/>
  <c r="E1210" i="5"/>
  <c r="G1209" i="5"/>
  <c r="F1209" i="5"/>
  <c r="M213" i="5"/>
  <c r="L214" i="5"/>
  <c r="J214" i="5"/>
  <c r="K214" i="5" s="1"/>
  <c r="J625" i="5"/>
  <c r="K625" i="5" s="1"/>
  <c r="M624" i="5"/>
  <c r="B593" i="5"/>
  <c r="A594" i="5"/>
  <c r="A215" i="5"/>
  <c r="B214" i="5"/>
  <c r="E628" i="5"/>
  <c r="F627" i="5"/>
  <c r="L625" i="5"/>
  <c r="G626" i="5"/>
  <c r="C621" i="5"/>
  <c r="D620" i="5"/>
  <c r="E216" i="5"/>
  <c r="F216" i="5" s="1"/>
  <c r="G215" i="5"/>
  <c r="C215" i="5"/>
  <c r="D215" i="5" s="1"/>
  <c r="C3238" i="5" l="1"/>
  <c r="D3237" i="5"/>
  <c r="J3236" i="5"/>
  <c r="K3236" i="5" s="1"/>
  <c r="L3236" i="5"/>
  <c r="E3238" i="5"/>
  <c r="F3237" i="5"/>
  <c r="G3237" i="5"/>
  <c r="A2008" i="5"/>
  <c r="B2007" i="5"/>
  <c r="C2707" i="5"/>
  <c r="D2706" i="5"/>
  <c r="A2706" i="5"/>
  <c r="B2705" i="5"/>
  <c r="J2705" i="5"/>
  <c r="K2705" i="5" s="1"/>
  <c r="L2705" i="5"/>
  <c r="E2707" i="5"/>
  <c r="F2706" i="5"/>
  <c r="G2706" i="5"/>
  <c r="M2704" i="5"/>
  <c r="B2280" i="5"/>
  <c r="A2281" i="5"/>
  <c r="D2173" i="5"/>
  <c r="C2174" i="5"/>
  <c r="J2175" i="5"/>
  <c r="K2175" i="5" s="1"/>
  <c r="M2175" i="5" s="1"/>
  <c r="L2175" i="5"/>
  <c r="G2176" i="5"/>
  <c r="F2176" i="5"/>
  <c r="E2177" i="5"/>
  <c r="M2174" i="5"/>
  <c r="J2020" i="5"/>
  <c r="K2020" i="5" s="1"/>
  <c r="L2020" i="5"/>
  <c r="F2021" i="5"/>
  <c r="E2022" i="5"/>
  <c r="G2021" i="5"/>
  <c r="D2024" i="5"/>
  <c r="C2025" i="5"/>
  <c r="J1672" i="5"/>
  <c r="K1672" i="5" s="1"/>
  <c r="L1672" i="5"/>
  <c r="E1674" i="5"/>
  <c r="G1673" i="5"/>
  <c r="F1673" i="5"/>
  <c r="M1671" i="5"/>
  <c r="C1679" i="5"/>
  <c r="D1678" i="5"/>
  <c r="D1472" i="5"/>
  <c r="C1473" i="5"/>
  <c r="J1469" i="5"/>
  <c r="K1469" i="5" s="1"/>
  <c r="L1469" i="5"/>
  <c r="E1471" i="5"/>
  <c r="G1470" i="5"/>
  <c r="F1470" i="5"/>
  <c r="A1219" i="5"/>
  <c r="B1218" i="5"/>
  <c r="D1219" i="5"/>
  <c r="E1211" i="5"/>
  <c r="F1210" i="5"/>
  <c r="G1210" i="5"/>
  <c r="J1209" i="5"/>
  <c r="K1209" i="5" s="1"/>
  <c r="L1209" i="5"/>
  <c r="J626" i="5"/>
  <c r="K626" i="5" s="1"/>
  <c r="M625" i="5"/>
  <c r="M214" i="5"/>
  <c r="L215" i="5"/>
  <c r="J215" i="5"/>
  <c r="K215" i="5" s="1"/>
  <c r="A216" i="5"/>
  <c r="B215" i="5"/>
  <c r="B594" i="5"/>
  <c r="A595" i="5"/>
  <c r="E629" i="5"/>
  <c r="F629" i="5" s="1"/>
  <c r="F628" i="5"/>
  <c r="G627" i="5"/>
  <c r="L626" i="5"/>
  <c r="C622" i="5"/>
  <c r="D621" i="5"/>
  <c r="E217" i="5"/>
  <c r="F217" i="5" s="1"/>
  <c r="G216" i="5"/>
  <c r="C216" i="5"/>
  <c r="D216" i="5" s="1"/>
  <c r="D3238" i="5" l="1"/>
  <c r="C3239" i="5"/>
  <c r="D3239" i="5" s="1"/>
  <c r="L3237" i="5"/>
  <c r="J3237" i="5"/>
  <c r="K3237" i="5" s="1"/>
  <c r="G3238" i="5"/>
  <c r="E3239" i="5"/>
  <c r="F3238" i="5"/>
  <c r="M3236" i="5"/>
  <c r="A2009" i="5"/>
  <c r="B2008" i="5"/>
  <c r="A2707" i="5"/>
  <c r="B2706" i="5"/>
  <c r="C2708" i="5"/>
  <c r="D2707" i="5"/>
  <c r="J2706" i="5"/>
  <c r="K2706" i="5" s="1"/>
  <c r="M2706" i="5" s="1"/>
  <c r="L2706" i="5"/>
  <c r="E2708" i="5"/>
  <c r="G2707" i="5"/>
  <c r="F2707" i="5"/>
  <c r="M2705" i="5"/>
  <c r="A2282" i="5"/>
  <c r="B2281" i="5"/>
  <c r="D2174" i="5"/>
  <c r="C2175" i="5"/>
  <c r="E2178" i="5"/>
  <c r="G2177" i="5"/>
  <c r="F2177" i="5"/>
  <c r="J2176" i="5"/>
  <c r="K2176" i="5" s="1"/>
  <c r="L2176" i="5"/>
  <c r="C2026" i="5"/>
  <c r="D2025" i="5"/>
  <c r="J2021" i="5"/>
  <c r="K2021" i="5" s="1"/>
  <c r="L2021" i="5"/>
  <c r="G2022" i="5"/>
  <c r="F2022" i="5"/>
  <c r="E2023" i="5"/>
  <c r="M2020" i="5"/>
  <c r="G1674" i="5"/>
  <c r="F1674" i="5"/>
  <c r="E1675" i="5"/>
  <c r="J1673" i="5"/>
  <c r="K1673" i="5" s="1"/>
  <c r="L1673" i="5"/>
  <c r="D1679" i="5"/>
  <c r="C1680" i="5"/>
  <c r="M1672" i="5"/>
  <c r="E1472" i="5"/>
  <c r="F1471" i="5"/>
  <c r="G1471" i="5"/>
  <c r="M1469" i="5"/>
  <c r="D1473" i="5"/>
  <c r="C1474" i="5"/>
  <c r="J1470" i="5"/>
  <c r="K1470" i="5" s="1"/>
  <c r="L1470" i="5"/>
  <c r="B1219" i="5"/>
  <c r="A1220" i="5"/>
  <c r="E1212" i="5"/>
  <c r="F1211" i="5"/>
  <c r="G1211" i="5"/>
  <c r="J1210" i="5"/>
  <c r="K1210" i="5" s="1"/>
  <c r="M1210" i="5" s="1"/>
  <c r="L1210" i="5"/>
  <c r="M1209" i="5"/>
  <c r="D1220" i="5"/>
  <c r="J627" i="5"/>
  <c r="K627" i="5" s="1"/>
  <c r="M215" i="5"/>
  <c r="L216" i="5"/>
  <c r="J216" i="5"/>
  <c r="K216" i="5" s="1"/>
  <c r="M626" i="5"/>
  <c r="B595" i="5"/>
  <c r="A596" i="5"/>
  <c r="A217" i="5"/>
  <c r="B216" i="5"/>
  <c r="L627" i="5"/>
  <c r="G628" i="5"/>
  <c r="C623" i="5"/>
  <c r="D622" i="5"/>
  <c r="E218" i="5"/>
  <c r="F218" i="5" s="1"/>
  <c r="G217" i="5"/>
  <c r="C217" i="5"/>
  <c r="D217" i="5" s="1"/>
  <c r="G3239" i="5" l="1"/>
  <c r="F3239" i="5"/>
  <c r="L3238" i="5"/>
  <c r="J3238" i="5"/>
  <c r="K3238" i="5" s="1"/>
  <c r="M3237" i="5"/>
  <c r="A2010" i="5"/>
  <c r="B2009" i="5"/>
  <c r="C2709" i="5"/>
  <c r="D2708" i="5"/>
  <c r="A2708" i="5"/>
  <c r="B2707" i="5"/>
  <c r="L2707" i="5"/>
  <c r="J2707" i="5"/>
  <c r="K2707" i="5" s="1"/>
  <c r="E2709" i="5"/>
  <c r="F2708" i="5"/>
  <c r="G2708" i="5"/>
  <c r="B2282" i="5"/>
  <c r="A2283" i="5"/>
  <c r="D2175" i="5"/>
  <c r="C2176" i="5"/>
  <c r="M2176" i="5"/>
  <c r="J2177" i="5"/>
  <c r="K2177" i="5" s="1"/>
  <c r="M2177" i="5" s="1"/>
  <c r="L2177" i="5"/>
  <c r="G2178" i="5"/>
  <c r="E2179" i="5"/>
  <c r="F2178" i="5"/>
  <c r="G2023" i="5"/>
  <c r="F2023" i="5"/>
  <c r="E2024" i="5"/>
  <c r="L2022" i="5"/>
  <c r="J2022" i="5"/>
  <c r="K2022" i="5" s="1"/>
  <c r="M2021" i="5"/>
  <c r="C2027" i="5"/>
  <c r="D2026" i="5"/>
  <c r="M1673" i="5"/>
  <c r="E1676" i="5"/>
  <c r="G1675" i="5"/>
  <c r="F1675" i="5"/>
  <c r="C1681" i="5"/>
  <c r="D1680" i="5"/>
  <c r="J1674" i="5"/>
  <c r="K1674" i="5" s="1"/>
  <c r="L1674" i="5"/>
  <c r="D1474" i="5"/>
  <c r="C1475" i="5"/>
  <c r="M1470" i="5"/>
  <c r="J1471" i="5"/>
  <c r="K1471" i="5" s="1"/>
  <c r="L1471" i="5"/>
  <c r="E1473" i="5"/>
  <c r="F1472" i="5"/>
  <c r="G1472" i="5"/>
  <c r="A1221" i="5"/>
  <c r="B1220" i="5"/>
  <c r="J1211" i="5"/>
  <c r="K1211" i="5" s="1"/>
  <c r="M1211" i="5" s="1"/>
  <c r="L1211" i="5"/>
  <c r="D1221" i="5"/>
  <c r="E1213" i="5"/>
  <c r="F1212" i="5"/>
  <c r="G1212" i="5"/>
  <c r="J628" i="5"/>
  <c r="K628" i="5" s="1"/>
  <c r="M216" i="5"/>
  <c r="L217" i="5"/>
  <c r="J217" i="5"/>
  <c r="K217" i="5" s="1"/>
  <c r="M627" i="5"/>
  <c r="A218" i="5"/>
  <c r="B217" i="5"/>
  <c r="B596" i="5"/>
  <c r="A597" i="5"/>
  <c r="L628" i="5"/>
  <c r="G629" i="5"/>
  <c r="C624" i="5"/>
  <c r="D623" i="5"/>
  <c r="E219" i="5"/>
  <c r="F219" i="5" s="1"/>
  <c r="G218" i="5"/>
  <c r="C218" i="5"/>
  <c r="D218" i="5" s="1"/>
  <c r="M3238" i="5" l="1"/>
  <c r="L3239" i="5"/>
  <c r="J3239" i="5"/>
  <c r="K3239" i="5" s="1"/>
  <c r="A2011" i="5"/>
  <c r="B2010" i="5"/>
  <c r="A2709" i="5"/>
  <c r="B2708" i="5"/>
  <c r="D2709" i="5"/>
  <c r="C2710" i="5"/>
  <c r="J2708" i="5"/>
  <c r="K2708" i="5" s="1"/>
  <c r="L2708" i="5"/>
  <c r="E2710" i="5"/>
  <c r="G2709" i="5"/>
  <c r="F2709" i="5"/>
  <c r="M2707" i="5"/>
  <c r="B2283" i="5"/>
  <c r="A2284" i="5"/>
  <c r="D2176" i="5"/>
  <c r="C2177" i="5"/>
  <c r="E2180" i="5"/>
  <c r="F2179" i="5"/>
  <c r="G2179" i="5"/>
  <c r="J2178" i="5"/>
  <c r="K2178" i="5" s="1"/>
  <c r="M2178" i="5" s="1"/>
  <c r="L2178" i="5"/>
  <c r="M2022" i="5"/>
  <c r="G2024" i="5"/>
  <c r="F2024" i="5"/>
  <c r="E2025" i="5"/>
  <c r="D2027" i="5"/>
  <c r="C2028" i="5"/>
  <c r="J2023" i="5"/>
  <c r="K2023" i="5" s="1"/>
  <c r="L2023" i="5"/>
  <c r="D1681" i="5"/>
  <c r="C1682" i="5"/>
  <c r="L1675" i="5"/>
  <c r="J1675" i="5"/>
  <c r="K1675" i="5" s="1"/>
  <c r="E1677" i="5"/>
  <c r="F1676" i="5"/>
  <c r="G1676" i="5"/>
  <c r="M1674" i="5"/>
  <c r="M1471" i="5"/>
  <c r="J1472" i="5"/>
  <c r="K1472" i="5" s="1"/>
  <c r="L1472" i="5"/>
  <c r="C1476" i="5"/>
  <c r="D1475" i="5"/>
  <c r="E1474" i="5"/>
  <c r="G1473" i="5"/>
  <c r="F1473" i="5"/>
  <c r="B1221" i="5"/>
  <c r="A1222" i="5"/>
  <c r="E1214" i="5"/>
  <c r="F1213" i="5"/>
  <c r="G1213" i="5"/>
  <c r="D1222" i="5"/>
  <c r="J1212" i="5"/>
  <c r="K1212" i="5" s="1"/>
  <c r="L1212" i="5"/>
  <c r="M628" i="5"/>
  <c r="J629" i="5"/>
  <c r="K629" i="5" s="1"/>
  <c r="M217" i="5"/>
  <c r="L218" i="5"/>
  <c r="J218" i="5"/>
  <c r="K218" i="5" s="1"/>
  <c r="B597" i="5"/>
  <c r="A598" i="5"/>
  <c r="A219" i="5"/>
  <c r="B218" i="5"/>
  <c r="L629" i="5"/>
  <c r="C625" i="5"/>
  <c r="C626" i="5" s="1"/>
  <c r="D624" i="5"/>
  <c r="E220" i="5"/>
  <c r="F220" i="5" s="1"/>
  <c r="G219" i="5"/>
  <c r="C219" i="5"/>
  <c r="D219" i="5" s="1"/>
  <c r="M3239" i="5" l="1"/>
  <c r="A2012" i="5"/>
  <c r="B2011" i="5"/>
  <c r="C2711" i="5"/>
  <c r="D2710" i="5"/>
  <c r="B2709" i="5"/>
  <c r="A2710" i="5"/>
  <c r="J2709" i="5"/>
  <c r="K2709" i="5" s="1"/>
  <c r="M2709" i="5" s="1"/>
  <c r="L2709" i="5"/>
  <c r="F2710" i="5"/>
  <c r="E2711" i="5"/>
  <c r="G2710" i="5"/>
  <c r="M2708" i="5"/>
  <c r="A2285" i="5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B2284" i="5"/>
  <c r="D2177" i="5"/>
  <c r="C2178" i="5"/>
  <c r="J2179" i="5"/>
  <c r="K2179" i="5" s="1"/>
  <c r="L2179" i="5"/>
  <c r="E2181" i="5"/>
  <c r="F2180" i="5"/>
  <c r="G2180" i="5"/>
  <c r="E2026" i="5"/>
  <c r="G2025" i="5"/>
  <c r="F2025" i="5"/>
  <c r="C2029" i="5"/>
  <c r="D2028" i="5"/>
  <c r="M2023" i="5"/>
  <c r="J2024" i="5"/>
  <c r="K2024" i="5" s="1"/>
  <c r="L2024" i="5"/>
  <c r="E1678" i="5"/>
  <c r="F1677" i="5"/>
  <c r="G1677" i="5"/>
  <c r="M1675" i="5"/>
  <c r="C1683" i="5"/>
  <c r="D1682" i="5"/>
  <c r="L1676" i="5"/>
  <c r="J1676" i="5"/>
  <c r="K1676" i="5" s="1"/>
  <c r="C1477" i="5"/>
  <c r="D1476" i="5"/>
  <c r="M1472" i="5"/>
  <c r="L1473" i="5"/>
  <c r="J1473" i="5"/>
  <c r="K1473" i="5" s="1"/>
  <c r="E1475" i="5"/>
  <c r="G1474" i="5"/>
  <c r="F1474" i="5"/>
  <c r="A1223" i="5"/>
  <c r="B1222" i="5"/>
  <c r="E1215" i="5"/>
  <c r="F1214" i="5"/>
  <c r="G1214" i="5"/>
  <c r="M1212" i="5"/>
  <c r="D1223" i="5"/>
  <c r="J1213" i="5"/>
  <c r="K1213" i="5" s="1"/>
  <c r="L1213" i="5"/>
  <c r="M218" i="5"/>
  <c r="L219" i="5"/>
  <c r="J219" i="5"/>
  <c r="K219" i="5" s="1"/>
  <c r="M629" i="5"/>
  <c r="A220" i="5"/>
  <c r="B219" i="5"/>
  <c r="B598" i="5"/>
  <c r="A599" i="5"/>
  <c r="D626" i="5"/>
  <c r="C627" i="5"/>
  <c r="D625" i="5"/>
  <c r="E221" i="5"/>
  <c r="F221" i="5" s="1"/>
  <c r="G220" i="5"/>
  <c r="C220" i="5"/>
  <c r="D220" i="5" s="1"/>
  <c r="A2013" i="5" l="1"/>
  <c r="B2012" i="5"/>
  <c r="B2710" i="5"/>
  <c r="A2711" i="5"/>
  <c r="C2712" i="5"/>
  <c r="D2711" i="5"/>
  <c r="J2710" i="5"/>
  <c r="K2710" i="5" s="1"/>
  <c r="M2710" i="5" s="1"/>
  <c r="L2710" i="5"/>
  <c r="E2712" i="5"/>
  <c r="F2711" i="5"/>
  <c r="G2711" i="5"/>
  <c r="B2285" i="5"/>
  <c r="D2178" i="5"/>
  <c r="C2179" i="5"/>
  <c r="J2180" i="5"/>
  <c r="K2180" i="5" s="1"/>
  <c r="M2180" i="5" s="1"/>
  <c r="L2180" i="5"/>
  <c r="E2182" i="5"/>
  <c r="F2181" i="5"/>
  <c r="G2181" i="5"/>
  <c r="M2179" i="5"/>
  <c r="C2030" i="5"/>
  <c r="D2029" i="5"/>
  <c r="J2025" i="5"/>
  <c r="K2025" i="5" s="1"/>
  <c r="M2025" i="5" s="1"/>
  <c r="L2025" i="5"/>
  <c r="E2027" i="5"/>
  <c r="G2026" i="5"/>
  <c r="F2026" i="5"/>
  <c r="M2024" i="5"/>
  <c r="M1676" i="5"/>
  <c r="C1684" i="5"/>
  <c r="D1683" i="5"/>
  <c r="E1679" i="5"/>
  <c r="F1678" i="5"/>
  <c r="G1678" i="5"/>
  <c r="J1677" i="5"/>
  <c r="K1677" i="5" s="1"/>
  <c r="L1677" i="5"/>
  <c r="M1473" i="5"/>
  <c r="J1474" i="5"/>
  <c r="K1474" i="5" s="1"/>
  <c r="L1474" i="5"/>
  <c r="E1476" i="5"/>
  <c r="G1475" i="5"/>
  <c r="F1475" i="5"/>
  <c r="C1478" i="5"/>
  <c r="D1477" i="5"/>
  <c r="B1223" i="5"/>
  <c r="A1224" i="5"/>
  <c r="D1224" i="5"/>
  <c r="J1214" i="5"/>
  <c r="K1214" i="5" s="1"/>
  <c r="M1214" i="5" s="1"/>
  <c r="L1214" i="5"/>
  <c r="M1213" i="5"/>
  <c r="E1216" i="5"/>
  <c r="F1215" i="5"/>
  <c r="G1215" i="5"/>
  <c r="J220" i="5"/>
  <c r="K220" i="5" s="1"/>
  <c r="M219" i="5"/>
  <c r="L220" i="5"/>
  <c r="B599" i="5"/>
  <c r="A600" i="5"/>
  <c r="A221" i="5"/>
  <c r="B220" i="5"/>
  <c r="C628" i="5"/>
  <c r="D627" i="5"/>
  <c r="E222" i="5"/>
  <c r="F222" i="5" s="1"/>
  <c r="G221" i="5"/>
  <c r="C221" i="5"/>
  <c r="D221" i="5" s="1"/>
  <c r="C1685" i="5" l="1"/>
  <c r="A2014" i="5"/>
  <c r="B2013" i="5"/>
  <c r="C2713" i="5"/>
  <c r="D2712" i="5"/>
  <c r="A2712" i="5"/>
  <c r="B2711" i="5"/>
  <c r="J2711" i="5"/>
  <c r="K2711" i="5" s="1"/>
  <c r="L2711" i="5"/>
  <c r="G2712" i="5"/>
  <c r="E2713" i="5"/>
  <c r="F2712" i="5"/>
  <c r="B2286" i="5"/>
  <c r="D2179" i="5"/>
  <c r="C2180" i="5"/>
  <c r="L2181" i="5"/>
  <c r="J2181" i="5"/>
  <c r="K2181" i="5" s="1"/>
  <c r="E2183" i="5"/>
  <c r="G2182" i="5"/>
  <c r="F2182" i="5"/>
  <c r="J2026" i="5"/>
  <c r="K2026" i="5" s="1"/>
  <c r="M2026" i="5" s="1"/>
  <c r="L2026" i="5"/>
  <c r="E2028" i="5"/>
  <c r="G2027" i="5"/>
  <c r="F2027" i="5"/>
  <c r="C2031" i="5"/>
  <c r="D2030" i="5"/>
  <c r="M1677" i="5"/>
  <c r="J1678" i="5"/>
  <c r="K1678" i="5" s="1"/>
  <c r="L1678" i="5"/>
  <c r="E1680" i="5"/>
  <c r="F1679" i="5"/>
  <c r="G1679" i="5"/>
  <c r="D1684" i="5"/>
  <c r="E1477" i="5"/>
  <c r="F1476" i="5"/>
  <c r="G1476" i="5"/>
  <c r="J1475" i="5"/>
  <c r="K1475" i="5" s="1"/>
  <c r="L1475" i="5"/>
  <c r="M1474" i="5"/>
  <c r="C1479" i="5"/>
  <c r="D1478" i="5"/>
  <c r="B1224" i="5"/>
  <c r="A1225" i="5"/>
  <c r="J1215" i="5"/>
  <c r="K1215" i="5" s="1"/>
  <c r="M1215" i="5" s="1"/>
  <c r="L1215" i="5"/>
  <c r="E1217" i="5"/>
  <c r="G1216" i="5"/>
  <c r="F1216" i="5"/>
  <c r="D1225" i="5"/>
  <c r="L221" i="5"/>
  <c r="J221" i="5"/>
  <c r="K221" i="5" s="1"/>
  <c r="M220" i="5"/>
  <c r="A222" i="5"/>
  <c r="B221" i="5"/>
  <c r="B600" i="5"/>
  <c r="A601" i="5"/>
  <c r="D628" i="5"/>
  <c r="C629" i="5"/>
  <c r="D629" i="5" s="1"/>
  <c r="E223" i="5"/>
  <c r="F223" i="5" s="1"/>
  <c r="G222" i="5"/>
  <c r="C222" i="5"/>
  <c r="D222" i="5" s="1"/>
  <c r="D1685" i="5" l="1"/>
  <c r="C1686" i="5"/>
  <c r="A2015" i="5"/>
  <c r="A2016" i="5" s="1"/>
  <c r="B2016" i="5" s="1"/>
  <c r="B2014" i="5"/>
  <c r="A2713" i="5"/>
  <c r="B2712" i="5"/>
  <c r="C2714" i="5"/>
  <c r="D2713" i="5"/>
  <c r="E2714" i="5"/>
  <c r="F2713" i="5"/>
  <c r="G2713" i="5"/>
  <c r="J2712" i="5"/>
  <c r="K2712" i="5" s="1"/>
  <c r="M2712" i="5" s="1"/>
  <c r="L2712" i="5"/>
  <c r="M2711" i="5"/>
  <c r="B2287" i="5"/>
  <c r="D2180" i="5"/>
  <c r="C2181" i="5"/>
  <c r="L2182" i="5"/>
  <c r="J2182" i="5"/>
  <c r="K2182" i="5" s="1"/>
  <c r="E2184" i="5"/>
  <c r="G2183" i="5"/>
  <c r="F2183" i="5"/>
  <c r="M2181" i="5"/>
  <c r="J2027" i="5"/>
  <c r="K2027" i="5" s="1"/>
  <c r="L2027" i="5"/>
  <c r="F2028" i="5"/>
  <c r="E2029" i="5"/>
  <c r="G2028" i="5"/>
  <c r="D2031" i="5"/>
  <c r="C2032" i="5"/>
  <c r="J1679" i="5"/>
  <c r="K1679" i="5" s="1"/>
  <c r="L1679" i="5"/>
  <c r="E1681" i="5"/>
  <c r="F1680" i="5"/>
  <c r="G1680" i="5"/>
  <c r="M1678" i="5"/>
  <c r="M1475" i="5"/>
  <c r="J1476" i="5"/>
  <c r="K1476" i="5" s="1"/>
  <c r="L1476" i="5"/>
  <c r="C1480" i="5"/>
  <c r="D1479" i="5"/>
  <c r="E1478" i="5"/>
  <c r="G1477" i="5"/>
  <c r="F1477" i="5"/>
  <c r="B1225" i="5"/>
  <c r="A1226" i="5"/>
  <c r="E1218" i="5"/>
  <c r="G1217" i="5"/>
  <c r="F1217" i="5"/>
  <c r="J1216" i="5"/>
  <c r="K1216" i="5" s="1"/>
  <c r="M1216" i="5" s="1"/>
  <c r="L1216" i="5"/>
  <c r="D1226" i="5"/>
  <c r="J222" i="5"/>
  <c r="K222" i="5" s="1"/>
  <c r="M221" i="5"/>
  <c r="L222" i="5"/>
  <c r="B601" i="5"/>
  <c r="A602" i="5"/>
  <c r="A223" i="5"/>
  <c r="B222" i="5"/>
  <c r="E224" i="5"/>
  <c r="F224" i="5" s="1"/>
  <c r="G223" i="5"/>
  <c r="C223" i="5"/>
  <c r="D223" i="5" s="1"/>
  <c r="C1687" i="5" l="1"/>
  <c r="D1686" i="5"/>
  <c r="A2017" i="5"/>
  <c r="B2015" i="5"/>
  <c r="C2715" i="5"/>
  <c r="D2714" i="5"/>
  <c r="A2714" i="5"/>
  <c r="B2713" i="5"/>
  <c r="J2713" i="5"/>
  <c r="K2713" i="5" s="1"/>
  <c r="L2713" i="5"/>
  <c r="E2715" i="5"/>
  <c r="F2714" i="5"/>
  <c r="G2714" i="5"/>
  <c r="B2288" i="5"/>
  <c r="D2181" i="5"/>
  <c r="C2182" i="5"/>
  <c r="E2185" i="5"/>
  <c r="G2184" i="5"/>
  <c r="F2184" i="5"/>
  <c r="M2182" i="5"/>
  <c r="J2183" i="5"/>
  <c r="K2183" i="5" s="1"/>
  <c r="L2183" i="5"/>
  <c r="J2028" i="5"/>
  <c r="K2028" i="5" s="1"/>
  <c r="L2028" i="5"/>
  <c r="F2029" i="5"/>
  <c r="E2030" i="5"/>
  <c r="G2029" i="5"/>
  <c r="M2027" i="5"/>
  <c r="D2032" i="5"/>
  <c r="C2033" i="5"/>
  <c r="J1680" i="5"/>
  <c r="K1680" i="5" s="1"/>
  <c r="L1680" i="5"/>
  <c r="E1682" i="5"/>
  <c r="F1681" i="5"/>
  <c r="G1681" i="5"/>
  <c r="M1679" i="5"/>
  <c r="L1477" i="5"/>
  <c r="J1477" i="5"/>
  <c r="K1477" i="5" s="1"/>
  <c r="M1477" i="5" s="1"/>
  <c r="C1481" i="5"/>
  <c r="D1480" i="5"/>
  <c r="M1476" i="5"/>
  <c r="E1479" i="5"/>
  <c r="G1478" i="5"/>
  <c r="F1478" i="5"/>
  <c r="B1226" i="5"/>
  <c r="A1227" i="5"/>
  <c r="D1227" i="5"/>
  <c r="J1217" i="5"/>
  <c r="K1217" i="5" s="1"/>
  <c r="L1217" i="5"/>
  <c r="E1219" i="5"/>
  <c r="F1218" i="5"/>
  <c r="G1218" i="5"/>
  <c r="L223" i="5"/>
  <c r="J223" i="5"/>
  <c r="K223" i="5" s="1"/>
  <c r="M222" i="5"/>
  <c r="A224" i="5"/>
  <c r="B223" i="5"/>
  <c r="B602" i="5"/>
  <c r="A603" i="5"/>
  <c r="E225" i="5"/>
  <c r="F225" i="5" s="1"/>
  <c r="G224" i="5"/>
  <c r="C224" i="5"/>
  <c r="D224" i="5" s="1"/>
  <c r="C1688" i="5" l="1"/>
  <c r="D1687" i="5"/>
  <c r="A2018" i="5"/>
  <c r="B2017" i="5"/>
  <c r="A2715" i="5"/>
  <c r="B2714" i="5"/>
  <c r="C2716" i="5"/>
  <c r="D2715" i="5"/>
  <c r="J2714" i="5"/>
  <c r="K2714" i="5" s="1"/>
  <c r="L2714" i="5"/>
  <c r="F2715" i="5"/>
  <c r="G2715" i="5"/>
  <c r="E2716" i="5"/>
  <c r="M2713" i="5"/>
  <c r="B2289" i="5"/>
  <c r="C2183" i="5"/>
  <c r="D2182" i="5"/>
  <c r="M2183" i="5"/>
  <c r="J2184" i="5"/>
  <c r="K2184" i="5" s="1"/>
  <c r="M2184" i="5" s="1"/>
  <c r="L2184" i="5"/>
  <c r="E2186" i="5"/>
  <c r="G2185" i="5"/>
  <c r="F2185" i="5"/>
  <c r="J2029" i="5"/>
  <c r="K2029" i="5" s="1"/>
  <c r="M2029" i="5" s="1"/>
  <c r="L2029" i="5"/>
  <c r="G2030" i="5"/>
  <c r="F2030" i="5"/>
  <c r="E2031" i="5"/>
  <c r="M2028" i="5"/>
  <c r="C2034" i="5"/>
  <c r="D2033" i="5"/>
  <c r="J1681" i="5"/>
  <c r="K1681" i="5" s="1"/>
  <c r="L1681" i="5"/>
  <c r="G1682" i="5"/>
  <c r="E1683" i="5"/>
  <c r="F1682" i="5"/>
  <c r="M1680" i="5"/>
  <c r="C1482" i="5"/>
  <c r="D1481" i="5"/>
  <c r="J1478" i="5"/>
  <c r="K1478" i="5" s="1"/>
  <c r="L1478" i="5"/>
  <c r="G1479" i="5"/>
  <c r="E1480" i="5"/>
  <c r="F1479" i="5"/>
  <c r="A1228" i="5"/>
  <c r="B1227" i="5"/>
  <c r="M1217" i="5"/>
  <c r="D1228" i="5"/>
  <c r="E1220" i="5"/>
  <c r="F1219" i="5"/>
  <c r="G1219" i="5"/>
  <c r="J1218" i="5"/>
  <c r="K1218" i="5" s="1"/>
  <c r="L1218" i="5"/>
  <c r="J224" i="5"/>
  <c r="K224" i="5" s="1"/>
  <c r="M223" i="5"/>
  <c r="L224" i="5"/>
  <c r="B603" i="5"/>
  <c r="A604" i="5"/>
  <c r="A225" i="5"/>
  <c r="B224" i="5"/>
  <c r="E226" i="5"/>
  <c r="F226" i="5" s="1"/>
  <c r="G225" i="5"/>
  <c r="C225" i="5"/>
  <c r="D225" i="5" s="1"/>
  <c r="C1689" i="5" l="1"/>
  <c r="D1688" i="5"/>
  <c r="B2018" i="5"/>
  <c r="A2019" i="5"/>
  <c r="C2717" i="5"/>
  <c r="D2716" i="5"/>
  <c r="A2716" i="5"/>
  <c r="B2715" i="5"/>
  <c r="E2717" i="5"/>
  <c r="F2716" i="5"/>
  <c r="G2716" i="5"/>
  <c r="J2715" i="5"/>
  <c r="K2715" i="5" s="1"/>
  <c r="L2715" i="5"/>
  <c r="M2714" i="5"/>
  <c r="B2290" i="5"/>
  <c r="D2183" i="5"/>
  <c r="C2184" i="5"/>
  <c r="J2185" i="5"/>
  <c r="K2185" i="5" s="1"/>
  <c r="L2185" i="5"/>
  <c r="E2187" i="5"/>
  <c r="G2186" i="5"/>
  <c r="F2186" i="5"/>
  <c r="G2031" i="5"/>
  <c r="F2031" i="5"/>
  <c r="E2032" i="5"/>
  <c r="J2030" i="5"/>
  <c r="K2030" i="5" s="1"/>
  <c r="M2030" i="5" s="1"/>
  <c r="L2030" i="5"/>
  <c r="C2035" i="5"/>
  <c r="D2034" i="5"/>
  <c r="E1684" i="5"/>
  <c r="F1683" i="5"/>
  <c r="G1683" i="5"/>
  <c r="J1682" i="5"/>
  <c r="K1682" i="5" s="1"/>
  <c r="L1682" i="5"/>
  <c r="M1681" i="5"/>
  <c r="J1479" i="5"/>
  <c r="K1479" i="5" s="1"/>
  <c r="M1479" i="5" s="1"/>
  <c r="L1479" i="5"/>
  <c r="M1478" i="5"/>
  <c r="E1481" i="5"/>
  <c r="F1480" i="5"/>
  <c r="G1480" i="5"/>
  <c r="C1483" i="5"/>
  <c r="D1482" i="5"/>
  <c r="A1229" i="5"/>
  <c r="B1228" i="5"/>
  <c r="J1219" i="5"/>
  <c r="K1219" i="5" s="1"/>
  <c r="M1219" i="5" s="1"/>
  <c r="L1219" i="5"/>
  <c r="E1221" i="5"/>
  <c r="F1220" i="5"/>
  <c r="G1220" i="5"/>
  <c r="D1229" i="5"/>
  <c r="M1218" i="5"/>
  <c r="L225" i="5"/>
  <c r="J225" i="5"/>
  <c r="K225" i="5" s="1"/>
  <c r="M224" i="5"/>
  <c r="A226" i="5"/>
  <c r="B225" i="5"/>
  <c r="B604" i="5"/>
  <c r="A605" i="5"/>
  <c r="E227" i="5"/>
  <c r="F227" i="5" s="1"/>
  <c r="G226" i="5"/>
  <c r="C226" i="5"/>
  <c r="D226" i="5" s="1"/>
  <c r="C1690" i="5" l="1"/>
  <c r="D1689" i="5"/>
  <c r="E1685" i="5"/>
  <c r="E1686" i="5" s="1"/>
  <c r="E1687" i="5" s="1"/>
  <c r="E1688" i="5" s="1"/>
  <c r="E1689" i="5" s="1"/>
  <c r="B2019" i="5"/>
  <c r="A2020" i="5"/>
  <c r="A2717" i="5"/>
  <c r="B2716" i="5"/>
  <c r="C2718" i="5"/>
  <c r="D2717" i="5"/>
  <c r="M2715" i="5"/>
  <c r="J2716" i="5"/>
  <c r="K2716" i="5" s="1"/>
  <c r="L2716" i="5"/>
  <c r="E2718" i="5"/>
  <c r="G2717" i="5"/>
  <c r="F2717" i="5"/>
  <c r="B2291" i="5"/>
  <c r="C2185" i="5"/>
  <c r="D2184" i="5"/>
  <c r="E2188" i="5"/>
  <c r="F2187" i="5"/>
  <c r="G2187" i="5"/>
  <c r="M2185" i="5"/>
  <c r="J2186" i="5"/>
  <c r="K2186" i="5" s="1"/>
  <c r="L2186" i="5"/>
  <c r="G2032" i="5"/>
  <c r="F2032" i="5"/>
  <c r="E2033" i="5"/>
  <c r="D2035" i="5"/>
  <c r="C2036" i="5"/>
  <c r="J2031" i="5"/>
  <c r="K2031" i="5" s="1"/>
  <c r="L2031" i="5"/>
  <c r="F1684" i="5"/>
  <c r="G1684" i="5"/>
  <c r="M1682" i="5"/>
  <c r="L1683" i="5"/>
  <c r="J1683" i="5"/>
  <c r="K1683" i="5" s="1"/>
  <c r="E1482" i="5"/>
  <c r="G1481" i="5"/>
  <c r="F1481" i="5"/>
  <c r="C1484" i="5"/>
  <c r="D1483" i="5"/>
  <c r="J1480" i="5"/>
  <c r="K1480" i="5" s="1"/>
  <c r="L1480" i="5"/>
  <c r="A1230" i="5"/>
  <c r="B1229" i="5"/>
  <c r="J1220" i="5"/>
  <c r="K1220" i="5" s="1"/>
  <c r="L1220" i="5"/>
  <c r="E1222" i="5"/>
  <c r="F1221" i="5"/>
  <c r="G1221" i="5"/>
  <c r="D1230" i="5"/>
  <c r="L226" i="5"/>
  <c r="J226" i="5"/>
  <c r="K226" i="5" s="1"/>
  <c r="M225" i="5"/>
  <c r="B605" i="5"/>
  <c r="A606" i="5"/>
  <c r="A227" i="5"/>
  <c r="B226" i="5"/>
  <c r="E228" i="5"/>
  <c r="F228" i="5" s="1"/>
  <c r="G227" i="5"/>
  <c r="C227" i="5"/>
  <c r="D227" i="5" s="1"/>
  <c r="F1688" i="5" l="1"/>
  <c r="G1688" i="5"/>
  <c r="L1688" i="5" s="1"/>
  <c r="F1686" i="5"/>
  <c r="C1691" i="5"/>
  <c r="D1690" i="5"/>
  <c r="G1686" i="5"/>
  <c r="J1686" i="5" s="1"/>
  <c r="K1686" i="5" s="1"/>
  <c r="F1685" i="5"/>
  <c r="G1685" i="5"/>
  <c r="F1687" i="5"/>
  <c r="G1687" i="5"/>
  <c r="B2020" i="5"/>
  <c r="A2021" i="5"/>
  <c r="C2719" i="5"/>
  <c r="D2718" i="5"/>
  <c r="A2718" i="5"/>
  <c r="B2717" i="5"/>
  <c r="M2716" i="5"/>
  <c r="J2717" i="5"/>
  <c r="K2717" i="5" s="1"/>
  <c r="L2717" i="5"/>
  <c r="E2719" i="5"/>
  <c r="F2718" i="5"/>
  <c r="G2718" i="5"/>
  <c r="B2292" i="5"/>
  <c r="C2186" i="5"/>
  <c r="D2185" i="5"/>
  <c r="J2187" i="5"/>
  <c r="K2187" i="5" s="1"/>
  <c r="L2187" i="5"/>
  <c r="M2186" i="5"/>
  <c r="F2188" i="5"/>
  <c r="E2189" i="5"/>
  <c r="G2188" i="5"/>
  <c r="C2037" i="5"/>
  <c r="D2036" i="5"/>
  <c r="E2034" i="5"/>
  <c r="G2033" i="5"/>
  <c r="F2033" i="5"/>
  <c r="J2032" i="5"/>
  <c r="K2032" i="5" s="1"/>
  <c r="L2032" i="5"/>
  <c r="M2031" i="5"/>
  <c r="M1683" i="5"/>
  <c r="L1684" i="5"/>
  <c r="J1684" i="5"/>
  <c r="K1684" i="5" s="1"/>
  <c r="M1684" i="5" s="1"/>
  <c r="E1690" i="5"/>
  <c r="F1689" i="5"/>
  <c r="G1689" i="5"/>
  <c r="C1485" i="5"/>
  <c r="D1484" i="5"/>
  <c r="J1481" i="5"/>
  <c r="K1481" i="5" s="1"/>
  <c r="L1481" i="5"/>
  <c r="M1480" i="5"/>
  <c r="E1483" i="5"/>
  <c r="G1482" i="5"/>
  <c r="F1482" i="5"/>
  <c r="B1230" i="5"/>
  <c r="A1231" i="5"/>
  <c r="J1221" i="5"/>
  <c r="K1221" i="5" s="1"/>
  <c r="M1221" i="5" s="1"/>
  <c r="L1221" i="5"/>
  <c r="E1223" i="5"/>
  <c r="F1222" i="5"/>
  <c r="G1222" i="5"/>
  <c r="M1220" i="5"/>
  <c r="D1231" i="5"/>
  <c r="L227" i="5"/>
  <c r="J227" i="5"/>
  <c r="K227" i="5" s="1"/>
  <c r="M226" i="5"/>
  <c r="A228" i="5"/>
  <c r="B227" i="5"/>
  <c r="B606" i="5"/>
  <c r="A607" i="5"/>
  <c r="E229" i="5"/>
  <c r="F229" i="5" s="1"/>
  <c r="G228" i="5"/>
  <c r="C228" i="5"/>
  <c r="D228" i="5" s="1"/>
  <c r="J1688" i="5" l="1"/>
  <c r="K1688" i="5" s="1"/>
  <c r="M1688" i="5" s="1"/>
  <c r="L1686" i="5"/>
  <c r="D1691" i="5"/>
  <c r="C1692" i="5"/>
  <c r="L1685" i="5"/>
  <c r="J1685" i="5"/>
  <c r="K1685" i="5" s="1"/>
  <c r="M1686" i="5"/>
  <c r="L1687" i="5"/>
  <c r="J1687" i="5"/>
  <c r="K1687" i="5" s="1"/>
  <c r="A2022" i="5"/>
  <c r="B2021" i="5"/>
  <c r="B2718" i="5"/>
  <c r="A2719" i="5"/>
  <c r="C2720" i="5"/>
  <c r="D2719" i="5"/>
  <c r="M2717" i="5"/>
  <c r="J2718" i="5"/>
  <c r="K2718" i="5" s="1"/>
  <c r="L2718" i="5"/>
  <c r="E2720" i="5"/>
  <c r="F2719" i="5"/>
  <c r="G2719" i="5"/>
  <c r="B2293" i="5"/>
  <c r="M2187" i="5"/>
  <c r="C2187" i="5"/>
  <c r="D2186" i="5"/>
  <c r="J2188" i="5"/>
  <c r="K2188" i="5" s="1"/>
  <c r="M2188" i="5" s="1"/>
  <c r="L2188" i="5"/>
  <c r="E2190" i="5"/>
  <c r="F2189" i="5"/>
  <c r="G2189" i="5"/>
  <c r="M2032" i="5"/>
  <c r="J2033" i="5"/>
  <c r="K2033" i="5" s="1"/>
  <c r="L2033" i="5"/>
  <c r="E2035" i="5"/>
  <c r="G2034" i="5"/>
  <c r="F2034" i="5"/>
  <c r="C2038" i="5"/>
  <c r="D2037" i="5"/>
  <c r="J1689" i="5"/>
  <c r="K1689" i="5" s="1"/>
  <c r="M1689" i="5" s="1"/>
  <c r="L1689" i="5"/>
  <c r="E1691" i="5"/>
  <c r="F1690" i="5"/>
  <c r="G1690" i="5"/>
  <c r="M1481" i="5"/>
  <c r="J1482" i="5"/>
  <c r="K1482" i="5" s="1"/>
  <c r="L1482" i="5"/>
  <c r="G1483" i="5"/>
  <c r="E1484" i="5"/>
  <c r="F1483" i="5"/>
  <c r="C1486" i="5"/>
  <c r="D1485" i="5"/>
  <c r="B1231" i="5"/>
  <c r="A1232" i="5"/>
  <c r="J1222" i="5"/>
  <c r="K1222" i="5" s="1"/>
  <c r="M1222" i="5" s="1"/>
  <c r="L1222" i="5"/>
  <c r="E1224" i="5"/>
  <c r="F1223" i="5"/>
  <c r="G1223" i="5"/>
  <c r="D1232" i="5"/>
  <c r="L228" i="5"/>
  <c r="J228" i="5"/>
  <c r="K228" i="5" s="1"/>
  <c r="M228" i="5" s="1"/>
  <c r="M227" i="5"/>
  <c r="B607" i="5"/>
  <c r="A608" i="5"/>
  <c r="A229" i="5"/>
  <c r="B228" i="5"/>
  <c r="E230" i="5"/>
  <c r="F230" i="5" s="1"/>
  <c r="G229" i="5"/>
  <c r="C229" i="5"/>
  <c r="D229" i="5" s="1"/>
  <c r="C1693" i="5" l="1"/>
  <c r="D1692" i="5"/>
  <c r="M1685" i="5"/>
  <c r="M1687" i="5"/>
  <c r="B2022" i="5"/>
  <c r="A2023" i="5"/>
  <c r="C2721" i="5"/>
  <c r="D2720" i="5"/>
  <c r="A2720" i="5"/>
  <c r="B2719" i="5"/>
  <c r="G2720" i="5"/>
  <c r="F2720" i="5"/>
  <c r="E2721" i="5"/>
  <c r="M2718" i="5"/>
  <c r="J2719" i="5"/>
  <c r="K2719" i="5" s="1"/>
  <c r="L2719" i="5"/>
  <c r="B2294" i="5"/>
  <c r="C2188" i="5"/>
  <c r="D2187" i="5"/>
  <c r="J2189" i="5"/>
  <c r="K2189" i="5" s="1"/>
  <c r="M2189" i="5" s="1"/>
  <c r="L2189" i="5"/>
  <c r="E2191" i="5"/>
  <c r="G2190" i="5"/>
  <c r="F2190" i="5"/>
  <c r="B2464" i="5"/>
  <c r="J2034" i="5"/>
  <c r="K2034" i="5" s="1"/>
  <c r="L2034" i="5"/>
  <c r="C2039" i="5"/>
  <c r="D2038" i="5"/>
  <c r="E2036" i="5"/>
  <c r="G2035" i="5"/>
  <c r="F2035" i="5"/>
  <c r="M2033" i="5"/>
  <c r="J1690" i="5"/>
  <c r="K1690" i="5" s="1"/>
  <c r="L1690" i="5"/>
  <c r="F1691" i="5"/>
  <c r="G1691" i="5"/>
  <c r="E1692" i="5"/>
  <c r="F1484" i="5"/>
  <c r="E1485" i="5"/>
  <c r="G1484" i="5"/>
  <c r="J1483" i="5"/>
  <c r="K1483" i="5" s="1"/>
  <c r="L1483" i="5"/>
  <c r="M1482" i="5"/>
  <c r="C1487" i="5"/>
  <c r="D1486" i="5"/>
  <c r="B1232" i="5"/>
  <c r="A1233" i="5"/>
  <c r="D1233" i="5"/>
  <c r="J1223" i="5"/>
  <c r="K1223" i="5" s="1"/>
  <c r="L1223" i="5"/>
  <c r="E1225" i="5"/>
  <c r="F1224" i="5"/>
  <c r="G1224" i="5"/>
  <c r="L229" i="5"/>
  <c r="J229" i="5"/>
  <c r="K229" i="5" s="1"/>
  <c r="A230" i="5"/>
  <c r="B229" i="5"/>
  <c r="B608" i="5"/>
  <c r="A609" i="5"/>
  <c r="E231" i="5"/>
  <c r="G230" i="5"/>
  <c r="C230" i="5"/>
  <c r="D230" i="5" s="1"/>
  <c r="D1693" i="5" l="1"/>
  <c r="C1694" i="5"/>
  <c r="B2023" i="5"/>
  <c r="A2024" i="5"/>
  <c r="A2721" i="5"/>
  <c r="B2720" i="5"/>
  <c r="C2722" i="5"/>
  <c r="D2721" i="5"/>
  <c r="M2719" i="5"/>
  <c r="E2722" i="5"/>
  <c r="F2721" i="5"/>
  <c r="G2721" i="5"/>
  <c r="L2720" i="5"/>
  <c r="J2720" i="5"/>
  <c r="K2720" i="5" s="1"/>
  <c r="F231" i="5"/>
  <c r="B2295" i="5"/>
  <c r="D2188" i="5"/>
  <c r="C2189" i="5"/>
  <c r="J2190" i="5"/>
  <c r="K2190" i="5" s="1"/>
  <c r="L2190" i="5"/>
  <c r="E2192" i="5"/>
  <c r="G2191" i="5"/>
  <c r="F2191" i="5"/>
  <c r="J2035" i="5"/>
  <c r="K2035" i="5" s="1"/>
  <c r="L2035" i="5"/>
  <c r="F2036" i="5"/>
  <c r="E2037" i="5"/>
  <c r="G2036" i="5"/>
  <c r="D2039" i="5"/>
  <c r="C2040" i="5"/>
  <c r="M2034" i="5"/>
  <c r="F1692" i="5"/>
  <c r="G1692" i="5"/>
  <c r="E1693" i="5"/>
  <c r="J1691" i="5"/>
  <c r="K1691" i="5" s="1"/>
  <c r="L1691" i="5"/>
  <c r="M1690" i="5"/>
  <c r="C1488" i="5"/>
  <c r="D1487" i="5"/>
  <c r="M1483" i="5"/>
  <c r="J1484" i="5"/>
  <c r="K1484" i="5" s="1"/>
  <c r="L1484" i="5"/>
  <c r="E1486" i="5"/>
  <c r="G1485" i="5"/>
  <c r="F1485" i="5"/>
  <c r="B1233" i="5"/>
  <c r="A1234" i="5"/>
  <c r="M1223" i="5"/>
  <c r="J1224" i="5"/>
  <c r="K1224" i="5" s="1"/>
  <c r="M1224" i="5" s="1"/>
  <c r="L1224" i="5"/>
  <c r="E1226" i="5"/>
  <c r="F1225" i="5"/>
  <c r="G1225" i="5"/>
  <c r="D1234" i="5"/>
  <c r="M229" i="5"/>
  <c r="L230" i="5"/>
  <c r="J230" i="5"/>
  <c r="K230" i="5" s="1"/>
  <c r="B609" i="5"/>
  <c r="A610" i="5"/>
  <c r="A231" i="5"/>
  <c r="B230" i="5"/>
  <c r="E232" i="5"/>
  <c r="G231" i="5"/>
  <c r="C231" i="5"/>
  <c r="C1695" i="5" l="1"/>
  <c r="D1694" i="5"/>
  <c r="A2025" i="5"/>
  <c r="B2024" i="5"/>
  <c r="C2723" i="5"/>
  <c r="D2722" i="5"/>
  <c r="A2722" i="5"/>
  <c r="B2721" i="5"/>
  <c r="J2721" i="5"/>
  <c r="K2721" i="5" s="1"/>
  <c r="L2721" i="5"/>
  <c r="E2723" i="5"/>
  <c r="F2722" i="5"/>
  <c r="G2722" i="5"/>
  <c r="M2720" i="5"/>
  <c r="F232" i="5"/>
  <c r="E233" i="5"/>
  <c r="E234" i="5" s="1"/>
  <c r="D231" i="5"/>
  <c r="B2296" i="5"/>
  <c r="D2189" i="5"/>
  <c r="C2190" i="5"/>
  <c r="J2191" i="5"/>
  <c r="K2191" i="5" s="1"/>
  <c r="L2191" i="5"/>
  <c r="G2192" i="5"/>
  <c r="E2193" i="5"/>
  <c r="F2192" i="5"/>
  <c r="M2190" i="5"/>
  <c r="D2040" i="5"/>
  <c r="C2041" i="5"/>
  <c r="L2036" i="5"/>
  <c r="J2036" i="5"/>
  <c r="K2036" i="5" s="1"/>
  <c r="F2037" i="5"/>
  <c r="E2038" i="5"/>
  <c r="G2037" i="5"/>
  <c r="M2035" i="5"/>
  <c r="M1691" i="5"/>
  <c r="E1694" i="5"/>
  <c r="G1693" i="5"/>
  <c r="F1693" i="5"/>
  <c r="J1692" i="5"/>
  <c r="K1692" i="5" s="1"/>
  <c r="L1692" i="5"/>
  <c r="M1484" i="5"/>
  <c r="J1485" i="5"/>
  <c r="K1485" i="5" s="1"/>
  <c r="M1485" i="5" s="1"/>
  <c r="L1485" i="5"/>
  <c r="E1487" i="5"/>
  <c r="G1486" i="5"/>
  <c r="F1486" i="5"/>
  <c r="C1489" i="5"/>
  <c r="D1488" i="5"/>
  <c r="B1234" i="5"/>
  <c r="A1235" i="5"/>
  <c r="E1227" i="5"/>
  <c r="F1226" i="5"/>
  <c r="G1226" i="5"/>
  <c r="J1225" i="5"/>
  <c r="K1225" i="5" s="1"/>
  <c r="L1225" i="5"/>
  <c r="D1235" i="5"/>
  <c r="M230" i="5"/>
  <c r="L231" i="5"/>
  <c r="J231" i="5"/>
  <c r="K231" i="5" s="1"/>
  <c r="A232" i="5"/>
  <c r="A233" i="5" s="1"/>
  <c r="B231" i="5"/>
  <c r="B610" i="5"/>
  <c r="A611" i="5"/>
  <c r="E295" i="5"/>
  <c r="F295" i="5" s="1"/>
  <c r="G232" i="5"/>
  <c r="C232" i="5"/>
  <c r="D1695" i="5" l="1"/>
  <c r="C1696" i="5"/>
  <c r="A2026" i="5"/>
  <c r="B2025" i="5"/>
  <c r="A2723" i="5"/>
  <c r="B2722" i="5"/>
  <c r="C2724" i="5"/>
  <c r="D2723" i="5"/>
  <c r="L2722" i="5"/>
  <c r="J2722" i="5"/>
  <c r="K2722" i="5" s="1"/>
  <c r="E2724" i="5"/>
  <c r="F2723" i="5"/>
  <c r="G2723" i="5"/>
  <c r="M2721" i="5"/>
  <c r="B2298" i="5"/>
  <c r="B2299" i="5"/>
  <c r="B2300" i="5"/>
  <c r="B2302" i="5"/>
  <c r="B2301" i="5"/>
  <c r="B2304" i="5"/>
  <c r="B2303" i="5"/>
  <c r="B2306" i="5"/>
  <c r="B2305" i="5"/>
  <c r="B2308" i="5"/>
  <c r="B2307" i="5"/>
  <c r="B2310" i="5"/>
  <c r="B2309" i="5"/>
  <c r="B2311" i="5"/>
  <c r="B2312" i="5"/>
  <c r="B2315" i="5"/>
  <c r="B2313" i="5"/>
  <c r="B2314" i="5"/>
  <c r="B2317" i="5"/>
  <c r="B2316" i="5"/>
  <c r="B2319" i="5"/>
  <c r="B2318" i="5"/>
  <c r="B2321" i="5"/>
  <c r="B2320" i="5"/>
  <c r="B2323" i="5"/>
  <c r="B2322" i="5"/>
  <c r="B2325" i="5"/>
  <c r="B2324" i="5"/>
  <c r="B2327" i="5"/>
  <c r="B2326" i="5"/>
  <c r="B2329" i="5"/>
  <c r="B2328" i="5"/>
  <c r="B2331" i="5"/>
  <c r="B2330" i="5"/>
  <c r="B2333" i="5"/>
  <c r="B2332" i="5"/>
  <c r="B2335" i="5"/>
  <c r="B2334" i="5"/>
  <c r="B2337" i="5"/>
  <c r="B2336" i="5"/>
  <c r="B2339" i="5"/>
  <c r="B2338" i="5"/>
  <c r="B2341" i="5"/>
  <c r="B2340" i="5"/>
  <c r="B2343" i="5"/>
  <c r="B2342" i="5"/>
  <c r="B2345" i="5"/>
  <c r="B2344" i="5"/>
  <c r="B2347" i="5"/>
  <c r="B2346" i="5"/>
  <c r="B2349" i="5"/>
  <c r="B2348" i="5"/>
  <c r="B2351" i="5"/>
  <c r="B2350" i="5"/>
  <c r="B2352" i="5"/>
  <c r="B2297" i="5"/>
  <c r="A235" i="5"/>
  <c r="B235" i="5" s="1"/>
  <c r="A234" i="5"/>
  <c r="B234" i="5" s="1"/>
  <c r="G234" i="5"/>
  <c r="F234" i="5"/>
  <c r="E236" i="5"/>
  <c r="E235" i="5"/>
  <c r="B233" i="5"/>
  <c r="A236" i="5"/>
  <c r="D232" i="5"/>
  <c r="C233" i="5"/>
  <c r="G233" i="5"/>
  <c r="F233" i="5"/>
  <c r="D2190" i="5"/>
  <c r="C2191" i="5"/>
  <c r="E2194" i="5"/>
  <c r="G2193" i="5"/>
  <c r="F2193" i="5"/>
  <c r="J2192" i="5"/>
  <c r="K2192" i="5" s="1"/>
  <c r="L2192" i="5"/>
  <c r="M2191" i="5"/>
  <c r="J2037" i="5"/>
  <c r="K2037" i="5" s="1"/>
  <c r="L2037" i="5"/>
  <c r="G2038" i="5"/>
  <c r="F2038" i="5"/>
  <c r="E2039" i="5"/>
  <c r="M2036" i="5"/>
  <c r="C2042" i="5"/>
  <c r="D2041" i="5"/>
  <c r="M1692" i="5"/>
  <c r="J1693" i="5"/>
  <c r="K1693" i="5" s="1"/>
  <c r="M1693" i="5" s="1"/>
  <c r="L1693" i="5"/>
  <c r="G1694" i="5"/>
  <c r="F1694" i="5"/>
  <c r="E1695" i="5"/>
  <c r="J1486" i="5"/>
  <c r="K1486" i="5" s="1"/>
  <c r="M1486" i="5" s="1"/>
  <c r="L1486" i="5"/>
  <c r="F1487" i="5"/>
  <c r="E1488" i="5"/>
  <c r="G1487" i="5"/>
  <c r="C1490" i="5"/>
  <c r="D1489" i="5"/>
  <c r="B1235" i="5"/>
  <c r="A1236" i="5"/>
  <c r="D1236" i="5"/>
  <c r="M1225" i="5"/>
  <c r="J1226" i="5"/>
  <c r="K1226" i="5" s="1"/>
  <c r="M1226" i="5" s="1"/>
  <c r="L1226" i="5"/>
  <c r="E1228" i="5"/>
  <c r="F1227" i="5"/>
  <c r="G1227" i="5"/>
  <c r="L232" i="5"/>
  <c r="J232" i="5"/>
  <c r="K232" i="5" s="1"/>
  <c r="M231" i="5"/>
  <c r="B611" i="5"/>
  <c r="A612" i="5"/>
  <c r="A295" i="5"/>
  <c r="B232" i="5"/>
  <c r="E296" i="5"/>
  <c r="F296" i="5" s="1"/>
  <c r="G295" i="5"/>
  <c r="C295" i="5"/>
  <c r="D295" i="5" s="1"/>
  <c r="A238" i="5" l="1"/>
  <c r="B238" i="5" s="1"/>
  <c r="A237" i="5"/>
  <c r="B237" i="5" s="1"/>
  <c r="E238" i="5"/>
  <c r="F238" i="5" s="1"/>
  <c r="E237" i="5"/>
  <c r="A240" i="5"/>
  <c r="B240" i="5" s="1"/>
  <c r="A239" i="5"/>
  <c r="B239" i="5" s="1"/>
  <c r="E240" i="5"/>
  <c r="F240" i="5" s="1"/>
  <c r="E239" i="5"/>
  <c r="A242" i="5"/>
  <c r="B242" i="5" s="1"/>
  <c r="A241" i="5"/>
  <c r="B241" i="5" s="1"/>
  <c r="E242" i="5"/>
  <c r="F242" i="5" s="1"/>
  <c r="E241" i="5"/>
  <c r="A244" i="5"/>
  <c r="B244" i="5" s="1"/>
  <c r="A243" i="5"/>
  <c r="B243" i="5" s="1"/>
  <c r="E244" i="5"/>
  <c r="F244" i="5" s="1"/>
  <c r="E243" i="5"/>
  <c r="A246" i="5"/>
  <c r="B246" i="5" s="1"/>
  <c r="A245" i="5"/>
  <c r="B245" i="5" s="1"/>
  <c r="E246" i="5"/>
  <c r="F246" i="5" s="1"/>
  <c r="E245" i="5"/>
  <c r="A248" i="5"/>
  <c r="B248" i="5" s="1"/>
  <c r="A247" i="5"/>
  <c r="B247" i="5" s="1"/>
  <c r="E248" i="5"/>
  <c r="F248" i="5" s="1"/>
  <c r="E247" i="5"/>
  <c r="A250" i="5"/>
  <c r="B250" i="5" s="1"/>
  <c r="A249" i="5"/>
  <c r="B249" i="5" s="1"/>
  <c r="E250" i="5"/>
  <c r="F250" i="5" s="1"/>
  <c r="E249" i="5"/>
  <c r="A252" i="5"/>
  <c r="B252" i="5" s="1"/>
  <c r="A251" i="5"/>
  <c r="B251" i="5" s="1"/>
  <c r="E252" i="5"/>
  <c r="F252" i="5" s="1"/>
  <c r="E251" i="5"/>
  <c r="A254" i="5"/>
  <c r="B254" i="5" s="1"/>
  <c r="A253" i="5"/>
  <c r="B253" i="5" s="1"/>
  <c r="E254" i="5"/>
  <c r="F254" i="5" s="1"/>
  <c r="E253" i="5"/>
  <c r="E256" i="5"/>
  <c r="F256" i="5" s="1"/>
  <c r="E255" i="5"/>
  <c r="A256" i="5"/>
  <c r="B256" i="5" s="1"/>
  <c r="A255" i="5"/>
  <c r="B255" i="5" s="1"/>
  <c r="A258" i="5"/>
  <c r="B258" i="5" s="1"/>
  <c r="A257" i="5"/>
  <c r="B257" i="5" s="1"/>
  <c r="E258" i="5"/>
  <c r="F258" i="5" s="1"/>
  <c r="E257" i="5"/>
  <c r="E260" i="5"/>
  <c r="F260" i="5" s="1"/>
  <c r="E259" i="5"/>
  <c r="A260" i="5"/>
  <c r="B260" i="5" s="1"/>
  <c r="A259" i="5"/>
  <c r="B259" i="5" s="1"/>
  <c r="A262" i="5"/>
  <c r="B262" i="5" s="1"/>
  <c r="A261" i="5"/>
  <c r="B261" i="5" s="1"/>
  <c r="E262" i="5"/>
  <c r="F262" i="5" s="1"/>
  <c r="E261" i="5"/>
  <c r="A264" i="5"/>
  <c r="B264" i="5" s="1"/>
  <c r="A263" i="5"/>
  <c r="B263" i="5" s="1"/>
  <c r="E264" i="5"/>
  <c r="F264" i="5" s="1"/>
  <c r="E263" i="5"/>
  <c r="A266" i="5"/>
  <c r="B266" i="5" s="1"/>
  <c r="A265" i="5"/>
  <c r="B265" i="5" s="1"/>
  <c r="E266" i="5"/>
  <c r="F266" i="5" s="1"/>
  <c r="E265" i="5"/>
  <c r="A268" i="5"/>
  <c r="B268" i="5" s="1"/>
  <c r="A267" i="5"/>
  <c r="B267" i="5" s="1"/>
  <c r="E268" i="5"/>
  <c r="F268" i="5" s="1"/>
  <c r="E267" i="5"/>
  <c r="A270" i="5"/>
  <c r="B270" i="5" s="1"/>
  <c r="A269" i="5"/>
  <c r="B269" i="5" s="1"/>
  <c r="E270" i="5"/>
  <c r="F270" i="5" s="1"/>
  <c r="E269" i="5"/>
  <c r="A272" i="5"/>
  <c r="B272" i="5" s="1"/>
  <c r="A271" i="5"/>
  <c r="B271" i="5" s="1"/>
  <c r="E272" i="5"/>
  <c r="F272" i="5" s="1"/>
  <c r="E271" i="5"/>
  <c r="A274" i="5"/>
  <c r="B274" i="5" s="1"/>
  <c r="A273" i="5"/>
  <c r="B273" i="5" s="1"/>
  <c r="E274" i="5"/>
  <c r="F274" i="5" s="1"/>
  <c r="E273" i="5"/>
  <c r="A276" i="5"/>
  <c r="B276" i="5" s="1"/>
  <c r="A275" i="5"/>
  <c r="B275" i="5" s="1"/>
  <c r="E276" i="5"/>
  <c r="F276" i="5" s="1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A282" i="5"/>
  <c r="B282" i="5" s="1"/>
  <c r="A281" i="5"/>
  <c r="B281" i="5" s="1"/>
  <c r="E282" i="5"/>
  <c r="F282" i="5" s="1"/>
  <c r="E281" i="5"/>
  <c r="A284" i="5"/>
  <c r="B284" i="5" s="1"/>
  <c r="A283" i="5"/>
  <c r="B283" i="5" s="1"/>
  <c r="E284" i="5"/>
  <c r="F284" i="5" s="1"/>
  <c r="E283" i="5"/>
  <c r="A286" i="5"/>
  <c r="B286" i="5" s="1"/>
  <c r="A285" i="5"/>
  <c r="B285" i="5" s="1"/>
  <c r="E286" i="5"/>
  <c r="F286" i="5" s="1"/>
  <c r="E285" i="5"/>
  <c r="A289" i="5"/>
  <c r="B289" i="5" s="1"/>
  <c r="A287" i="5"/>
  <c r="B287" i="5" s="1"/>
  <c r="A288" i="5"/>
  <c r="B288" i="5" s="1"/>
  <c r="E289" i="5"/>
  <c r="F289" i="5" s="1"/>
  <c r="E287" i="5"/>
  <c r="E288" i="5"/>
  <c r="A291" i="5"/>
  <c r="B291" i="5" s="1"/>
  <c r="A290" i="5"/>
  <c r="B290" i="5" s="1"/>
  <c r="E291" i="5"/>
  <c r="F291" i="5" s="1"/>
  <c r="E290" i="5"/>
  <c r="A293" i="5"/>
  <c r="B293" i="5" s="1"/>
  <c r="A292" i="5"/>
  <c r="B292" i="5" s="1"/>
  <c r="E293" i="5"/>
  <c r="F293" i="5" s="1"/>
  <c r="E292" i="5"/>
  <c r="B236" i="5"/>
  <c r="A294" i="5"/>
  <c r="B294" i="5" s="1"/>
  <c r="F236" i="5"/>
  <c r="E294" i="5"/>
  <c r="D1696" i="5"/>
  <c r="C1697" i="5"/>
  <c r="A2027" i="5"/>
  <c r="B2026" i="5"/>
  <c r="C2725" i="5"/>
  <c r="D2724" i="5"/>
  <c r="A2724" i="5"/>
  <c r="B2723" i="5"/>
  <c r="L2723" i="5"/>
  <c r="J2723" i="5"/>
  <c r="K2723" i="5" s="1"/>
  <c r="E2725" i="5"/>
  <c r="F2724" i="5"/>
  <c r="G2724" i="5"/>
  <c r="M2722" i="5"/>
  <c r="B2381" i="5"/>
  <c r="B2354" i="5"/>
  <c r="B2362" i="5"/>
  <c r="B2370" i="5"/>
  <c r="B2378" i="5"/>
  <c r="B2375" i="5"/>
  <c r="B2357" i="5"/>
  <c r="B2365" i="5"/>
  <c r="B2373" i="5"/>
  <c r="B2367" i="5"/>
  <c r="B2360" i="5"/>
  <c r="B2368" i="5"/>
  <c r="B2376" i="5"/>
  <c r="B2359" i="5"/>
  <c r="B2355" i="5"/>
  <c r="B2363" i="5"/>
  <c r="B2371" i="5"/>
  <c r="B2379" i="5"/>
  <c r="B2358" i="5"/>
  <c r="B2366" i="5"/>
  <c r="B2374" i="5"/>
  <c r="B2361" i="5"/>
  <c r="B2369" i="5"/>
  <c r="B2377" i="5"/>
  <c r="B2356" i="5"/>
  <c r="B2364" i="5"/>
  <c r="B2372" i="5"/>
  <c r="B2380" i="5"/>
  <c r="B2383" i="5"/>
  <c r="B2382" i="5"/>
  <c r="B2385" i="5"/>
  <c r="B2384" i="5"/>
  <c r="B2387" i="5"/>
  <c r="B2386" i="5"/>
  <c r="B2389" i="5"/>
  <c r="B2388" i="5"/>
  <c r="B2391" i="5"/>
  <c r="B2390" i="5"/>
  <c r="B2353" i="5"/>
  <c r="G236" i="5"/>
  <c r="L236" i="5" s="1"/>
  <c r="C235" i="5"/>
  <c r="D235" i="5" s="1"/>
  <c r="C234" i="5"/>
  <c r="D234" i="5" s="1"/>
  <c r="L234" i="5"/>
  <c r="J234" i="5"/>
  <c r="K234" i="5" s="1"/>
  <c r="F235" i="5"/>
  <c r="G235" i="5"/>
  <c r="D233" i="5"/>
  <c r="C236" i="5"/>
  <c r="L233" i="5"/>
  <c r="J233" i="5"/>
  <c r="K233" i="5" s="1"/>
  <c r="D2191" i="5"/>
  <c r="C2192" i="5"/>
  <c r="M2192" i="5"/>
  <c r="J2193" i="5"/>
  <c r="K2193" i="5" s="1"/>
  <c r="M2193" i="5" s="1"/>
  <c r="L2193" i="5"/>
  <c r="G2194" i="5"/>
  <c r="F2194" i="5"/>
  <c r="G2039" i="5"/>
  <c r="F2039" i="5"/>
  <c r="E2040" i="5"/>
  <c r="L2038" i="5"/>
  <c r="J2038" i="5"/>
  <c r="K2038" i="5" s="1"/>
  <c r="M2037" i="5"/>
  <c r="C2043" i="5"/>
  <c r="D2042" i="5"/>
  <c r="E1696" i="5"/>
  <c r="G1695" i="5"/>
  <c r="F1695" i="5"/>
  <c r="J1694" i="5"/>
  <c r="K1694" i="5" s="1"/>
  <c r="L1694" i="5"/>
  <c r="C1491" i="5"/>
  <c r="D1490" i="5"/>
  <c r="J1487" i="5"/>
  <c r="K1487" i="5" s="1"/>
  <c r="L1487" i="5"/>
  <c r="E1489" i="5"/>
  <c r="F1488" i="5"/>
  <c r="G1488" i="5"/>
  <c r="A1237" i="5"/>
  <c r="B1236" i="5"/>
  <c r="J1227" i="5"/>
  <c r="K1227" i="5" s="1"/>
  <c r="M1227" i="5" s="1"/>
  <c r="L1227" i="5"/>
  <c r="F1228" i="5"/>
  <c r="G1228" i="5"/>
  <c r="E1229" i="5"/>
  <c r="D1237" i="5"/>
  <c r="L295" i="5"/>
  <c r="J295" i="5"/>
  <c r="K295" i="5" s="1"/>
  <c r="M232" i="5"/>
  <c r="A296" i="5"/>
  <c r="B295" i="5"/>
  <c r="B612" i="5"/>
  <c r="A613" i="5"/>
  <c r="E297" i="5"/>
  <c r="F297" i="5" s="1"/>
  <c r="G296" i="5"/>
  <c r="C296" i="5"/>
  <c r="D296" i="5" s="1"/>
  <c r="G238" i="5" l="1"/>
  <c r="L238" i="5" s="1"/>
  <c r="C238" i="5"/>
  <c r="D238" i="5" s="1"/>
  <c r="C237" i="5"/>
  <c r="D237" i="5" s="1"/>
  <c r="G240" i="5"/>
  <c r="J240" i="5" s="1"/>
  <c r="K240" i="5" s="1"/>
  <c r="F237" i="5"/>
  <c r="G237" i="5"/>
  <c r="G242" i="5"/>
  <c r="L242" i="5" s="1"/>
  <c r="C240" i="5"/>
  <c r="D240" i="5" s="1"/>
  <c r="C239" i="5"/>
  <c r="D239" i="5" s="1"/>
  <c r="F239" i="5"/>
  <c r="G239" i="5"/>
  <c r="C242" i="5"/>
  <c r="D242" i="5" s="1"/>
  <c r="C241" i="5"/>
  <c r="D241" i="5" s="1"/>
  <c r="G244" i="5"/>
  <c r="L244" i="5" s="1"/>
  <c r="F241" i="5"/>
  <c r="G241" i="5"/>
  <c r="C244" i="5"/>
  <c r="D244" i="5" s="1"/>
  <c r="C243" i="5"/>
  <c r="D243" i="5" s="1"/>
  <c r="G246" i="5"/>
  <c r="L246" i="5" s="1"/>
  <c r="F243" i="5"/>
  <c r="G243" i="5"/>
  <c r="C246" i="5"/>
  <c r="D246" i="5" s="1"/>
  <c r="C245" i="5"/>
  <c r="D245" i="5" s="1"/>
  <c r="F245" i="5"/>
  <c r="G245" i="5"/>
  <c r="G248" i="5"/>
  <c r="L248" i="5" s="1"/>
  <c r="C248" i="5"/>
  <c r="D248" i="5" s="1"/>
  <c r="C247" i="5"/>
  <c r="D247" i="5" s="1"/>
  <c r="G250" i="5"/>
  <c r="L250" i="5" s="1"/>
  <c r="F247" i="5"/>
  <c r="G247" i="5"/>
  <c r="C250" i="5"/>
  <c r="D250" i="5" s="1"/>
  <c r="C249" i="5"/>
  <c r="D249" i="5" s="1"/>
  <c r="G252" i="5"/>
  <c r="J252" i="5" s="1"/>
  <c r="K252" i="5" s="1"/>
  <c r="F249" i="5"/>
  <c r="G249" i="5"/>
  <c r="C252" i="5"/>
  <c r="D252" i="5" s="1"/>
  <c r="C251" i="5"/>
  <c r="D251" i="5" s="1"/>
  <c r="G254" i="5"/>
  <c r="L254" i="5" s="1"/>
  <c r="F251" i="5"/>
  <c r="G251" i="5"/>
  <c r="L252" i="5"/>
  <c r="G256" i="5"/>
  <c r="J256" i="5" s="1"/>
  <c r="K256" i="5" s="1"/>
  <c r="F253" i="5"/>
  <c r="G253" i="5"/>
  <c r="C254" i="5"/>
  <c r="D254" i="5" s="1"/>
  <c r="C253" i="5"/>
  <c r="D253" i="5" s="1"/>
  <c r="G258" i="5"/>
  <c r="L258" i="5" s="1"/>
  <c r="C256" i="5"/>
  <c r="D256" i="5" s="1"/>
  <c r="C255" i="5"/>
  <c r="D255" i="5" s="1"/>
  <c r="F255" i="5"/>
  <c r="G255" i="5"/>
  <c r="G260" i="5"/>
  <c r="J260" i="5" s="1"/>
  <c r="K260" i="5" s="1"/>
  <c r="F257" i="5"/>
  <c r="G257" i="5"/>
  <c r="C258" i="5"/>
  <c r="D258" i="5" s="1"/>
  <c r="C257" i="5"/>
  <c r="D257" i="5" s="1"/>
  <c r="G262" i="5"/>
  <c r="L262" i="5" s="1"/>
  <c r="C260" i="5"/>
  <c r="D260" i="5" s="1"/>
  <c r="C259" i="5"/>
  <c r="D259" i="5" s="1"/>
  <c r="F259" i="5"/>
  <c r="G259" i="5"/>
  <c r="C262" i="5"/>
  <c r="D262" i="5" s="1"/>
  <c r="C261" i="5"/>
  <c r="D261" i="5" s="1"/>
  <c r="G264" i="5"/>
  <c r="L264" i="5" s="1"/>
  <c r="F261" i="5"/>
  <c r="G261" i="5"/>
  <c r="G266" i="5"/>
  <c r="L266" i="5" s="1"/>
  <c r="C264" i="5"/>
  <c r="D264" i="5" s="1"/>
  <c r="C263" i="5"/>
  <c r="D263" i="5" s="1"/>
  <c r="F263" i="5"/>
  <c r="G263" i="5"/>
  <c r="C266" i="5"/>
  <c r="D266" i="5" s="1"/>
  <c r="C265" i="5"/>
  <c r="D265" i="5" s="1"/>
  <c r="G268" i="5"/>
  <c r="L268" i="5" s="1"/>
  <c r="F265" i="5"/>
  <c r="G265" i="5"/>
  <c r="C268" i="5"/>
  <c r="D268" i="5" s="1"/>
  <c r="C267" i="5"/>
  <c r="D267" i="5" s="1"/>
  <c r="G270" i="5"/>
  <c r="L270" i="5" s="1"/>
  <c r="F267" i="5"/>
  <c r="G267" i="5"/>
  <c r="C270" i="5"/>
  <c r="D270" i="5" s="1"/>
  <c r="C269" i="5"/>
  <c r="D269" i="5" s="1"/>
  <c r="G272" i="5"/>
  <c r="L272" i="5" s="1"/>
  <c r="F269" i="5"/>
  <c r="G269" i="5"/>
  <c r="G274" i="5"/>
  <c r="L274" i="5" s="1"/>
  <c r="C272" i="5"/>
  <c r="D272" i="5" s="1"/>
  <c r="C271" i="5"/>
  <c r="D271" i="5" s="1"/>
  <c r="F271" i="5"/>
  <c r="G271" i="5"/>
  <c r="C274" i="5"/>
  <c r="D274" i="5" s="1"/>
  <c r="C273" i="5"/>
  <c r="D273" i="5" s="1"/>
  <c r="G276" i="5"/>
  <c r="L276" i="5" s="1"/>
  <c r="F273" i="5"/>
  <c r="G273" i="5"/>
  <c r="C276" i="5"/>
  <c r="D276" i="5" s="1"/>
  <c r="C275" i="5"/>
  <c r="D275" i="5" s="1"/>
  <c r="G278" i="5"/>
  <c r="J278" i="5" s="1"/>
  <c r="K278" i="5" s="1"/>
  <c r="F275" i="5"/>
  <c r="G275" i="5"/>
  <c r="C278" i="5"/>
  <c r="D278" i="5" s="1"/>
  <c r="C277" i="5"/>
  <c r="D277" i="5" s="1"/>
  <c r="G280" i="5"/>
  <c r="J280" i="5" s="1"/>
  <c r="K280" i="5" s="1"/>
  <c r="F277" i="5"/>
  <c r="G277" i="5"/>
  <c r="L278" i="5"/>
  <c r="F279" i="5"/>
  <c r="G279" i="5"/>
  <c r="C280" i="5"/>
  <c r="D280" i="5" s="1"/>
  <c r="C279" i="5"/>
  <c r="D279" i="5" s="1"/>
  <c r="G282" i="5"/>
  <c r="L282" i="5" s="1"/>
  <c r="G293" i="5"/>
  <c r="L293" i="5" s="1"/>
  <c r="G284" i="5"/>
  <c r="L284" i="5" s="1"/>
  <c r="F281" i="5"/>
  <c r="G281" i="5"/>
  <c r="C282" i="5"/>
  <c r="D282" i="5" s="1"/>
  <c r="C281" i="5"/>
  <c r="D281" i="5" s="1"/>
  <c r="C284" i="5"/>
  <c r="D284" i="5" s="1"/>
  <c r="C283" i="5"/>
  <c r="D283" i="5" s="1"/>
  <c r="G286" i="5"/>
  <c r="L286" i="5" s="1"/>
  <c r="F283" i="5"/>
  <c r="G283" i="5"/>
  <c r="C286" i="5"/>
  <c r="D286" i="5" s="1"/>
  <c r="C285" i="5"/>
  <c r="D285" i="5" s="1"/>
  <c r="F285" i="5"/>
  <c r="G285" i="5"/>
  <c r="G289" i="5"/>
  <c r="L289" i="5" s="1"/>
  <c r="J286" i="5"/>
  <c r="K286" i="5" s="1"/>
  <c r="G291" i="5"/>
  <c r="L291" i="5" s="1"/>
  <c r="F288" i="5"/>
  <c r="G288" i="5"/>
  <c r="C289" i="5"/>
  <c r="D289" i="5" s="1"/>
  <c r="C287" i="5"/>
  <c r="D287" i="5" s="1"/>
  <c r="C288" i="5"/>
  <c r="D288" i="5" s="1"/>
  <c r="F287" i="5"/>
  <c r="G287" i="5"/>
  <c r="C291" i="5"/>
  <c r="D291" i="5" s="1"/>
  <c r="C290" i="5"/>
  <c r="D290" i="5" s="1"/>
  <c r="F290" i="5"/>
  <c r="G290" i="5"/>
  <c r="C293" i="5"/>
  <c r="D293" i="5" s="1"/>
  <c r="C292" i="5"/>
  <c r="D292" i="5" s="1"/>
  <c r="F292" i="5"/>
  <c r="G292" i="5"/>
  <c r="F294" i="5"/>
  <c r="G294" i="5"/>
  <c r="D236" i="5"/>
  <c r="C294" i="5"/>
  <c r="D294" i="5" s="1"/>
  <c r="D1697" i="5"/>
  <c r="C1698" i="5"/>
  <c r="B2027" i="5"/>
  <c r="A2028" i="5"/>
  <c r="A2725" i="5"/>
  <c r="B2724" i="5"/>
  <c r="C2726" i="5"/>
  <c r="D2725" i="5"/>
  <c r="J2724" i="5"/>
  <c r="K2724" i="5" s="1"/>
  <c r="M2724" i="5" s="1"/>
  <c r="L2724" i="5"/>
  <c r="E2726" i="5"/>
  <c r="G2725" i="5"/>
  <c r="F2725" i="5"/>
  <c r="M2723" i="5"/>
  <c r="B2413" i="5"/>
  <c r="B2393" i="5"/>
  <c r="B2401" i="5"/>
  <c r="B2409" i="5"/>
  <c r="B2396" i="5"/>
  <c r="B2404" i="5"/>
  <c r="B2412" i="5"/>
  <c r="B2399" i="5"/>
  <c r="B2407" i="5"/>
  <c r="B2394" i="5"/>
  <c r="B2402" i="5"/>
  <c r="B2410" i="5"/>
  <c r="B2397" i="5"/>
  <c r="B2405" i="5"/>
  <c r="B2400" i="5"/>
  <c r="B2408" i="5"/>
  <c r="B2395" i="5"/>
  <c r="B2403" i="5"/>
  <c r="B2411" i="5"/>
  <c r="B2398" i="5"/>
  <c r="B2406" i="5"/>
  <c r="B2392" i="5"/>
  <c r="J236" i="5"/>
  <c r="K236" i="5" s="1"/>
  <c r="M236" i="5" s="1"/>
  <c r="M234" i="5"/>
  <c r="L235" i="5"/>
  <c r="J235" i="5"/>
  <c r="K235" i="5" s="1"/>
  <c r="M233" i="5"/>
  <c r="C2193" i="5"/>
  <c r="D2192" i="5"/>
  <c r="E2196" i="5"/>
  <c r="F2195" i="5"/>
  <c r="G2195" i="5"/>
  <c r="J2194" i="5"/>
  <c r="K2194" i="5" s="1"/>
  <c r="L2194" i="5"/>
  <c r="D2043" i="5"/>
  <c r="C2044" i="5"/>
  <c r="M2038" i="5"/>
  <c r="G2040" i="5"/>
  <c r="F2040" i="5"/>
  <c r="E2041" i="5"/>
  <c r="J2039" i="5"/>
  <c r="K2039" i="5" s="1"/>
  <c r="M2039" i="5" s="1"/>
  <c r="L2039" i="5"/>
  <c r="M1694" i="5"/>
  <c r="L1695" i="5"/>
  <c r="J1695" i="5"/>
  <c r="K1695" i="5" s="1"/>
  <c r="M1695" i="5" s="1"/>
  <c r="E1697" i="5"/>
  <c r="F1696" i="5"/>
  <c r="G1696" i="5"/>
  <c r="L1488" i="5"/>
  <c r="J1488" i="5"/>
  <c r="K1488" i="5" s="1"/>
  <c r="E1490" i="5"/>
  <c r="G1489" i="5"/>
  <c r="F1489" i="5"/>
  <c r="M1487" i="5"/>
  <c r="C1492" i="5"/>
  <c r="D1491" i="5"/>
  <c r="A1238" i="5"/>
  <c r="B1237" i="5"/>
  <c r="F1229" i="5"/>
  <c r="G1229" i="5"/>
  <c r="E1230" i="5"/>
  <c r="J1228" i="5"/>
  <c r="K1228" i="5" s="1"/>
  <c r="M1228" i="5" s="1"/>
  <c r="L1228" i="5"/>
  <c r="D1238" i="5"/>
  <c r="L296" i="5"/>
  <c r="J296" i="5"/>
  <c r="K296" i="5" s="1"/>
  <c r="M295" i="5"/>
  <c r="B613" i="5"/>
  <c r="A614" i="5"/>
  <c r="A297" i="5"/>
  <c r="B296" i="5"/>
  <c r="E298" i="5"/>
  <c r="F298" i="5" s="1"/>
  <c r="G297" i="5"/>
  <c r="C297" i="5"/>
  <c r="D297" i="5" s="1"/>
  <c r="J238" i="5" l="1"/>
  <c r="K238" i="5" s="1"/>
  <c r="J242" i="5"/>
  <c r="K242" i="5" s="1"/>
  <c r="L240" i="5"/>
  <c r="J248" i="5"/>
  <c r="K248" i="5" s="1"/>
  <c r="J244" i="5"/>
  <c r="K244" i="5" s="1"/>
  <c r="L237" i="5"/>
  <c r="J237" i="5"/>
  <c r="K237" i="5" s="1"/>
  <c r="J246" i="5"/>
  <c r="K246" i="5" s="1"/>
  <c r="M246" i="5" s="1"/>
  <c r="M238" i="5"/>
  <c r="L239" i="5"/>
  <c r="J239" i="5"/>
  <c r="K239" i="5" s="1"/>
  <c r="M240" i="5"/>
  <c r="L241" i="5"/>
  <c r="J241" i="5"/>
  <c r="K241" i="5" s="1"/>
  <c r="L243" i="5"/>
  <c r="J243" i="5"/>
  <c r="K243" i="5" s="1"/>
  <c r="J254" i="5"/>
  <c r="K254" i="5" s="1"/>
  <c r="L245" i="5"/>
  <c r="J245" i="5"/>
  <c r="K245" i="5" s="1"/>
  <c r="J258" i="5"/>
  <c r="K258" i="5" s="1"/>
  <c r="J250" i="5"/>
  <c r="K250" i="5" s="1"/>
  <c r="L247" i="5"/>
  <c r="J247" i="5"/>
  <c r="K247" i="5" s="1"/>
  <c r="L249" i="5"/>
  <c r="J249" i="5"/>
  <c r="K249" i="5" s="1"/>
  <c r="L256" i="5"/>
  <c r="L251" i="5"/>
  <c r="J251" i="5"/>
  <c r="K251" i="5" s="1"/>
  <c r="J262" i="5"/>
  <c r="K262" i="5" s="1"/>
  <c r="M262" i="5" s="1"/>
  <c r="M252" i="5"/>
  <c r="L260" i="5"/>
  <c r="L253" i="5"/>
  <c r="J253" i="5"/>
  <c r="K253" i="5" s="1"/>
  <c r="J264" i="5"/>
  <c r="K264" i="5" s="1"/>
  <c r="J266" i="5"/>
  <c r="K266" i="5" s="1"/>
  <c r="L255" i="5"/>
  <c r="J255" i="5"/>
  <c r="K255" i="5" s="1"/>
  <c r="M256" i="5"/>
  <c r="L257" i="5"/>
  <c r="J257" i="5"/>
  <c r="K257" i="5" s="1"/>
  <c r="L259" i="5"/>
  <c r="J259" i="5"/>
  <c r="K259" i="5" s="1"/>
  <c r="J268" i="5"/>
  <c r="K268" i="5" s="1"/>
  <c r="M268" i="5" s="1"/>
  <c r="J270" i="5"/>
  <c r="K270" i="5" s="1"/>
  <c r="M260" i="5"/>
  <c r="L261" i="5"/>
  <c r="J261" i="5"/>
  <c r="K261" i="5" s="1"/>
  <c r="L263" i="5"/>
  <c r="J263" i="5"/>
  <c r="K263" i="5" s="1"/>
  <c r="J272" i="5"/>
  <c r="K272" i="5" s="1"/>
  <c r="M272" i="5" s="1"/>
  <c r="J274" i="5"/>
  <c r="K274" i="5" s="1"/>
  <c r="L265" i="5"/>
  <c r="J265" i="5"/>
  <c r="K265" i="5" s="1"/>
  <c r="L267" i="5"/>
  <c r="J267" i="5"/>
  <c r="K267" i="5" s="1"/>
  <c r="L280" i="5"/>
  <c r="L269" i="5"/>
  <c r="J269" i="5"/>
  <c r="K269" i="5" s="1"/>
  <c r="L271" i="5"/>
  <c r="J271" i="5"/>
  <c r="K271" i="5" s="1"/>
  <c r="J293" i="5"/>
  <c r="K293" i="5" s="1"/>
  <c r="M293" i="5" s="1"/>
  <c r="J276" i="5"/>
  <c r="K276" i="5" s="1"/>
  <c r="M276" i="5" s="1"/>
  <c r="L273" i="5"/>
  <c r="J273" i="5"/>
  <c r="K273" i="5" s="1"/>
  <c r="L275" i="5"/>
  <c r="J275" i="5"/>
  <c r="K275" i="5" s="1"/>
  <c r="J289" i="5"/>
  <c r="K289" i="5" s="1"/>
  <c r="J284" i="5"/>
  <c r="K284" i="5" s="1"/>
  <c r="M284" i="5" s="1"/>
  <c r="J282" i="5"/>
  <c r="K282" i="5" s="1"/>
  <c r="M282" i="5" s="1"/>
  <c r="L277" i="5"/>
  <c r="J277" i="5"/>
  <c r="K277" i="5" s="1"/>
  <c r="M278" i="5"/>
  <c r="L279" i="5"/>
  <c r="J279" i="5"/>
  <c r="K279" i="5" s="1"/>
  <c r="M280" i="5"/>
  <c r="L281" i="5"/>
  <c r="J281" i="5"/>
  <c r="K281" i="5" s="1"/>
  <c r="L283" i="5"/>
  <c r="J283" i="5"/>
  <c r="K283" i="5" s="1"/>
  <c r="J291" i="5"/>
  <c r="K291" i="5" s="1"/>
  <c r="M291" i="5" s="1"/>
  <c r="L285" i="5"/>
  <c r="J285" i="5"/>
  <c r="K285" i="5" s="1"/>
  <c r="M286" i="5"/>
  <c r="L287" i="5"/>
  <c r="J287" i="5"/>
  <c r="K287" i="5" s="1"/>
  <c r="J288" i="5"/>
  <c r="K288" i="5" s="1"/>
  <c r="L288" i="5"/>
  <c r="L290" i="5"/>
  <c r="J290" i="5"/>
  <c r="K290" i="5" s="1"/>
  <c r="L292" i="5"/>
  <c r="J292" i="5"/>
  <c r="K292" i="5" s="1"/>
  <c r="L294" i="5"/>
  <c r="J294" i="5"/>
  <c r="K294" i="5" s="1"/>
  <c r="C1699" i="5"/>
  <c r="D1698" i="5"/>
  <c r="B2028" i="5"/>
  <c r="A2029" i="5"/>
  <c r="D2726" i="5"/>
  <c r="C2727" i="5"/>
  <c r="A2726" i="5"/>
  <c r="B2725" i="5"/>
  <c r="J2725" i="5"/>
  <c r="K2725" i="5" s="1"/>
  <c r="L2725" i="5"/>
  <c r="E2727" i="5"/>
  <c r="F2726" i="5"/>
  <c r="G2726" i="5"/>
  <c r="B2415" i="5"/>
  <c r="B2423" i="5"/>
  <c r="B2431" i="5"/>
  <c r="B2439" i="5"/>
  <c r="B2447" i="5"/>
  <c r="B2455" i="5"/>
  <c r="B2463" i="5"/>
  <c r="B2418" i="5"/>
  <c r="B2426" i="5"/>
  <c r="B2434" i="5"/>
  <c r="B2442" i="5"/>
  <c r="B2450" i="5"/>
  <c r="B2458" i="5"/>
  <c r="B2421" i="5"/>
  <c r="B2429" i="5"/>
  <c r="B2437" i="5"/>
  <c r="B2445" i="5"/>
  <c r="B2453" i="5"/>
  <c r="B2461" i="5"/>
  <c r="B2416" i="5"/>
  <c r="B2424" i="5"/>
  <c r="B2432" i="5"/>
  <c r="B2440" i="5"/>
  <c r="B2448" i="5"/>
  <c r="B2456" i="5"/>
  <c r="B2419" i="5"/>
  <c r="B2427" i="5"/>
  <c r="B2435" i="5"/>
  <c r="B2443" i="5"/>
  <c r="B2451" i="5"/>
  <c r="B2459" i="5"/>
  <c r="B2422" i="5"/>
  <c r="B2430" i="5"/>
  <c r="B2438" i="5"/>
  <c r="B2446" i="5"/>
  <c r="B2454" i="5"/>
  <c r="B2462" i="5"/>
  <c r="B2417" i="5"/>
  <c r="B2425" i="5"/>
  <c r="B2433" i="5"/>
  <c r="B2441" i="5"/>
  <c r="B2449" i="5"/>
  <c r="B2457" i="5"/>
  <c r="B2420" i="5"/>
  <c r="B2428" i="5"/>
  <c r="B2436" i="5"/>
  <c r="B2444" i="5"/>
  <c r="B2452" i="5"/>
  <c r="B2460" i="5"/>
  <c r="B2414" i="5"/>
  <c r="M235" i="5"/>
  <c r="C2194" i="5"/>
  <c r="D2193" i="5"/>
  <c r="M2194" i="5"/>
  <c r="J2195" i="5"/>
  <c r="K2195" i="5" s="1"/>
  <c r="M2195" i="5" s="1"/>
  <c r="L2195" i="5"/>
  <c r="F2196" i="5"/>
  <c r="E2197" i="5"/>
  <c r="G2196" i="5"/>
  <c r="E2042" i="5"/>
  <c r="G2041" i="5"/>
  <c r="F2041" i="5"/>
  <c r="J2040" i="5"/>
  <c r="K2040" i="5" s="1"/>
  <c r="L2040" i="5"/>
  <c r="C2045" i="5"/>
  <c r="D2044" i="5"/>
  <c r="E1698" i="5"/>
  <c r="F1697" i="5"/>
  <c r="G1697" i="5"/>
  <c r="J1696" i="5"/>
  <c r="K1696" i="5" s="1"/>
  <c r="M1696" i="5" s="1"/>
  <c r="L1696" i="5"/>
  <c r="L1489" i="5"/>
  <c r="J1489" i="5"/>
  <c r="K1489" i="5" s="1"/>
  <c r="M1489" i="5" s="1"/>
  <c r="E1491" i="5"/>
  <c r="G1490" i="5"/>
  <c r="F1490" i="5"/>
  <c r="C1493" i="5"/>
  <c r="D1492" i="5"/>
  <c r="M1488" i="5"/>
  <c r="A1239" i="5"/>
  <c r="B1238" i="5"/>
  <c r="E1231" i="5"/>
  <c r="F1230" i="5"/>
  <c r="G1230" i="5"/>
  <c r="J1229" i="5"/>
  <c r="K1229" i="5" s="1"/>
  <c r="L1229" i="5"/>
  <c r="D1239" i="5"/>
  <c r="L297" i="5"/>
  <c r="J297" i="5"/>
  <c r="K297" i="5" s="1"/>
  <c r="M296" i="5"/>
  <c r="A298" i="5"/>
  <c r="B297" i="5"/>
  <c r="B614" i="5"/>
  <c r="A615" i="5"/>
  <c r="E299" i="5"/>
  <c r="F299" i="5" s="1"/>
  <c r="G298" i="5"/>
  <c r="C298" i="5"/>
  <c r="D298" i="5" s="1"/>
  <c r="M242" i="5" l="1"/>
  <c r="M254" i="5"/>
  <c r="M248" i="5"/>
  <c r="M244" i="5"/>
  <c r="M258" i="5"/>
  <c r="M237" i="5"/>
  <c r="M266" i="5"/>
  <c r="M239" i="5"/>
  <c r="M274" i="5"/>
  <c r="M264" i="5"/>
  <c r="M289" i="5"/>
  <c r="M270" i="5"/>
  <c r="M241" i="5"/>
  <c r="M243" i="5"/>
  <c r="M250" i="5"/>
  <c r="M245" i="5"/>
  <c r="M247" i="5"/>
  <c r="M249" i="5"/>
  <c r="M251" i="5"/>
  <c r="M253" i="5"/>
  <c r="M255" i="5"/>
  <c r="M257" i="5"/>
  <c r="M259" i="5"/>
  <c r="M261" i="5"/>
  <c r="M263" i="5"/>
  <c r="M265" i="5"/>
  <c r="M267" i="5"/>
  <c r="M269" i="5"/>
  <c r="M271" i="5"/>
  <c r="M273" i="5"/>
  <c r="M275" i="5"/>
  <c r="M277" i="5"/>
  <c r="M279" i="5"/>
  <c r="M281" i="5"/>
  <c r="M283" i="5"/>
  <c r="M285" i="5"/>
  <c r="M288" i="5"/>
  <c r="M287" i="5"/>
  <c r="M290" i="5"/>
  <c r="M292" i="5"/>
  <c r="M294" i="5"/>
  <c r="C1700" i="5"/>
  <c r="D1699" i="5"/>
  <c r="B2029" i="5"/>
  <c r="A2030" i="5"/>
  <c r="A2727" i="5"/>
  <c r="B2726" i="5"/>
  <c r="C2728" i="5"/>
  <c r="D2727" i="5"/>
  <c r="J2726" i="5"/>
  <c r="K2726" i="5" s="1"/>
  <c r="M2726" i="5" s="1"/>
  <c r="L2726" i="5"/>
  <c r="E2728" i="5"/>
  <c r="F2727" i="5"/>
  <c r="G2727" i="5"/>
  <c r="M2725" i="5"/>
  <c r="D2194" i="5"/>
  <c r="J2196" i="5"/>
  <c r="K2196" i="5" s="1"/>
  <c r="M2196" i="5" s="1"/>
  <c r="L2196" i="5"/>
  <c r="E2198" i="5"/>
  <c r="F2197" i="5"/>
  <c r="G2197" i="5"/>
  <c r="M2040" i="5"/>
  <c r="J2041" i="5"/>
  <c r="K2041" i="5" s="1"/>
  <c r="M2041" i="5" s="1"/>
  <c r="L2041" i="5"/>
  <c r="C2046" i="5"/>
  <c r="D2046" i="5" s="1"/>
  <c r="D2045" i="5"/>
  <c r="E2043" i="5"/>
  <c r="G2042" i="5"/>
  <c r="F2042" i="5"/>
  <c r="E1699" i="5"/>
  <c r="F1698" i="5"/>
  <c r="G1698" i="5"/>
  <c r="J1697" i="5"/>
  <c r="K1697" i="5" s="1"/>
  <c r="M1697" i="5" s="1"/>
  <c r="L1697" i="5"/>
  <c r="C1494" i="5"/>
  <c r="D1493" i="5"/>
  <c r="J1490" i="5"/>
  <c r="K1490" i="5" s="1"/>
  <c r="L1490" i="5"/>
  <c r="G1491" i="5"/>
  <c r="F1491" i="5"/>
  <c r="E1492" i="5"/>
  <c r="A1240" i="5"/>
  <c r="B1239" i="5"/>
  <c r="M1229" i="5"/>
  <c r="L1230" i="5"/>
  <c r="J1230" i="5"/>
  <c r="K1230" i="5" s="1"/>
  <c r="E1232" i="5"/>
  <c r="F1231" i="5"/>
  <c r="G1231" i="5"/>
  <c r="D1240" i="5"/>
  <c r="L298" i="5"/>
  <c r="J298" i="5"/>
  <c r="K298" i="5" s="1"/>
  <c r="M298" i="5" s="1"/>
  <c r="M297" i="5"/>
  <c r="B615" i="5"/>
  <c r="A616" i="5"/>
  <c r="A299" i="5"/>
  <c r="B298" i="5"/>
  <c r="E300" i="5"/>
  <c r="F300" i="5" s="1"/>
  <c r="G299" i="5"/>
  <c r="C299" i="5"/>
  <c r="D299" i="5" s="1"/>
  <c r="C1701" i="5" l="1"/>
  <c r="D1700" i="5"/>
  <c r="B2030" i="5"/>
  <c r="A2031" i="5"/>
  <c r="D2728" i="5"/>
  <c r="C2729" i="5"/>
  <c r="A2728" i="5"/>
  <c r="B2727" i="5"/>
  <c r="J2727" i="5"/>
  <c r="K2727" i="5" s="1"/>
  <c r="L2727" i="5"/>
  <c r="E2729" i="5"/>
  <c r="G2728" i="5"/>
  <c r="F2728" i="5"/>
  <c r="D2195" i="5"/>
  <c r="C2196" i="5"/>
  <c r="L2197" i="5"/>
  <c r="J2197" i="5"/>
  <c r="K2197" i="5" s="1"/>
  <c r="M2197" i="5" s="1"/>
  <c r="E2199" i="5"/>
  <c r="G2198" i="5"/>
  <c r="F2198" i="5"/>
  <c r="J2042" i="5"/>
  <c r="K2042" i="5" s="1"/>
  <c r="L2042" i="5"/>
  <c r="E2044" i="5"/>
  <c r="G2043" i="5"/>
  <c r="F2043" i="5"/>
  <c r="E1700" i="5"/>
  <c r="F1699" i="5"/>
  <c r="G1699" i="5"/>
  <c r="J1698" i="5"/>
  <c r="K1698" i="5" s="1"/>
  <c r="L1698" i="5"/>
  <c r="E1493" i="5"/>
  <c r="F1492" i="5"/>
  <c r="G1492" i="5"/>
  <c r="J1491" i="5"/>
  <c r="K1491" i="5" s="1"/>
  <c r="L1491" i="5"/>
  <c r="M1490" i="5"/>
  <c r="C1495" i="5"/>
  <c r="D1494" i="5"/>
  <c r="B1240" i="5"/>
  <c r="A1241" i="5"/>
  <c r="J1231" i="5"/>
  <c r="K1231" i="5" s="1"/>
  <c r="L1231" i="5"/>
  <c r="D1241" i="5"/>
  <c r="E1233" i="5"/>
  <c r="F1232" i="5"/>
  <c r="G1232" i="5"/>
  <c r="M1230" i="5"/>
  <c r="L299" i="5"/>
  <c r="J299" i="5"/>
  <c r="K299" i="5" s="1"/>
  <c r="A300" i="5"/>
  <c r="B299" i="5"/>
  <c r="B616" i="5"/>
  <c r="A617" i="5"/>
  <c r="E301" i="5"/>
  <c r="F301" i="5" s="1"/>
  <c r="G300" i="5"/>
  <c r="C300" i="5"/>
  <c r="D300" i="5" s="1"/>
  <c r="D1701" i="5" l="1"/>
  <c r="C1702" i="5"/>
  <c r="B2031" i="5"/>
  <c r="A2032" i="5"/>
  <c r="A2729" i="5"/>
  <c r="B2728" i="5"/>
  <c r="D2729" i="5"/>
  <c r="C2730" i="5"/>
  <c r="J2728" i="5"/>
  <c r="K2728" i="5" s="1"/>
  <c r="L2728" i="5"/>
  <c r="E2730" i="5"/>
  <c r="F2729" i="5"/>
  <c r="G2729" i="5"/>
  <c r="M2727" i="5"/>
  <c r="D2196" i="5"/>
  <c r="C2197" i="5"/>
  <c r="L2198" i="5"/>
  <c r="J2198" i="5"/>
  <c r="K2198" i="5" s="1"/>
  <c r="E2200" i="5"/>
  <c r="G2199" i="5"/>
  <c r="F2199" i="5"/>
  <c r="J2043" i="5"/>
  <c r="K2043" i="5" s="1"/>
  <c r="L2043" i="5"/>
  <c r="F2044" i="5"/>
  <c r="E2045" i="5"/>
  <c r="G2044" i="5"/>
  <c r="M2042" i="5"/>
  <c r="J1699" i="5"/>
  <c r="K1699" i="5" s="1"/>
  <c r="L1699" i="5"/>
  <c r="M1698" i="5"/>
  <c r="E1701" i="5"/>
  <c r="F1700" i="5"/>
  <c r="G1700" i="5"/>
  <c r="M1491" i="5"/>
  <c r="L1492" i="5"/>
  <c r="J1492" i="5"/>
  <c r="K1492" i="5" s="1"/>
  <c r="C1496" i="5"/>
  <c r="D1495" i="5"/>
  <c r="E1494" i="5"/>
  <c r="G1493" i="5"/>
  <c r="F1493" i="5"/>
  <c r="B1241" i="5"/>
  <c r="A1242" i="5"/>
  <c r="J1232" i="5"/>
  <c r="K1232" i="5" s="1"/>
  <c r="L1232" i="5"/>
  <c r="E1234" i="5"/>
  <c r="F1233" i="5"/>
  <c r="G1233" i="5"/>
  <c r="D1242" i="5"/>
  <c r="M1231" i="5"/>
  <c r="M299" i="5"/>
  <c r="L300" i="5"/>
  <c r="J300" i="5"/>
  <c r="K300" i="5" s="1"/>
  <c r="B617" i="5"/>
  <c r="A618" i="5"/>
  <c r="A301" i="5"/>
  <c r="B300" i="5"/>
  <c r="E302" i="5"/>
  <c r="F302" i="5" s="1"/>
  <c r="G301" i="5"/>
  <c r="C301" i="5"/>
  <c r="D301" i="5" s="1"/>
  <c r="D1702" i="5" l="1"/>
  <c r="C1703" i="5"/>
  <c r="B2032" i="5"/>
  <c r="A2033" i="5"/>
  <c r="C2731" i="5"/>
  <c r="D2730" i="5"/>
  <c r="A2730" i="5"/>
  <c r="B2729" i="5"/>
  <c r="J2729" i="5"/>
  <c r="K2729" i="5" s="1"/>
  <c r="L2729" i="5"/>
  <c r="E2731" i="5"/>
  <c r="F2730" i="5"/>
  <c r="G2730" i="5"/>
  <c r="M2728" i="5"/>
  <c r="C2198" i="5"/>
  <c r="D2197" i="5"/>
  <c r="J2199" i="5"/>
  <c r="K2199" i="5" s="1"/>
  <c r="L2199" i="5"/>
  <c r="G2200" i="5"/>
  <c r="F2200" i="5"/>
  <c r="E2201" i="5"/>
  <c r="M2198" i="5"/>
  <c r="J2044" i="5"/>
  <c r="K2044" i="5" s="1"/>
  <c r="L2044" i="5"/>
  <c r="F2045" i="5"/>
  <c r="E2046" i="5"/>
  <c r="G2045" i="5"/>
  <c r="M2043" i="5"/>
  <c r="M1699" i="5"/>
  <c r="J1700" i="5"/>
  <c r="K1700" i="5" s="1"/>
  <c r="L1700" i="5"/>
  <c r="E1702" i="5"/>
  <c r="G1701" i="5"/>
  <c r="F1701" i="5"/>
  <c r="D1496" i="5"/>
  <c r="C1497" i="5"/>
  <c r="J1493" i="5"/>
  <c r="K1493" i="5" s="1"/>
  <c r="L1493" i="5"/>
  <c r="M1492" i="5"/>
  <c r="E1495" i="5"/>
  <c r="G1494" i="5"/>
  <c r="F1494" i="5"/>
  <c r="A1243" i="5"/>
  <c r="B1242" i="5"/>
  <c r="D1243" i="5"/>
  <c r="L1233" i="5"/>
  <c r="J1233" i="5"/>
  <c r="K1233" i="5" s="1"/>
  <c r="E1235" i="5"/>
  <c r="F1234" i="5"/>
  <c r="G1234" i="5"/>
  <c r="M1232" i="5"/>
  <c r="M300" i="5"/>
  <c r="L301" i="5"/>
  <c r="J301" i="5"/>
  <c r="K301" i="5" s="1"/>
  <c r="A302" i="5"/>
  <c r="B301" i="5"/>
  <c r="B618" i="5"/>
  <c r="A619" i="5"/>
  <c r="E303" i="5"/>
  <c r="F303" i="5" s="1"/>
  <c r="G302" i="5"/>
  <c r="C302" i="5"/>
  <c r="D302" i="5" s="1"/>
  <c r="D1703" i="5" l="1"/>
  <c r="C1704" i="5"/>
  <c r="A2034" i="5"/>
  <c r="B2033" i="5"/>
  <c r="A2731" i="5"/>
  <c r="B2730" i="5"/>
  <c r="C2732" i="5"/>
  <c r="D2731" i="5"/>
  <c r="J2730" i="5"/>
  <c r="K2730" i="5" s="1"/>
  <c r="M2730" i="5" s="1"/>
  <c r="L2730" i="5"/>
  <c r="E2732" i="5"/>
  <c r="F2731" i="5"/>
  <c r="G2731" i="5"/>
  <c r="M2729" i="5"/>
  <c r="C2199" i="5"/>
  <c r="D2198" i="5"/>
  <c r="E2202" i="5"/>
  <c r="G2201" i="5"/>
  <c r="F2201" i="5"/>
  <c r="J2200" i="5"/>
  <c r="K2200" i="5" s="1"/>
  <c r="L2200" i="5"/>
  <c r="M2199" i="5"/>
  <c r="J2045" i="5"/>
  <c r="K2045" i="5" s="1"/>
  <c r="L2045" i="5"/>
  <c r="G2046" i="5"/>
  <c r="F2046" i="5"/>
  <c r="M2044" i="5"/>
  <c r="J1701" i="5"/>
  <c r="K1701" i="5" s="1"/>
  <c r="M1701" i="5" s="1"/>
  <c r="L1701" i="5"/>
  <c r="M1700" i="5"/>
  <c r="G1702" i="5"/>
  <c r="E1703" i="5"/>
  <c r="F1702" i="5"/>
  <c r="M1493" i="5"/>
  <c r="D1497" i="5"/>
  <c r="C1498" i="5"/>
  <c r="J1494" i="5"/>
  <c r="K1494" i="5" s="1"/>
  <c r="M1494" i="5" s="1"/>
  <c r="L1494" i="5"/>
  <c r="E1496" i="5"/>
  <c r="F1495" i="5"/>
  <c r="G1495" i="5"/>
  <c r="B1243" i="5"/>
  <c r="A1244" i="5"/>
  <c r="J1234" i="5"/>
  <c r="K1234" i="5" s="1"/>
  <c r="M1234" i="5" s="1"/>
  <c r="L1234" i="5"/>
  <c r="E1236" i="5"/>
  <c r="F1235" i="5"/>
  <c r="G1235" i="5"/>
  <c r="M1233" i="5"/>
  <c r="D1244" i="5"/>
  <c r="M301" i="5"/>
  <c r="L302" i="5"/>
  <c r="J302" i="5"/>
  <c r="K302" i="5" s="1"/>
  <c r="B619" i="5"/>
  <c r="A620" i="5"/>
  <c r="A303" i="5"/>
  <c r="B302" i="5"/>
  <c r="E304" i="5"/>
  <c r="F304" i="5" s="1"/>
  <c r="G303" i="5"/>
  <c r="C303" i="5"/>
  <c r="D303" i="5" s="1"/>
  <c r="C1705" i="5" l="1"/>
  <c r="D1704" i="5"/>
  <c r="A2035" i="5"/>
  <c r="B2034" i="5"/>
  <c r="C2733" i="5"/>
  <c r="D2732" i="5"/>
  <c r="A2732" i="5"/>
  <c r="B2731" i="5"/>
  <c r="J2731" i="5"/>
  <c r="K2731" i="5" s="1"/>
  <c r="M2731" i="5" s="1"/>
  <c r="L2731" i="5"/>
  <c r="E2733" i="5"/>
  <c r="F2732" i="5"/>
  <c r="G2732" i="5"/>
  <c r="D2199" i="5"/>
  <c r="C2200" i="5"/>
  <c r="M2200" i="5"/>
  <c r="J2201" i="5"/>
  <c r="K2201" i="5" s="1"/>
  <c r="L2201" i="5"/>
  <c r="E2203" i="5"/>
  <c r="G2202" i="5"/>
  <c r="F2202" i="5"/>
  <c r="J2046" i="5"/>
  <c r="K2046" i="5" s="1"/>
  <c r="M2046" i="5" s="1"/>
  <c r="L2046" i="5"/>
  <c r="M2045" i="5"/>
  <c r="E1704" i="5"/>
  <c r="G1703" i="5"/>
  <c r="F1703" i="5"/>
  <c r="J1702" i="5"/>
  <c r="K1702" i="5" s="1"/>
  <c r="L1702" i="5"/>
  <c r="E1497" i="5"/>
  <c r="F1496" i="5"/>
  <c r="G1496" i="5"/>
  <c r="C1499" i="5"/>
  <c r="D1498" i="5"/>
  <c r="J1495" i="5"/>
  <c r="K1495" i="5" s="1"/>
  <c r="L1495" i="5"/>
  <c r="A1245" i="5"/>
  <c r="B1244" i="5"/>
  <c r="J1235" i="5"/>
  <c r="K1235" i="5" s="1"/>
  <c r="L1235" i="5"/>
  <c r="E1237" i="5"/>
  <c r="F1236" i="5"/>
  <c r="G1236" i="5"/>
  <c r="D1245" i="5"/>
  <c r="L303" i="5"/>
  <c r="J303" i="5"/>
  <c r="K303" i="5" s="1"/>
  <c r="M302" i="5"/>
  <c r="A304" i="5"/>
  <c r="B303" i="5"/>
  <c r="B620" i="5"/>
  <c r="A621" i="5"/>
  <c r="E305" i="5"/>
  <c r="F305" i="5" s="1"/>
  <c r="G304" i="5"/>
  <c r="C304" i="5"/>
  <c r="D304" i="5" s="1"/>
  <c r="C1706" i="5" l="1"/>
  <c r="D1705" i="5"/>
  <c r="B2035" i="5"/>
  <c r="A2036" i="5"/>
  <c r="A2733" i="5"/>
  <c r="B2732" i="5"/>
  <c r="C2734" i="5"/>
  <c r="D2733" i="5"/>
  <c r="J2732" i="5"/>
  <c r="K2732" i="5" s="1"/>
  <c r="L2732" i="5"/>
  <c r="E2734" i="5"/>
  <c r="F2733" i="5"/>
  <c r="G2733" i="5"/>
  <c r="C2201" i="5"/>
  <c r="D2200" i="5"/>
  <c r="J2202" i="5"/>
  <c r="K2202" i="5" s="1"/>
  <c r="M2202" i="5" s="1"/>
  <c r="L2202" i="5"/>
  <c r="E2204" i="5"/>
  <c r="F2203" i="5"/>
  <c r="G2203" i="5"/>
  <c r="M2201" i="5"/>
  <c r="L1703" i="5"/>
  <c r="J1703" i="5"/>
  <c r="K1703" i="5" s="1"/>
  <c r="E1705" i="5"/>
  <c r="G1704" i="5"/>
  <c r="F1704" i="5"/>
  <c r="M1702" i="5"/>
  <c r="C1500" i="5"/>
  <c r="D1499" i="5"/>
  <c r="J1496" i="5"/>
  <c r="K1496" i="5" s="1"/>
  <c r="M1496" i="5" s="1"/>
  <c r="L1496" i="5"/>
  <c r="M1495" i="5"/>
  <c r="E1498" i="5"/>
  <c r="G1497" i="5"/>
  <c r="F1497" i="5"/>
  <c r="A1246" i="5"/>
  <c r="B1245" i="5"/>
  <c r="J1236" i="5"/>
  <c r="K1236" i="5" s="1"/>
  <c r="L1236" i="5"/>
  <c r="E1238" i="5"/>
  <c r="F1237" i="5"/>
  <c r="G1237" i="5"/>
  <c r="M1235" i="5"/>
  <c r="D1246" i="5"/>
  <c r="L304" i="5"/>
  <c r="J304" i="5"/>
  <c r="K304" i="5" s="1"/>
  <c r="M303" i="5"/>
  <c r="B621" i="5"/>
  <c r="A622" i="5"/>
  <c r="A305" i="5"/>
  <c r="B304" i="5"/>
  <c r="E306" i="5"/>
  <c r="F306" i="5" s="1"/>
  <c r="G305" i="5"/>
  <c r="C305" i="5"/>
  <c r="D305" i="5" s="1"/>
  <c r="C1707" i="5" l="1"/>
  <c r="D1706" i="5"/>
  <c r="B2036" i="5"/>
  <c r="A2037" i="5"/>
  <c r="C2735" i="5"/>
  <c r="D2734" i="5"/>
  <c r="A2734" i="5"/>
  <c r="B2733" i="5"/>
  <c r="J2733" i="5"/>
  <c r="K2733" i="5" s="1"/>
  <c r="L2733" i="5"/>
  <c r="F2734" i="5"/>
  <c r="G2734" i="5"/>
  <c r="E2735" i="5"/>
  <c r="M2732" i="5"/>
  <c r="D2201" i="5"/>
  <c r="C2202" i="5"/>
  <c r="J2203" i="5"/>
  <c r="K2203" i="5" s="1"/>
  <c r="M2203" i="5" s="1"/>
  <c r="L2203" i="5"/>
  <c r="F2204" i="5"/>
  <c r="E2205" i="5"/>
  <c r="G2204" i="5"/>
  <c r="L1704" i="5"/>
  <c r="J1704" i="5"/>
  <c r="K1704" i="5" s="1"/>
  <c r="E1706" i="5"/>
  <c r="G1705" i="5"/>
  <c r="F1705" i="5"/>
  <c r="M1703" i="5"/>
  <c r="C1501" i="5"/>
  <c r="D1500" i="5"/>
  <c r="L1497" i="5"/>
  <c r="J1497" i="5"/>
  <c r="K1497" i="5" s="1"/>
  <c r="E1499" i="5"/>
  <c r="G1498" i="5"/>
  <c r="F1498" i="5"/>
  <c r="A1247" i="5"/>
  <c r="B1246" i="5"/>
  <c r="D1247" i="5"/>
  <c r="J1237" i="5"/>
  <c r="K1237" i="5" s="1"/>
  <c r="L1237" i="5"/>
  <c r="E1239" i="5"/>
  <c r="F1238" i="5"/>
  <c r="G1238" i="5"/>
  <c r="M1236" i="5"/>
  <c r="L305" i="5"/>
  <c r="J305" i="5"/>
  <c r="K305" i="5" s="1"/>
  <c r="M304" i="5"/>
  <c r="A306" i="5"/>
  <c r="B305" i="5"/>
  <c r="B622" i="5"/>
  <c r="A623" i="5"/>
  <c r="E307" i="5"/>
  <c r="F307" i="5" s="1"/>
  <c r="G306" i="5"/>
  <c r="C306" i="5"/>
  <c r="D306" i="5" s="1"/>
  <c r="C1708" i="5" l="1"/>
  <c r="D1707" i="5"/>
  <c r="B2037" i="5"/>
  <c r="A2038" i="5"/>
  <c r="A2735" i="5"/>
  <c r="B2734" i="5"/>
  <c r="C2736" i="5"/>
  <c r="D2735" i="5"/>
  <c r="E2736" i="5"/>
  <c r="F2735" i="5"/>
  <c r="G2735" i="5"/>
  <c r="J2734" i="5"/>
  <c r="K2734" i="5" s="1"/>
  <c r="L2734" i="5"/>
  <c r="M2733" i="5"/>
  <c r="D2202" i="5"/>
  <c r="C2203" i="5"/>
  <c r="L2204" i="5"/>
  <c r="J2204" i="5"/>
  <c r="K2204" i="5" s="1"/>
  <c r="E2206" i="5"/>
  <c r="F2205" i="5"/>
  <c r="G2205" i="5"/>
  <c r="J1705" i="5"/>
  <c r="K1705" i="5" s="1"/>
  <c r="M1705" i="5" s="1"/>
  <c r="L1705" i="5"/>
  <c r="E1707" i="5"/>
  <c r="G1706" i="5"/>
  <c r="F1706" i="5"/>
  <c r="M1704" i="5"/>
  <c r="E1500" i="5"/>
  <c r="G1499" i="5"/>
  <c r="F1499" i="5"/>
  <c r="M1497" i="5"/>
  <c r="J1498" i="5"/>
  <c r="K1498" i="5" s="1"/>
  <c r="L1498" i="5"/>
  <c r="C1502" i="5"/>
  <c r="D1501" i="5"/>
  <c r="B1247" i="5"/>
  <c r="A1248" i="5"/>
  <c r="L1238" i="5"/>
  <c r="J1238" i="5"/>
  <c r="K1238" i="5" s="1"/>
  <c r="E1240" i="5"/>
  <c r="F1239" i="5"/>
  <c r="G1239" i="5"/>
  <c r="M1237" i="5"/>
  <c r="D1248" i="5"/>
  <c r="L306" i="5"/>
  <c r="J306" i="5"/>
  <c r="K306" i="5" s="1"/>
  <c r="M305" i="5"/>
  <c r="B623" i="5"/>
  <c r="A624" i="5"/>
  <c r="A307" i="5"/>
  <c r="B306" i="5"/>
  <c r="E308" i="5"/>
  <c r="F308" i="5" s="1"/>
  <c r="G307" i="5"/>
  <c r="C307" i="5"/>
  <c r="D307" i="5" s="1"/>
  <c r="C1709" i="5" l="1"/>
  <c r="D1708" i="5"/>
  <c r="B2038" i="5"/>
  <c r="A2039" i="5"/>
  <c r="C2737" i="5"/>
  <c r="D2736" i="5"/>
  <c r="A2736" i="5"/>
  <c r="B2735" i="5"/>
  <c r="M2734" i="5"/>
  <c r="J2735" i="5"/>
  <c r="K2735" i="5" s="1"/>
  <c r="M2735" i="5" s="1"/>
  <c r="L2735" i="5"/>
  <c r="G2736" i="5"/>
  <c r="F2736" i="5"/>
  <c r="E2737" i="5"/>
  <c r="D2203" i="5"/>
  <c r="C2204" i="5"/>
  <c r="L2205" i="5"/>
  <c r="J2205" i="5"/>
  <c r="K2205" i="5" s="1"/>
  <c r="E2207" i="5"/>
  <c r="G2206" i="5"/>
  <c r="F2206" i="5"/>
  <c r="M2204" i="5"/>
  <c r="F1707" i="5"/>
  <c r="E1708" i="5"/>
  <c r="G1707" i="5"/>
  <c r="J1706" i="5"/>
  <c r="K1706" i="5" s="1"/>
  <c r="L1706" i="5"/>
  <c r="C1503" i="5"/>
  <c r="D1502" i="5"/>
  <c r="J1499" i="5"/>
  <c r="K1499" i="5" s="1"/>
  <c r="M1499" i="5" s="1"/>
  <c r="L1499" i="5"/>
  <c r="M1498" i="5"/>
  <c r="F1500" i="5"/>
  <c r="G1500" i="5"/>
  <c r="E1501" i="5"/>
  <c r="B1248" i="5"/>
  <c r="A1249" i="5"/>
  <c r="J1239" i="5"/>
  <c r="K1239" i="5" s="1"/>
  <c r="L1239" i="5"/>
  <c r="E1241" i="5"/>
  <c r="G1240" i="5"/>
  <c r="F1240" i="5"/>
  <c r="D1249" i="5"/>
  <c r="M1238" i="5"/>
  <c r="L307" i="5"/>
  <c r="J307" i="5"/>
  <c r="K307" i="5" s="1"/>
  <c r="M307" i="5" s="1"/>
  <c r="M306" i="5"/>
  <c r="A308" i="5"/>
  <c r="B307" i="5"/>
  <c r="B624" i="5"/>
  <c r="A625" i="5"/>
  <c r="E309" i="5"/>
  <c r="F309" i="5" s="1"/>
  <c r="G308" i="5"/>
  <c r="C308" i="5"/>
  <c r="D308" i="5" s="1"/>
  <c r="D1709" i="5" l="1"/>
  <c r="C1710" i="5"/>
  <c r="B2039" i="5"/>
  <c r="A2040" i="5"/>
  <c r="A2737" i="5"/>
  <c r="B2736" i="5"/>
  <c r="C2738" i="5"/>
  <c r="D2737" i="5"/>
  <c r="L2736" i="5"/>
  <c r="J2736" i="5"/>
  <c r="K2736" i="5" s="1"/>
  <c r="E2738" i="5"/>
  <c r="G2737" i="5"/>
  <c r="F2737" i="5"/>
  <c r="C2205" i="5"/>
  <c r="D2204" i="5"/>
  <c r="J2206" i="5"/>
  <c r="K2206" i="5" s="1"/>
  <c r="L2206" i="5"/>
  <c r="E2208" i="5"/>
  <c r="G2207" i="5"/>
  <c r="F2207" i="5"/>
  <c r="M2205" i="5"/>
  <c r="M1706" i="5"/>
  <c r="J1707" i="5"/>
  <c r="K1707" i="5" s="1"/>
  <c r="M1707" i="5" s="1"/>
  <c r="L1707" i="5"/>
  <c r="F1708" i="5"/>
  <c r="E1709" i="5"/>
  <c r="G1708" i="5"/>
  <c r="E1502" i="5"/>
  <c r="G1501" i="5"/>
  <c r="F1501" i="5"/>
  <c r="C1504" i="5"/>
  <c r="D1503" i="5"/>
  <c r="J1500" i="5"/>
  <c r="K1500" i="5" s="1"/>
  <c r="M1500" i="5" s="1"/>
  <c r="L1500" i="5"/>
  <c r="B1249" i="5"/>
  <c r="A1250" i="5"/>
  <c r="D1250" i="5"/>
  <c r="J1240" i="5"/>
  <c r="K1240" i="5" s="1"/>
  <c r="M1240" i="5" s="1"/>
  <c r="L1240" i="5"/>
  <c r="E1242" i="5"/>
  <c r="G1241" i="5"/>
  <c r="F1241" i="5"/>
  <c r="M1239" i="5"/>
  <c r="L308" i="5"/>
  <c r="J308" i="5"/>
  <c r="K308" i="5" s="1"/>
  <c r="B625" i="5"/>
  <c r="A626" i="5"/>
  <c r="A309" i="5"/>
  <c r="B308" i="5"/>
  <c r="E310" i="5"/>
  <c r="F310" i="5" s="1"/>
  <c r="G309" i="5"/>
  <c r="C309" i="5"/>
  <c r="D309" i="5" s="1"/>
  <c r="C1711" i="5" l="1"/>
  <c r="D1710" i="5"/>
  <c r="A2041" i="5"/>
  <c r="B2040" i="5"/>
  <c r="C2739" i="5"/>
  <c r="D2738" i="5"/>
  <c r="A2738" i="5"/>
  <c r="B2737" i="5"/>
  <c r="J2737" i="5"/>
  <c r="K2737" i="5" s="1"/>
  <c r="L2737" i="5"/>
  <c r="E2739" i="5"/>
  <c r="F2738" i="5"/>
  <c r="G2738" i="5"/>
  <c r="M2736" i="5"/>
  <c r="D2205" i="5"/>
  <c r="C2206" i="5"/>
  <c r="J2207" i="5"/>
  <c r="K2207" i="5" s="1"/>
  <c r="L2207" i="5"/>
  <c r="E2209" i="5"/>
  <c r="G2208" i="5"/>
  <c r="F2208" i="5"/>
  <c r="M2206" i="5"/>
  <c r="J1708" i="5"/>
  <c r="K1708" i="5" s="1"/>
  <c r="L1708" i="5"/>
  <c r="F1709" i="5"/>
  <c r="E1710" i="5"/>
  <c r="G1709" i="5"/>
  <c r="C1505" i="5"/>
  <c r="D1504" i="5"/>
  <c r="J1501" i="5"/>
  <c r="K1501" i="5" s="1"/>
  <c r="L1501" i="5"/>
  <c r="E1503" i="5"/>
  <c r="G1502" i="5"/>
  <c r="F1502" i="5"/>
  <c r="B1250" i="5"/>
  <c r="A1251" i="5"/>
  <c r="J1241" i="5"/>
  <c r="K1241" i="5" s="1"/>
  <c r="L1241" i="5"/>
  <c r="E1243" i="5"/>
  <c r="F1242" i="5"/>
  <c r="G1242" i="5"/>
  <c r="D1251" i="5"/>
  <c r="M308" i="5"/>
  <c r="L309" i="5"/>
  <c r="J309" i="5"/>
  <c r="K309" i="5" s="1"/>
  <c r="A310" i="5"/>
  <c r="B309" i="5"/>
  <c r="B626" i="5"/>
  <c r="A627" i="5"/>
  <c r="E311" i="5"/>
  <c r="F311" i="5" s="1"/>
  <c r="G310" i="5"/>
  <c r="C310" i="5"/>
  <c r="D310" i="5" s="1"/>
  <c r="C1712" i="5" l="1"/>
  <c r="D1711" i="5"/>
  <c r="A2042" i="5"/>
  <c r="B2041" i="5"/>
  <c r="A2739" i="5"/>
  <c r="B2738" i="5"/>
  <c r="C2740" i="5"/>
  <c r="D2739" i="5"/>
  <c r="J2738" i="5"/>
  <c r="K2738" i="5" s="1"/>
  <c r="L2738" i="5"/>
  <c r="E2740" i="5"/>
  <c r="F2739" i="5"/>
  <c r="G2739" i="5"/>
  <c r="M2737" i="5"/>
  <c r="D2206" i="5"/>
  <c r="C2207" i="5"/>
  <c r="J2208" i="5"/>
  <c r="K2208" i="5" s="1"/>
  <c r="L2208" i="5"/>
  <c r="E2210" i="5"/>
  <c r="G2209" i="5"/>
  <c r="F2209" i="5"/>
  <c r="M2207" i="5"/>
  <c r="L1709" i="5"/>
  <c r="J1709" i="5"/>
  <c r="K1709" i="5" s="1"/>
  <c r="G1710" i="5"/>
  <c r="F1710" i="5"/>
  <c r="E1711" i="5"/>
  <c r="M1708" i="5"/>
  <c r="E1504" i="5"/>
  <c r="F1503" i="5"/>
  <c r="G1503" i="5"/>
  <c r="M1501" i="5"/>
  <c r="J1502" i="5"/>
  <c r="K1502" i="5" s="1"/>
  <c r="L1502" i="5"/>
  <c r="C1506" i="5"/>
  <c r="D1505" i="5"/>
  <c r="B1251" i="5"/>
  <c r="A1252" i="5"/>
  <c r="J1242" i="5"/>
  <c r="K1242" i="5" s="1"/>
  <c r="M1242" i="5" s="1"/>
  <c r="L1242" i="5"/>
  <c r="E1244" i="5"/>
  <c r="F1243" i="5"/>
  <c r="G1243" i="5"/>
  <c r="D1252" i="5"/>
  <c r="M1241" i="5"/>
  <c r="M309" i="5"/>
  <c r="L310" i="5"/>
  <c r="J310" i="5"/>
  <c r="K310" i="5" s="1"/>
  <c r="B627" i="5"/>
  <c r="A628" i="5"/>
  <c r="A311" i="5"/>
  <c r="B310" i="5"/>
  <c r="E312" i="5"/>
  <c r="G311" i="5"/>
  <c r="C311" i="5"/>
  <c r="D311" i="5" s="1"/>
  <c r="C1713" i="5" l="1"/>
  <c r="D1712" i="5"/>
  <c r="A2043" i="5"/>
  <c r="B2042" i="5"/>
  <c r="C2741" i="5"/>
  <c r="D2740" i="5"/>
  <c r="A2740" i="5"/>
  <c r="B2739" i="5"/>
  <c r="L2739" i="5"/>
  <c r="J2739" i="5"/>
  <c r="K2739" i="5" s="1"/>
  <c r="M2739" i="5" s="1"/>
  <c r="E2741" i="5"/>
  <c r="F2740" i="5"/>
  <c r="G2740" i="5"/>
  <c r="M2738" i="5"/>
  <c r="F312" i="5"/>
  <c r="E313" i="5"/>
  <c r="E314" i="5" s="1"/>
  <c r="E315" i="5" s="1"/>
  <c r="D2207" i="5"/>
  <c r="C2208" i="5"/>
  <c r="J2209" i="5"/>
  <c r="K2209" i="5" s="1"/>
  <c r="L2209" i="5"/>
  <c r="E2211" i="5"/>
  <c r="G2210" i="5"/>
  <c r="F2210" i="5"/>
  <c r="M2208" i="5"/>
  <c r="J1710" i="5"/>
  <c r="K1710" i="5" s="1"/>
  <c r="L1710" i="5"/>
  <c r="M1709" i="5"/>
  <c r="E1712" i="5"/>
  <c r="G1711" i="5"/>
  <c r="F1711" i="5"/>
  <c r="M1502" i="5"/>
  <c r="J1503" i="5"/>
  <c r="K1503" i="5" s="1"/>
  <c r="M1503" i="5" s="1"/>
  <c r="L1503" i="5"/>
  <c r="C1507" i="5"/>
  <c r="D1506" i="5"/>
  <c r="E1505" i="5"/>
  <c r="F1504" i="5"/>
  <c r="G1504" i="5"/>
  <c r="B1252" i="5"/>
  <c r="A1253" i="5"/>
  <c r="J1243" i="5"/>
  <c r="K1243" i="5" s="1"/>
  <c r="M1243" i="5" s="1"/>
  <c r="L1243" i="5"/>
  <c r="F1244" i="5"/>
  <c r="G1244" i="5"/>
  <c r="E1245" i="5"/>
  <c r="D1253" i="5"/>
  <c r="M310" i="5"/>
  <c r="L311" i="5"/>
  <c r="J311" i="5"/>
  <c r="K311" i="5" s="1"/>
  <c r="A312" i="5"/>
  <c r="A313" i="5" s="1"/>
  <c r="A314" i="5" s="1"/>
  <c r="B311" i="5"/>
  <c r="B628" i="5"/>
  <c r="A629" i="5"/>
  <c r="B629" i="5" s="1"/>
  <c r="E322" i="5"/>
  <c r="F322" i="5" s="1"/>
  <c r="G312" i="5"/>
  <c r="C312" i="5"/>
  <c r="E317" i="5" l="1"/>
  <c r="E316" i="5"/>
  <c r="E319" i="5"/>
  <c r="F319" i="5" s="1"/>
  <c r="E318" i="5"/>
  <c r="E321" i="5"/>
  <c r="F321" i="5" s="1"/>
  <c r="E320" i="5"/>
  <c r="C1714" i="5"/>
  <c r="D1713" i="5"/>
  <c r="A2044" i="5"/>
  <c r="B2043" i="5"/>
  <c r="A2741" i="5"/>
  <c r="B2740" i="5"/>
  <c r="C2742" i="5"/>
  <c r="D2741" i="5"/>
  <c r="J2740" i="5"/>
  <c r="K2740" i="5" s="1"/>
  <c r="L2740" i="5"/>
  <c r="E2742" i="5"/>
  <c r="F2741" i="5"/>
  <c r="G2741" i="5"/>
  <c r="B314" i="5"/>
  <c r="A315" i="5"/>
  <c r="F315" i="5"/>
  <c r="G315" i="5"/>
  <c r="F314" i="5"/>
  <c r="G314" i="5"/>
  <c r="B313" i="5"/>
  <c r="D312" i="5"/>
  <c r="C313" i="5"/>
  <c r="C314" i="5" s="1"/>
  <c r="G313" i="5"/>
  <c r="F313" i="5"/>
  <c r="C2209" i="5"/>
  <c r="D2208" i="5"/>
  <c r="J2210" i="5"/>
  <c r="K2210" i="5" s="1"/>
  <c r="L2210" i="5"/>
  <c r="E2212" i="5"/>
  <c r="F2211" i="5"/>
  <c r="G2211" i="5"/>
  <c r="M2209" i="5"/>
  <c r="L1711" i="5"/>
  <c r="J1711" i="5"/>
  <c r="K1711" i="5" s="1"/>
  <c r="E1713" i="5"/>
  <c r="G1712" i="5"/>
  <c r="F1712" i="5"/>
  <c r="M1710" i="5"/>
  <c r="C1508" i="5"/>
  <c r="D1507" i="5"/>
  <c r="J1504" i="5"/>
  <c r="K1504" i="5" s="1"/>
  <c r="L1504" i="5"/>
  <c r="E1506" i="5"/>
  <c r="G1505" i="5"/>
  <c r="F1505" i="5"/>
  <c r="A1254" i="5"/>
  <c r="B1253" i="5"/>
  <c r="D1254" i="5"/>
  <c r="F1245" i="5"/>
  <c r="G1245" i="5"/>
  <c r="E1246" i="5"/>
  <c r="J1244" i="5"/>
  <c r="K1244" i="5" s="1"/>
  <c r="L1244" i="5"/>
  <c r="M311" i="5"/>
  <c r="L312" i="5"/>
  <c r="J312" i="5"/>
  <c r="K312" i="5" s="1"/>
  <c r="A322" i="5"/>
  <c r="B312" i="5"/>
  <c r="E323" i="5"/>
  <c r="F323" i="5" s="1"/>
  <c r="G322" i="5"/>
  <c r="C322" i="5"/>
  <c r="D322" i="5" s="1"/>
  <c r="G319" i="5" l="1"/>
  <c r="J319" i="5" s="1"/>
  <c r="K319" i="5" s="1"/>
  <c r="G321" i="5"/>
  <c r="J321" i="5" s="1"/>
  <c r="K321" i="5" s="1"/>
  <c r="G316" i="5"/>
  <c r="F316" i="5"/>
  <c r="A318" i="5"/>
  <c r="B318" i="5" s="1"/>
  <c r="A316" i="5"/>
  <c r="B316" i="5" s="1"/>
  <c r="A317" i="5"/>
  <c r="B317" i="5" s="1"/>
  <c r="F317" i="5"/>
  <c r="G317" i="5"/>
  <c r="F318" i="5"/>
  <c r="G318" i="5"/>
  <c r="A320" i="5"/>
  <c r="B320" i="5" s="1"/>
  <c r="A319" i="5"/>
  <c r="B319" i="5" s="1"/>
  <c r="F320" i="5"/>
  <c r="G320" i="5"/>
  <c r="B315" i="5"/>
  <c r="A321" i="5"/>
  <c r="B321" i="5" s="1"/>
  <c r="C1715" i="5"/>
  <c r="D1714" i="5"/>
  <c r="B2044" i="5"/>
  <c r="A2045" i="5"/>
  <c r="C2743" i="5"/>
  <c r="D2742" i="5"/>
  <c r="B2741" i="5"/>
  <c r="A2742" i="5"/>
  <c r="J2741" i="5"/>
  <c r="K2741" i="5" s="1"/>
  <c r="M2741" i="5" s="1"/>
  <c r="L2741" i="5"/>
  <c r="F2742" i="5"/>
  <c r="G2742" i="5"/>
  <c r="E2743" i="5"/>
  <c r="M2740" i="5"/>
  <c r="D314" i="5"/>
  <c r="C315" i="5"/>
  <c r="L315" i="5"/>
  <c r="J315" i="5"/>
  <c r="K315" i="5" s="1"/>
  <c r="L314" i="5"/>
  <c r="J314" i="5"/>
  <c r="K314" i="5" s="1"/>
  <c r="D313" i="5"/>
  <c r="L313" i="5"/>
  <c r="J313" i="5"/>
  <c r="K313" i="5" s="1"/>
  <c r="C2210" i="5"/>
  <c r="D2209" i="5"/>
  <c r="J2211" i="5"/>
  <c r="K2211" i="5" s="1"/>
  <c r="M2211" i="5" s="1"/>
  <c r="L2211" i="5"/>
  <c r="F2212" i="5"/>
  <c r="E2213" i="5"/>
  <c r="G2212" i="5"/>
  <c r="M2210" i="5"/>
  <c r="L1712" i="5"/>
  <c r="J1712" i="5"/>
  <c r="K1712" i="5" s="1"/>
  <c r="E1714" i="5"/>
  <c r="G1713" i="5"/>
  <c r="F1713" i="5"/>
  <c r="M1711" i="5"/>
  <c r="L1505" i="5"/>
  <c r="J1505" i="5"/>
  <c r="K1505" i="5" s="1"/>
  <c r="E1507" i="5"/>
  <c r="G1506" i="5"/>
  <c r="F1506" i="5"/>
  <c r="M1504" i="5"/>
  <c r="C1509" i="5"/>
  <c r="D1508" i="5"/>
  <c r="A1255" i="5"/>
  <c r="B1254" i="5"/>
  <c r="E1247" i="5"/>
  <c r="F1246" i="5"/>
  <c r="G1246" i="5"/>
  <c r="J1245" i="5"/>
  <c r="K1245" i="5" s="1"/>
  <c r="M1245" i="5" s="1"/>
  <c r="L1245" i="5"/>
  <c r="M1244" i="5"/>
  <c r="D1255" i="5"/>
  <c r="L322" i="5"/>
  <c r="J322" i="5"/>
  <c r="K322" i="5" s="1"/>
  <c r="M312" i="5"/>
  <c r="A323" i="5"/>
  <c r="B322" i="5"/>
  <c r="E324" i="5"/>
  <c r="F324" i="5" s="1"/>
  <c r="G323" i="5"/>
  <c r="C323" i="5"/>
  <c r="D323" i="5" s="1"/>
  <c r="L321" i="5" l="1"/>
  <c r="L319" i="5"/>
  <c r="J317" i="5"/>
  <c r="K317" i="5" s="1"/>
  <c r="L317" i="5"/>
  <c r="C318" i="5"/>
  <c r="D318" i="5" s="1"/>
  <c r="C316" i="5"/>
  <c r="D316" i="5" s="1"/>
  <c r="C317" i="5"/>
  <c r="D317" i="5" s="1"/>
  <c r="L316" i="5"/>
  <c r="J316" i="5"/>
  <c r="K316" i="5" s="1"/>
  <c r="L318" i="5"/>
  <c r="J318" i="5"/>
  <c r="K318" i="5" s="1"/>
  <c r="M319" i="5"/>
  <c r="C320" i="5"/>
  <c r="D320" i="5" s="1"/>
  <c r="C319" i="5"/>
  <c r="D319" i="5" s="1"/>
  <c r="L320" i="5"/>
  <c r="J320" i="5"/>
  <c r="K320" i="5" s="1"/>
  <c r="D315" i="5"/>
  <c r="C321" i="5"/>
  <c r="D321" i="5" s="1"/>
  <c r="M321" i="5"/>
  <c r="C1716" i="5"/>
  <c r="D1715" i="5"/>
  <c r="B2045" i="5"/>
  <c r="A2046" i="5"/>
  <c r="A2743" i="5"/>
  <c r="B2742" i="5"/>
  <c r="C2744" i="5"/>
  <c r="D2743" i="5"/>
  <c r="E2744" i="5"/>
  <c r="F2743" i="5"/>
  <c r="G2743" i="5"/>
  <c r="J2742" i="5"/>
  <c r="K2742" i="5" s="1"/>
  <c r="M2742" i="5" s="1"/>
  <c r="L2742" i="5"/>
  <c r="M315" i="5"/>
  <c r="M314" i="5"/>
  <c r="M313" i="5"/>
  <c r="C2211" i="5"/>
  <c r="D2210" i="5"/>
  <c r="L2212" i="5"/>
  <c r="J2212" i="5"/>
  <c r="K2212" i="5" s="1"/>
  <c r="M2212" i="5" s="1"/>
  <c r="E2214" i="5"/>
  <c r="F2213" i="5"/>
  <c r="G2213" i="5"/>
  <c r="J1713" i="5"/>
  <c r="K1713" i="5" s="1"/>
  <c r="M1713" i="5" s="1"/>
  <c r="L1713" i="5"/>
  <c r="E1715" i="5"/>
  <c r="G1714" i="5"/>
  <c r="F1714" i="5"/>
  <c r="M1712" i="5"/>
  <c r="J1506" i="5"/>
  <c r="K1506" i="5" s="1"/>
  <c r="M1506" i="5" s="1"/>
  <c r="L1506" i="5"/>
  <c r="G1507" i="5"/>
  <c r="E1508" i="5"/>
  <c r="F1507" i="5"/>
  <c r="M1505" i="5"/>
  <c r="C1510" i="5"/>
  <c r="D1509" i="5"/>
  <c r="B1255" i="5"/>
  <c r="A1256" i="5"/>
  <c r="J1246" i="5"/>
  <c r="K1246" i="5" s="1"/>
  <c r="M1246" i="5" s="1"/>
  <c r="L1246" i="5"/>
  <c r="D1256" i="5"/>
  <c r="E1248" i="5"/>
  <c r="F1247" i="5"/>
  <c r="G1247" i="5"/>
  <c r="L323" i="5"/>
  <c r="J323" i="5"/>
  <c r="K323" i="5" s="1"/>
  <c r="M322" i="5"/>
  <c r="A324" i="5"/>
  <c r="B323" i="5"/>
  <c r="E325" i="5"/>
  <c r="F325" i="5" s="1"/>
  <c r="G324" i="5"/>
  <c r="C324" i="5"/>
  <c r="D324" i="5" s="1"/>
  <c r="M316" i="5" l="1"/>
  <c r="M317" i="5"/>
  <c r="M318" i="5"/>
  <c r="M320" i="5"/>
  <c r="C1717" i="5"/>
  <c r="D1716" i="5"/>
  <c r="B2046" i="5"/>
  <c r="A2047" i="5"/>
  <c r="C2745" i="5"/>
  <c r="D2744" i="5"/>
  <c r="A2744" i="5"/>
  <c r="B2743" i="5"/>
  <c r="J2743" i="5"/>
  <c r="K2743" i="5" s="1"/>
  <c r="M2743" i="5" s="1"/>
  <c r="L2743" i="5"/>
  <c r="E2745" i="5"/>
  <c r="G2744" i="5"/>
  <c r="F2744" i="5"/>
  <c r="D2211" i="5"/>
  <c r="C2212" i="5"/>
  <c r="L2213" i="5"/>
  <c r="J2213" i="5"/>
  <c r="K2213" i="5" s="1"/>
  <c r="E2215" i="5"/>
  <c r="G2214" i="5"/>
  <c r="F2214" i="5"/>
  <c r="J1714" i="5"/>
  <c r="K1714" i="5" s="1"/>
  <c r="L1714" i="5"/>
  <c r="E1716" i="5"/>
  <c r="F1715" i="5"/>
  <c r="G1715" i="5"/>
  <c r="C1511" i="5"/>
  <c r="D1510" i="5"/>
  <c r="F1508" i="5"/>
  <c r="G1508" i="5"/>
  <c r="E1509" i="5"/>
  <c r="L1507" i="5"/>
  <c r="J1507" i="5"/>
  <c r="K1507" i="5" s="1"/>
  <c r="B1256" i="5"/>
  <c r="A1257" i="5"/>
  <c r="E1249" i="5"/>
  <c r="F1248" i="5"/>
  <c r="G1248" i="5"/>
  <c r="J1247" i="5"/>
  <c r="K1247" i="5" s="1"/>
  <c r="L1247" i="5"/>
  <c r="D1257" i="5"/>
  <c r="L324" i="5"/>
  <c r="J324" i="5"/>
  <c r="K324" i="5" s="1"/>
  <c r="M323" i="5"/>
  <c r="A325" i="5"/>
  <c r="B324" i="5"/>
  <c r="E326" i="5"/>
  <c r="F326" i="5" s="1"/>
  <c r="G325" i="5"/>
  <c r="C325" i="5"/>
  <c r="D325" i="5" s="1"/>
  <c r="D1717" i="5" l="1"/>
  <c r="C1718" i="5"/>
  <c r="B2047" i="5"/>
  <c r="A2048" i="5"/>
  <c r="A2745" i="5"/>
  <c r="B2744" i="5"/>
  <c r="C2746" i="5"/>
  <c r="D2745" i="5"/>
  <c r="J2744" i="5"/>
  <c r="K2744" i="5" s="1"/>
  <c r="L2744" i="5"/>
  <c r="E2746" i="5"/>
  <c r="F2745" i="5"/>
  <c r="G2745" i="5"/>
  <c r="D2212" i="5"/>
  <c r="C2213" i="5"/>
  <c r="L2214" i="5"/>
  <c r="J2214" i="5"/>
  <c r="K2214" i="5" s="1"/>
  <c r="E2216" i="5"/>
  <c r="G2215" i="5"/>
  <c r="F2215" i="5"/>
  <c r="M2213" i="5"/>
  <c r="E1717" i="5"/>
  <c r="F1716" i="5"/>
  <c r="G1716" i="5"/>
  <c r="J1715" i="5"/>
  <c r="K1715" i="5" s="1"/>
  <c r="L1715" i="5"/>
  <c r="M1714" i="5"/>
  <c r="E1510" i="5"/>
  <c r="G1509" i="5"/>
  <c r="F1509" i="5"/>
  <c r="J1508" i="5"/>
  <c r="K1508" i="5" s="1"/>
  <c r="L1508" i="5"/>
  <c r="M1507" i="5"/>
  <c r="C1512" i="5"/>
  <c r="D1511" i="5"/>
  <c r="B1257" i="5"/>
  <c r="A1258" i="5"/>
  <c r="J1248" i="5"/>
  <c r="K1248" i="5" s="1"/>
  <c r="M1248" i="5" s="1"/>
  <c r="L1248" i="5"/>
  <c r="M1247" i="5"/>
  <c r="D1258" i="5"/>
  <c r="E1250" i="5"/>
  <c r="F1249" i="5"/>
  <c r="G1249" i="5"/>
  <c r="L325" i="5"/>
  <c r="J325" i="5"/>
  <c r="K325" i="5" s="1"/>
  <c r="M324" i="5"/>
  <c r="A326" i="5"/>
  <c r="B325" i="5"/>
  <c r="E327" i="5"/>
  <c r="F327" i="5" s="1"/>
  <c r="G326" i="5"/>
  <c r="C326" i="5"/>
  <c r="D326" i="5" s="1"/>
  <c r="C1719" i="5" l="1"/>
  <c r="D1718" i="5"/>
  <c r="B2048" i="5"/>
  <c r="A2049" i="5"/>
  <c r="C2747" i="5"/>
  <c r="D2746" i="5"/>
  <c r="A2746" i="5"/>
  <c r="B2745" i="5"/>
  <c r="E2747" i="5"/>
  <c r="F2746" i="5"/>
  <c r="G2746" i="5"/>
  <c r="M2744" i="5"/>
  <c r="J2745" i="5"/>
  <c r="K2745" i="5" s="1"/>
  <c r="L2745" i="5"/>
  <c r="D2213" i="5"/>
  <c r="C2214" i="5"/>
  <c r="J2215" i="5"/>
  <c r="K2215" i="5" s="1"/>
  <c r="L2215" i="5"/>
  <c r="G2216" i="5"/>
  <c r="F2216" i="5"/>
  <c r="E2217" i="5"/>
  <c r="M2214" i="5"/>
  <c r="M1715" i="5"/>
  <c r="E1718" i="5"/>
  <c r="G1717" i="5"/>
  <c r="F1717" i="5"/>
  <c r="J1716" i="5"/>
  <c r="K1716" i="5" s="1"/>
  <c r="L1716" i="5"/>
  <c r="M1508" i="5"/>
  <c r="D1512" i="5"/>
  <c r="C1513" i="5"/>
  <c r="J1509" i="5"/>
  <c r="K1509" i="5" s="1"/>
  <c r="M1509" i="5" s="1"/>
  <c r="L1509" i="5"/>
  <c r="E1511" i="5"/>
  <c r="G1510" i="5"/>
  <c r="F1510" i="5"/>
  <c r="B1258" i="5"/>
  <c r="A1259" i="5"/>
  <c r="D1259" i="5"/>
  <c r="J1249" i="5"/>
  <c r="K1249" i="5" s="1"/>
  <c r="M1249" i="5" s="1"/>
  <c r="L1249" i="5"/>
  <c r="E1251" i="5"/>
  <c r="F1250" i="5"/>
  <c r="G1250" i="5"/>
  <c r="L326" i="5"/>
  <c r="J326" i="5"/>
  <c r="K326" i="5" s="1"/>
  <c r="M325" i="5"/>
  <c r="A327" i="5"/>
  <c r="B326" i="5"/>
  <c r="E328" i="5"/>
  <c r="F328" i="5" s="1"/>
  <c r="G327" i="5"/>
  <c r="C327" i="5"/>
  <c r="D327" i="5" s="1"/>
  <c r="C1720" i="5" l="1"/>
  <c r="D1719" i="5"/>
  <c r="B2049" i="5"/>
  <c r="A2050" i="5"/>
  <c r="M2745" i="5"/>
  <c r="A2747" i="5"/>
  <c r="B2746" i="5"/>
  <c r="C2748" i="5"/>
  <c r="D2747" i="5"/>
  <c r="J2746" i="5"/>
  <c r="K2746" i="5" s="1"/>
  <c r="M2746" i="5" s="1"/>
  <c r="L2746" i="5"/>
  <c r="E2748" i="5"/>
  <c r="F2747" i="5"/>
  <c r="G2747" i="5"/>
  <c r="D2214" i="5"/>
  <c r="C2215" i="5"/>
  <c r="E2218" i="5"/>
  <c r="G2217" i="5"/>
  <c r="F2217" i="5"/>
  <c r="J2216" i="5"/>
  <c r="K2216" i="5" s="1"/>
  <c r="L2216" i="5"/>
  <c r="M2215" i="5"/>
  <c r="M1716" i="5"/>
  <c r="L1717" i="5"/>
  <c r="J1717" i="5"/>
  <c r="K1717" i="5" s="1"/>
  <c r="G1718" i="5"/>
  <c r="E1719" i="5"/>
  <c r="F1718" i="5"/>
  <c r="D1513" i="5"/>
  <c r="C1514" i="5"/>
  <c r="J1510" i="5"/>
  <c r="K1510" i="5" s="1"/>
  <c r="L1510" i="5"/>
  <c r="E1512" i="5"/>
  <c r="F1511" i="5"/>
  <c r="G1511" i="5"/>
  <c r="B1259" i="5"/>
  <c r="A1260" i="5"/>
  <c r="J1250" i="5"/>
  <c r="K1250" i="5" s="1"/>
  <c r="M1250" i="5" s="1"/>
  <c r="L1250" i="5"/>
  <c r="D1260" i="5"/>
  <c r="E1252" i="5"/>
  <c r="F1251" i="5"/>
  <c r="G1251" i="5"/>
  <c r="L327" i="5"/>
  <c r="J327" i="5"/>
  <c r="K327" i="5" s="1"/>
  <c r="M326" i="5"/>
  <c r="A328" i="5"/>
  <c r="B327" i="5"/>
  <c r="E329" i="5"/>
  <c r="G328" i="5"/>
  <c r="C328" i="5"/>
  <c r="D328" i="5" s="1"/>
  <c r="C1721" i="5" l="1"/>
  <c r="D1720" i="5"/>
  <c r="B2050" i="5"/>
  <c r="A2051" i="5"/>
  <c r="C2749" i="5"/>
  <c r="D2748" i="5"/>
  <c r="A2748" i="5"/>
  <c r="B2747" i="5"/>
  <c r="E2749" i="5"/>
  <c r="F2748" i="5"/>
  <c r="G2748" i="5"/>
  <c r="J2747" i="5"/>
  <c r="K2747" i="5" s="1"/>
  <c r="L2747" i="5"/>
  <c r="F329" i="5"/>
  <c r="E330" i="5"/>
  <c r="E331" i="5" s="1"/>
  <c r="D2215" i="5"/>
  <c r="C2216" i="5"/>
  <c r="M2216" i="5"/>
  <c r="J2217" i="5"/>
  <c r="K2217" i="5" s="1"/>
  <c r="L2217" i="5"/>
  <c r="G2218" i="5"/>
  <c r="F2218" i="5"/>
  <c r="E2219" i="5"/>
  <c r="E1720" i="5"/>
  <c r="G1719" i="5"/>
  <c r="F1719" i="5"/>
  <c r="J1718" i="5"/>
  <c r="K1718" i="5" s="1"/>
  <c r="L1718" i="5"/>
  <c r="M1717" i="5"/>
  <c r="M1510" i="5"/>
  <c r="D1514" i="5"/>
  <c r="C1515" i="5"/>
  <c r="E1513" i="5"/>
  <c r="F1512" i="5"/>
  <c r="G1512" i="5"/>
  <c r="J1511" i="5"/>
  <c r="K1511" i="5" s="1"/>
  <c r="L1511" i="5"/>
  <c r="A1261" i="5"/>
  <c r="B1260" i="5"/>
  <c r="E1253" i="5"/>
  <c r="F1252" i="5"/>
  <c r="G1252" i="5"/>
  <c r="D1261" i="5"/>
  <c r="J1251" i="5"/>
  <c r="K1251" i="5" s="1"/>
  <c r="L1251" i="5"/>
  <c r="L328" i="5"/>
  <c r="J328" i="5"/>
  <c r="K328" i="5" s="1"/>
  <c r="M327" i="5"/>
  <c r="A329" i="5"/>
  <c r="A330" i="5" s="1"/>
  <c r="B328" i="5"/>
  <c r="E338" i="5"/>
  <c r="F338" i="5" s="1"/>
  <c r="G329" i="5"/>
  <c r="C329" i="5"/>
  <c r="E333" i="5" l="1"/>
  <c r="F333" i="5" s="1"/>
  <c r="E332" i="5"/>
  <c r="E335" i="5"/>
  <c r="F335" i="5" s="1"/>
  <c r="E334" i="5"/>
  <c r="E337" i="5"/>
  <c r="F337" i="5" s="1"/>
  <c r="E336" i="5"/>
  <c r="C1722" i="5"/>
  <c r="D1721" i="5"/>
  <c r="B2051" i="5"/>
  <c r="A2052" i="5"/>
  <c r="A2749" i="5"/>
  <c r="B2748" i="5"/>
  <c r="C2750" i="5"/>
  <c r="D2749" i="5"/>
  <c r="M2747" i="5"/>
  <c r="J2748" i="5"/>
  <c r="K2748" i="5" s="1"/>
  <c r="L2748" i="5"/>
  <c r="E2750" i="5"/>
  <c r="F2749" i="5"/>
  <c r="G2749" i="5"/>
  <c r="B330" i="5"/>
  <c r="A331" i="5"/>
  <c r="A332" i="5" s="1"/>
  <c r="B332" i="5" s="1"/>
  <c r="F331" i="5"/>
  <c r="G331" i="5"/>
  <c r="D329" i="5"/>
  <c r="C330" i="5"/>
  <c r="G330" i="5"/>
  <c r="F330" i="5"/>
  <c r="C2217" i="5"/>
  <c r="D2216" i="5"/>
  <c r="E2220" i="5"/>
  <c r="F2219" i="5"/>
  <c r="G2219" i="5"/>
  <c r="J2218" i="5"/>
  <c r="K2218" i="5" s="1"/>
  <c r="L2218" i="5"/>
  <c r="M2217" i="5"/>
  <c r="M1718" i="5"/>
  <c r="L1719" i="5"/>
  <c r="J1719" i="5"/>
  <c r="K1719" i="5" s="1"/>
  <c r="E1721" i="5"/>
  <c r="G1720" i="5"/>
  <c r="F1720" i="5"/>
  <c r="M1511" i="5"/>
  <c r="J1512" i="5"/>
  <c r="K1512" i="5" s="1"/>
  <c r="M1512" i="5" s="1"/>
  <c r="L1512" i="5"/>
  <c r="E1514" i="5"/>
  <c r="G1513" i="5"/>
  <c r="F1513" i="5"/>
  <c r="C1516" i="5"/>
  <c r="D1515" i="5"/>
  <c r="A1262" i="5"/>
  <c r="B1261" i="5"/>
  <c r="M1251" i="5"/>
  <c r="D1262" i="5"/>
  <c r="J1252" i="5"/>
  <c r="K1252" i="5" s="1"/>
  <c r="L1252" i="5"/>
  <c r="E1254" i="5"/>
  <c r="F1253" i="5"/>
  <c r="G1253" i="5"/>
  <c r="L329" i="5"/>
  <c r="J329" i="5"/>
  <c r="K329" i="5" s="1"/>
  <c r="M328" i="5"/>
  <c r="A338" i="5"/>
  <c r="B329" i="5"/>
  <c r="E339" i="5"/>
  <c r="F339" i="5" s="1"/>
  <c r="G338" i="5"/>
  <c r="C338" i="5"/>
  <c r="D338" i="5" s="1"/>
  <c r="G333" i="5" l="1"/>
  <c r="L333" i="5" s="1"/>
  <c r="G335" i="5"/>
  <c r="J335" i="5" s="1"/>
  <c r="K335" i="5" s="1"/>
  <c r="F332" i="5"/>
  <c r="G332" i="5"/>
  <c r="A334" i="5"/>
  <c r="B334" i="5" s="1"/>
  <c r="A333" i="5"/>
  <c r="B333" i="5" s="1"/>
  <c r="G337" i="5"/>
  <c r="L337" i="5" s="1"/>
  <c r="F334" i="5"/>
  <c r="G334" i="5"/>
  <c r="A336" i="5"/>
  <c r="B336" i="5" s="1"/>
  <c r="A335" i="5"/>
  <c r="B335" i="5" s="1"/>
  <c r="F336" i="5"/>
  <c r="G336" i="5"/>
  <c r="B331" i="5"/>
  <c r="A337" i="5"/>
  <c r="B337" i="5" s="1"/>
  <c r="C1723" i="5"/>
  <c r="D1722" i="5"/>
  <c r="A2053" i="5"/>
  <c r="B2052" i="5"/>
  <c r="C2751" i="5"/>
  <c r="D2750" i="5"/>
  <c r="B2749" i="5"/>
  <c r="A2750" i="5"/>
  <c r="M2748" i="5"/>
  <c r="J2749" i="5"/>
  <c r="K2749" i="5" s="1"/>
  <c r="M2749" i="5" s="1"/>
  <c r="L2749" i="5"/>
  <c r="E2751" i="5"/>
  <c r="F2750" i="5"/>
  <c r="G2750" i="5"/>
  <c r="D330" i="5"/>
  <c r="C331" i="5"/>
  <c r="C332" i="5" s="1"/>
  <c r="D332" i="5" s="1"/>
  <c r="L331" i="5"/>
  <c r="J331" i="5"/>
  <c r="K331" i="5" s="1"/>
  <c r="L330" i="5"/>
  <c r="J330" i="5"/>
  <c r="K330" i="5" s="1"/>
  <c r="C2218" i="5"/>
  <c r="D2217" i="5"/>
  <c r="M2218" i="5"/>
  <c r="J2219" i="5"/>
  <c r="K2219" i="5" s="1"/>
  <c r="L2219" i="5"/>
  <c r="F2220" i="5"/>
  <c r="E2221" i="5"/>
  <c r="G2220" i="5"/>
  <c r="M1719" i="5"/>
  <c r="E1722" i="5"/>
  <c r="F1721" i="5"/>
  <c r="G1721" i="5"/>
  <c r="L1720" i="5"/>
  <c r="J1720" i="5"/>
  <c r="K1720" i="5" s="1"/>
  <c r="C1517" i="5"/>
  <c r="D1516" i="5"/>
  <c r="E1515" i="5"/>
  <c r="G1514" i="5"/>
  <c r="F1514" i="5"/>
  <c r="L1513" i="5"/>
  <c r="J1513" i="5"/>
  <c r="K1513" i="5" s="1"/>
  <c r="A1263" i="5"/>
  <c r="B1262" i="5"/>
  <c r="M1252" i="5"/>
  <c r="D1263" i="5"/>
  <c r="J1253" i="5"/>
  <c r="K1253" i="5" s="1"/>
  <c r="L1253" i="5"/>
  <c r="F1254" i="5"/>
  <c r="G1254" i="5"/>
  <c r="L338" i="5"/>
  <c r="J338" i="5"/>
  <c r="K338" i="5" s="1"/>
  <c r="M329" i="5"/>
  <c r="A339" i="5"/>
  <c r="B338" i="5"/>
  <c r="E340" i="5"/>
  <c r="F340" i="5" s="1"/>
  <c r="G339" i="5"/>
  <c r="C339" i="5"/>
  <c r="D339" i="5" s="1"/>
  <c r="L335" i="5" l="1"/>
  <c r="J333" i="5"/>
  <c r="K333" i="5" s="1"/>
  <c r="M333" i="5" s="1"/>
  <c r="J337" i="5"/>
  <c r="K337" i="5" s="1"/>
  <c r="L332" i="5"/>
  <c r="J332" i="5"/>
  <c r="K332" i="5" s="1"/>
  <c r="C334" i="5"/>
  <c r="D334" i="5" s="1"/>
  <c r="C333" i="5"/>
  <c r="D333" i="5" s="1"/>
  <c r="L334" i="5"/>
  <c r="J334" i="5"/>
  <c r="K334" i="5" s="1"/>
  <c r="M335" i="5"/>
  <c r="C336" i="5"/>
  <c r="D336" i="5" s="1"/>
  <c r="C335" i="5"/>
  <c r="D335" i="5" s="1"/>
  <c r="L336" i="5"/>
  <c r="J336" i="5"/>
  <c r="K336" i="5" s="1"/>
  <c r="D331" i="5"/>
  <c r="C337" i="5"/>
  <c r="D337" i="5" s="1"/>
  <c r="C1724" i="5"/>
  <c r="D1723" i="5"/>
  <c r="A2054" i="5"/>
  <c r="B2053" i="5"/>
  <c r="A2751" i="5"/>
  <c r="B2750" i="5"/>
  <c r="C2752" i="5"/>
  <c r="D2751" i="5"/>
  <c r="J2750" i="5"/>
  <c r="K2750" i="5" s="1"/>
  <c r="L2750" i="5"/>
  <c r="E2752" i="5"/>
  <c r="F2751" i="5"/>
  <c r="G2751" i="5"/>
  <c r="M331" i="5"/>
  <c r="M330" i="5"/>
  <c r="C2219" i="5"/>
  <c r="D2218" i="5"/>
  <c r="L2220" i="5"/>
  <c r="J2220" i="5"/>
  <c r="K2220" i="5" s="1"/>
  <c r="E2222" i="5"/>
  <c r="F2221" i="5"/>
  <c r="G2221" i="5"/>
  <c r="M2219" i="5"/>
  <c r="J1721" i="5"/>
  <c r="K1721" i="5" s="1"/>
  <c r="M1721" i="5" s="1"/>
  <c r="L1721" i="5"/>
  <c r="E1723" i="5"/>
  <c r="F1722" i="5"/>
  <c r="G1722" i="5"/>
  <c r="M1720" i="5"/>
  <c r="M1513" i="5"/>
  <c r="J1514" i="5"/>
  <c r="K1514" i="5" s="1"/>
  <c r="M1514" i="5" s="1"/>
  <c r="L1514" i="5"/>
  <c r="E1516" i="5"/>
  <c r="G1515" i="5"/>
  <c r="F1515" i="5"/>
  <c r="C1518" i="5"/>
  <c r="D1517" i="5"/>
  <c r="B1263" i="5"/>
  <c r="A1264" i="5"/>
  <c r="M1253" i="5"/>
  <c r="D1264" i="5"/>
  <c r="J1254" i="5"/>
  <c r="K1254" i="5" s="1"/>
  <c r="M1254" i="5" s="1"/>
  <c r="L1254" i="5"/>
  <c r="E1256" i="5"/>
  <c r="F1255" i="5"/>
  <c r="G1255" i="5"/>
  <c r="L339" i="5"/>
  <c r="J339" i="5"/>
  <c r="K339" i="5" s="1"/>
  <c r="M338" i="5"/>
  <c r="A340" i="5"/>
  <c r="B339" i="5"/>
  <c r="E341" i="5"/>
  <c r="F341" i="5" s="1"/>
  <c r="G340" i="5"/>
  <c r="C340" i="5"/>
  <c r="D340" i="5" s="1"/>
  <c r="M337" i="5" l="1"/>
  <c r="M332" i="5"/>
  <c r="M334" i="5"/>
  <c r="M336" i="5"/>
  <c r="C1725" i="5"/>
  <c r="D1724" i="5"/>
  <c r="B2054" i="5"/>
  <c r="A2055" i="5"/>
  <c r="C2753" i="5"/>
  <c r="D2752" i="5"/>
  <c r="A2752" i="5"/>
  <c r="B2751" i="5"/>
  <c r="J2751" i="5"/>
  <c r="K2751" i="5" s="1"/>
  <c r="L2751" i="5"/>
  <c r="E2753" i="5"/>
  <c r="G2752" i="5"/>
  <c r="F2752" i="5"/>
  <c r="M2750" i="5"/>
  <c r="D2219" i="5"/>
  <c r="C2220" i="5"/>
  <c r="L2221" i="5"/>
  <c r="J2221" i="5"/>
  <c r="K2221" i="5" s="1"/>
  <c r="E2223" i="5"/>
  <c r="G2222" i="5"/>
  <c r="F2222" i="5"/>
  <c r="M2220" i="5"/>
  <c r="J1722" i="5"/>
  <c r="K1722" i="5" s="1"/>
  <c r="M1722" i="5" s="1"/>
  <c r="L1722" i="5"/>
  <c r="F1723" i="5"/>
  <c r="G1723" i="5"/>
  <c r="E1724" i="5"/>
  <c r="L1515" i="5"/>
  <c r="J1515" i="5"/>
  <c r="K1515" i="5" s="1"/>
  <c r="E1517" i="5"/>
  <c r="F1516" i="5"/>
  <c r="G1516" i="5"/>
  <c r="C1519" i="5"/>
  <c r="D1518" i="5"/>
  <c r="B1264" i="5"/>
  <c r="A1265" i="5"/>
  <c r="D1265" i="5"/>
  <c r="J1255" i="5"/>
  <c r="K1255" i="5" s="1"/>
  <c r="L1255" i="5"/>
  <c r="E1257" i="5"/>
  <c r="G1256" i="5"/>
  <c r="F1256" i="5"/>
  <c r="L340" i="5"/>
  <c r="J340" i="5"/>
  <c r="K340" i="5" s="1"/>
  <c r="M339" i="5"/>
  <c r="A341" i="5"/>
  <c r="B340" i="5"/>
  <c r="E342" i="5"/>
  <c r="F342" i="5" s="1"/>
  <c r="G341" i="5"/>
  <c r="C341" i="5"/>
  <c r="D341" i="5" s="1"/>
  <c r="C1726" i="5" l="1"/>
  <c r="D1725" i="5"/>
  <c r="A2056" i="5"/>
  <c r="B2055" i="5"/>
  <c r="A2753" i="5"/>
  <c r="B2752" i="5"/>
  <c r="C2754" i="5"/>
  <c r="D2753" i="5"/>
  <c r="L2752" i="5"/>
  <c r="J2752" i="5"/>
  <c r="K2752" i="5" s="1"/>
  <c r="E2754" i="5"/>
  <c r="G2753" i="5"/>
  <c r="F2753" i="5"/>
  <c r="M2751" i="5"/>
  <c r="D2220" i="5"/>
  <c r="C2221" i="5"/>
  <c r="J2222" i="5"/>
  <c r="K2222" i="5" s="1"/>
  <c r="M2222" i="5" s="1"/>
  <c r="L2222" i="5"/>
  <c r="E2224" i="5"/>
  <c r="G2223" i="5"/>
  <c r="F2223" i="5"/>
  <c r="M2221" i="5"/>
  <c r="F1724" i="5"/>
  <c r="G1724" i="5"/>
  <c r="E1725" i="5"/>
  <c r="J1723" i="5"/>
  <c r="K1723" i="5" s="1"/>
  <c r="L1723" i="5"/>
  <c r="E1518" i="5"/>
  <c r="G1517" i="5"/>
  <c r="F1517" i="5"/>
  <c r="C1520" i="5"/>
  <c r="D1519" i="5"/>
  <c r="J1516" i="5"/>
  <c r="K1516" i="5" s="1"/>
  <c r="L1516" i="5"/>
  <c r="M1515" i="5"/>
  <c r="B1265" i="5"/>
  <c r="A1266" i="5"/>
  <c r="D1266" i="5"/>
  <c r="E1258" i="5"/>
  <c r="F1257" i="5"/>
  <c r="G1257" i="5"/>
  <c r="M1255" i="5"/>
  <c r="J1256" i="5"/>
  <c r="K1256" i="5" s="1"/>
  <c r="L1256" i="5"/>
  <c r="L341" i="5"/>
  <c r="J341" i="5"/>
  <c r="K341" i="5" s="1"/>
  <c r="M340" i="5"/>
  <c r="A342" i="5"/>
  <c r="B341" i="5"/>
  <c r="E343" i="5"/>
  <c r="F343" i="5" s="1"/>
  <c r="G342" i="5"/>
  <c r="C342" i="5"/>
  <c r="D342" i="5" s="1"/>
  <c r="C1727" i="5" l="1"/>
  <c r="D1726" i="5"/>
  <c r="A2057" i="5"/>
  <c r="B2056" i="5"/>
  <c r="C2755" i="5"/>
  <c r="D2754" i="5"/>
  <c r="A2754" i="5"/>
  <c r="B2753" i="5"/>
  <c r="J2753" i="5"/>
  <c r="K2753" i="5" s="1"/>
  <c r="L2753" i="5"/>
  <c r="E2755" i="5"/>
  <c r="F2754" i="5"/>
  <c r="G2754" i="5"/>
  <c r="M2752" i="5"/>
  <c r="D2221" i="5"/>
  <c r="C2222" i="5"/>
  <c r="J2223" i="5"/>
  <c r="K2223" i="5" s="1"/>
  <c r="L2223" i="5"/>
  <c r="E2225" i="5"/>
  <c r="G2224" i="5"/>
  <c r="F2224" i="5"/>
  <c r="M1723" i="5"/>
  <c r="E1726" i="5"/>
  <c r="F1725" i="5"/>
  <c r="G1725" i="5"/>
  <c r="J1724" i="5"/>
  <c r="K1724" i="5" s="1"/>
  <c r="M1724" i="5" s="1"/>
  <c r="L1724" i="5"/>
  <c r="D1520" i="5"/>
  <c r="C1521" i="5"/>
  <c r="L1517" i="5"/>
  <c r="J1517" i="5"/>
  <c r="K1517" i="5" s="1"/>
  <c r="M1516" i="5"/>
  <c r="E1519" i="5"/>
  <c r="G1518" i="5"/>
  <c r="F1518" i="5"/>
  <c r="B1266" i="5"/>
  <c r="A1267" i="5"/>
  <c r="J1257" i="5"/>
  <c r="K1257" i="5" s="1"/>
  <c r="L1257" i="5"/>
  <c r="E1259" i="5"/>
  <c r="F1258" i="5"/>
  <c r="G1258" i="5"/>
  <c r="M1256" i="5"/>
  <c r="D1267" i="5"/>
  <c r="L342" i="5"/>
  <c r="J342" i="5"/>
  <c r="K342" i="5" s="1"/>
  <c r="M341" i="5"/>
  <c r="A343" i="5"/>
  <c r="B342" i="5"/>
  <c r="E344" i="5"/>
  <c r="F344" i="5" s="1"/>
  <c r="G343" i="5"/>
  <c r="C343" i="5"/>
  <c r="D343" i="5" s="1"/>
  <c r="C1728" i="5" l="1"/>
  <c r="D1727" i="5"/>
  <c r="B2057" i="5"/>
  <c r="A2058" i="5"/>
  <c r="A2755" i="5"/>
  <c r="B2754" i="5"/>
  <c r="C2756" i="5"/>
  <c r="D2755" i="5"/>
  <c r="J2754" i="5"/>
  <c r="K2754" i="5" s="1"/>
  <c r="L2754" i="5"/>
  <c r="E2756" i="5"/>
  <c r="F2755" i="5"/>
  <c r="G2755" i="5"/>
  <c r="M2753" i="5"/>
  <c r="D2222" i="5"/>
  <c r="C2223" i="5"/>
  <c r="J2224" i="5"/>
  <c r="K2224" i="5" s="1"/>
  <c r="L2224" i="5"/>
  <c r="E2226" i="5"/>
  <c r="G2225" i="5"/>
  <c r="F2225" i="5"/>
  <c r="M2223" i="5"/>
  <c r="J1725" i="5"/>
  <c r="K1725" i="5" s="1"/>
  <c r="L1725" i="5"/>
  <c r="G1726" i="5"/>
  <c r="F1726" i="5"/>
  <c r="E1727" i="5"/>
  <c r="M1517" i="5"/>
  <c r="J1518" i="5"/>
  <c r="K1518" i="5" s="1"/>
  <c r="M1518" i="5" s="1"/>
  <c r="L1518" i="5"/>
  <c r="C1522" i="5"/>
  <c r="D1521" i="5"/>
  <c r="E1520" i="5"/>
  <c r="G1519" i="5"/>
  <c r="F1519" i="5"/>
  <c r="A1268" i="5"/>
  <c r="B1267" i="5"/>
  <c r="J1258" i="5"/>
  <c r="K1258" i="5" s="1"/>
  <c r="M1258" i="5" s="1"/>
  <c r="L1258" i="5"/>
  <c r="M1257" i="5"/>
  <c r="E1260" i="5"/>
  <c r="F1259" i="5"/>
  <c r="G1259" i="5"/>
  <c r="D1268" i="5"/>
  <c r="L343" i="5"/>
  <c r="J343" i="5"/>
  <c r="K343" i="5" s="1"/>
  <c r="M342" i="5"/>
  <c r="A344" i="5"/>
  <c r="B343" i="5"/>
  <c r="E345" i="5"/>
  <c r="F345" i="5" s="1"/>
  <c r="G344" i="5"/>
  <c r="C344" i="5"/>
  <c r="D344" i="5" s="1"/>
  <c r="D1728" i="5" l="1"/>
  <c r="C1729" i="5"/>
  <c r="B2058" i="5"/>
  <c r="A2059" i="5"/>
  <c r="C2757" i="5"/>
  <c r="D2756" i="5"/>
  <c r="A2756" i="5"/>
  <c r="B2755" i="5"/>
  <c r="E2757" i="5"/>
  <c r="F2756" i="5"/>
  <c r="G2756" i="5"/>
  <c r="M2754" i="5"/>
  <c r="L2755" i="5"/>
  <c r="J2755" i="5"/>
  <c r="K2755" i="5" s="1"/>
  <c r="D2223" i="5"/>
  <c r="C2224" i="5"/>
  <c r="J2225" i="5"/>
  <c r="K2225" i="5" s="1"/>
  <c r="L2225" i="5"/>
  <c r="E2227" i="5"/>
  <c r="G2226" i="5"/>
  <c r="F2226" i="5"/>
  <c r="M2224" i="5"/>
  <c r="E1728" i="5"/>
  <c r="F1727" i="5"/>
  <c r="G1727" i="5"/>
  <c r="J1726" i="5"/>
  <c r="K1726" i="5" s="1"/>
  <c r="L1726" i="5"/>
  <c r="M1725" i="5"/>
  <c r="C1523" i="5"/>
  <c r="D1522" i="5"/>
  <c r="J1519" i="5"/>
  <c r="K1519" i="5" s="1"/>
  <c r="L1519" i="5"/>
  <c r="E1521" i="5"/>
  <c r="F1520" i="5"/>
  <c r="G1520" i="5"/>
  <c r="A1269" i="5"/>
  <c r="B1268" i="5"/>
  <c r="F1260" i="5"/>
  <c r="G1260" i="5"/>
  <c r="E1261" i="5"/>
  <c r="J1259" i="5"/>
  <c r="K1259" i="5" s="1"/>
  <c r="M1259" i="5" s="1"/>
  <c r="L1259" i="5"/>
  <c r="D1269" i="5"/>
  <c r="L344" i="5"/>
  <c r="J344" i="5"/>
  <c r="K344" i="5" s="1"/>
  <c r="M343" i="5"/>
  <c r="A345" i="5"/>
  <c r="B344" i="5"/>
  <c r="E346" i="5"/>
  <c r="G345" i="5"/>
  <c r="C345" i="5"/>
  <c r="D345" i="5" s="1"/>
  <c r="C1730" i="5" l="1"/>
  <c r="D1729" i="5"/>
  <c r="B2059" i="5"/>
  <c r="A2060" i="5"/>
  <c r="A2757" i="5"/>
  <c r="B2756" i="5"/>
  <c r="C2758" i="5"/>
  <c r="D2757" i="5"/>
  <c r="M2755" i="5"/>
  <c r="J2756" i="5"/>
  <c r="K2756" i="5" s="1"/>
  <c r="M2756" i="5" s="1"/>
  <c r="L2756" i="5"/>
  <c r="E2758" i="5"/>
  <c r="G2757" i="5"/>
  <c r="F2757" i="5"/>
  <c r="F346" i="5"/>
  <c r="E347" i="5"/>
  <c r="E348" i="5" s="1"/>
  <c r="C2225" i="5"/>
  <c r="D2224" i="5"/>
  <c r="J2226" i="5"/>
  <c r="K2226" i="5" s="1"/>
  <c r="L2226" i="5"/>
  <c r="E2228" i="5"/>
  <c r="F2227" i="5"/>
  <c r="G2227" i="5"/>
  <c r="M2225" i="5"/>
  <c r="M1726" i="5"/>
  <c r="L1727" i="5"/>
  <c r="J1727" i="5"/>
  <c r="K1727" i="5" s="1"/>
  <c r="M1727" i="5" s="1"/>
  <c r="E1729" i="5"/>
  <c r="F1728" i="5"/>
  <c r="G1728" i="5"/>
  <c r="E1522" i="5"/>
  <c r="G1521" i="5"/>
  <c r="F1521" i="5"/>
  <c r="M1519" i="5"/>
  <c r="J1520" i="5"/>
  <c r="K1520" i="5" s="1"/>
  <c r="L1520" i="5"/>
  <c r="C1524" i="5"/>
  <c r="D1523" i="5"/>
  <c r="A1270" i="5"/>
  <c r="B1269" i="5"/>
  <c r="F1261" i="5"/>
  <c r="G1261" i="5"/>
  <c r="E1262" i="5"/>
  <c r="D1270" i="5"/>
  <c r="J1260" i="5"/>
  <c r="K1260" i="5" s="1"/>
  <c r="L1260" i="5"/>
  <c r="L345" i="5"/>
  <c r="J345" i="5"/>
  <c r="K345" i="5" s="1"/>
  <c r="M344" i="5"/>
  <c r="A346" i="5"/>
  <c r="A347" i="5" s="1"/>
  <c r="B345" i="5"/>
  <c r="E351" i="5"/>
  <c r="G346" i="5"/>
  <c r="C346" i="5"/>
  <c r="A349" i="5" l="1"/>
  <c r="B349" i="5" s="1"/>
  <c r="A348" i="5"/>
  <c r="B348" i="5" s="1"/>
  <c r="F348" i="5"/>
  <c r="G348" i="5"/>
  <c r="E350" i="5"/>
  <c r="F350" i="5" s="1"/>
  <c r="E349" i="5"/>
  <c r="B347" i="5"/>
  <c r="A350" i="5"/>
  <c r="B350" i="5" s="1"/>
  <c r="C1731" i="5"/>
  <c r="D1730" i="5"/>
  <c r="B2060" i="5"/>
  <c r="A2061" i="5"/>
  <c r="C2759" i="5"/>
  <c r="D2758" i="5"/>
  <c r="B2757" i="5"/>
  <c r="A2758" i="5"/>
  <c r="J2757" i="5"/>
  <c r="K2757" i="5" s="1"/>
  <c r="L2757" i="5"/>
  <c r="F2758" i="5"/>
  <c r="G2758" i="5"/>
  <c r="E2759" i="5"/>
  <c r="D346" i="5"/>
  <c r="C347" i="5"/>
  <c r="F347" i="5"/>
  <c r="G347" i="5"/>
  <c r="F351" i="5"/>
  <c r="C2226" i="5"/>
  <c r="D2225" i="5"/>
  <c r="J2227" i="5"/>
  <c r="K2227" i="5" s="1"/>
  <c r="L2227" i="5"/>
  <c r="F2228" i="5"/>
  <c r="E2229" i="5"/>
  <c r="G2228" i="5"/>
  <c r="M2226" i="5"/>
  <c r="L1728" i="5"/>
  <c r="J1728" i="5"/>
  <c r="K1728" i="5" s="1"/>
  <c r="E1730" i="5"/>
  <c r="G1729" i="5"/>
  <c r="F1729" i="5"/>
  <c r="L1521" i="5"/>
  <c r="J1521" i="5"/>
  <c r="K1521" i="5" s="1"/>
  <c r="C1525" i="5"/>
  <c r="D1524" i="5"/>
  <c r="M1520" i="5"/>
  <c r="E1523" i="5"/>
  <c r="G1522" i="5"/>
  <c r="F1522" i="5"/>
  <c r="B1270" i="5"/>
  <c r="A1271" i="5"/>
  <c r="D1271" i="5"/>
  <c r="E1263" i="5"/>
  <c r="F1262" i="5"/>
  <c r="G1262" i="5"/>
  <c r="J1261" i="5"/>
  <c r="K1261" i="5" s="1"/>
  <c r="L1261" i="5"/>
  <c r="M1260" i="5"/>
  <c r="L346" i="5"/>
  <c r="J346" i="5"/>
  <c r="K346" i="5" s="1"/>
  <c r="M345" i="5"/>
  <c r="A351" i="5"/>
  <c r="B346" i="5"/>
  <c r="E352" i="5"/>
  <c r="F352" i="5" s="1"/>
  <c r="G351" i="5"/>
  <c r="C351" i="5"/>
  <c r="G350" i="5" l="1"/>
  <c r="L350" i="5" s="1"/>
  <c r="L348" i="5"/>
  <c r="J348" i="5"/>
  <c r="K348" i="5" s="1"/>
  <c r="C349" i="5"/>
  <c r="D349" i="5" s="1"/>
  <c r="C348" i="5"/>
  <c r="D348" i="5" s="1"/>
  <c r="F349" i="5"/>
  <c r="G349" i="5"/>
  <c r="D347" i="5"/>
  <c r="C350" i="5"/>
  <c r="D350" i="5" s="1"/>
  <c r="C1732" i="5"/>
  <c r="D1731" i="5"/>
  <c r="A2062" i="5"/>
  <c r="B2061" i="5"/>
  <c r="A2759" i="5"/>
  <c r="B2758" i="5"/>
  <c r="C2760" i="5"/>
  <c r="D2759" i="5"/>
  <c r="E2760" i="5"/>
  <c r="F2759" i="5"/>
  <c r="G2759" i="5"/>
  <c r="J2758" i="5"/>
  <c r="K2758" i="5" s="1"/>
  <c r="L2758" i="5"/>
  <c r="M2757" i="5"/>
  <c r="L347" i="5"/>
  <c r="J347" i="5"/>
  <c r="K347" i="5" s="1"/>
  <c r="D351" i="5"/>
  <c r="C2227" i="5"/>
  <c r="D2226" i="5"/>
  <c r="L2228" i="5"/>
  <c r="J2228" i="5"/>
  <c r="K2228" i="5" s="1"/>
  <c r="E2230" i="5"/>
  <c r="F2229" i="5"/>
  <c r="G2229" i="5"/>
  <c r="M2227" i="5"/>
  <c r="J1729" i="5"/>
  <c r="K1729" i="5" s="1"/>
  <c r="M1729" i="5" s="1"/>
  <c r="L1729" i="5"/>
  <c r="E1731" i="5"/>
  <c r="G1730" i="5"/>
  <c r="F1730" i="5"/>
  <c r="M1728" i="5"/>
  <c r="C1526" i="5"/>
  <c r="D1525" i="5"/>
  <c r="M1521" i="5"/>
  <c r="J1522" i="5"/>
  <c r="K1522" i="5" s="1"/>
  <c r="L1522" i="5"/>
  <c r="G1523" i="5"/>
  <c r="E1524" i="5"/>
  <c r="F1523" i="5"/>
  <c r="B1271" i="5"/>
  <c r="A1272" i="5"/>
  <c r="L1262" i="5"/>
  <c r="J1262" i="5"/>
  <c r="K1262" i="5" s="1"/>
  <c r="M1262" i="5" s="1"/>
  <c r="E1264" i="5"/>
  <c r="F1263" i="5"/>
  <c r="G1263" i="5"/>
  <c r="M1261" i="5"/>
  <c r="D1272" i="5"/>
  <c r="L351" i="5"/>
  <c r="J351" i="5"/>
  <c r="K351" i="5" s="1"/>
  <c r="M351" i="5" s="1"/>
  <c r="M346" i="5"/>
  <c r="A352" i="5"/>
  <c r="B351" i="5"/>
  <c r="E353" i="5"/>
  <c r="F353" i="5" s="1"/>
  <c r="G352" i="5"/>
  <c r="C352" i="5"/>
  <c r="D352" i="5" s="1"/>
  <c r="J350" i="5" l="1"/>
  <c r="K350" i="5" s="1"/>
  <c r="M348" i="5"/>
  <c r="L349" i="5"/>
  <c r="J349" i="5"/>
  <c r="K349" i="5" s="1"/>
  <c r="C1733" i="5"/>
  <c r="D1732" i="5"/>
  <c r="B2062" i="5"/>
  <c r="A2063" i="5"/>
  <c r="C2761" i="5"/>
  <c r="D2760" i="5"/>
  <c r="A2760" i="5"/>
  <c r="B2759" i="5"/>
  <c r="M2758" i="5"/>
  <c r="J2759" i="5"/>
  <c r="K2759" i="5" s="1"/>
  <c r="L2759" i="5"/>
  <c r="E2761" i="5"/>
  <c r="G2760" i="5"/>
  <c r="F2760" i="5"/>
  <c r="M347" i="5"/>
  <c r="D2227" i="5"/>
  <c r="C2228" i="5"/>
  <c r="L2229" i="5"/>
  <c r="J2229" i="5"/>
  <c r="K2229" i="5" s="1"/>
  <c r="E2231" i="5"/>
  <c r="G2230" i="5"/>
  <c r="F2230" i="5"/>
  <c r="M2228" i="5"/>
  <c r="J1730" i="5"/>
  <c r="K1730" i="5" s="1"/>
  <c r="M1730" i="5" s="1"/>
  <c r="L1730" i="5"/>
  <c r="E1732" i="5"/>
  <c r="F1731" i="5"/>
  <c r="G1731" i="5"/>
  <c r="M1522" i="5"/>
  <c r="E1525" i="5"/>
  <c r="F1524" i="5"/>
  <c r="G1524" i="5"/>
  <c r="J1523" i="5"/>
  <c r="K1523" i="5" s="1"/>
  <c r="L1523" i="5"/>
  <c r="C1527" i="5"/>
  <c r="D1526" i="5"/>
  <c r="B1272" i="5"/>
  <c r="A1273" i="5"/>
  <c r="J1263" i="5"/>
  <c r="K1263" i="5" s="1"/>
  <c r="L1263" i="5"/>
  <c r="E1265" i="5"/>
  <c r="G1264" i="5"/>
  <c r="F1264" i="5"/>
  <c r="D1273" i="5"/>
  <c r="L352" i="5"/>
  <c r="J352" i="5"/>
  <c r="K352" i="5" s="1"/>
  <c r="A353" i="5"/>
  <c r="B352" i="5"/>
  <c r="E354" i="5"/>
  <c r="F354" i="5" s="1"/>
  <c r="G353" i="5"/>
  <c r="C353" i="5"/>
  <c r="D353" i="5" s="1"/>
  <c r="M350" i="5" l="1"/>
  <c r="M349" i="5"/>
  <c r="D1733" i="5"/>
  <c r="C1734" i="5"/>
  <c r="A2064" i="5"/>
  <c r="B2063" i="5"/>
  <c r="A2761" i="5"/>
  <c r="B2760" i="5"/>
  <c r="C2762" i="5"/>
  <c r="D2761" i="5"/>
  <c r="M2759" i="5"/>
  <c r="J2760" i="5"/>
  <c r="K2760" i="5" s="1"/>
  <c r="L2760" i="5"/>
  <c r="E2762" i="5"/>
  <c r="F2761" i="5"/>
  <c r="G2761" i="5"/>
  <c r="D2228" i="5"/>
  <c r="C2229" i="5"/>
  <c r="L2230" i="5"/>
  <c r="J2230" i="5"/>
  <c r="K2230" i="5" s="1"/>
  <c r="E2232" i="5"/>
  <c r="G2231" i="5"/>
  <c r="F2231" i="5"/>
  <c r="M2229" i="5"/>
  <c r="J1731" i="5"/>
  <c r="K1731" i="5" s="1"/>
  <c r="L1731" i="5"/>
  <c r="E1733" i="5"/>
  <c r="F1732" i="5"/>
  <c r="G1732" i="5"/>
  <c r="J1524" i="5"/>
  <c r="K1524" i="5" s="1"/>
  <c r="L1524" i="5"/>
  <c r="E1526" i="5"/>
  <c r="G1525" i="5"/>
  <c r="F1525" i="5"/>
  <c r="C1528" i="5"/>
  <c r="D1527" i="5"/>
  <c r="M1523" i="5"/>
  <c r="B1273" i="5"/>
  <c r="A1274" i="5"/>
  <c r="J1264" i="5"/>
  <c r="K1264" i="5" s="1"/>
  <c r="M1264" i="5" s="1"/>
  <c r="L1264" i="5"/>
  <c r="E1266" i="5"/>
  <c r="G1265" i="5"/>
  <c r="F1265" i="5"/>
  <c r="M1263" i="5"/>
  <c r="D1274" i="5"/>
  <c r="L353" i="5"/>
  <c r="J353" i="5"/>
  <c r="K353" i="5" s="1"/>
  <c r="M352" i="5"/>
  <c r="A354" i="5"/>
  <c r="B353" i="5"/>
  <c r="E355" i="5"/>
  <c r="F355" i="5" s="1"/>
  <c r="G354" i="5"/>
  <c r="C354" i="5"/>
  <c r="D354" i="5" s="1"/>
  <c r="D1734" i="5" l="1"/>
  <c r="C1735" i="5"/>
  <c r="A2065" i="5"/>
  <c r="B2064" i="5"/>
  <c r="C2763" i="5"/>
  <c r="D2762" i="5"/>
  <c r="A2762" i="5"/>
  <c r="B2761" i="5"/>
  <c r="E2763" i="5"/>
  <c r="F2762" i="5"/>
  <c r="G2762" i="5"/>
  <c r="M2760" i="5"/>
  <c r="J2761" i="5"/>
  <c r="K2761" i="5" s="1"/>
  <c r="L2761" i="5"/>
  <c r="D2229" i="5"/>
  <c r="C2230" i="5"/>
  <c r="J2231" i="5"/>
  <c r="K2231" i="5" s="1"/>
  <c r="M2231" i="5" s="1"/>
  <c r="L2231" i="5"/>
  <c r="G2232" i="5"/>
  <c r="E2233" i="5"/>
  <c r="F2232" i="5"/>
  <c r="M2230" i="5"/>
  <c r="J1732" i="5"/>
  <c r="K1732" i="5" s="1"/>
  <c r="L1732" i="5"/>
  <c r="E1734" i="5"/>
  <c r="G1733" i="5"/>
  <c r="F1733" i="5"/>
  <c r="M1731" i="5"/>
  <c r="M1524" i="5"/>
  <c r="E1527" i="5"/>
  <c r="G1526" i="5"/>
  <c r="F1526" i="5"/>
  <c r="C1529" i="5"/>
  <c r="D1528" i="5"/>
  <c r="J1525" i="5"/>
  <c r="K1525" i="5" s="1"/>
  <c r="L1525" i="5"/>
  <c r="A1275" i="5"/>
  <c r="B1274" i="5"/>
  <c r="L1265" i="5"/>
  <c r="J1265" i="5"/>
  <c r="K1265" i="5" s="1"/>
  <c r="E1267" i="5"/>
  <c r="F1266" i="5"/>
  <c r="G1266" i="5"/>
  <c r="D1275" i="5"/>
  <c r="L354" i="5"/>
  <c r="J354" i="5"/>
  <c r="K354" i="5" s="1"/>
  <c r="M353" i="5"/>
  <c r="A355" i="5"/>
  <c r="B354" i="5"/>
  <c r="E356" i="5"/>
  <c r="F356" i="5" s="1"/>
  <c r="G355" i="5"/>
  <c r="C355" i="5"/>
  <c r="D355" i="5" s="1"/>
  <c r="D1735" i="5" l="1"/>
  <c r="C1736" i="5"/>
  <c r="A2066" i="5"/>
  <c r="B2065" i="5"/>
  <c r="A2763" i="5"/>
  <c r="B2762" i="5"/>
  <c r="C2764" i="5"/>
  <c r="D2763" i="5"/>
  <c r="J2762" i="5"/>
  <c r="K2762" i="5" s="1"/>
  <c r="L2762" i="5"/>
  <c r="M2761" i="5"/>
  <c r="F2763" i="5"/>
  <c r="E2764" i="5"/>
  <c r="G2763" i="5"/>
  <c r="D2230" i="5"/>
  <c r="C2231" i="5"/>
  <c r="E2234" i="5"/>
  <c r="G2233" i="5"/>
  <c r="F2233" i="5"/>
  <c r="J2232" i="5"/>
  <c r="K2232" i="5" s="1"/>
  <c r="L2232" i="5"/>
  <c r="J1733" i="5"/>
  <c r="K1733" i="5" s="1"/>
  <c r="L1733" i="5"/>
  <c r="G1734" i="5"/>
  <c r="E1735" i="5"/>
  <c r="F1734" i="5"/>
  <c r="M1732" i="5"/>
  <c r="C1530" i="5"/>
  <c r="D1529" i="5"/>
  <c r="J1526" i="5"/>
  <c r="K1526" i="5" s="1"/>
  <c r="M1526" i="5" s="1"/>
  <c r="L1526" i="5"/>
  <c r="M1525" i="5"/>
  <c r="E1528" i="5"/>
  <c r="F1527" i="5"/>
  <c r="G1527" i="5"/>
  <c r="B1275" i="5"/>
  <c r="A1276" i="5"/>
  <c r="J1266" i="5"/>
  <c r="K1266" i="5" s="1"/>
  <c r="M1266" i="5" s="1"/>
  <c r="L1266" i="5"/>
  <c r="E1268" i="5"/>
  <c r="F1267" i="5"/>
  <c r="G1267" i="5"/>
  <c r="D1276" i="5"/>
  <c r="M1265" i="5"/>
  <c r="L355" i="5"/>
  <c r="J355" i="5"/>
  <c r="K355" i="5" s="1"/>
  <c r="M354" i="5"/>
  <c r="A356" i="5"/>
  <c r="B355" i="5"/>
  <c r="E357" i="5"/>
  <c r="F357" i="5" s="1"/>
  <c r="G356" i="5"/>
  <c r="C356" i="5"/>
  <c r="D356" i="5" s="1"/>
  <c r="D1736" i="5" l="1"/>
  <c r="C1737" i="5"/>
  <c r="A2067" i="5"/>
  <c r="B2066" i="5"/>
  <c r="C2765" i="5"/>
  <c r="D2764" i="5"/>
  <c r="A2764" i="5"/>
  <c r="B2763" i="5"/>
  <c r="M2762" i="5"/>
  <c r="J2763" i="5"/>
  <c r="K2763" i="5" s="1"/>
  <c r="L2763" i="5"/>
  <c r="E2765" i="5"/>
  <c r="F2764" i="5"/>
  <c r="G2764" i="5"/>
  <c r="D2231" i="5"/>
  <c r="C2232" i="5"/>
  <c r="M2232" i="5"/>
  <c r="J2233" i="5"/>
  <c r="K2233" i="5" s="1"/>
  <c r="L2233" i="5"/>
  <c r="E2235" i="5"/>
  <c r="G2234" i="5"/>
  <c r="F2234" i="5"/>
  <c r="E1736" i="5"/>
  <c r="F1735" i="5"/>
  <c r="G1735" i="5"/>
  <c r="L1734" i="5"/>
  <c r="J1734" i="5"/>
  <c r="K1734" i="5" s="1"/>
  <c r="M1734" i="5" s="1"/>
  <c r="M1733" i="5"/>
  <c r="J1527" i="5"/>
  <c r="K1527" i="5" s="1"/>
  <c r="L1527" i="5"/>
  <c r="E1529" i="5"/>
  <c r="F1528" i="5"/>
  <c r="G1528" i="5"/>
  <c r="C1531" i="5"/>
  <c r="D1530" i="5"/>
  <c r="B1276" i="5"/>
  <c r="A1277" i="5"/>
  <c r="J1267" i="5"/>
  <c r="K1267" i="5" s="1"/>
  <c r="M1267" i="5" s="1"/>
  <c r="L1267" i="5"/>
  <c r="E1269" i="5"/>
  <c r="F1268" i="5"/>
  <c r="G1268" i="5"/>
  <c r="D1277" i="5"/>
  <c r="L356" i="5"/>
  <c r="J356" i="5"/>
  <c r="K356" i="5" s="1"/>
  <c r="M355" i="5"/>
  <c r="A357" i="5"/>
  <c r="B356" i="5"/>
  <c r="E358" i="5"/>
  <c r="F358" i="5" s="1"/>
  <c r="G357" i="5"/>
  <c r="C357" i="5"/>
  <c r="D357" i="5" s="1"/>
  <c r="D1737" i="5" l="1"/>
  <c r="C1738" i="5"/>
  <c r="B2067" i="5"/>
  <c r="A2068" i="5"/>
  <c r="A2765" i="5"/>
  <c r="B2764" i="5"/>
  <c r="D2765" i="5"/>
  <c r="C2766" i="5"/>
  <c r="E2766" i="5"/>
  <c r="F2765" i="5"/>
  <c r="G2765" i="5"/>
  <c r="M2763" i="5"/>
  <c r="J2764" i="5"/>
  <c r="K2764" i="5" s="1"/>
  <c r="L2764" i="5"/>
  <c r="C2233" i="5"/>
  <c r="D2232" i="5"/>
  <c r="J2234" i="5"/>
  <c r="K2234" i="5" s="1"/>
  <c r="L2234" i="5"/>
  <c r="E2236" i="5"/>
  <c r="F2235" i="5"/>
  <c r="G2235" i="5"/>
  <c r="M2233" i="5"/>
  <c r="J1735" i="5"/>
  <c r="K1735" i="5" s="1"/>
  <c r="M1735" i="5" s="1"/>
  <c r="L1735" i="5"/>
  <c r="E1737" i="5"/>
  <c r="F1736" i="5"/>
  <c r="G1736" i="5"/>
  <c r="C1532" i="5"/>
  <c r="D1531" i="5"/>
  <c r="J1528" i="5"/>
  <c r="K1528" i="5" s="1"/>
  <c r="L1528" i="5"/>
  <c r="E1530" i="5"/>
  <c r="G1529" i="5"/>
  <c r="F1529" i="5"/>
  <c r="M1527" i="5"/>
  <c r="A1278" i="5"/>
  <c r="B1277" i="5"/>
  <c r="J1268" i="5"/>
  <c r="K1268" i="5" s="1"/>
  <c r="L1268" i="5"/>
  <c r="D1278" i="5"/>
  <c r="E1270" i="5"/>
  <c r="F1269" i="5"/>
  <c r="G1269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B2068" i="5"/>
  <c r="A2069" i="5"/>
  <c r="D2766" i="5"/>
  <c r="C2767" i="5"/>
  <c r="B2765" i="5"/>
  <c r="A2766" i="5"/>
  <c r="J2765" i="5"/>
  <c r="K2765" i="5" s="1"/>
  <c r="M2765" i="5" s="1"/>
  <c r="L2765" i="5"/>
  <c r="M2764" i="5"/>
  <c r="E2767" i="5"/>
  <c r="F2766" i="5"/>
  <c r="G2766" i="5"/>
  <c r="C2234" i="5"/>
  <c r="D2233" i="5"/>
  <c r="J2235" i="5"/>
  <c r="K2235" i="5" s="1"/>
  <c r="L2235" i="5"/>
  <c r="F2236" i="5"/>
  <c r="G2236" i="5"/>
  <c r="E2237" i="5"/>
  <c r="M2234" i="5"/>
  <c r="J1736" i="5"/>
  <c r="K1736" i="5" s="1"/>
  <c r="M1736" i="5" s="1"/>
  <c r="L1736" i="5"/>
  <c r="E1738" i="5"/>
  <c r="F1737" i="5"/>
  <c r="G1737" i="5"/>
  <c r="L1529" i="5"/>
  <c r="J1529" i="5"/>
  <c r="K1529" i="5" s="1"/>
  <c r="E1531" i="5"/>
  <c r="G1530" i="5"/>
  <c r="F1530" i="5"/>
  <c r="M1528" i="5"/>
  <c r="C1533" i="5"/>
  <c r="D1532" i="5"/>
  <c r="A1279" i="5"/>
  <c r="B1278" i="5"/>
  <c r="J1269" i="5"/>
  <c r="K1269" i="5" s="1"/>
  <c r="M1269" i="5" s="1"/>
  <c r="L1269" i="5"/>
  <c r="E1271" i="5"/>
  <c r="F1270" i="5"/>
  <c r="G1270" i="5"/>
  <c r="D1279" i="5"/>
  <c r="M1268" i="5"/>
  <c r="L358" i="5"/>
  <c r="J358" i="5"/>
  <c r="K358" i="5" s="1"/>
  <c r="M357" i="5"/>
  <c r="A359" i="5"/>
  <c r="B358" i="5"/>
  <c r="E360" i="5"/>
  <c r="F360" i="5" s="1"/>
  <c r="G359" i="5"/>
  <c r="C359" i="5"/>
  <c r="D359" i="5" s="1"/>
  <c r="C1740" i="5" l="1"/>
  <c r="D1739" i="5"/>
  <c r="A2070" i="5"/>
  <c r="B2069" i="5"/>
  <c r="A2767" i="5"/>
  <c r="B2766" i="5"/>
  <c r="C2768" i="5"/>
  <c r="D2767" i="5"/>
  <c r="J2766" i="5"/>
  <c r="K2766" i="5" s="1"/>
  <c r="M2766" i="5" s="1"/>
  <c r="L2766" i="5"/>
  <c r="E2768" i="5"/>
  <c r="F2767" i="5"/>
  <c r="G2767" i="5"/>
  <c r="C2235" i="5"/>
  <c r="D2234" i="5"/>
  <c r="E2238" i="5"/>
  <c r="F2237" i="5"/>
  <c r="G2237" i="5"/>
  <c r="L2236" i="5"/>
  <c r="J2236" i="5"/>
  <c r="K2236" i="5" s="1"/>
  <c r="M2235" i="5"/>
  <c r="J1737" i="5"/>
  <c r="K1737" i="5" s="1"/>
  <c r="M1737" i="5" s="1"/>
  <c r="L1737" i="5"/>
  <c r="E1739" i="5"/>
  <c r="G1738" i="5"/>
  <c r="F1738" i="5"/>
  <c r="J1530" i="5"/>
  <c r="K1530" i="5" s="1"/>
  <c r="L1530" i="5"/>
  <c r="G1531" i="5"/>
  <c r="E1532" i="5"/>
  <c r="F1531" i="5"/>
  <c r="M1529" i="5"/>
  <c r="C1534" i="5"/>
  <c r="D1533" i="5"/>
  <c r="B1279" i="5"/>
  <c r="A1280" i="5"/>
  <c r="E1272" i="5"/>
  <c r="F1271" i="5"/>
  <c r="G1271" i="5"/>
  <c r="L1270" i="5"/>
  <c r="J1270" i="5"/>
  <c r="K1270" i="5" s="1"/>
  <c r="D1280" i="5"/>
  <c r="L359" i="5"/>
  <c r="J359" i="5"/>
  <c r="K359" i="5" s="1"/>
  <c r="M358" i="5"/>
  <c r="A360" i="5"/>
  <c r="B359" i="5"/>
  <c r="E361" i="5"/>
  <c r="F361" i="5" s="1"/>
  <c r="G360" i="5"/>
  <c r="C360" i="5"/>
  <c r="D360" i="5" s="1"/>
  <c r="C1741" i="5" l="1"/>
  <c r="D1740" i="5"/>
  <c r="A2071" i="5"/>
  <c r="B2070" i="5"/>
  <c r="C2769" i="5"/>
  <c r="D2768" i="5"/>
  <c r="A2768" i="5"/>
  <c r="B2767" i="5"/>
  <c r="J2767" i="5"/>
  <c r="K2767" i="5" s="1"/>
  <c r="M2767" i="5" s="1"/>
  <c r="L2767" i="5"/>
  <c r="E2769" i="5"/>
  <c r="G2768" i="5"/>
  <c r="F2768" i="5"/>
  <c r="D2235" i="5"/>
  <c r="C2236" i="5"/>
  <c r="M2236" i="5"/>
  <c r="L2237" i="5"/>
  <c r="J2237" i="5"/>
  <c r="K2237" i="5" s="1"/>
  <c r="M2237" i="5" s="1"/>
  <c r="E2239" i="5"/>
  <c r="G2238" i="5"/>
  <c r="F2238" i="5"/>
  <c r="J1738" i="5"/>
  <c r="K1738" i="5" s="1"/>
  <c r="L1738" i="5"/>
  <c r="F1739" i="5"/>
  <c r="E1740" i="5"/>
  <c r="G1739" i="5"/>
  <c r="C1535" i="5"/>
  <c r="D1534" i="5"/>
  <c r="F1532" i="5"/>
  <c r="E1533" i="5"/>
  <c r="G1532" i="5"/>
  <c r="L1531" i="5"/>
  <c r="J1531" i="5"/>
  <c r="K1531" i="5" s="1"/>
  <c r="M1530" i="5"/>
  <c r="A1281" i="5"/>
  <c r="B1280" i="5"/>
  <c r="M1270" i="5"/>
  <c r="J1271" i="5"/>
  <c r="K1271" i="5" s="1"/>
  <c r="M1271" i="5" s="1"/>
  <c r="L1271" i="5"/>
  <c r="E1273" i="5"/>
  <c r="F1272" i="5"/>
  <c r="G1272" i="5"/>
  <c r="D1281" i="5"/>
  <c r="L360" i="5"/>
  <c r="J360" i="5"/>
  <c r="K360" i="5" s="1"/>
  <c r="M359" i="5"/>
  <c r="A361" i="5"/>
  <c r="B360" i="5"/>
  <c r="E362" i="5"/>
  <c r="F362" i="5" s="1"/>
  <c r="G361" i="5"/>
  <c r="C361" i="5"/>
  <c r="D361" i="5" s="1"/>
  <c r="D1741" i="5" l="1"/>
  <c r="C1742" i="5"/>
  <c r="B2071" i="5"/>
  <c r="A2072" i="5"/>
  <c r="A2769" i="5"/>
  <c r="B2768" i="5"/>
  <c r="C2770" i="5"/>
  <c r="D2769" i="5"/>
  <c r="L2768" i="5"/>
  <c r="J2768" i="5"/>
  <c r="K2768" i="5" s="1"/>
  <c r="M2768" i="5" s="1"/>
  <c r="E2770" i="5"/>
  <c r="G2769" i="5"/>
  <c r="F2769" i="5"/>
  <c r="D2236" i="5"/>
  <c r="C2237" i="5"/>
  <c r="J2238" i="5"/>
  <c r="K2238" i="5" s="1"/>
  <c r="L2238" i="5"/>
  <c r="E2240" i="5"/>
  <c r="G2239" i="5"/>
  <c r="F2239" i="5"/>
  <c r="J1739" i="5"/>
  <c r="K1739" i="5" s="1"/>
  <c r="L1739" i="5"/>
  <c r="F1740" i="5"/>
  <c r="E1741" i="5"/>
  <c r="G1740" i="5"/>
  <c r="M1738" i="5"/>
  <c r="J1532" i="5"/>
  <c r="K1532" i="5" s="1"/>
  <c r="M1532" i="5" s="1"/>
  <c r="L1532" i="5"/>
  <c r="C1536" i="5"/>
  <c r="D1535" i="5"/>
  <c r="E1534" i="5"/>
  <c r="G1533" i="5"/>
  <c r="F1533" i="5"/>
  <c r="M1531" i="5"/>
  <c r="B1281" i="5"/>
  <c r="A1282" i="5"/>
  <c r="D1282" i="5"/>
  <c r="J1272" i="5"/>
  <c r="K1272" i="5" s="1"/>
  <c r="M1272" i="5" s="1"/>
  <c r="L1272" i="5"/>
  <c r="E1274" i="5"/>
  <c r="G1273" i="5"/>
  <c r="F1273" i="5"/>
  <c r="L361" i="5"/>
  <c r="J361" i="5"/>
  <c r="K361" i="5" s="1"/>
  <c r="M360" i="5"/>
  <c r="A362" i="5"/>
  <c r="B361" i="5"/>
  <c r="E363" i="5"/>
  <c r="F363" i="5" s="1"/>
  <c r="G362" i="5"/>
  <c r="C362" i="5"/>
  <c r="D362" i="5" s="1"/>
  <c r="C1743" i="5" l="1"/>
  <c r="D1742" i="5"/>
  <c r="B2072" i="5"/>
  <c r="A2073" i="5"/>
  <c r="C2771" i="5"/>
  <c r="D2770" i="5"/>
  <c r="A2770" i="5"/>
  <c r="B2769" i="5"/>
  <c r="J2769" i="5"/>
  <c r="K2769" i="5" s="1"/>
  <c r="M2769" i="5" s="1"/>
  <c r="L2769" i="5"/>
  <c r="E2771" i="5"/>
  <c r="F2770" i="5"/>
  <c r="G2770" i="5"/>
  <c r="D2237" i="5"/>
  <c r="C2238" i="5"/>
  <c r="J2239" i="5"/>
  <c r="K2239" i="5" s="1"/>
  <c r="L2239" i="5"/>
  <c r="G2240" i="5"/>
  <c r="F2240" i="5"/>
  <c r="E2241" i="5"/>
  <c r="M2238" i="5"/>
  <c r="J1740" i="5"/>
  <c r="K1740" i="5" s="1"/>
  <c r="L1740" i="5"/>
  <c r="E1742" i="5"/>
  <c r="G1741" i="5"/>
  <c r="F1741" i="5"/>
  <c r="M1739" i="5"/>
  <c r="E1535" i="5"/>
  <c r="G1534" i="5"/>
  <c r="F1534" i="5"/>
  <c r="D1536" i="5"/>
  <c r="C1537" i="5"/>
  <c r="L1533" i="5"/>
  <c r="J1533" i="5"/>
  <c r="K1533" i="5" s="1"/>
  <c r="M1533" i="5" s="1"/>
  <c r="B1282" i="5"/>
  <c r="A1283" i="5"/>
  <c r="E1275" i="5"/>
  <c r="F1274" i="5"/>
  <c r="G1274" i="5"/>
  <c r="D1283" i="5"/>
  <c r="J1273" i="5"/>
  <c r="K1273" i="5" s="1"/>
  <c r="L1273" i="5"/>
  <c r="L362" i="5"/>
  <c r="J362" i="5"/>
  <c r="K362" i="5" s="1"/>
  <c r="M361" i="5"/>
  <c r="A363" i="5"/>
  <c r="B362" i="5"/>
  <c r="E364" i="5"/>
  <c r="F364" i="5" s="1"/>
  <c r="G363" i="5"/>
  <c r="C363" i="5"/>
  <c r="D363" i="5" s="1"/>
  <c r="D1743" i="5" l="1"/>
  <c r="C1744" i="5"/>
  <c r="B2073" i="5"/>
  <c r="A2074" i="5"/>
  <c r="A2771" i="5"/>
  <c r="B2770" i="5"/>
  <c r="C2772" i="5"/>
  <c r="D2771" i="5"/>
  <c r="E2772" i="5"/>
  <c r="F2771" i="5"/>
  <c r="G2771" i="5"/>
  <c r="J2770" i="5"/>
  <c r="K2770" i="5" s="1"/>
  <c r="L2770" i="5"/>
  <c r="D2238" i="5"/>
  <c r="C2239" i="5"/>
  <c r="G2241" i="5"/>
  <c r="E2242" i="5"/>
  <c r="F2241" i="5"/>
  <c r="J2240" i="5"/>
  <c r="K2240" i="5" s="1"/>
  <c r="L2240" i="5"/>
  <c r="M2239" i="5"/>
  <c r="J1741" i="5"/>
  <c r="K1741" i="5" s="1"/>
  <c r="M1741" i="5" s="1"/>
  <c r="L1741" i="5"/>
  <c r="G1742" i="5"/>
  <c r="F1742" i="5"/>
  <c r="E1743" i="5"/>
  <c r="M1740" i="5"/>
  <c r="D1537" i="5"/>
  <c r="C1538" i="5"/>
  <c r="L1534" i="5"/>
  <c r="J1534" i="5"/>
  <c r="K1534" i="5" s="1"/>
  <c r="E1536" i="5"/>
  <c r="F1535" i="5"/>
  <c r="G1535" i="5"/>
  <c r="B1283" i="5"/>
  <c r="A1284" i="5"/>
  <c r="D1284" i="5"/>
  <c r="J1274" i="5"/>
  <c r="K1274" i="5" s="1"/>
  <c r="M1274" i="5" s="1"/>
  <c r="L1274" i="5"/>
  <c r="M1273" i="5"/>
  <c r="E1276" i="5"/>
  <c r="F1275" i="5"/>
  <c r="G1275" i="5"/>
  <c r="L363" i="5"/>
  <c r="J363" i="5"/>
  <c r="K363" i="5" s="1"/>
  <c r="M362" i="5"/>
  <c r="A364" i="5"/>
  <c r="B363" i="5"/>
  <c r="E365" i="5"/>
  <c r="F365" i="5" s="1"/>
  <c r="G364" i="5"/>
  <c r="C364" i="5"/>
  <c r="D364" i="5" s="1"/>
  <c r="D1744" i="5" l="1"/>
  <c r="C1745" i="5"/>
  <c r="A2075" i="5"/>
  <c r="B2074" i="5"/>
  <c r="C2773" i="5"/>
  <c r="D2772" i="5"/>
  <c r="A2772" i="5"/>
  <c r="B2771" i="5"/>
  <c r="M2770" i="5"/>
  <c r="J2771" i="5"/>
  <c r="K2771" i="5" s="1"/>
  <c r="M2771" i="5" s="1"/>
  <c r="L2771" i="5"/>
  <c r="E2773" i="5"/>
  <c r="F2772" i="5"/>
  <c r="G2772" i="5"/>
  <c r="D2239" i="5"/>
  <c r="C2240" i="5"/>
  <c r="M2240" i="5"/>
  <c r="E2243" i="5"/>
  <c r="G2242" i="5"/>
  <c r="F2242" i="5"/>
  <c r="J2241" i="5"/>
  <c r="K2241" i="5" s="1"/>
  <c r="L2241" i="5"/>
  <c r="E1744" i="5"/>
  <c r="G1743" i="5"/>
  <c r="F1743" i="5"/>
  <c r="J1742" i="5"/>
  <c r="K1742" i="5" s="1"/>
  <c r="L1742" i="5"/>
  <c r="E1537" i="5"/>
  <c r="F1536" i="5"/>
  <c r="G1536" i="5"/>
  <c r="M1534" i="5"/>
  <c r="D1538" i="5"/>
  <c r="C1539" i="5"/>
  <c r="J1535" i="5"/>
  <c r="K1535" i="5" s="1"/>
  <c r="L1535" i="5"/>
  <c r="A1285" i="5"/>
  <c r="B1284" i="5"/>
  <c r="J1275" i="5"/>
  <c r="K1275" i="5" s="1"/>
  <c r="M1275" i="5" s="1"/>
  <c r="L1275" i="5"/>
  <c r="D1285" i="5"/>
  <c r="F1276" i="5"/>
  <c r="G1276" i="5"/>
  <c r="E1277" i="5"/>
  <c r="L364" i="5"/>
  <c r="J364" i="5"/>
  <c r="K364" i="5" s="1"/>
  <c r="M363" i="5"/>
  <c r="A365" i="5"/>
  <c r="B364" i="5"/>
  <c r="E366" i="5"/>
  <c r="F366" i="5" s="1"/>
  <c r="G365" i="5"/>
  <c r="C365" i="5"/>
  <c r="D365" i="5" s="1"/>
  <c r="C1746" i="5" l="1"/>
  <c r="D1745" i="5"/>
  <c r="B2075" i="5"/>
  <c r="A2076" i="5"/>
  <c r="A2773" i="5"/>
  <c r="B2772" i="5"/>
  <c r="C2774" i="5"/>
  <c r="D2773" i="5"/>
  <c r="J2772" i="5"/>
  <c r="K2772" i="5" s="1"/>
  <c r="L2772" i="5"/>
  <c r="E2774" i="5"/>
  <c r="G2773" i="5"/>
  <c r="F2773" i="5"/>
  <c r="C2241" i="5"/>
  <c r="D2240" i="5"/>
  <c r="M2241" i="5"/>
  <c r="J2242" i="5"/>
  <c r="K2242" i="5" s="1"/>
  <c r="L2242" i="5"/>
  <c r="E2244" i="5"/>
  <c r="F2243" i="5"/>
  <c r="G2243" i="5"/>
  <c r="L1743" i="5"/>
  <c r="J1743" i="5"/>
  <c r="K1743" i="5" s="1"/>
  <c r="M1743" i="5" s="1"/>
  <c r="M1742" i="5"/>
  <c r="E1745" i="5"/>
  <c r="G1744" i="5"/>
  <c r="F1744" i="5"/>
  <c r="M1535" i="5"/>
  <c r="C1540" i="5"/>
  <c r="D1539" i="5"/>
  <c r="J1536" i="5"/>
  <c r="K1536" i="5" s="1"/>
  <c r="L1536" i="5"/>
  <c r="E1538" i="5"/>
  <c r="G1537" i="5"/>
  <c r="F1537" i="5"/>
  <c r="A1286" i="5"/>
  <c r="B1285" i="5"/>
  <c r="D1286" i="5"/>
  <c r="F1277" i="5"/>
  <c r="E1278" i="5"/>
  <c r="G1277" i="5"/>
  <c r="J1276" i="5"/>
  <c r="K1276" i="5" s="1"/>
  <c r="L1276" i="5"/>
  <c r="L365" i="5"/>
  <c r="J365" i="5"/>
  <c r="K365" i="5" s="1"/>
  <c r="M365" i="5" s="1"/>
  <c r="M364" i="5"/>
  <c r="A366" i="5"/>
  <c r="B365" i="5"/>
  <c r="E367" i="5"/>
  <c r="F367" i="5" s="1"/>
  <c r="G366" i="5"/>
  <c r="C366" i="5"/>
  <c r="D366" i="5" s="1"/>
  <c r="C1747" i="5" l="1"/>
  <c r="D1746" i="5"/>
  <c r="B2076" i="5"/>
  <c r="A2077" i="5"/>
  <c r="C2775" i="5"/>
  <c r="D2774" i="5"/>
  <c r="A2774" i="5"/>
  <c r="B2773" i="5"/>
  <c r="F2774" i="5"/>
  <c r="E2775" i="5"/>
  <c r="G2774" i="5"/>
  <c r="M2772" i="5"/>
  <c r="J2773" i="5"/>
  <c r="K2773" i="5" s="1"/>
  <c r="L2773" i="5"/>
  <c r="C2242" i="5"/>
  <c r="D2241" i="5"/>
  <c r="J2243" i="5"/>
  <c r="K2243" i="5" s="1"/>
  <c r="L2243" i="5"/>
  <c r="F2244" i="5"/>
  <c r="E2245" i="5"/>
  <c r="G2244" i="5"/>
  <c r="M2242" i="5"/>
  <c r="L1744" i="5"/>
  <c r="J1744" i="5"/>
  <c r="K1744" i="5" s="1"/>
  <c r="M1744" i="5" s="1"/>
  <c r="E1746" i="5"/>
  <c r="G1745" i="5"/>
  <c r="F1745" i="5"/>
  <c r="M1536" i="5"/>
  <c r="J1537" i="5"/>
  <c r="K1537" i="5" s="1"/>
  <c r="L1537" i="5"/>
  <c r="C1541" i="5"/>
  <c r="D1540" i="5"/>
  <c r="E1539" i="5"/>
  <c r="G1538" i="5"/>
  <c r="F1538" i="5"/>
  <c r="A1287" i="5"/>
  <c r="B1286" i="5"/>
  <c r="J1277" i="5"/>
  <c r="K1277" i="5" s="1"/>
  <c r="L1277" i="5"/>
  <c r="E1279" i="5"/>
  <c r="F1278" i="5"/>
  <c r="G1278" i="5"/>
  <c r="M1276" i="5"/>
  <c r="D1287" i="5"/>
  <c r="L366" i="5"/>
  <c r="J366" i="5"/>
  <c r="K366" i="5" s="1"/>
  <c r="A367" i="5"/>
  <c r="B366" i="5"/>
  <c r="E368" i="5"/>
  <c r="F368" i="5" s="1"/>
  <c r="G367" i="5"/>
  <c r="C367" i="5"/>
  <c r="D367" i="5" s="1"/>
  <c r="C1748" i="5" l="1"/>
  <c r="D1747" i="5"/>
  <c r="A2078" i="5"/>
  <c r="B2077" i="5"/>
  <c r="A2775" i="5"/>
  <c r="B2774" i="5"/>
  <c r="C2776" i="5"/>
  <c r="D2775" i="5"/>
  <c r="J2774" i="5"/>
  <c r="K2774" i="5" s="1"/>
  <c r="M2774" i="5" s="1"/>
  <c r="L2774" i="5"/>
  <c r="E2776" i="5"/>
  <c r="F2775" i="5"/>
  <c r="G2775" i="5"/>
  <c r="M2773" i="5"/>
  <c r="C2243" i="5"/>
  <c r="D2242" i="5"/>
  <c r="L2244" i="5"/>
  <c r="J2244" i="5"/>
  <c r="K2244" i="5" s="1"/>
  <c r="M2244" i="5" s="1"/>
  <c r="F2245" i="5"/>
  <c r="E2246" i="5"/>
  <c r="G2245" i="5"/>
  <c r="M2243" i="5"/>
  <c r="E1747" i="5"/>
  <c r="F1746" i="5"/>
  <c r="G1746" i="5"/>
  <c r="J1745" i="5"/>
  <c r="K1745" i="5" s="1"/>
  <c r="L1745" i="5"/>
  <c r="M1537" i="5"/>
  <c r="C1542" i="5"/>
  <c r="D1541" i="5"/>
  <c r="J1538" i="5"/>
  <c r="K1538" i="5" s="1"/>
  <c r="L1538" i="5"/>
  <c r="E1540" i="5"/>
  <c r="G1539" i="5"/>
  <c r="F1539" i="5"/>
  <c r="B1287" i="5"/>
  <c r="A1288" i="5"/>
  <c r="J1278" i="5"/>
  <c r="K1278" i="5" s="1"/>
  <c r="M1278" i="5" s="1"/>
  <c r="L1278" i="5"/>
  <c r="E1280" i="5"/>
  <c r="F1279" i="5"/>
  <c r="G1279" i="5"/>
  <c r="D1288" i="5"/>
  <c r="M1277" i="5"/>
  <c r="L367" i="5"/>
  <c r="J367" i="5"/>
  <c r="K367" i="5" s="1"/>
  <c r="M367" i="5" s="1"/>
  <c r="M366" i="5"/>
  <c r="A368" i="5"/>
  <c r="B367" i="5"/>
  <c r="E369" i="5"/>
  <c r="F369" i="5" s="1"/>
  <c r="G368" i="5"/>
  <c r="C368" i="5"/>
  <c r="D368" i="5" s="1"/>
  <c r="C1749" i="5" l="1"/>
  <c r="D1748" i="5"/>
  <c r="B2078" i="5"/>
  <c r="A2079" i="5"/>
  <c r="C2777" i="5"/>
  <c r="D2776" i="5"/>
  <c r="A2776" i="5"/>
  <c r="B2775" i="5"/>
  <c r="G2776" i="5"/>
  <c r="E2777" i="5"/>
  <c r="F2776" i="5"/>
  <c r="J2775" i="5"/>
  <c r="K2775" i="5" s="1"/>
  <c r="L2775" i="5"/>
  <c r="D2243" i="5"/>
  <c r="C2244" i="5"/>
  <c r="L2245" i="5"/>
  <c r="J2245" i="5"/>
  <c r="K2245" i="5" s="1"/>
  <c r="G2246" i="5"/>
  <c r="F2246" i="5"/>
  <c r="E2247" i="5"/>
  <c r="M1745" i="5"/>
  <c r="J1746" i="5"/>
  <c r="K1746" i="5" s="1"/>
  <c r="L1746" i="5"/>
  <c r="E1748" i="5"/>
  <c r="F1747" i="5"/>
  <c r="G1747" i="5"/>
  <c r="M1538" i="5"/>
  <c r="L1539" i="5"/>
  <c r="J1539" i="5"/>
  <c r="K1539" i="5" s="1"/>
  <c r="C1543" i="5"/>
  <c r="C1544" i="5" s="1"/>
  <c r="D1542" i="5"/>
  <c r="E1541" i="5"/>
  <c r="F1540" i="5"/>
  <c r="G1540" i="5"/>
  <c r="A1289" i="5"/>
  <c r="B1288" i="5"/>
  <c r="J1279" i="5"/>
  <c r="K1279" i="5" s="1"/>
  <c r="L1279" i="5"/>
  <c r="D1289" i="5"/>
  <c r="E1281" i="5"/>
  <c r="G1280" i="5"/>
  <c r="F1280" i="5"/>
  <c r="L368" i="5"/>
  <c r="J368" i="5"/>
  <c r="K368" i="5" s="1"/>
  <c r="A369" i="5"/>
  <c r="B368" i="5"/>
  <c r="E370" i="5"/>
  <c r="F370" i="5" s="1"/>
  <c r="G369" i="5"/>
  <c r="C369" i="5"/>
  <c r="D369" i="5" s="1"/>
  <c r="D1749" i="5" l="1"/>
  <c r="C1750" i="5"/>
  <c r="D1544" i="5"/>
  <c r="C1545" i="5"/>
  <c r="C1546" i="5" s="1"/>
  <c r="C1547" i="5" s="1"/>
  <c r="D1547" i="5" s="1"/>
  <c r="D1543" i="5"/>
  <c r="A2080" i="5"/>
  <c r="B2079" i="5"/>
  <c r="A2777" i="5"/>
  <c r="B2776" i="5"/>
  <c r="C2778" i="5"/>
  <c r="D2777" i="5"/>
  <c r="M2775" i="5"/>
  <c r="E2778" i="5"/>
  <c r="F2777" i="5"/>
  <c r="G2777" i="5"/>
  <c r="L2776" i="5"/>
  <c r="J2776" i="5"/>
  <c r="K2776" i="5" s="1"/>
  <c r="M2776" i="5" s="1"/>
  <c r="D2244" i="5"/>
  <c r="C2245" i="5"/>
  <c r="E2248" i="5"/>
  <c r="G2247" i="5"/>
  <c r="F2247" i="5"/>
  <c r="L2246" i="5"/>
  <c r="J2246" i="5"/>
  <c r="K2246" i="5" s="1"/>
  <c r="M2245" i="5"/>
  <c r="M1746" i="5"/>
  <c r="J1747" i="5"/>
  <c r="K1747" i="5" s="1"/>
  <c r="L1747" i="5"/>
  <c r="E1749" i="5"/>
  <c r="F1748" i="5"/>
  <c r="G1748" i="5"/>
  <c r="M1539" i="5"/>
  <c r="J1540" i="5"/>
  <c r="K1540" i="5" s="1"/>
  <c r="L1540" i="5"/>
  <c r="E1542" i="5"/>
  <c r="G1541" i="5"/>
  <c r="F1541" i="5"/>
  <c r="B1289" i="5"/>
  <c r="A1290" i="5"/>
  <c r="E1282" i="5"/>
  <c r="G1281" i="5"/>
  <c r="F1281" i="5"/>
  <c r="D1290" i="5"/>
  <c r="M1279" i="5"/>
  <c r="J1280" i="5"/>
  <c r="K1280" i="5" s="1"/>
  <c r="L1280" i="5"/>
  <c r="L369" i="5"/>
  <c r="J369" i="5"/>
  <c r="K369" i="5" s="1"/>
  <c r="M368" i="5"/>
  <c r="A370" i="5"/>
  <c r="B369" i="5"/>
  <c r="E371" i="5"/>
  <c r="F371" i="5" s="1"/>
  <c r="G370" i="5"/>
  <c r="C370" i="5"/>
  <c r="D370" i="5" s="1"/>
  <c r="D1750" i="5" l="1"/>
  <c r="C1751" i="5"/>
  <c r="D1545" i="5"/>
  <c r="D1546" i="5"/>
  <c r="A2081" i="5"/>
  <c r="B2080" i="5"/>
  <c r="C2779" i="5"/>
  <c r="D2778" i="5"/>
  <c r="A2778" i="5"/>
  <c r="B2777" i="5"/>
  <c r="J2777" i="5"/>
  <c r="K2777" i="5" s="1"/>
  <c r="L2777" i="5"/>
  <c r="E2779" i="5"/>
  <c r="F2778" i="5"/>
  <c r="G2778" i="5"/>
  <c r="D2245" i="5"/>
  <c r="C2246" i="5"/>
  <c r="M2246" i="5"/>
  <c r="J2247" i="5"/>
  <c r="K2247" i="5" s="1"/>
  <c r="L2247" i="5"/>
  <c r="G2248" i="5"/>
  <c r="E2249" i="5"/>
  <c r="F2248" i="5"/>
  <c r="C1755" i="5"/>
  <c r="D1754" i="5"/>
  <c r="M1747" i="5"/>
  <c r="J1748" i="5"/>
  <c r="K1748" i="5" s="1"/>
  <c r="L1748" i="5"/>
  <c r="F1749" i="5"/>
  <c r="G1749" i="5"/>
  <c r="E1750" i="5"/>
  <c r="J1541" i="5"/>
  <c r="K1541" i="5" s="1"/>
  <c r="L1541" i="5"/>
  <c r="E1543" i="5"/>
  <c r="G1542" i="5"/>
  <c r="F1542" i="5"/>
  <c r="M1540" i="5"/>
  <c r="B1290" i="5"/>
  <c r="A1291" i="5"/>
  <c r="D1291" i="5"/>
  <c r="M1280" i="5"/>
  <c r="J1281" i="5"/>
  <c r="K1281" i="5" s="1"/>
  <c r="M1281" i="5" s="1"/>
  <c r="L1281" i="5"/>
  <c r="E1283" i="5"/>
  <c r="F1282" i="5"/>
  <c r="G1282" i="5"/>
  <c r="L370" i="5"/>
  <c r="J370" i="5"/>
  <c r="K370" i="5" s="1"/>
  <c r="M369" i="5"/>
  <c r="A371" i="5"/>
  <c r="B370" i="5"/>
  <c r="E372" i="5"/>
  <c r="F372" i="5" s="1"/>
  <c r="G371" i="5"/>
  <c r="C371" i="5"/>
  <c r="D371" i="5" s="1"/>
  <c r="C1752" i="5" l="1"/>
  <c r="D1751" i="5"/>
  <c r="E1544" i="5"/>
  <c r="E1545" i="5" s="1"/>
  <c r="E1546" i="5" s="1"/>
  <c r="E1547" i="5" s="1"/>
  <c r="F1547" i="5" s="1"/>
  <c r="B2081" i="5"/>
  <c r="A2082" i="5"/>
  <c r="A2779" i="5"/>
  <c r="B2778" i="5"/>
  <c r="C2780" i="5"/>
  <c r="D2779" i="5"/>
  <c r="M2777" i="5"/>
  <c r="F2779" i="5"/>
  <c r="E2780" i="5"/>
  <c r="G2779" i="5"/>
  <c r="J2778" i="5"/>
  <c r="K2778" i="5" s="1"/>
  <c r="L2778" i="5"/>
  <c r="D2246" i="5"/>
  <c r="C2247" i="5"/>
  <c r="G2249" i="5"/>
  <c r="E2250" i="5"/>
  <c r="F2249" i="5"/>
  <c r="J2248" i="5"/>
  <c r="K2248" i="5" s="1"/>
  <c r="L2248" i="5"/>
  <c r="M2247" i="5"/>
  <c r="M1748" i="5"/>
  <c r="G1750" i="5"/>
  <c r="E1751" i="5"/>
  <c r="F1750" i="5"/>
  <c r="J1749" i="5"/>
  <c r="K1749" i="5" s="1"/>
  <c r="L1749" i="5"/>
  <c r="C1756" i="5"/>
  <c r="D1755" i="5"/>
  <c r="J1542" i="5"/>
  <c r="K1542" i="5" s="1"/>
  <c r="M1542" i="5" s="1"/>
  <c r="L1542" i="5"/>
  <c r="G1543" i="5"/>
  <c r="F1543" i="5"/>
  <c r="M1541" i="5"/>
  <c r="A1292" i="5"/>
  <c r="B1291" i="5"/>
  <c r="D1292" i="5"/>
  <c r="J1282" i="5"/>
  <c r="K1282" i="5" s="1"/>
  <c r="M1282" i="5" s="1"/>
  <c r="L1282" i="5"/>
  <c r="E1284" i="5"/>
  <c r="F1283" i="5"/>
  <c r="G1283" i="5"/>
  <c r="L371" i="5"/>
  <c r="J371" i="5"/>
  <c r="K371" i="5" s="1"/>
  <c r="M370" i="5"/>
  <c r="A372" i="5"/>
  <c r="B371" i="5"/>
  <c r="E373" i="5"/>
  <c r="F373" i="5" s="1"/>
  <c r="G372" i="5"/>
  <c r="C372" i="5"/>
  <c r="D372" i="5" s="1"/>
  <c r="D1752" i="5" l="1"/>
  <c r="C1753" i="5"/>
  <c r="D1753" i="5" s="1"/>
  <c r="G1547" i="5"/>
  <c r="J1547" i="5" s="1"/>
  <c r="K1547" i="5" s="1"/>
  <c r="F1545" i="5"/>
  <c r="G1545" i="5"/>
  <c r="J1545" i="5" s="1"/>
  <c r="K1545" i="5" s="1"/>
  <c r="F1544" i="5"/>
  <c r="G1544" i="5"/>
  <c r="F1546" i="5"/>
  <c r="G1546" i="5"/>
  <c r="A2083" i="5"/>
  <c r="B2082" i="5"/>
  <c r="D2780" i="5"/>
  <c r="C2781" i="5"/>
  <c r="A2780" i="5"/>
  <c r="B2779" i="5"/>
  <c r="M2778" i="5"/>
  <c r="L2779" i="5"/>
  <c r="J2779" i="5"/>
  <c r="K2779" i="5" s="1"/>
  <c r="E2781" i="5"/>
  <c r="F2780" i="5"/>
  <c r="G2780" i="5"/>
  <c r="D2247" i="5"/>
  <c r="C2248" i="5"/>
  <c r="M2248" i="5"/>
  <c r="G2250" i="5"/>
  <c r="F2250" i="5"/>
  <c r="E2251" i="5"/>
  <c r="J2249" i="5"/>
  <c r="K2249" i="5" s="1"/>
  <c r="L2249" i="5"/>
  <c r="M1749" i="5"/>
  <c r="E1752" i="5"/>
  <c r="F1751" i="5"/>
  <c r="G1751" i="5"/>
  <c r="J1750" i="5"/>
  <c r="K1750" i="5" s="1"/>
  <c r="M1750" i="5" s="1"/>
  <c r="L1750" i="5"/>
  <c r="C1757" i="5"/>
  <c r="D1756" i="5"/>
  <c r="J1543" i="5"/>
  <c r="K1543" i="5" s="1"/>
  <c r="L1543" i="5"/>
  <c r="A1293" i="5"/>
  <c r="B1292" i="5"/>
  <c r="F1284" i="5"/>
  <c r="G1284" i="5"/>
  <c r="E1285" i="5"/>
  <c r="D1293" i="5"/>
  <c r="J1283" i="5"/>
  <c r="K1283" i="5" s="1"/>
  <c r="M1283" i="5" s="1"/>
  <c r="L1283" i="5"/>
  <c r="L372" i="5"/>
  <c r="J372" i="5"/>
  <c r="K372" i="5" s="1"/>
  <c r="M371" i="5"/>
  <c r="A373" i="5"/>
  <c r="B372" i="5"/>
  <c r="E374" i="5"/>
  <c r="F374" i="5" s="1"/>
  <c r="G373" i="5"/>
  <c r="C373" i="5"/>
  <c r="D373" i="5" s="1"/>
  <c r="L1545" i="5" l="1"/>
  <c r="L1547" i="5"/>
  <c r="L1544" i="5"/>
  <c r="J1544" i="5"/>
  <c r="K1544" i="5" s="1"/>
  <c r="M1545" i="5"/>
  <c r="L1546" i="5"/>
  <c r="J1546" i="5"/>
  <c r="K1546" i="5" s="1"/>
  <c r="M1547" i="5"/>
  <c r="A2084" i="5"/>
  <c r="B2083" i="5"/>
  <c r="B2780" i="5"/>
  <c r="A2781" i="5"/>
  <c r="C2782" i="5"/>
  <c r="D2781" i="5"/>
  <c r="E2782" i="5"/>
  <c r="F2781" i="5"/>
  <c r="G2781" i="5"/>
  <c r="M2779" i="5"/>
  <c r="J2780" i="5"/>
  <c r="K2780" i="5" s="1"/>
  <c r="L2780" i="5"/>
  <c r="C2249" i="5"/>
  <c r="D2248" i="5"/>
  <c r="M2249" i="5"/>
  <c r="E2252" i="5"/>
  <c r="F2251" i="5"/>
  <c r="G2251" i="5"/>
  <c r="J2250" i="5"/>
  <c r="K2250" i="5" s="1"/>
  <c r="M2250" i="5" s="1"/>
  <c r="L2250" i="5"/>
  <c r="D1757" i="5"/>
  <c r="C1758" i="5"/>
  <c r="L1751" i="5"/>
  <c r="J1751" i="5"/>
  <c r="K1751" i="5" s="1"/>
  <c r="E1753" i="5"/>
  <c r="F1752" i="5"/>
  <c r="G1752" i="5"/>
  <c r="M1543" i="5"/>
  <c r="A1294" i="5"/>
  <c r="B1293" i="5"/>
  <c r="F1285" i="5"/>
  <c r="E1286" i="5"/>
  <c r="G1285" i="5"/>
  <c r="J1284" i="5"/>
  <c r="K1284" i="5" s="1"/>
  <c r="M1284" i="5" s="1"/>
  <c r="L1284" i="5"/>
  <c r="D1294" i="5"/>
  <c r="L373" i="5"/>
  <c r="J373" i="5"/>
  <c r="K373" i="5" s="1"/>
  <c r="M372" i="5"/>
  <c r="A374" i="5"/>
  <c r="B373" i="5"/>
  <c r="E375" i="5"/>
  <c r="F375" i="5" s="1"/>
  <c r="G374" i="5"/>
  <c r="C374" i="5"/>
  <c r="D374" i="5" s="1"/>
  <c r="M1544" i="5" l="1"/>
  <c r="M1546" i="5"/>
  <c r="B2084" i="5"/>
  <c r="A2085" i="5"/>
  <c r="C2783" i="5"/>
  <c r="D2782" i="5"/>
  <c r="A2782" i="5"/>
  <c r="B2781" i="5"/>
  <c r="M2780" i="5"/>
  <c r="J2781" i="5"/>
  <c r="K2781" i="5" s="1"/>
  <c r="L2781" i="5"/>
  <c r="E2783" i="5"/>
  <c r="F2782" i="5"/>
  <c r="G2782" i="5"/>
  <c r="C2250" i="5"/>
  <c r="D2249" i="5"/>
  <c r="J2251" i="5"/>
  <c r="K2251" i="5" s="1"/>
  <c r="L2251" i="5"/>
  <c r="F2252" i="5"/>
  <c r="E2253" i="5"/>
  <c r="G2252" i="5"/>
  <c r="F1753" i="5"/>
  <c r="G1753" i="5"/>
  <c r="M1751" i="5"/>
  <c r="L1752" i="5"/>
  <c r="J1752" i="5"/>
  <c r="K1752" i="5" s="1"/>
  <c r="M1752" i="5" s="1"/>
  <c r="D1758" i="5"/>
  <c r="C1759" i="5"/>
  <c r="A1295" i="5"/>
  <c r="B1294" i="5"/>
  <c r="J1285" i="5"/>
  <c r="K1285" i="5" s="1"/>
  <c r="L1285" i="5"/>
  <c r="F1286" i="5"/>
  <c r="E1287" i="5"/>
  <c r="G1286" i="5"/>
  <c r="D1295" i="5"/>
  <c r="L374" i="5"/>
  <c r="J374" i="5"/>
  <c r="K374" i="5" s="1"/>
  <c r="M373" i="5"/>
  <c r="A375" i="5"/>
  <c r="B374" i="5"/>
  <c r="E376" i="5"/>
  <c r="F376" i="5" s="1"/>
  <c r="G375" i="5"/>
  <c r="C375" i="5"/>
  <c r="D375" i="5" s="1"/>
  <c r="A2086" i="5" l="1"/>
  <c r="B2085" i="5"/>
  <c r="A2783" i="5"/>
  <c r="B2782" i="5"/>
  <c r="D2783" i="5"/>
  <c r="C2784" i="5"/>
  <c r="M2781" i="5"/>
  <c r="L2782" i="5"/>
  <c r="J2782" i="5"/>
  <c r="K2782" i="5" s="1"/>
  <c r="E2784" i="5"/>
  <c r="F2783" i="5"/>
  <c r="G2783" i="5"/>
  <c r="C2251" i="5"/>
  <c r="D2250" i="5"/>
  <c r="L2252" i="5"/>
  <c r="J2252" i="5"/>
  <c r="K2252" i="5" s="1"/>
  <c r="E2254" i="5"/>
  <c r="F2253" i="5"/>
  <c r="G2253" i="5"/>
  <c r="M2251" i="5"/>
  <c r="D1759" i="5"/>
  <c r="C1760" i="5"/>
  <c r="J1753" i="5"/>
  <c r="K1753" i="5" s="1"/>
  <c r="M1753" i="5" s="1"/>
  <c r="L1753" i="5"/>
  <c r="E1755" i="5"/>
  <c r="F1754" i="5"/>
  <c r="G1754" i="5"/>
  <c r="B1295" i="5"/>
  <c r="A1296" i="5"/>
  <c r="D1296" i="5"/>
  <c r="J1286" i="5"/>
  <c r="K1286" i="5" s="1"/>
  <c r="L1286" i="5"/>
  <c r="F1287" i="5"/>
  <c r="E1288" i="5"/>
  <c r="G1287" i="5"/>
  <c r="M1285" i="5"/>
  <c r="L375" i="5"/>
  <c r="J375" i="5"/>
  <c r="K375" i="5" s="1"/>
  <c r="M374" i="5"/>
  <c r="A376" i="5"/>
  <c r="B375" i="5"/>
  <c r="E377" i="5"/>
  <c r="F377" i="5" s="1"/>
  <c r="G376" i="5"/>
  <c r="C376" i="5"/>
  <c r="D376" i="5" s="1"/>
  <c r="B2086" i="5" l="1"/>
  <c r="A2087" i="5"/>
  <c r="C2785" i="5"/>
  <c r="D2784" i="5"/>
  <c r="A2784" i="5"/>
  <c r="B2783" i="5"/>
  <c r="G2784" i="5"/>
  <c r="F2784" i="5"/>
  <c r="E2785" i="5"/>
  <c r="M2782" i="5"/>
  <c r="J2783" i="5"/>
  <c r="K2783" i="5" s="1"/>
  <c r="L2783" i="5"/>
  <c r="D2251" i="5"/>
  <c r="C2252" i="5"/>
  <c r="L2253" i="5"/>
  <c r="J2253" i="5"/>
  <c r="K2253" i="5" s="1"/>
  <c r="G2254" i="5"/>
  <c r="E2255" i="5"/>
  <c r="F2254" i="5"/>
  <c r="M2252" i="5"/>
  <c r="F1755" i="5"/>
  <c r="E1756" i="5"/>
  <c r="G1755" i="5"/>
  <c r="D1760" i="5"/>
  <c r="C1761" i="5"/>
  <c r="J1754" i="5"/>
  <c r="K1754" i="5" s="1"/>
  <c r="L1754" i="5"/>
  <c r="B1296" i="5"/>
  <c r="A1297" i="5"/>
  <c r="M1286" i="5"/>
  <c r="J1287" i="5"/>
  <c r="K1287" i="5" s="1"/>
  <c r="L1287" i="5"/>
  <c r="E1289" i="5"/>
  <c r="F1288" i="5"/>
  <c r="G1288" i="5"/>
  <c r="D1297" i="5"/>
  <c r="L376" i="5"/>
  <c r="J376" i="5"/>
  <c r="K376" i="5" s="1"/>
  <c r="M375" i="5"/>
  <c r="A377" i="5"/>
  <c r="B376" i="5"/>
  <c r="E378" i="5"/>
  <c r="G377" i="5"/>
  <c r="C377" i="5"/>
  <c r="D377" i="5" s="1"/>
  <c r="A2088" i="5" l="1"/>
  <c r="B2087" i="5"/>
  <c r="A2785" i="5"/>
  <c r="B2784" i="5"/>
  <c r="C2786" i="5"/>
  <c r="D2785" i="5"/>
  <c r="M2783" i="5"/>
  <c r="E2786" i="5"/>
  <c r="G2785" i="5"/>
  <c r="F2785" i="5"/>
  <c r="J2784" i="5"/>
  <c r="K2784" i="5" s="1"/>
  <c r="L2784" i="5"/>
  <c r="F378" i="5"/>
  <c r="E379" i="5"/>
  <c r="E380" i="5" s="1"/>
  <c r="D2252" i="5"/>
  <c r="C2253" i="5"/>
  <c r="E2256" i="5"/>
  <c r="G2255" i="5"/>
  <c r="F2255" i="5"/>
  <c r="J2254" i="5"/>
  <c r="K2254" i="5" s="1"/>
  <c r="L2254" i="5"/>
  <c r="M2253" i="5"/>
  <c r="M1754" i="5"/>
  <c r="C1762" i="5"/>
  <c r="D1761" i="5"/>
  <c r="J1755" i="5"/>
  <c r="K1755" i="5" s="1"/>
  <c r="L1755" i="5"/>
  <c r="F1756" i="5"/>
  <c r="E1757" i="5"/>
  <c r="G1756" i="5"/>
  <c r="B1297" i="5"/>
  <c r="A1298" i="5"/>
  <c r="M1287" i="5"/>
  <c r="E1290" i="5"/>
  <c r="F1289" i="5"/>
  <c r="G1289" i="5"/>
  <c r="D1298" i="5"/>
  <c r="J1288" i="5"/>
  <c r="K1288" i="5" s="1"/>
  <c r="M1288" i="5" s="1"/>
  <c r="L1288" i="5"/>
  <c r="M376" i="5"/>
  <c r="L377" i="5"/>
  <c r="J377" i="5"/>
  <c r="K377" i="5" s="1"/>
  <c r="A378" i="5"/>
  <c r="A379" i="5" s="1"/>
  <c r="B377" i="5"/>
  <c r="G378" i="5"/>
  <c r="C378" i="5"/>
  <c r="A2089" i="5" l="1"/>
  <c r="B2088" i="5"/>
  <c r="C2787" i="5"/>
  <c r="D2786" i="5"/>
  <c r="A2786" i="5"/>
  <c r="B2785" i="5"/>
  <c r="J2785" i="5"/>
  <c r="K2785" i="5" s="1"/>
  <c r="L2785" i="5"/>
  <c r="E2787" i="5"/>
  <c r="F2786" i="5"/>
  <c r="G2786" i="5"/>
  <c r="M2784" i="5"/>
  <c r="B379" i="5"/>
  <c r="A380" i="5"/>
  <c r="B380" i="5" s="1"/>
  <c r="F380" i="5"/>
  <c r="G380" i="5"/>
  <c r="D378" i="5"/>
  <c r="C379" i="5"/>
  <c r="G379" i="5"/>
  <c r="F379" i="5"/>
  <c r="D2253" i="5"/>
  <c r="C2254" i="5"/>
  <c r="M2254" i="5"/>
  <c r="J2255" i="5"/>
  <c r="K2255" i="5" s="1"/>
  <c r="L2255" i="5"/>
  <c r="E2257" i="5"/>
  <c r="G2256" i="5"/>
  <c r="F2256" i="5"/>
  <c r="M1755" i="5"/>
  <c r="J1756" i="5"/>
  <c r="K1756" i="5" s="1"/>
  <c r="L1756" i="5"/>
  <c r="E1758" i="5"/>
  <c r="G1757" i="5"/>
  <c r="F1757" i="5"/>
  <c r="C1763" i="5"/>
  <c r="D1762" i="5"/>
  <c r="B1298" i="5"/>
  <c r="A1299" i="5"/>
  <c r="D1299" i="5"/>
  <c r="J1289" i="5"/>
  <c r="K1289" i="5" s="1"/>
  <c r="L1289" i="5"/>
  <c r="F1290" i="5"/>
  <c r="G1290" i="5"/>
  <c r="E1291" i="5"/>
  <c r="L378" i="5"/>
  <c r="J378" i="5"/>
  <c r="K378" i="5" s="1"/>
  <c r="M377" i="5"/>
  <c r="B378" i="5"/>
  <c r="E382" i="5"/>
  <c r="F382" i="5" s="1"/>
  <c r="B2089" i="5" l="1"/>
  <c r="A2090" i="5"/>
  <c r="A2787" i="5"/>
  <c r="B2786" i="5"/>
  <c r="C2788" i="5"/>
  <c r="D2787" i="5"/>
  <c r="J2786" i="5"/>
  <c r="K2786" i="5" s="1"/>
  <c r="M2786" i="5" s="1"/>
  <c r="L2786" i="5"/>
  <c r="E2788" i="5"/>
  <c r="F2787" i="5"/>
  <c r="G2787" i="5"/>
  <c r="M2785" i="5"/>
  <c r="D379" i="5"/>
  <c r="C380" i="5"/>
  <c r="D380" i="5" s="1"/>
  <c r="L379" i="5"/>
  <c r="J379" i="5"/>
  <c r="K379" i="5" s="1"/>
  <c r="D2254" i="5"/>
  <c r="C2255" i="5"/>
  <c r="J2256" i="5"/>
  <c r="K2256" i="5" s="1"/>
  <c r="L2256" i="5"/>
  <c r="E2258" i="5"/>
  <c r="G2257" i="5"/>
  <c r="F2257" i="5"/>
  <c r="M2255" i="5"/>
  <c r="G1758" i="5"/>
  <c r="F1758" i="5"/>
  <c r="E1759" i="5"/>
  <c r="M1756" i="5"/>
  <c r="L1757" i="5"/>
  <c r="J1757" i="5"/>
  <c r="K1757" i="5" s="1"/>
  <c r="C1764" i="5"/>
  <c r="D1763" i="5"/>
  <c r="A1300" i="5"/>
  <c r="B1299" i="5"/>
  <c r="F1291" i="5"/>
  <c r="E1292" i="5"/>
  <c r="G1291" i="5"/>
  <c r="M1289" i="5"/>
  <c r="D1300" i="5"/>
  <c r="J1290" i="5"/>
  <c r="K1290" i="5" s="1"/>
  <c r="L1290" i="5"/>
  <c r="L380" i="5"/>
  <c r="J380" i="5"/>
  <c r="K380" i="5" s="1"/>
  <c r="M378" i="5"/>
  <c r="A381" i="5"/>
  <c r="E383" i="5"/>
  <c r="F383" i="5" s="1"/>
  <c r="G382" i="5"/>
  <c r="A2091" i="5" l="1"/>
  <c r="B2090" i="5"/>
  <c r="C2789" i="5"/>
  <c r="D2788" i="5"/>
  <c r="A2788" i="5"/>
  <c r="B2787" i="5"/>
  <c r="J2787" i="5"/>
  <c r="K2787" i="5" s="1"/>
  <c r="M2787" i="5" s="1"/>
  <c r="L2787" i="5"/>
  <c r="E2789" i="5"/>
  <c r="F2788" i="5"/>
  <c r="G2788" i="5"/>
  <c r="M379" i="5"/>
  <c r="D2255" i="5"/>
  <c r="C2256" i="5"/>
  <c r="J2257" i="5"/>
  <c r="K2257" i="5" s="1"/>
  <c r="L2257" i="5"/>
  <c r="E2259" i="5"/>
  <c r="G2258" i="5"/>
  <c r="F2258" i="5"/>
  <c r="M2256" i="5"/>
  <c r="E1760" i="5"/>
  <c r="G1759" i="5"/>
  <c r="F1759" i="5"/>
  <c r="C1765" i="5"/>
  <c r="D1764" i="5"/>
  <c r="M1757" i="5"/>
  <c r="J1758" i="5"/>
  <c r="K1758" i="5" s="1"/>
  <c r="M1758" i="5" s="1"/>
  <c r="L1758" i="5"/>
  <c r="A1301" i="5"/>
  <c r="B1300" i="5"/>
  <c r="J1291" i="5"/>
  <c r="K1291" i="5" s="1"/>
  <c r="M1291" i="5" s="1"/>
  <c r="L1291" i="5"/>
  <c r="F1292" i="5"/>
  <c r="E1293" i="5"/>
  <c r="G1292" i="5"/>
  <c r="D1301" i="5"/>
  <c r="M1290" i="5"/>
  <c r="L382" i="5"/>
  <c r="J382" i="5"/>
  <c r="K382" i="5" s="1"/>
  <c r="M382" i="5" s="1"/>
  <c r="M380" i="5"/>
  <c r="A382" i="5"/>
  <c r="B381" i="5"/>
  <c r="E384" i="5"/>
  <c r="F384" i="5" s="1"/>
  <c r="G383" i="5"/>
  <c r="C382" i="5"/>
  <c r="D382" i="5" s="1"/>
  <c r="B2091" i="5" l="1"/>
  <c r="A2092" i="5"/>
  <c r="A2789" i="5"/>
  <c r="B2788" i="5"/>
  <c r="D2789" i="5"/>
  <c r="C2790" i="5"/>
  <c r="J2788" i="5"/>
  <c r="K2788" i="5" s="1"/>
  <c r="M2788" i="5" s="1"/>
  <c r="L2788" i="5"/>
  <c r="E2790" i="5"/>
  <c r="G2789" i="5"/>
  <c r="F2789" i="5"/>
  <c r="C2257" i="5"/>
  <c r="D2256" i="5"/>
  <c r="J2258" i="5"/>
  <c r="K2258" i="5" s="1"/>
  <c r="L2258" i="5"/>
  <c r="E2260" i="5"/>
  <c r="F2259" i="5"/>
  <c r="G2259" i="5"/>
  <c r="M2257" i="5"/>
  <c r="D1765" i="5"/>
  <c r="C1766" i="5"/>
  <c r="L1759" i="5"/>
  <c r="J1759" i="5"/>
  <c r="K1759" i="5" s="1"/>
  <c r="M1759" i="5" s="1"/>
  <c r="E1761" i="5"/>
  <c r="F1760" i="5"/>
  <c r="G1760" i="5"/>
  <c r="A1302" i="5"/>
  <c r="B1301" i="5"/>
  <c r="D1302" i="5"/>
  <c r="J1292" i="5"/>
  <c r="K1292" i="5" s="1"/>
  <c r="M1292" i="5" s="1"/>
  <c r="L1292" i="5"/>
  <c r="F1293" i="5"/>
  <c r="E1294" i="5"/>
  <c r="G1293" i="5"/>
  <c r="L383" i="5"/>
  <c r="J383" i="5"/>
  <c r="K383" i="5" s="1"/>
  <c r="A383" i="5"/>
  <c r="B382" i="5"/>
  <c r="E385" i="5"/>
  <c r="F385" i="5" s="1"/>
  <c r="G384" i="5"/>
  <c r="C383" i="5"/>
  <c r="D383" i="5" s="1"/>
  <c r="A2093" i="5" l="1"/>
  <c r="B2092" i="5"/>
  <c r="C2791" i="5"/>
  <c r="D2790" i="5"/>
  <c r="A2790" i="5"/>
  <c r="B2789" i="5"/>
  <c r="J2789" i="5"/>
  <c r="K2789" i="5" s="1"/>
  <c r="L2789" i="5"/>
  <c r="E2791" i="5"/>
  <c r="F2790" i="5"/>
  <c r="G2790" i="5"/>
  <c r="C2258" i="5"/>
  <c r="D2257" i="5"/>
  <c r="J2259" i="5"/>
  <c r="K2259" i="5" s="1"/>
  <c r="M2259" i="5" s="1"/>
  <c r="L2259" i="5"/>
  <c r="F2260" i="5"/>
  <c r="E2261" i="5"/>
  <c r="G2260" i="5"/>
  <c r="M2258" i="5"/>
  <c r="E1762" i="5"/>
  <c r="F1761" i="5"/>
  <c r="G1761" i="5"/>
  <c r="D1766" i="5"/>
  <c r="C1767" i="5"/>
  <c r="L1760" i="5"/>
  <c r="J1760" i="5"/>
  <c r="K1760" i="5" s="1"/>
  <c r="A1303" i="5"/>
  <c r="B1302" i="5"/>
  <c r="F1294" i="5"/>
  <c r="E1295" i="5"/>
  <c r="G1294" i="5"/>
  <c r="D1303" i="5"/>
  <c r="L1293" i="5"/>
  <c r="J1293" i="5"/>
  <c r="K1293" i="5" s="1"/>
  <c r="M1293" i="5" s="1"/>
  <c r="L384" i="5"/>
  <c r="J384" i="5"/>
  <c r="K384" i="5" s="1"/>
  <c r="M383" i="5"/>
  <c r="A384" i="5"/>
  <c r="B383" i="5"/>
  <c r="E386" i="5"/>
  <c r="F386" i="5" s="1"/>
  <c r="G385" i="5"/>
  <c r="C384" i="5"/>
  <c r="D384" i="5" s="1"/>
  <c r="A2094" i="5" l="1"/>
  <c r="B2093" i="5"/>
  <c r="A2791" i="5"/>
  <c r="B2790" i="5"/>
  <c r="C2792" i="5"/>
  <c r="D2791" i="5"/>
  <c r="J2790" i="5"/>
  <c r="K2790" i="5" s="1"/>
  <c r="M2790" i="5" s="1"/>
  <c r="L2790" i="5"/>
  <c r="E2792" i="5"/>
  <c r="F2791" i="5"/>
  <c r="G2791" i="5"/>
  <c r="M2789" i="5"/>
  <c r="C2259" i="5"/>
  <c r="D2258" i="5"/>
  <c r="L2260" i="5"/>
  <c r="J2260" i="5"/>
  <c r="K2260" i="5" s="1"/>
  <c r="M2260" i="5" s="1"/>
  <c r="F2261" i="5"/>
  <c r="G2261" i="5"/>
  <c r="E2262" i="5"/>
  <c r="D1767" i="5"/>
  <c r="C1768" i="5"/>
  <c r="J1761" i="5"/>
  <c r="K1761" i="5" s="1"/>
  <c r="L1761" i="5"/>
  <c r="M1760" i="5"/>
  <c r="E1763" i="5"/>
  <c r="F1762" i="5"/>
  <c r="G1762" i="5"/>
  <c r="B1303" i="5"/>
  <c r="A1304" i="5"/>
  <c r="L1294" i="5"/>
  <c r="J1294" i="5"/>
  <c r="K1294" i="5" s="1"/>
  <c r="F1295" i="5"/>
  <c r="E1296" i="5"/>
  <c r="G1295" i="5"/>
  <c r="D1304" i="5"/>
  <c r="L385" i="5"/>
  <c r="J385" i="5"/>
  <c r="K385" i="5" s="1"/>
  <c r="M384" i="5"/>
  <c r="A385" i="5"/>
  <c r="B384" i="5"/>
  <c r="E387" i="5"/>
  <c r="F387" i="5" s="1"/>
  <c r="G386" i="5"/>
  <c r="C385" i="5"/>
  <c r="D385" i="5" s="1"/>
  <c r="A2095" i="5" l="1"/>
  <c r="B2094" i="5"/>
  <c r="D2792" i="5"/>
  <c r="C2793" i="5"/>
  <c r="A2792" i="5"/>
  <c r="B2791" i="5"/>
  <c r="E2793" i="5"/>
  <c r="G2792" i="5"/>
  <c r="F2792" i="5"/>
  <c r="J2791" i="5"/>
  <c r="K2791" i="5" s="1"/>
  <c r="M2791" i="5" s="1"/>
  <c r="L2791" i="5"/>
  <c r="D2259" i="5"/>
  <c r="C2260" i="5"/>
  <c r="G2262" i="5"/>
  <c r="F2262" i="5"/>
  <c r="E2263" i="5"/>
  <c r="L2261" i="5"/>
  <c r="J2261" i="5"/>
  <c r="K2261" i="5" s="1"/>
  <c r="M2261" i="5" s="1"/>
  <c r="M1761" i="5"/>
  <c r="D1768" i="5"/>
  <c r="C1769" i="5"/>
  <c r="J1762" i="5"/>
  <c r="K1762" i="5" s="1"/>
  <c r="L1762" i="5"/>
  <c r="E1764" i="5"/>
  <c r="F1763" i="5"/>
  <c r="G1763" i="5"/>
  <c r="B1304" i="5"/>
  <c r="A1305" i="5"/>
  <c r="J1295" i="5"/>
  <c r="K1295" i="5" s="1"/>
  <c r="L1295" i="5"/>
  <c r="M1294" i="5"/>
  <c r="D1305" i="5"/>
  <c r="F1296" i="5"/>
  <c r="G1296" i="5"/>
  <c r="E1297" i="5"/>
  <c r="L386" i="5"/>
  <c r="J386" i="5"/>
  <c r="K386" i="5" s="1"/>
  <c r="M385" i="5"/>
  <c r="A386" i="5"/>
  <c r="B385" i="5"/>
  <c r="E388" i="5"/>
  <c r="F388" i="5" s="1"/>
  <c r="G387" i="5"/>
  <c r="C386" i="5"/>
  <c r="D386" i="5" s="1"/>
  <c r="A2096" i="5" l="1"/>
  <c r="B2095" i="5"/>
  <c r="A2793" i="5"/>
  <c r="B2792" i="5"/>
  <c r="D2793" i="5"/>
  <c r="C2794" i="5"/>
  <c r="J2792" i="5"/>
  <c r="K2792" i="5" s="1"/>
  <c r="L2792" i="5"/>
  <c r="E2794" i="5"/>
  <c r="F2793" i="5"/>
  <c r="G2793" i="5"/>
  <c r="D2260" i="5"/>
  <c r="C2261" i="5"/>
  <c r="E2264" i="5"/>
  <c r="G2263" i="5"/>
  <c r="F2263" i="5"/>
  <c r="L2262" i="5"/>
  <c r="J2262" i="5"/>
  <c r="K2262" i="5" s="1"/>
  <c r="M1762" i="5"/>
  <c r="J1763" i="5"/>
  <c r="K1763" i="5" s="1"/>
  <c r="L1763" i="5"/>
  <c r="C1770" i="5"/>
  <c r="D1769" i="5"/>
  <c r="E1765" i="5"/>
  <c r="F1764" i="5"/>
  <c r="G1764" i="5"/>
  <c r="B1305" i="5"/>
  <c r="A1306" i="5"/>
  <c r="D1306" i="5"/>
  <c r="E1298" i="5"/>
  <c r="F1297" i="5"/>
  <c r="G1297" i="5"/>
  <c r="J1296" i="5"/>
  <c r="K1296" i="5" s="1"/>
  <c r="L1296" i="5"/>
  <c r="M1295" i="5"/>
  <c r="L387" i="5"/>
  <c r="J387" i="5"/>
  <c r="K387" i="5" s="1"/>
  <c r="M386" i="5"/>
  <c r="A387" i="5"/>
  <c r="B386" i="5"/>
  <c r="E389" i="5"/>
  <c r="F389" i="5" s="1"/>
  <c r="G388" i="5"/>
  <c r="C387" i="5"/>
  <c r="D387" i="5" s="1"/>
  <c r="B2096" i="5" l="1"/>
  <c r="A2097" i="5"/>
  <c r="C2795" i="5"/>
  <c r="D2794" i="5"/>
  <c r="M2792" i="5"/>
  <c r="A2794" i="5"/>
  <c r="B2793" i="5"/>
  <c r="E2795" i="5"/>
  <c r="F2794" i="5"/>
  <c r="G2794" i="5"/>
  <c r="J2793" i="5"/>
  <c r="K2793" i="5" s="1"/>
  <c r="L2793" i="5"/>
  <c r="D2261" i="5"/>
  <c r="C2262" i="5"/>
  <c r="M2262" i="5"/>
  <c r="J2263" i="5"/>
  <c r="K2263" i="5" s="1"/>
  <c r="L2263" i="5"/>
  <c r="E2265" i="5"/>
  <c r="G2264" i="5"/>
  <c r="F2264" i="5"/>
  <c r="C1771" i="5"/>
  <c r="D1770" i="5"/>
  <c r="M1763" i="5"/>
  <c r="J1764" i="5"/>
  <c r="K1764" i="5" s="1"/>
  <c r="L1764" i="5"/>
  <c r="G1765" i="5"/>
  <c r="E1766" i="5"/>
  <c r="F1765" i="5"/>
  <c r="B1306" i="5"/>
  <c r="A1307" i="5"/>
  <c r="J1297" i="5"/>
  <c r="K1297" i="5" s="1"/>
  <c r="L1297" i="5"/>
  <c r="F1298" i="5"/>
  <c r="E1299" i="5"/>
  <c r="G1298" i="5"/>
  <c r="D1307" i="5"/>
  <c r="M1296" i="5"/>
  <c r="L388" i="5"/>
  <c r="J388" i="5"/>
  <c r="K388" i="5" s="1"/>
  <c r="M387" i="5"/>
  <c r="A388" i="5"/>
  <c r="B387" i="5"/>
  <c r="E390" i="5"/>
  <c r="F390" i="5" s="1"/>
  <c r="G389" i="5"/>
  <c r="C388" i="5"/>
  <c r="D388" i="5" s="1"/>
  <c r="B2097" i="5" l="1"/>
  <c r="A2098" i="5"/>
  <c r="A2795" i="5"/>
  <c r="B2794" i="5"/>
  <c r="C2796" i="5"/>
  <c r="D2795" i="5"/>
  <c r="M2793" i="5"/>
  <c r="J2794" i="5"/>
  <c r="K2794" i="5" s="1"/>
  <c r="L2794" i="5"/>
  <c r="E2796" i="5"/>
  <c r="F2795" i="5"/>
  <c r="G2795" i="5"/>
  <c r="D2262" i="5"/>
  <c r="C2263" i="5"/>
  <c r="J2264" i="5"/>
  <c r="K2264" i="5" s="1"/>
  <c r="M2264" i="5" s="1"/>
  <c r="L2264" i="5"/>
  <c r="E2266" i="5"/>
  <c r="G2265" i="5"/>
  <c r="F2265" i="5"/>
  <c r="M2263" i="5"/>
  <c r="M1764" i="5"/>
  <c r="E1767" i="5"/>
  <c r="F1766" i="5"/>
  <c r="G1766" i="5"/>
  <c r="J1765" i="5"/>
  <c r="K1765" i="5" s="1"/>
  <c r="L1765" i="5"/>
  <c r="C1772" i="5"/>
  <c r="D1771" i="5"/>
  <c r="B1307" i="5"/>
  <c r="A1308" i="5"/>
  <c r="F1299" i="5"/>
  <c r="E1300" i="5"/>
  <c r="G1299" i="5"/>
  <c r="J1298" i="5"/>
  <c r="K1298" i="5" s="1"/>
  <c r="M1298" i="5" s="1"/>
  <c r="L1298" i="5"/>
  <c r="D1308" i="5"/>
  <c r="M1297" i="5"/>
  <c r="L389" i="5"/>
  <c r="J389" i="5"/>
  <c r="K389" i="5" s="1"/>
  <c r="M388" i="5"/>
  <c r="A389" i="5"/>
  <c r="B388" i="5"/>
  <c r="E391" i="5"/>
  <c r="F391" i="5" s="1"/>
  <c r="G390" i="5"/>
  <c r="C389" i="5"/>
  <c r="D389" i="5" s="1"/>
  <c r="A2099" i="5" l="1"/>
  <c r="B2098" i="5"/>
  <c r="C2797" i="5"/>
  <c r="D2796" i="5"/>
  <c r="A2796" i="5"/>
  <c r="B2795" i="5"/>
  <c r="M2794" i="5"/>
  <c r="J2795" i="5"/>
  <c r="K2795" i="5" s="1"/>
  <c r="L2795" i="5"/>
  <c r="F2796" i="5"/>
  <c r="G2796" i="5"/>
  <c r="E2797" i="5"/>
  <c r="D2263" i="5"/>
  <c r="C2264" i="5"/>
  <c r="J2265" i="5"/>
  <c r="K2265" i="5" s="1"/>
  <c r="L2265" i="5"/>
  <c r="E2267" i="5"/>
  <c r="G2266" i="5"/>
  <c r="F2266" i="5"/>
  <c r="J1766" i="5"/>
  <c r="K1766" i="5" s="1"/>
  <c r="L1766" i="5"/>
  <c r="E1768" i="5"/>
  <c r="G1767" i="5"/>
  <c r="F1767" i="5"/>
  <c r="C1773" i="5"/>
  <c r="D1772" i="5"/>
  <c r="M1765" i="5"/>
  <c r="A1309" i="5"/>
  <c r="B1308" i="5"/>
  <c r="J1299" i="5"/>
  <c r="K1299" i="5" s="1"/>
  <c r="M1299" i="5" s="1"/>
  <c r="L1299" i="5"/>
  <c r="D1309" i="5"/>
  <c r="F1300" i="5"/>
  <c r="E1301" i="5"/>
  <c r="G1300" i="5"/>
  <c r="M389" i="5"/>
  <c r="L390" i="5"/>
  <c r="J390" i="5"/>
  <c r="K390" i="5" s="1"/>
  <c r="M390" i="5" s="1"/>
  <c r="A390" i="5"/>
  <c r="B389" i="5"/>
  <c r="E392" i="5"/>
  <c r="F392" i="5" s="1"/>
  <c r="G391" i="5"/>
  <c r="A2100" i="5" l="1"/>
  <c r="B2099" i="5"/>
  <c r="B2796" i="5"/>
  <c r="A2797" i="5"/>
  <c r="D2797" i="5"/>
  <c r="C2798" i="5"/>
  <c r="M2795" i="5"/>
  <c r="E2798" i="5"/>
  <c r="F2797" i="5"/>
  <c r="G2797" i="5"/>
  <c r="J2796" i="5"/>
  <c r="K2796" i="5" s="1"/>
  <c r="L2796" i="5"/>
  <c r="D2264" i="5"/>
  <c r="C2265" i="5"/>
  <c r="J2266" i="5"/>
  <c r="K2266" i="5" s="1"/>
  <c r="L2266" i="5"/>
  <c r="F2267" i="5"/>
  <c r="G2267" i="5"/>
  <c r="M2265" i="5"/>
  <c r="D1773" i="5"/>
  <c r="C1774" i="5"/>
  <c r="L1767" i="5"/>
  <c r="J1767" i="5"/>
  <c r="K1767" i="5" s="1"/>
  <c r="E1769" i="5"/>
  <c r="G1768" i="5"/>
  <c r="F1768" i="5"/>
  <c r="M1766" i="5"/>
  <c r="B1309" i="5"/>
  <c r="A1310" i="5"/>
  <c r="D1310" i="5"/>
  <c r="J1300" i="5"/>
  <c r="K1300" i="5" s="1"/>
  <c r="L1300" i="5"/>
  <c r="F1301" i="5"/>
  <c r="E1302" i="5"/>
  <c r="G1301" i="5"/>
  <c r="L391" i="5"/>
  <c r="J391" i="5"/>
  <c r="K391" i="5" s="1"/>
  <c r="A391" i="5"/>
  <c r="B390" i="5"/>
  <c r="E393" i="5"/>
  <c r="F393" i="5" s="1"/>
  <c r="G392" i="5"/>
  <c r="C391" i="5"/>
  <c r="D391" i="5" s="1"/>
  <c r="B2100" i="5" l="1"/>
  <c r="A2101" i="5"/>
  <c r="D2798" i="5"/>
  <c r="C2799" i="5"/>
  <c r="A2798" i="5"/>
  <c r="B2797" i="5"/>
  <c r="J2797" i="5"/>
  <c r="K2797" i="5" s="1"/>
  <c r="M2797" i="5" s="1"/>
  <c r="L2797" i="5"/>
  <c r="F2798" i="5"/>
  <c r="G2798" i="5"/>
  <c r="E2799" i="5"/>
  <c r="M2796" i="5"/>
  <c r="C2266" i="5"/>
  <c r="D2265" i="5"/>
  <c r="J2267" i="5"/>
  <c r="K2267" i="5" s="1"/>
  <c r="L2267" i="5"/>
  <c r="F2268" i="5"/>
  <c r="E2269" i="5"/>
  <c r="G2268" i="5"/>
  <c r="M2266" i="5"/>
  <c r="J1768" i="5"/>
  <c r="K1768" i="5" s="1"/>
  <c r="L1768" i="5"/>
  <c r="E1770" i="5"/>
  <c r="G1769" i="5"/>
  <c r="F1769" i="5"/>
  <c r="M1767" i="5"/>
  <c r="D1774" i="5"/>
  <c r="C1775" i="5"/>
  <c r="B1310" i="5"/>
  <c r="A1311" i="5"/>
  <c r="F1302" i="5"/>
  <c r="E1303" i="5"/>
  <c r="G1302" i="5"/>
  <c r="M1300" i="5"/>
  <c r="D1311" i="5"/>
  <c r="J1301" i="5"/>
  <c r="K1301" i="5" s="1"/>
  <c r="L1301" i="5"/>
  <c r="L392" i="5"/>
  <c r="J392" i="5"/>
  <c r="K392" i="5" s="1"/>
  <c r="M391" i="5"/>
  <c r="A392" i="5"/>
  <c r="B391" i="5"/>
  <c r="E394" i="5"/>
  <c r="G393" i="5"/>
  <c r="C392" i="5"/>
  <c r="D392" i="5" s="1"/>
  <c r="F394" i="5" l="1"/>
  <c r="E395" i="5"/>
  <c r="B2101" i="5"/>
  <c r="A2102" i="5"/>
  <c r="A2799" i="5"/>
  <c r="B2798" i="5"/>
  <c r="C2800" i="5"/>
  <c r="D2799" i="5"/>
  <c r="E2800" i="5"/>
  <c r="F2799" i="5"/>
  <c r="G2799" i="5"/>
  <c r="J2798" i="5"/>
  <c r="K2798" i="5" s="1"/>
  <c r="L2798" i="5"/>
  <c r="C2267" i="5"/>
  <c r="D2266" i="5"/>
  <c r="L2268" i="5"/>
  <c r="J2268" i="5"/>
  <c r="K2268" i="5" s="1"/>
  <c r="F2269" i="5"/>
  <c r="E2270" i="5"/>
  <c r="G2269" i="5"/>
  <c r="M2267" i="5"/>
  <c r="J1769" i="5"/>
  <c r="K1769" i="5" s="1"/>
  <c r="M1769" i="5" s="1"/>
  <c r="L1769" i="5"/>
  <c r="E1771" i="5"/>
  <c r="F1770" i="5"/>
  <c r="G1770" i="5"/>
  <c r="D1775" i="5"/>
  <c r="C1776" i="5"/>
  <c r="M1768" i="5"/>
  <c r="B1311" i="5"/>
  <c r="A1312" i="5"/>
  <c r="D1312" i="5"/>
  <c r="M1301" i="5"/>
  <c r="J1302" i="5"/>
  <c r="K1302" i="5" s="1"/>
  <c r="M1302" i="5" s="1"/>
  <c r="L1302" i="5"/>
  <c r="F1303" i="5"/>
  <c r="E1304" i="5"/>
  <c r="G1303" i="5"/>
  <c r="L393" i="5"/>
  <c r="J393" i="5"/>
  <c r="K393" i="5" s="1"/>
  <c r="M392" i="5"/>
  <c r="A393" i="5"/>
  <c r="B392" i="5"/>
  <c r="E397" i="5"/>
  <c r="F397" i="5" s="1"/>
  <c r="G394" i="5"/>
  <c r="C393" i="5"/>
  <c r="D393" i="5" s="1"/>
  <c r="G395" i="5" l="1"/>
  <c r="F395" i="5"/>
  <c r="B2102" i="5"/>
  <c r="A2103" i="5"/>
  <c r="C2801" i="5"/>
  <c r="D2800" i="5"/>
  <c r="A2800" i="5"/>
  <c r="B2799" i="5"/>
  <c r="J2799" i="5"/>
  <c r="K2799" i="5" s="1"/>
  <c r="L2799" i="5"/>
  <c r="E2801" i="5"/>
  <c r="G2800" i="5"/>
  <c r="F2800" i="5"/>
  <c r="M2798" i="5"/>
  <c r="D2267" i="5"/>
  <c r="L2269" i="5"/>
  <c r="J2269" i="5"/>
  <c r="K2269" i="5" s="1"/>
  <c r="G2270" i="5"/>
  <c r="F2270" i="5"/>
  <c r="E2271" i="5"/>
  <c r="M2268" i="5"/>
  <c r="J1770" i="5"/>
  <c r="K1770" i="5" s="1"/>
  <c r="L1770" i="5"/>
  <c r="F1771" i="5"/>
  <c r="E1772" i="5"/>
  <c r="G1771" i="5"/>
  <c r="D1776" i="5"/>
  <c r="C1777" i="5"/>
  <c r="A1313" i="5"/>
  <c r="B1312" i="5"/>
  <c r="D1313" i="5"/>
  <c r="J1303" i="5"/>
  <c r="K1303" i="5" s="1"/>
  <c r="M1303" i="5" s="1"/>
  <c r="L1303" i="5"/>
  <c r="E1305" i="5"/>
  <c r="G1304" i="5"/>
  <c r="F1304" i="5"/>
  <c r="L394" i="5"/>
  <c r="J394" i="5"/>
  <c r="K394" i="5" s="1"/>
  <c r="M393" i="5"/>
  <c r="A394" i="5"/>
  <c r="A395" i="5" s="1"/>
  <c r="B395" i="5" s="1"/>
  <c r="B393" i="5"/>
  <c r="E398" i="5"/>
  <c r="F398" i="5" s="1"/>
  <c r="G397" i="5"/>
  <c r="C394" i="5"/>
  <c r="D394" i="5" l="1"/>
  <c r="C395" i="5"/>
  <c r="D395" i="5" s="1"/>
  <c r="L395" i="5"/>
  <c r="J395" i="5"/>
  <c r="K395" i="5" s="1"/>
  <c r="A2104" i="5"/>
  <c r="B2103" i="5"/>
  <c r="A2801" i="5"/>
  <c r="B2800" i="5"/>
  <c r="C2802" i="5"/>
  <c r="D2801" i="5"/>
  <c r="J2800" i="5"/>
  <c r="K2800" i="5" s="1"/>
  <c r="M2800" i="5" s="1"/>
  <c r="L2800" i="5"/>
  <c r="E2802" i="5"/>
  <c r="G2801" i="5"/>
  <c r="F2801" i="5"/>
  <c r="M2799" i="5"/>
  <c r="D2268" i="5"/>
  <c r="C2269" i="5"/>
  <c r="G2271" i="5"/>
  <c r="F2271" i="5"/>
  <c r="E2272" i="5"/>
  <c r="J2270" i="5"/>
  <c r="K2270" i="5" s="1"/>
  <c r="L2270" i="5"/>
  <c r="M2269" i="5"/>
  <c r="J1771" i="5"/>
  <c r="K1771" i="5" s="1"/>
  <c r="L1771" i="5"/>
  <c r="F1772" i="5"/>
  <c r="E1773" i="5"/>
  <c r="G1772" i="5"/>
  <c r="C1778" i="5"/>
  <c r="D1777" i="5"/>
  <c r="M1770" i="5"/>
  <c r="B1313" i="5"/>
  <c r="A1314" i="5"/>
  <c r="J1304" i="5"/>
  <c r="K1304" i="5" s="1"/>
  <c r="M1304" i="5" s="1"/>
  <c r="L1304" i="5"/>
  <c r="E1306" i="5"/>
  <c r="F1305" i="5"/>
  <c r="G1305" i="5"/>
  <c r="D1314" i="5"/>
  <c r="L397" i="5"/>
  <c r="J397" i="5"/>
  <c r="K397" i="5" s="1"/>
  <c r="M394" i="5"/>
  <c r="A396" i="5"/>
  <c r="B394" i="5"/>
  <c r="E399" i="5"/>
  <c r="F399" i="5" s="1"/>
  <c r="G398" i="5"/>
  <c r="M395" i="5" l="1"/>
  <c r="A2105" i="5"/>
  <c r="B2104" i="5"/>
  <c r="C2803" i="5"/>
  <c r="D2802" i="5"/>
  <c r="A2802" i="5"/>
  <c r="B2801" i="5"/>
  <c r="J2801" i="5"/>
  <c r="K2801" i="5" s="1"/>
  <c r="L2801" i="5"/>
  <c r="E2803" i="5"/>
  <c r="F2802" i="5"/>
  <c r="G2802" i="5"/>
  <c r="D2269" i="5"/>
  <c r="C2270" i="5"/>
  <c r="M2270" i="5"/>
  <c r="G2272" i="5"/>
  <c r="F2272" i="5"/>
  <c r="E2273" i="5"/>
  <c r="J2271" i="5"/>
  <c r="K2271" i="5" s="1"/>
  <c r="L2271" i="5"/>
  <c r="C1779" i="5"/>
  <c r="D1778" i="5"/>
  <c r="F1773" i="5"/>
  <c r="G1773" i="5"/>
  <c r="E1774" i="5"/>
  <c r="J1772" i="5"/>
  <c r="K1772" i="5" s="1"/>
  <c r="L1772" i="5"/>
  <c r="M1771" i="5"/>
  <c r="B1314" i="5"/>
  <c r="A1315" i="5"/>
  <c r="J1305" i="5"/>
  <c r="K1305" i="5" s="1"/>
  <c r="M1305" i="5" s="1"/>
  <c r="L1305" i="5"/>
  <c r="F1306" i="5"/>
  <c r="E1307" i="5"/>
  <c r="G1306" i="5"/>
  <c r="D1315" i="5"/>
  <c r="L398" i="5"/>
  <c r="J398" i="5"/>
  <c r="K398" i="5" s="1"/>
  <c r="M397" i="5"/>
  <c r="A397" i="5"/>
  <c r="B396" i="5"/>
  <c r="E400" i="5"/>
  <c r="F400" i="5" s="1"/>
  <c r="G399" i="5"/>
  <c r="C397" i="5"/>
  <c r="D397" i="5" s="1"/>
  <c r="A2106" i="5" l="1"/>
  <c r="B2105" i="5"/>
  <c r="A2803" i="5"/>
  <c r="B2802" i="5"/>
  <c r="C2804" i="5"/>
  <c r="D2803" i="5"/>
  <c r="J2802" i="5"/>
  <c r="K2802" i="5" s="1"/>
  <c r="L2802" i="5"/>
  <c r="E2804" i="5"/>
  <c r="F2803" i="5"/>
  <c r="G2803" i="5"/>
  <c r="M2801" i="5"/>
  <c r="C2271" i="5"/>
  <c r="D2270" i="5"/>
  <c r="M2271" i="5"/>
  <c r="E2274" i="5"/>
  <c r="G2273" i="5"/>
  <c r="F2273" i="5"/>
  <c r="J2272" i="5"/>
  <c r="K2272" i="5" s="1"/>
  <c r="L2272" i="5"/>
  <c r="M1772" i="5"/>
  <c r="F1774" i="5"/>
  <c r="G1774" i="5"/>
  <c r="E1775" i="5"/>
  <c r="J1773" i="5"/>
  <c r="K1773" i="5" s="1"/>
  <c r="M1773" i="5" s="1"/>
  <c r="L1773" i="5"/>
  <c r="C1780" i="5"/>
  <c r="D1779" i="5"/>
  <c r="A1316" i="5"/>
  <c r="B1315" i="5"/>
  <c r="J1306" i="5"/>
  <c r="K1306" i="5" s="1"/>
  <c r="L1306" i="5"/>
  <c r="F1307" i="5"/>
  <c r="E1308" i="5"/>
  <c r="G1307" i="5"/>
  <c r="D1316" i="5"/>
  <c r="L399" i="5"/>
  <c r="J399" i="5"/>
  <c r="K399" i="5" s="1"/>
  <c r="M398" i="5"/>
  <c r="A398" i="5"/>
  <c r="B397" i="5"/>
  <c r="E401" i="5"/>
  <c r="F401" i="5" s="1"/>
  <c r="G400" i="5"/>
  <c r="C398" i="5"/>
  <c r="D398" i="5" s="1"/>
  <c r="A2107" i="5" l="1"/>
  <c r="B2106" i="5"/>
  <c r="C2805" i="5"/>
  <c r="D2804" i="5"/>
  <c r="A2804" i="5"/>
  <c r="B2803" i="5"/>
  <c r="J2803" i="5"/>
  <c r="K2803" i="5" s="1"/>
  <c r="M2803" i="5" s="1"/>
  <c r="L2803" i="5"/>
  <c r="E2805" i="5"/>
  <c r="F2804" i="5"/>
  <c r="G2804" i="5"/>
  <c r="M2802" i="5"/>
  <c r="D2271" i="5"/>
  <c r="C2272" i="5"/>
  <c r="M2272" i="5"/>
  <c r="J2273" i="5"/>
  <c r="K2273" i="5" s="1"/>
  <c r="L2273" i="5"/>
  <c r="E2275" i="5"/>
  <c r="G2274" i="5"/>
  <c r="F2274" i="5"/>
  <c r="E1776" i="5"/>
  <c r="F1775" i="5"/>
  <c r="G1775" i="5"/>
  <c r="J1774" i="5"/>
  <c r="K1774" i="5" s="1"/>
  <c r="L1774" i="5"/>
  <c r="C1781" i="5"/>
  <c r="D1780" i="5"/>
  <c r="A1317" i="5"/>
  <c r="B1316" i="5"/>
  <c r="D1317" i="5"/>
  <c r="F1308" i="5"/>
  <c r="E1309" i="5"/>
  <c r="G1308" i="5"/>
  <c r="J1307" i="5"/>
  <c r="K1307" i="5" s="1"/>
  <c r="L1307" i="5"/>
  <c r="M1306" i="5"/>
  <c r="L400" i="5"/>
  <c r="J400" i="5"/>
  <c r="K400" i="5" s="1"/>
  <c r="M399" i="5"/>
  <c r="A399" i="5"/>
  <c r="B398" i="5"/>
  <c r="E402" i="5"/>
  <c r="F402" i="5" s="1"/>
  <c r="G401" i="5"/>
  <c r="C399" i="5"/>
  <c r="D399" i="5" s="1"/>
  <c r="B2107" i="5" l="1"/>
  <c r="A2108" i="5"/>
  <c r="A2805" i="5"/>
  <c r="B2804" i="5"/>
  <c r="C2806" i="5"/>
  <c r="D2805" i="5"/>
  <c r="J2804" i="5"/>
  <c r="K2804" i="5" s="1"/>
  <c r="L2804" i="5"/>
  <c r="E2806" i="5"/>
  <c r="F2805" i="5"/>
  <c r="G2805" i="5"/>
  <c r="C2273" i="5"/>
  <c r="D2272" i="5"/>
  <c r="J2274" i="5"/>
  <c r="K2274" i="5" s="1"/>
  <c r="L2274" i="5"/>
  <c r="E2276" i="5"/>
  <c r="F2275" i="5"/>
  <c r="G2275" i="5"/>
  <c r="M2273" i="5"/>
  <c r="M1774" i="5"/>
  <c r="L1775" i="5"/>
  <c r="J1775" i="5"/>
  <c r="K1775" i="5" s="1"/>
  <c r="D1781" i="5"/>
  <c r="C1782" i="5"/>
  <c r="E1777" i="5"/>
  <c r="F1776" i="5"/>
  <c r="G1776" i="5"/>
  <c r="A1318" i="5"/>
  <c r="B1317" i="5"/>
  <c r="J1308" i="5"/>
  <c r="K1308" i="5" s="1"/>
  <c r="M1308" i="5" s="1"/>
  <c r="L1308" i="5"/>
  <c r="F1309" i="5"/>
  <c r="E1310" i="5"/>
  <c r="G1309" i="5"/>
  <c r="D1318" i="5"/>
  <c r="M1307" i="5"/>
  <c r="L401" i="5"/>
  <c r="J401" i="5"/>
  <c r="K401" i="5" s="1"/>
  <c r="M400" i="5"/>
  <c r="A400" i="5"/>
  <c r="B399" i="5"/>
  <c r="E403" i="5"/>
  <c r="F403" i="5" s="1"/>
  <c r="G402" i="5"/>
  <c r="C400" i="5"/>
  <c r="D400" i="5" s="1"/>
  <c r="A2109" i="5" l="1"/>
  <c r="B2108" i="5"/>
  <c r="C2807" i="5"/>
  <c r="D2806" i="5"/>
  <c r="B2805" i="5"/>
  <c r="A2806" i="5"/>
  <c r="J2805" i="5"/>
  <c r="K2805" i="5" s="1"/>
  <c r="M2805" i="5" s="1"/>
  <c r="L2805" i="5"/>
  <c r="E2807" i="5"/>
  <c r="F2806" i="5"/>
  <c r="G2806" i="5"/>
  <c r="M2804" i="5"/>
  <c r="C2274" i="5"/>
  <c r="D2273" i="5"/>
  <c r="J2275" i="5"/>
  <c r="K2275" i="5" s="1"/>
  <c r="L2275" i="5"/>
  <c r="F2276" i="5"/>
  <c r="E2277" i="5"/>
  <c r="G2276" i="5"/>
  <c r="M2274" i="5"/>
  <c r="L1776" i="5"/>
  <c r="J1776" i="5"/>
  <c r="K1776" i="5" s="1"/>
  <c r="M1775" i="5"/>
  <c r="D1782" i="5"/>
  <c r="C1783" i="5"/>
  <c r="E1778" i="5"/>
  <c r="F1777" i="5"/>
  <c r="G1777" i="5"/>
  <c r="A1319" i="5"/>
  <c r="B1318" i="5"/>
  <c r="F1310" i="5"/>
  <c r="E1311" i="5"/>
  <c r="G1310" i="5"/>
  <c r="L1309" i="5"/>
  <c r="J1309" i="5"/>
  <c r="K1309" i="5" s="1"/>
  <c r="D1319" i="5"/>
  <c r="M401" i="5"/>
  <c r="L402" i="5"/>
  <c r="J402" i="5"/>
  <c r="K402" i="5" s="1"/>
  <c r="A401" i="5"/>
  <c r="B400" i="5"/>
  <c r="E404" i="5"/>
  <c r="F404" i="5" s="1"/>
  <c r="G403" i="5"/>
  <c r="C401" i="5"/>
  <c r="D401" i="5" s="1"/>
  <c r="B2109" i="5" l="1"/>
  <c r="A2110" i="5"/>
  <c r="A2807" i="5"/>
  <c r="B2806" i="5"/>
  <c r="C2808" i="5"/>
  <c r="D2807" i="5"/>
  <c r="J2806" i="5"/>
  <c r="K2806" i="5" s="1"/>
  <c r="M2806" i="5" s="1"/>
  <c r="L2806" i="5"/>
  <c r="E2808" i="5"/>
  <c r="F2807" i="5"/>
  <c r="G2807" i="5"/>
  <c r="C2275" i="5"/>
  <c r="D2274" i="5"/>
  <c r="L2276" i="5"/>
  <c r="J2276" i="5"/>
  <c r="K2276" i="5" s="1"/>
  <c r="M2276" i="5" s="1"/>
  <c r="F2277" i="5"/>
  <c r="E2278" i="5"/>
  <c r="G2277" i="5"/>
  <c r="M2275" i="5"/>
  <c r="D1783" i="5"/>
  <c r="C1784" i="5"/>
  <c r="M1776" i="5"/>
  <c r="J1777" i="5"/>
  <c r="K1777" i="5" s="1"/>
  <c r="L1777" i="5"/>
  <c r="E1779" i="5"/>
  <c r="F1778" i="5"/>
  <c r="G1778" i="5"/>
  <c r="A1320" i="5"/>
  <c r="B1319" i="5"/>
  <c r="L1310" i="5"/>
  <c r="J1310" i="5"/>
  <c r="K1310" i="5" s="1"/>
  <c r="G1311" i="5"/>
  <c r="F1311" i="5"/>
  <c r="E1312" i="5"/>
  <c r="M1309" i="5"/>
  <c r="D1320" i="5"/>
  <c r="L403" i="5"/>
  <c r="J403" i="5"/>
  <c r="K403" i="5" s="1"/>
  <c r="M402" i="5"/>
  <c r="A402" i="5"/>
  <c r="B401" i="5"/>
  <c r="E405" i="5"/>
  <c r="G404" i="5"/>
  <c r="C402" i="5"/>
  <c r="D402" i="5" s="1"/>
  <c r="F405" i="5" l="1"/>
  <c r="E406" i="5"/>
  <c r="E407" i="5" s="1"/>
  <c r="B2110" i="5"/>
  <c r="A2111" i="5"/>
  <c r="C2809" i="5"/>
  <c r="D2808" i="5"/>
  <c r="A2808" i="5"/>
  <c r="B2807" i="5"/>
  <c r="L2807" i="5"/>
  <c r="J2807" i="5"/>
  <c r="K2807" i="5" s="1"/>
  <c r="E2809" i="5"/>
  <c r="G2808" i="5"/>
  <c r="F2808" i="5"/>
  <c r="D2275" i="5"/>
  <c r="C2276" i="5"/>
  <c r="L2277" i="5"/>
  <c r="J2277" i="5"/>
  <c r="K2277" i="5" s="1"/>
  <c r="G2278" i="5"/>
  <c r="F2278" i="5"/>
  <c r="E2279" i="5"/>
  <c r="E1780" i="5"/>
  <c r="F1779" i="5"/>
  <c r="G1779" i="5"/>
  <c r="M1777" i="5"/>
  <c r="J1778" i="5"/>
  <c r="K1778" i="5" s="1"/>
  <c r="L1778" i="5"/>
  <c r="D1784" i="5"/>
  <c r="C1785" i="5"/>
  <c r="B1320" i="5"/>
  <c r="A1321" i="5"/>
  <c r="D1321" i="5"/>
  <c r="E1313" i="5"/>
  <c r="G1312" i="5"/>
  <c r="F1312" i="5"/>
  <c r="J1311" i="5"/>
  <c r="K1311" i="5" s="1"/>
  <c r="L1311" i="5"/>
  <c r="M1310" i="5"/>
  <c r="M403" i="5"/>
  <c r="L404" i="5"/>
  <c r="J404" i="5"/>
  <c r="K404" i="5" s="1"/>
  <c r="A403" i="5"/>
  <c r="B402" i="5"/>
  <c r="E408" i="5"/>
  <c r="F408" i="5" s="1"/>
  <c r="G405" i="5"/>
  <c r="C403" i="5"/>
  <c r="D403" i="5" s="1"/>
  <c r="F407" i="5" l="1"/>
  <c r="G407" i="5"/>
  <c r="F406" i="5"/>
  <c r="G406" i="5"/>
  <c r="A2112" i="5"/>
  <c r="B2111" i="5"/>
  <c r="A2809" i="5"/>
  <c r="B2808" i="5"/>
  <c r="C2810" i="5"/>
  <c r="D2809" i="5"/>
  <c r="J2808" i="5"/>
  <c r="K2808" i="5" s="1"/>
  <c r="L2808" i="5"/>
  <c r="E2810" i="5"/>
  <c r="F2809" i="5"/>
  <c r="G2809" i="5"/>
  <c r="M2807" i="5"/>
  <c r="D2276" i="5"/>
  <c r="C2277" i="5"/>
  <c r="G2279" i="5"/>
  <c r="F2279" i="5"/>
  <c r="E2280" i="5"/>
  <c r="L2278" i="5"/>
  <c r="J2278" i="5"/>
  <c r="K2278" i="5" s="1"/>
  <c r="M2277" i="5"/>
  <c r="M1778" i="5"/>
  <c r="C1786" i="5"/>
  <c r="D1785" i="5"/>
  <c r="J1779" i="5"/>
  <c r="K1779" i="5" s="1"/>
  <c r="L1779" i="5"/>
  <c r="E1781" i="5"/>
  <c r="F1780" i="5"/>
  <c r="G1780" i="5"/>
  <c r="B1321" i="5"/>
  <c r="A1322" i="5"/>
  <c r="J1312" i="5"/>
  <c r="K1312" i="5" s="1"/>
  <c r="L1312" i="5"/>
  <c r="E1314" i="5"/>
  <c r="F1313" i="5"/>
  <c r="G1313" i="5"/>
  <c r="M1311" i="5"/>
  <c r="D1322" i="5"/>
  <c r="L405" i="5"/>
  <c r="J405" i="5"/>
  <c r="K405" i="5" s="1"/>
  <c r="M404" i="5"/>
  <c r="A404" i="5"/>
  <c r="B403" i="5"/>
  <c r="E409" i="5"/>
  <c r="F409" i="5" s="1"/>
  <c r="G408" i="5"/>
  <c r="C404" i="5"/>
  <c r="D404" i="5" s="1"/>
  <c r="L407" i="5" l="1"/>
  <c r="J407" i="5"/>
  <c r="K407" i="5" s="1"/>
  <c r="L406" i="5"/>
  <c r="J406" i="5"/>
  <c r="K406" i="5" s="1"/>
  <c r="A2113" i="5"/>
  <c r="B2112" i="5"/>
  <c r="C2811" i="5"/>
  <c r="D2810" i="5"/>
  <c r="A2810" i="5"/>
  <c r="B2809" i="5"/>
  <c r="E2811" i="5"/>
  <c r="F2810" i="5"/>
  <c r="G2810" i="5"/>
  <c r="J2809" i="5"/>
  <c r="K2809" i="5" s="1"/>
  <c r="L2809" i="5"/>
  <c r="M2808" i="5"/>
  <c r="D2277" i="5"/>
  <c r="C2278" i="5"/>
  <c r="M2278" i="5"/>
  <c r="G2280" i="5"/>
  <c r="F2280" i="5"/>
  <c r="E2281" i="5"/>
  <c r="J2279" i="5"/>
  <c r="K2279" i="5" s="1"/>
  <c r="L2279" i="5"/>
  <c r="M1779" i="5"/>
  <c r="J1780" i="5"/>
  <c r="K1780" i="5" s="1"/>
  <c r="L1780" i="5"/>
  <c r="C1787" i="5"/>
  <c r="D1786" i="5"/>
  <c r="E1782" i="5"/>
  <c r="G1781" i="5"/>
  <c r="F1781" i="5"/>
  <c r="B1322" i="5"/>
  <c r="A1323" i="5"/>
  <c r="L1313" i="5"/>
  <c r="J1313" i="5"/>
  <c r="K1313" i="5" s="1"/>
  <c r="F1314" i="5"/>
  <c r="E1315" i="5"/>
  <c r="G1314" i="5"/>
  <c r="D1323" i="5"/>
  <c r="M1312" i="5"/>
  <c r="L408" i="5"/>
  <c r="J408" i="5"/>
  <c r="K408" i="5" s="1"/>
  <c r="M405" i="5"/>
  <c r="A405" i="5"/>
  <c r="A406" i="5" s="1"/>
  <c r="B404" i="5"/>
  <c r="E410" i="5"/>
  <c r="F410" i="5" s="1"/>
  <c r="G409" i="5"/>
  <c r="C405" i="5"/>
  <c r="B406" i="5" l="1"/>
  <c r="A407" i="5"/>
  <c r="B407" i="5" s="1"/>
  <c r="M407" i="5"/>
  <c r="D405" i="5"/>
  <c r="C406" i="5"/>
  <c r="M406" i="5"/>
  <c r="B2113" i="5"/>
  <c r="A2114" i="5"/>
  <c r="A2811" i="5"/>
  <c r="B2810" i="5"/>
  <c r="C2812" i="5"/>
  <c r="D2811" i="5"/>
  <c r="M2809" i="5"/>
  <c r="J2810" i="5"/>
  <c r="K2810" i="5" s="1"/>
  <c r="L2810" i="5"/>
  <c r="E2812" i="5"/>
  <c r="F2811" i="5"/>
  <c r="G2811" i="5"/>
  <c r="C2279" i="5"/>
  <c r="D2278" i="5"/>
  <c r="M2279" i="5"/>
  <c r="E2282" i="5"/>
  <c r="G2281" i="5"/>
  <c r="F2281" i="5"/>
  <c r="J2280" i="5"/>
  <c r="K2280" i="5" s="1"/>
  <c r="L2280" i="5"/>
  <c r="C1788" i="5"/>
  <c r="D1787" i="5"/>
  <c r="J1781" i="5"/>
  <c r="K1781" i="5" s="1"/>
  <c r="L1781" i="5"/>
  <c r="M1780" i="5"/>
  <c r="E1783" i="5"/>
  <c r="F1782" i="5"/>
  <c r="G1782" i="5"/>
  <c r="B1323" i="5"/>
  <c r="A1324" i="5"/>
  <c r="D1324" i="5"/>
  <c r="J1314" i="5"/>
  <c r="K1314" i="5" s="1"/>
  <c r="L1314" i="5"/>
  <c r="F1315" i="5"/>
  <c r="E1316" i="5"/>
  <c r="G1315" i="5"/>
  <c r="M1313" i="5"/>
  <c r="L409" i="5"/>
  <c r="J409" i="5"/>
  <c r="K409" i="5" s="1"/>
  <c r="M408" i="5"/>
  <c r="A408" i="5"/>
  <c r="B405" i="5"/>
  <c r="E411" i="5"/>
  <c r="F411" i="5" s="1"/>
  <c r="G410" i="5"/>
  <c r="C408" i="5"/>
  <c r="D408" i="5" s="1"/>
  <c r="D406" i="5" l="1"/>
  <c r="C407" i="5"/>
  <c r="D407" i="5" s="1"/>
  <c r="B2114" i="5"/>
  <c r="A2115" i="5"/>
  <c r="C2813" i="5"/>
  <c r="D2812" i="5"/>
  <c r="A2812" i="5"/>
  <c r="B2811" i="5"/>
  <c r="J2811" i="5"/>
  <c r="K2811" i="5" s="1"/>
  <c r="M2811" i="5" s="1"/>
  <c r="L2811" i="5"/>
  <c r="F2812" i="5"/>
  <c r="E2813" i="5"/>
  <c r="G2812" i="5"/>
  <c r="M2810" i="5"/>
  <c r="D2279" i="5"/>
  <c r="C2280" i="5"/>
  <c r="M2280" i="5"/>
  <c r="J2281" i="5"/>
  <c r="K2281" i="5" s="1"/>
  <c r="L2281" i="5"/>
  <c r="E2283" i="5"/>
  <c r="G2282" i="5"/>
  <c r="F2282" i="5"/>
  <c r="J1782" i="5"/>
  <c r="K1782" i="5" s="1"/>
  <c r="M1782" i="5" s="1"/>
  <c r="L1782" i="5"/>
  <c r="M1781" i="5"/>
  <c r="E1784" i="5"/>
  <c r="G1783" i="5"/>
  <c r="F1783" i="5"/>
  <c r="C1789" i="5"/>
  <c r="D1788" i="5"/>
  <c r="A1325" i="5"/>
  <c r="B1324" i="5"/>
  <c r="M1314" i="5"/>
  <c r="D1325" i="5"/>
  <c r="J1315" i="5"/>
  <c r="K1315" i="5" s="1"/>
  <c r="L1315" i="5"/>
  <c r="F1316" i="5"/>
  <c r="E1317" i="5"/>
  <c r="G1316" i="5"/>
  <c r="L410" i="5"/>
  <c r="J410" i="5"/>
  <c r="K410" i="5" s="1"/>
  <c r="M409" i="5"/>
  <c r="A409" i="5"/>
  <c r="B408" i="5"/>
  <c r="E412" i="5"/>
  <c r="F412" i="5" s="1"/>
  <c r="G411" i="5"/>
  <c r="C409" i="5"/>
  <c r="D409" i="5" s="1"/>
  <c r="B2115" i="5" l="1"/>
  <c r="A2116" i="5"/>
  <c r="A2813" i="5"/>
  <c r="B2812" i="5"/>
  <c r="C2814" i="5"/>
  <c r="D2813" i="5"/>
  <c r="J2812" i="5"/>
  <c r="K2812" i="5" s="1"/>
  <c r="M2812" i="5" s="1"/>
  <c r="L2812" i="5"/>
  <c r="E2814" i="5"/>
  <c r="F2813" i="5"/>
  <c r="G2813" i="5"/>
  <c r="C2281" i="5"/>
  <c r="D2280" i="5"/>
  <c r="J2282" i="5"/>
  <c r="K2282" i="5" s="1"/>
  <c r="L2282" i="5"/>
  <c r="E2284" i="5"/>
  <c r="F2283" i="5"/>
  <c r="G2283" i="5"/>
  <c r="M2281" i="5"/>
  <c r="L1783" i="5"/>
  <c r="J1783" i="5"/>
  <c r="K1783" i="5" s="1"/>
  <c r="E1785" i="5"/>
  <c r="G1784" i="5"/>
  <c r="F1784" i="5"/>
  <c r="D1789" i="5"/>
  <c r="C1790" i="5"/>
  <c r="A1326" i="5"/>
  <c r="B1325" i="5"/>
  <c r="F1317" i="5"/>
  <c r="E1318" i="5"/>
  <c r="G1317" i="5"/>
  <c r="D1326" i="5"/>
  <c r="M1315" i="5"/>
  <c r="J1316" i="5"/>
  <c r="K1316" i="5" s="1"/>
  <c r="L1316" i="5"/>
  <c r="L411" i="5"/>
  <c r="J411" i="5"/>
  <c r="K411" i="5" s="1"/>
  <c r="M410" i="5"/>
  <c r="A410" i="5"/>
  <c r="B409" i="5"/>
  <c r="E413" i="5"/>
  <c r="F413" i="5" s="1"/>
  <c r="G412" i="5"/>
  <c r="C410" i="5"/>
  <c r="D410" i="5" s="1"/>
  <c r="A2117" i="5" l="1"/>
  <c r="B2116" i="5"/>
  <c r="C2815" i="5"/>
  <c r="D2814" i="5"/>
  <c r="B2813" i="5"/>
  <c r="A2814" i="5"/>
  <c r="F2814" i="5"/>
  <c r="G2814" i="5"/>
  <c r="E2815" i="5"/>
  <c r="J2813" i="5"/>
  <c r="K2813" i="5" s="1"/>
  <c r="L2813" i="5"/>
  <c r="C2282" i="5"/>
  <c r="D2281" i="5"/>
  <c r="J2283" i="5"/>
  <c r="K2283" i="5" s="1"/>
  <c r="M2283" i="5" s="1"/>
  <c r="L2283" i="5"/>
  <c r="F2284" i="5"/>
  <c r="E2285" i="5"/>
  <c r="G2284" i="5"/>
  <c r="M2282" i="5"/>
  <c r="D1790" i="5"/>
  <c r="C1791" i="5"/>
  <c r="L1784" i="5"/>
  <c r="J1784" i="5"/>
  <c r="K1784" i="5" s="1"/>
  <c r="E1786" i="5"/>
  <c r="F1785" i="5"/>
  <c r="G1785" i="5"/>
  <c r="M1783" i="5"/>
  <c r="A1327" i="5"/>
  <c r="B1326" i="5"/>
  <c r="D1327" i="5"/>
  <c r="M1316" i="5"/>
  <c r="L1317" i="5"/>
  <c r="J1317" i="5"/>
  <c r="K1317" i="5" s="1"/>
  <c r="F1318" i="5"/>
  <c r="E1319" i="5"/>
  <c r="G1318" i="5"/>
  <c r="M411" i="5"/>
  <c r="L412" i="5"/>
  <c r="J412" i="5"/>
  <c r="K412" i="5" s="1"/>
  <c r="A411" i="5"/>
  <c r="B410" i="5"/>
  <c r="E414" i="5"/>
  <c r="F414" i="5" s="1"/>
  <c r="G413" i="5"/>
  <c r="C411" i="5"/>
  <c r="D411" i="5" s="1"/>
  <c r="C1792" i="5" l="1"/>
  <c r="A2118" i="5"/>
  <c r="B2117" i="5"/>
  <c r="A2815" i="5"/>
  <c r="B2814" i="5"/>
  <c r="C2816" i="5"/>
  <c r="D2815" i="5"/>
  <c r="M2813" i="5"/>
  <c r="E2816" i="5"/>
  <c r="F2815" i="5"/>
  <c r="G2815" i="5"/>
  <c r="J2814" i="5"/>
  <c r="K2814" i="5" s="1"/>
  <c r="L2814" i="5"/>
  <c r="C2283" i="5"/>
  <c r="D2282" i="5"/>
  <c r="L2284" i="5"/>
  <c r="J2284" i="5"/>
  <c r="K2284" i="5" s="1"/>
  <c r="F2285" i="5"/>
  <c r="E2286" i="5"/>
  <c r="G2285" i="5"/>
  <c r="J1785" i="5"/>
  <c r="K1785" i="5" s="1"/>
  <c r="L1785" i="5"/>
  <c r="E1787" i="5"/>
  <c r="F1786" i="5"/>
  <c r="G1786" i="5"/>
  <c r="M1784" i="5"/>
  <c r="D1791" i="5"/>
  <c r="A1328" i="5"/>
  <c r="B1327" i="5"/>
  <c r="M1317" i="5"/>
  <c r="D1328" i="5"/>
  <c r="J1318" i="5"/>
  <c r="K1318" i="5" s="1"/>
  <c r="M1318" i="5" s="1"/>
  <c r="L1318" i="5"/>
  <c r="E1320" i="5"/>
  <c r="F1319" i="5"/>
  <c r="G1319" i="5"/>
  <c r="L413" i="5"/>
  <c r="J413" i="5"/>
  <c r="K413" i="5" s="1"/>
  <c r="M412" i="5"/>
  <c r="A412" i="5"/>
  <c r="B411" i="5"/>
  <c r="E415" i="5"/>
  <c r="F415" i="5" s="1"/>
  <c r="G414" i="5"/>
  <c r="C412" i="5"/>
  <c r="D412" i="5" s="1"/>
  <c r="D1792" i="5" l="1"/>
  <c r="C1793" i="5"/>
  <c r="A2119" i="5"/>
  <c r="B2118" i="5"/>
  <c r="C2817" i="5"/>
  <c r="D2816" i="5"/>
  <c r="A2816" i="5"/>
  <c r="B2815" i="5"/>
  <c r="J2815" i="5"/>
  <c r="K2815" i="5" s="1"/>
  <c r="L2815" i="5"/>
  <c r="E2817" i="5"/>
  <c r="G2816" i="5"/>
  <c r="F2816" i="5"/>
  <c r="M2814" i="5"/>
  <c r="D2283" i="5"/>
  <c r="C2284" i="5"/>
  <c r="L2285" i="5"/>
  <c r="J2285" i="5"/>
  <c r="K2285" i="5" s="1"/>
  <c r="G2286" i="5"/>
  <c r="F2286" i="5"/>
  <c r="E2287" i="5"/>
  <c r="M2284" i="5"/>
  <c r="J1786" i="5"/>
  <c r="K1786" i="5" s="1"/>
  <c r="L1786" i="5"/>
  <c r="F1787" i="5"/>
  <c r="E1788" i="5"/>
  <c r="G1787" i="5"/>
  <c r="D1870" i="5"/>
  <c r="C1871" i="5"/>
  <c r="M1785" i="5"/>
  <c r="B1328" i="5"/>
  <c r="A1329" i="5"/>
  <c r="E1321" i="5"/>
  <c r="F1320" i="5"/>
  <c r="G1320" i="5"/>
  <c r="D1329" i="5"/>
  <c r="J1319" i="5"/>
  <c r="K1319" i="5" s="1"/>
  <c r="L1319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A2817" i="5"/>
  <c r="B2816" i="5"/>
  <c r="C2818" i="5"/>
  <c r="D2817" i="5"/>
  <c r="E2818" i="5"/>
  <c r="G2817" i="5"/>
  <c r="F2817" i="5"/>
  <c r="M2815" i="5"/>
  <c r="J2816" i="5"/>
  <c r="K2816" i="5" s="1"/>
  <c r="L2816" i="5"/>
  <c r="D2284" i="5"/>
  <c r="C2285" i="5"/>
  <c r="G2287" i="5"/>
  <c r="F2287" i="5"/>
  <c r="E2288" i="5"/>
  <c r="J2286" i="5"/>
  <c r="K2286" i="5" s="1"/>
  <c r="L2286" i="5"/>
  <c r="M2285" i="5"/>
  <c r="F1788" i="5"/>
  <c r="E1789" i="5"/>
  <c r="G1788" i="5"/>
  <c r="J1787" i="5"/>
  <c r="K1787" i="5" s="1"/>
  <c r="L1787" i="5"/>
  <c r="C1872" i="5"/>
  <c r="D1871" i="5"/>
  <c r="M1786" i="5"/>
  <c r="A1330" i="5"/>
  <c r="B1329" i="5"/>
  <c r="D1330" i="5"/>
  <c r="J1320" i="5"/>
  <c r="K1320" i="5" s="1"/>
  <c r="L1320" i="5"/>
  <c r="M1319" i="5"/>
  <c r="E1322" i="5"/>
  <c r="F1321" i="5"/>
  <c r="G1321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B2120" i="5"/>
  <c r="A2121" i="5"/>
  <c r="C2819" i="5"/>
  <c r="D2818" i="5"/>
  <c r="A2818" i="5"/>
  <c r="B2817" i="5"/>
  <c r="J2817" i="5"/>
  <c r="K2817" i="5" s="1"/>
  <c r="M2817" i="5" s="1"/>
  <c r="L2817" i="5"/>
  <c r="M2816" i="5"/>
  <c r="E2819" i="5"/>
  <c r="F2818" i="5"/>
  <c r="G2818" i="5"/>
  <c r="C2286" i="5"/>
  <c r="D2285" i="5"/>
  <c r="M2286" i="5"/>
  <c r="G2288" i="5"/>
  <c r="F2288" i="5"/>
  <c r="E2289" i="5"/>
  <c r="J2287" i="5"/>
  <c r="K2287" i="5" s="1"/>
  <c r="L2287" i="5"/>
  <c r="M1787" i="5"/>
  <c r="J1788" i="5"/>
  <c r="K1788" i="5" s="1"/>
  <c r="L1788" i="5"/>
  <c r="G1789" i="5"/>
  <c r="F1789" i="5"/>
  <c r="E1790" i="5"/>
  <c r="C1873" i="5"/>
  <c r="D1872" i="5"/>
  <c r="B1330" i="5"/>
  <c r="A1331" i="5"/>
  <c r="M1320" i="5"/>
  <c r="J1321" i="5"/>
  <c r="K1321" i="5" s="1"/>
  <c r="L1321" i="5"/>
  <c r="D1331" i="5"/>
  <c r="F1322" i="5"/>
  <c r="E1323" i="5"/>
  <c r="G1322" i="5"/>
  <c r="L416" i="5"/>
  <c r="J416" i="5"/>
  <c r="K416" i="5" s="1"/>
  <c r="M415" i="5"/>
  <c r="A415" i="5"/>
  <c r="B414" i="5"/>
  <c r="E418" i="5"/>
  <c r="F418" i="5" s="1"/>
  <c r="G417" i="5"/>
  <c r="C415" i="5"/>
  <c r="D415" i="5" s="1"/>
  <c r="C1796" i="5" l="1"/>
  <c r="D1795" i="5"/>
  <c r="A2122" i="5"/>
  <c r="B2121" i="5"/>
  <c r="A2819" i="5"/>
  <c r="B2818" i="5"/>
  <c r="C2820" i="5"/>
  <c r="D2819" i="5"/>
  <c r="J2818" i="5"/>
  <c r="K2818" i="5" s="1"/>
  <c r="L2818" i="5"/>
  <c r="E2820" i="5"/>
  <c r="F2819" i="5"/>
  <c r="G2819" i="5"/>
  <c r="C2287" i="5"/>
  <c r="D2286" i="5"/>
  <c r="M2287" i="5"/>
  <c r="E2290" i="5"/>
  <c r="G2289" i="5"/>
  <c r="F2289" i="5"/>
  <c r="J2288" i="5"/>
  <c r="K2288" i="5" s="1"/>
  <c r="L2288" i="5"/>
  <c r="M1788" i="5"/>
  <c r="L1789" i="5"/>
  <c r="J1789" i="5"/>
  <c r="K1789" i="5" s="1"/>
  <c r="M1789" i="5" s="1"/>
  <c r="C1874" i="5"/>
  <c r="D1873" i="5"/>
  <c r="E1791" i="5"/>
  <c r="F1790" i="5"/>
  <c r="G1790" i="5"/>
  <c r="B1331" i="5"/>
  <c r="A1332" i="5"/>
  <c r="D1332" i="5"/>
  <c r="M1321" i="5"/>
  <c r="F1323" i="5"/>
  <c r="E1324" i="5"/>
  <c r="G1323" i="5"/>
  <c r="J1322" i="5"/>
  <c r="K1322" i="5" s="1"/>
  <c r="L1322" i="5"/>
  <c r="L417" i="5"/>
  <c r="J417" i="5"/>
  <c r="K417" i="5" s="1"/>
  <c r="M416" i="5"/>
  <c r="A416" i="5"/>
  <c r="B415" i="5"/>
  <c r="E419" i="5"/>
  <c r="F419" i="5" s="1"/>
  <c r="G418" i="5"/>
  <c r="C416" i="5"/>
  <c r="D416" i="5" s="1"/>
  <c r="C1797" i="5" l="1"/>
  <c r="D1796" i="5"/>
  <c r="E1792" i="5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A2123" i="5"/>
  <c r="B2122" i="5"/>
  <c r="C2821" i="5"/>
  <c r="D2820" i="5"/>
  <c r="A2820" i="5"/>
  <c r="B2819" i="5"/>
  <c r="J2819" i="5"/>
  <c r="K2819" i="5" s="1"/>
  <c r="L2819" i="5"/>
  <c r="E2821" i="5"/>
  <c r="F2820" i="5"/>
  <c r="G2820" i="5"/>
  <c r="M2818" i="5"/>
  <c r="D2287" i="5"/>
  <c r="C2288" i="5"/>
  <c r="M2288" i="5"/>
  <c r="J2289" i="5"/>
  <c r="K2289" i="5" s="1"/>
  <c r="L2289" i="5"/>
  <c r="E2291" i="5"/>
  <c r="G2290" i="5"/>
  <c r="F2290" i="5"/>
  <c r="C1875" i="5"/>
  <c r="D1875" i="5" s="1"/>
  <c r="D1874" i="5"/>
  <c r="J1790" i="5"/>
  <c r="K1790" i="5" s="1"/>
  <c r="M1790" i="5" s="1"/>
  <c r="L1790" i="5"/>
  <c r="G1791" i="5"/>
  <c r="F1791" i="5"/>
  <c r="A1333" i="5"/>
  <c r="B1332" i="5"/>
  <c r="J1323" i="5"/>
  <c r="K1323" i="5" s="1"/>
  <c r="M1323" i="5" s="1"/>
  <c r="L1323" i="5"/>
  <c r="F1324" i="5"/>
  <c r="E1325" i="5"/>
  <c r="G1324" i="5"/>
  <c r="D1333" i="5"/>
  <c r="M1322" i="5"/>
  <c r="L418" i="5"/>
  <c r="J418" i="5"/>
  <c r="K418" i="5" s="1"/>
  <c r="M417" i="5"/>
  <c r="A417" i="5"/>
  <c r="B416" i="5"/>
  <c r="E420" i="5"/>
  <c r="F420" i="5" s="1"/>
  <c r="G419" i="5"/>
  <c r="C417" i="5"/>
  <c r="D417" i="5" s="1"/>
  <c r="E1827" i="5" l="1"/>
  <c r="F1827" i="5" s="1"/>
  <c r="E1826" i="5"/>
  <c r="E1829" i="5"/>
  <c r="G1829" i="5" s="1"/>
  <c r="E1828" i="5"/>
  <c r="E1831" i="5"/>
  <c r="G1831" i="5" s="1"/>
  <c r="E1830" i="5"/>
  <c r="E1833" i="5"/>
  <c r="F1833" i="5" s="1"/>
  <c r="E1832" i="5"/>
  <c r="E1835" i="5"/>
  <c r="F1835" i="5" s="1"/>
  <c r="E1834" i="5"/>
  <c r="E1837" i="5"/>
  <c r="F1837" i="5" s="1"/>
  <c r="E1836" i="5"/>
  <c r="E1839" i="5"/>
  <c r="G1839" i="5" s="1"/>
  <c r="E1838" i="5"/>
  <c r="E1841" i="5"/>
  <c r="F1841" i="5" s="1"/>
  <c r="E1840" i="5"/>
  <c r="E1843" i="5"/>
  <c r="F1843" i="5" s="1"/>
  <c r="E1842" i="5"/>
  <c r="E1845" i="5"/>
  <c r="F1845" i="5" s="1"/>
  <c r="E1844" i="5"/>
  <c r="E1847" i="5"/>
  <c r="G1847" i="5" s="1"/>
  <c r="E1846" i="5"/>
  <c r="E1849" i="5"/>
  <c r="F1849" i="5" s="1"/>
  <c r="E1848" i="5"/>
  <c r="E1851" i="5"/>
  <c r="F1851" i="5" s="1"/>
  <c r="E1850" i="5"/>
  <c r="E1853" i="5"/>
  <c r="G1853" i="5" s="1"/>
  <c r="E1852" i="5"/>
  <c r="E1855" i="5"/>
  <c r="F1855" i="5" s="1"/>
  <c r="E1854" i="5"/>
  <c r="E1857" i="5"/>
  <c r="G1857" i="5" s="1"/>
  <c r="E1856" i="5"/>
  <c r="E1859" i="5"/>
  <c r="G1859" i="5" s="1"/>
  <c r="E1858" i="5"/>
  <c r="E1861" i="5"/>
  <c r="F1861" i="5" s="1"/>
  <c r="E1860" i="5"/>
  <c r="E1863" i="5"/>
  <c r="F1863" i="5" s="1"/>
  <c r="E1862" i="5"/>
  <c r="E1865" i="5"/>
  <c r="G1865" i="5" s="1"/>
  <c r="E1864" i="5"/>
  <c r="E1867" i="5"/>
  <c r="F1867" i="5" s="1"/>
  <c r="E1866" i="5"/>
  <c r="E1869" i="5"/>
  <c r="F1869" i="5" s="1"/>
  <c r="E1868" i="5"/>
  <c r="F1825" i="5"/>
  <c r="G1823" i="5"/>
  <c r="L1823" i="5" s="1"/>
  <c r="F1807" i="5"/>
  <c r="G1797" i="5"/>
  <c r="L1797" i="5" s="1"/>
  <c r="F1815" i="5"/>
  <c r="F1799" i="5"/>
  <c r="F1813" i="5"/>
  <c r="F1811" i="5"/>
  <c r="G1795" i="5"/>
  <c r="J1795" i="5" s="1"/>
  <c r="K1795" i="5" s="1"/>
  <c r="G1809" i="5"/>
  <c r="L1809" i="5" s="1"/>
  <c r="F1795" i="5"/>
  <c r="F1821" i="5"/>
  <c r="F1805" i="5"/>
  <c r="F1793" i="5"/>
  <c r="F1819" i="5"/>
  <c r="F1803" i="5"/>
  <c r="G1817" i="5"/>
  <c r="L1817" i="5" s="1"/>
  <c r="F1801" i="5"/>
  <c r="C1798" i="5"/>
  <c r="D1797" i="5"/>
  <c r="G1793" i="5"/>
  <c r="J1793" i="5" s="1"/>
  <c r="K1793" i="5" s="1"/>
  <c r="F1792" i="5"/>
  <c r="G1792" i="5"/>
  <c r="F1797" i="5"/>
  <c r="G1799" i="5"/>
  <c r="J1799" i="5" s="1"/>
  <c r="K1799" i="5" s="1"/>
  <c r="F1794" i="5"/>
  <c r="G1794" i="5"/>
  <c r="F1796" i="5"/>
  <c r="G1796" i="5"/>
  <c r="G1801" i="5"/>
  <c r="L1801" i="5" s="1"/>
  <c r="F1798" i="5"/>
  <c r="G1798" i="5"/>
  <c r="G1803" i="5"/>
  <c r="L1803" i="5" s="1"/>
  <c r="G1807" i="5"/>
  <c r="L1807" i="5" s="1"/>
  <c r="F1800" i="5"/>
  <c r="G1800" i="5"/>
  <c r="G1805" i="5"/>
  <c r="L1805" i="5" s="1"/>
  <c r="F1802" i="5"/>
  <c r="G1802" i="5"/>
  <c r="F1804" i="5"/>
  <c r="G1804" i="5"/>
  <c r="F1809" i="5"/>
  <c r="F1806" i="5"/>
  <c r="G1806" i="5"/>
  <c r="G1811" i="5"/>
  <c r="J1811" i="5" s="1"/>
  <c r="K1811" i="5" s="1"/>
  <c r="F1808" i="5"/>
  <c r="G1808" i="5"/>
  <c r="G1813" i="5"/>
  <c r="J1813" i="5" s="1"/>
  <c r="K1813" i="5" s="1"/>
  <c r="F1810" i="5"/>
  <c r="G1810" i="5"/>
  <c r="G1815" i="5"/>
  <c r="L1815" i="5" s="1"/>
  <c r="F1812" i="5"/>
  <c r="G1812" i="5"/>
  <c r="F1817" i="5"/>
  <c r="F1814" i="5"/>
  <c r="G1814" i="5"/>
  <c r="G1819" i="5"/>
  <c r="L1819" i="5" s="1"/>
  <c r="F1816" i="5"/>
  <c r="G1816" i="5"/>
  <c r="G1821" i="5"/>
  <c r="L1821" i="5" s="1"/>
  <c r="G1818" i="5"/>
  <c r="F1818" i="5"/>
  <c r="F1823" i="5"/>
  <c r="F1820" i="5"/>
  <c r="G1820" i="5"/>
  <c r="G1825" i="5"/>
  <c r="J1825" i="5" s="1"/>
  <c r="K1825" i="5" s="1"/>
  <c r="F1822" i="5"/>
  <c r="G1822" i="5"/>
  <c r="G1824" i="5"/>
  <c r="F1824" i="5"/>
  <c r="B2123" i="5"/>
  <c r="A2124" i="5"/>
  <c r="A2821" i="5"/>
  <c r="B2820" i="5"/>
  <c r="D2821" i="5"/>
  <c r="C2822" i="5"/>
  <c r="J2820" i="5"/>
  <c r="K2820" i="5" s="1"/>
  <c r="M2820" i="5" s="1"/>
  <c r="L2820" i="5"/>
  <c r="E2822" i="5"/>
  <c r="G2821" i="5"/>
  <c r="F2821" i="5"/>
  <c r="M2819" i="5"/>
  <c r="C2289" i="5"/>
  <c r="D2288" i="5"/>
  <c r="J2290" i="5"/>
  <c r="K2290" i="5" s="1"/>
  <c r="L2290" i="5"/>
  <c r="E2292" i="5"/>
  <c r="F2291" i="5"/>
  <c r="G2291" i="5"/>
  <c r="M2289" i="5"/>
  <c r="E1871" i="5"/>
  <c r="G1870" i="5"/>
  <c r="F1870" i="5"/>
  <c r="L1791" i="5"/>
  <c r="J1791" i="5"/>
  <c r="K1791" i="5" s="1"/>
  <c r="A1334" i="5"/>
  <c r="B1333" i="5"/>
  <c r="D1334" i="5"/>
  <c r="F1325" i="5"/>
  <c r="E1326" i="5"/>
  <c r="G1325" i="5"/>
  <c r="J1324" i="5"/>
  <c r="K1324" i="5" s="1"/>
  <c r="L1324" i="5"/>
  <c r="L419" i="5"/>
  <c r="J419" i="5"/>
  <c r="K419" i="5" s="1"/>
  <c r="M418" i="5"/>
  <c r="A418" i="5"/>
  <c r="B417" i="5"/>
  <c r="E421" i="5"/>
  <c r="F421" i="5" s="1"/>
  <c r="G420" i="5"/>
  <c r="C418" i="5"/>
  <c r="D418" i="5" s="1"/>
  <c r="G1827" i="5" l="1"/>
  <c r="L1827" i="5" s="1"/>
  <c r="F1829" i="5"/>
  <c r="F1831" i="5"/>
  <c r="F1826" i="5"/>
  <c r="G1826" i="5"/>
  <c r="F1828" i="5"/>
  <c r="G1828" i="5"/>
  <c r="G1833" i="5"/>
  <c r="J1833" i="5" s="1"/>
  <c r="K1833" i="5" s="1"/>
  <c r="L1829" i="5"/>
  <c r="J1829" i="5"/>
  <c r="K1829" i="5" s="1"/>
  <c r="F1830" i="5"/>
  <c r="G1830" i="5"/>
  <c r="J1809" i="5"/>
  <c r="K1809" i="5" s="1"/>
  <c r="J1831" i="5"/>
  <c r="K1831" i="5" s="1"/>
  <c r="L1831" i="5"/>
  <c r="F1832" i="5"/>
  <c r="G1832" i="5"/>
  <c r="G1837" i="5"/>
  <c r="L1837" i="5" s="1"/>
  <c r="G1835" i="5"/>
  <c r="L1835" i="5" s="1"/>
  <c r="F1834" i="5"/>
  <c r="G1834" i="5"/>
  <c r="F1839" i="5"/>
  <c r="F1836" i="5"/>
  <c r="G1836" i="5"/>
  <c r="G1841" i="5"/>
  <c r="L1841" i="5" s="1"/>
  <c r="G1838" i="5"/>
  <c r="F1838" i="5"/>
  <c r="G1843" i="5"/>
  <c r="L1843" i="5" s="1"/>
  <c r="L1839" i="5"/>
  <c r="J1839" i="5"/>
  <c r="K1839" i="5" s="1"/>
  <c r="M1839" i="5" s="1"/>
  <c r="J1823" i="5"/>
  <c r="K1823" i="5" s="1"/>
  <c r="F1847" i="5"/>
  <c r="F1840" i="5"/>
  <c r="G1840" i="5"/>
  <c r="G1845" i="5"/>
  <c r="J1845" i="5" s="1"/>
  <c r="K1845" i="5" s="1"/>
  <c r="F1842" i="5"/>
  <c r="G1842" i="5"/>
  <c r="G1851" i="5"/>
  <c r="J1851" i="5" s="1"/>
  <c r="K1851" i="5" s="1"/>
  <c r="F1844" i="5"/>
  <c r="G1844" i="5"/>
  <c r="G1849" i="5"/>
  <c r="J1849" i="5" s="1"/>
  <c r="K1849" i="5" s="1"/>
  <c r="F1846" i="5"/>
  <c r="G1846" i="5"/>
  <c r="L1847" i="5"/>
  <c r="J1847" i="5"/>
  <c r="K1847" i="5" s="1"/>
  <c r="F1848" i="5"/>
  <c r="G1848" i="5"/>
  <c r="F1853" i="5"/>
  <c r="F1859" i="5"/>
  <c r="F1850" i="5"/>
  <c r="G1850" i="5"/>
  <c r="G1855" i="5"/>
  <c r="J1855" i="5" s="1"/>
  <c r="K1855" i="5" s="1"/>
  <c r="F1852" i="5"/>
  <c r="G1852" i="5"/>
  <c r="F1857" i="5"/>
  <c r="L1853" i="5"/>
  <c r="J1853" i="5"/>
  <c r="K1853" i="5" s="1"/>
  <c r="F1854" i="5"/>
  <c r="G1854" i="5"/>
  <c r="F1856" i="5"/>
  <c r="G1856" i="5"/>
  <c r="G1861" i="5"/>
  <c r="L1861" i="5" s="1"/>
  <c r="L1857" i="5"/>
  <c r="J1857" i="5"/>
  <c r="K1857" i="5" s="1"/>
  <c r="M1857" i="5" s="1"/>
  <c r="F1865" i="5"/>
  <c r="F1858" i="5"/>
  <c r="G1858" i="5"/>
  <c r="G1863" i="5"/>
  <c r="J1863" i="5" s="1"/>
  <c r="K1863" i="5" s="1"/>
  <c r="L1859" i="5"/>
  <c r="J1859" i="5"/>
  <c r="K1859" i="5" s="1"/>
  <c r="F1860" i="5"/>
  <c r="G1860" i="5"/>
  <c r="F1862" i="5"/>
  <c r="G1862" i="5"/>
  <c r="G1867" i="5"/>
  <c r="L1867" i="5" s="1"/>
  <c r="F1864" i="5"/>
  <c r="G1864" i="5"/>
  <c r="L1865" i="5"/>
  <c r="J1865" i="5"/>
  <c r="K1865" i="5" s="1"/>
  <c r="F1866" i="5"/>
  <c r="G1866" i="5"/>
  <c r="G1869" i="5"/>
  <c r="L1869" i="5" s="1"/>
  <c r="F1868" i="5"/>
  <c r="G1868" i="5"/>
  <c r="L1799" i="5"/>
  <c r="L1793" i="5"/>
  <c r="L1795" i="5"/>
  <c r="J1817" i="5"/>
  <c r="K1817" i="5" s="1"/>
  <c r="M1817" i="5" s="1"/>
  <c r="J1797" i="5"/>
  <c r="K1797" i="5" s="1"/>
  <c r="M1797" i="5" s="1"/>
  <c r="C1799" i="5"/>
  <c r="D1798" i="5"/>
  <c r="J1801" i="5"/>
  <c r="K1801" i="5" s="1"/>
  <c r="M1801" i="5" s="1"/>
  <c r="J1807" i="5"/>
  <c r="K1807" i="5" s="1"/>
  <c r="M1807" i="5" s="1"/>
  <c r="L1792" i="5"/>
  <c r="J1792" i="5"/>
  <c r="K1792" i="5" s="1"/>
  <c r="J1805" i="5"/>
  <c r="K1805" i="5" s="1"/>
  <c r="M1805" i="5" s="1"/>
  <c r="M1793" i="5"/>
  <c r="L1794" i="5"/>
  <c r="J1794" i="5"/>
  <c r="K1794" i="5" s="1"/>
  <c r="J1803" i="5"/>
  <c r="K1803" i="5" s="1"/>
  <c r="M1795" i="5"/>
  <c r="L1796" i="5"/>
  <c r="J1796" i="5"/>
  <c r="K1796" i="5" s="1"/>
  <c r="J1815" i="5"/>
  <c r="K1815" i="5" s="1"/>
  <c r="M1815" i="5" s="1"/>
  <c r="L1798" i="5"/>
  <c r="J1798" i="5"/>
  <c r="K1798" i="5" s="1"/>
  <c r="L1811" i="5"/>
  <c r="M1799" i="5"/>
  <c r="L1800" i="5"/>
  <c r="J1800" i="5"/>
  <c r="K1800" i="5" s="1"/>
  <c r="L1802" i="5"/>
  <c r="J1802" i="5"/>
  <c r="K1802" i="5" s="1"/>
  <c r="L1804" i="5"/>
  <c r="J1804" i="5"/>
  <c r="K1804" i="5" s="1"/>
  <c r="L1813" i="5"/>
  <c r="L1806" i="5"/>
  <c r="J1806" i="5"/>
  <c r="K1806" i="5" s="1"/>
  <c r="L1808" i="5"/>
  <c r="J1808" i="5"/>
  <c r="K1808" i="5" s="1"/>
  <c r="L1810" i="5"/>
  <c r="J1810" i="5"/>
  <c r="K1810" i="5" s="1"/>
  <c r="M1811" i="5"/>
  <c r="L1812" i="5"/>
  <c r="J1812" i="5"/>
  <c r="K1812" i="5" s="1"/>
  <c r="J1819" i="5"/>
  <c r="K1819" i="5" s="1"/>
  <c r="M1819" i="5" s="1"/>
  <c r="M1813" i="5"/>
  <c r="J1821" i="5"/>
  <c r="K1821" i="5" s="1"/>
  <c r="M1821" i="5" s="1"/>
  <c r="L1814" i="5"/>
  <c r="J1814" i="5"/>
  <c r="K1814" i="5" s="1"/>
  <c r="L1825" i="5"/>
  <c r="L1816" i="5"/>
  <c r="J1816" i="5"/>
  <c r="K1816" i="5" s="1"/>
  <c r="L1818" i="5"/>
  <c r="J1818" i="5"/>
  <c r="K1818" i="5" s="1"/>
  <c r="L1820" i="5"/>
  <c r="J1820" i="5"/>
  <c r="K1820" i="5" s="1"/>
  <c r="L1822" i="5"/>
  <c r="J1822" i="5"/>
  <c r="K1822" i="5" s="1"/>
  <c r="L1824" i="5"/>
  <c r="J1824" i="5"/>
  <c r="K1824" i="5" s="1"/>
  <c r="M1825" i="5"/>
  <c r="B2124" i="5"/>
  <c r="A2125" i="5"/>
  <c r="C2823" i="5"/>
  <c r="D2822" i="5"/>
  <c r="B2821" i="5"/>
  <c r="A2822" i="5"/>
  <c r="J2821" i="5"/>
  <c r="K2821" i="5" s="1"/>
  <c r="M2821" i="5" s="1"/>
  <c r="L2821" i="5"/>
  <c r="E2823" i="5"/>
  <c r="F2822" i="5"/>
  <c r="G2822" i="5"/>
  <c r="C2290" i="5"/>
  <c r="D2289" i="5"/>
  <c r="J2291" i="5"/>
  <c r="K2291" i="5" s="1"/>
  <c r="M2291" i="5" s="1"/>
  <c r="L2291" i="5"/>
  <c r="F2292" i="5"/>
  <c r="E2293" i="5"/>
  <c r="G2292" i="5"/>
  <c r="M2290" i="5"/>
  <c r="M1791" i="5"/>
  <c r="L1870" i="5"/>
  <c r="J1870" i="5"/>
  <c r="K1870" i="5" s="1"/>
  <c r="M1870" i="5" s="1"/>
  <c r="E1872" i="5"/>
  <c r="G1871" i="5"/>
  <c r="F1871" i="5"/>
  <c r="B1334" i="5"/>
  <c r="A1335" i="5"/>
  <c r="M1324" i="5"/>
  <c r="J1325" i="5"/>
  <c r="K1325" i="5" s="1"/>
  <c r="L1325" i="5"/>
  <c r="F1326" i="5"/>
  <c r="E1327" i="5"/>
  <c r="G1326" i="5"/>
  <c r="D1335" i="5"/>
  <c r="L420" i="5"/>
  <c r="J420" i="5"/>
  <c r="K420" i="5" s="1"/>
  <c r="M419" i="5"/>
  <c r="A419" i="5"/>
  <c r="B418" i="5"/>
  <c r="E422" i="5"/>
  <c r="F422" i="5" s="1"/>
  <c r="G421" i="5"/>
  <c r="C419" i="5"/>
  <c r="D419" i="5" s="1"/>
  <c r="L1863" i="5" l="1"/>
  <c r="J1827" i="5"/>
  <c r="K1827" i="5" s="1"/>
  <c r="L1851" i="5"/>
  <c r="L1845" i="5"/>
  <c r="M1823" i="5"/>
  <c r="L1833" i="5"/>
  <c r="J1843" i="5"/>
  <c r="K1843" i="5" s="1"/>
  <c r="M1809" i="5"/>
  <c r="L1826" i="5"/>
  <c r="J1826" i="5"/>
  <c r="K1826" i="5" s="1"/>
  <c r="L1828" i="5"/>
  <c r="J1828" i="5"/>
  <c r="K1828" i="5" s="1"/>
  <c r="M1829" i="5"/>
  <c r="L1855" i="5"/>
  <c r="J1837" i="5"/>
  <c r="K1837" i="5" s="1"/>
  <c r="M1837" i="5" s="1"/>
  <c r="L1830" i="5"/>
  <c r="J1830" i="5"/>
  <c r="K1830" i="5" s="1"/>
  <c r="M1831" i="5"/>
  <c r="J1835" i="5"/>
  <c r="K1835" i="5" s="1"/>
  <c r="M1835" i="5" s="1"/>
  <c r="L1832" i="5"/>
  <c r="J1832" i="5"/>
  <c r="K1832" i="5" s="1"/>
  <c r="M1833" i="5"/>
  <c r="L1834" i="5"/>
  <c r="J1834" i="5"/>
  <c r="K1834" i="5" s="1"/>
  <c r="L1849" i="5"/>
  <c r="J1841" i="5"/>
  <c r="K1841" i="5" s="1"/>
  <c r="M1841" i="5" s="1"/>
  <c r="L1836" i="5"/>
  <c r="J1836" i="5"/>
  <c r="K1836" i="5" s="1"/>
  <c r="L1838" i="5"/>
  <c r="J1838" i="5"/>
  <c r="K1838" i="5" s="1"/>
  <c r="L1840" i="5"/>
  <c r="J1840" i="5"/>
  <c r="K1840" i="5" s="1"/>
  <c r="L1842" i="5"/>
  <c r="J1842" i="5"/>
  <c r="K1842" i="5" s="1"/>
  <c r="L1844" i="5"/>
  <c r="J1844" i="5"/>
  <c r="K1844" i="5" s="1"/>
  <c r="M1845" i="5"/>
  <c r="L1846" i="5"/>
  <c r="J1846" i="5"/>
  <c r="K1846" i="5" s="1"/>
  <c r="M1847" i="5"/>
  <c r="L1848" i="5"/>
  <c r="J1848" i="5"/>
  <c r="K1848" i="5" s="1"/>
  <c r="M1849" i="5"/>
  <c r="M1851" i="5"/>
  <c r="L1850" i="5"/>
  <c r="J1850" i="5"/>
  <c r="K1850" i="5" s="1"/>
  <c r="L1852" i="5"/>
  <c r="J1852" i="5"/>
  <c r="K1852" i="5" s="1"/>
  <c r="M1853" i="5"/>
  <c r="J1861" i="5"/>
  <c r="K1861" i="5" s="1"/>
  <c r="M1861" i="5" s="1"/>
  <c r="L1854" i="5"/>
  <c r="J1854" i="5"/>
  <c r="K1854" i="5" s="1"/>
  <c r="M1855" i="5"/>
  <c r="L1856" i="5"/>
  <c r="J1856" i="5"/>
  <c r="K1856" i="5" s="1"/>
  <c r="J1869" i="5"/>
  <c r="K1869" i="5" s="1"/>
  <c r="M1869" i="5" s="1"/>
  <c r="L1858" i="5"/>
  <c r="J1858" i="5"/>
  <c r="K1858" i="5" s="1"/>
  <c r="M1859" i="5"/>
  <c r="L1860" i="5"/>
  <c r="J1860" i="5"/>
  <c r="K1860" i="5" s="1"/>
  <c r="L1862" i="5"/>
  <c r="J1862" i="5"/>
  <c r="K1862" i="5" s="1"/>
  <c r="J1867" i="5"/>
  <c r="K1867" i="5" s="1"/>
  <c r="M1863" i="5"/>
  <c r="L1864" i="5"/>
  <c r="J1864" i="5"/>
  <c r="K1864" i="5" s="1"/>
  <c r="M1865" i="5"/>
  <c r="L1866" i="5"/>
  <c r="J1866" i="5"/>
  <c r="K1866" i="5" s="1"/>
  <c r="L1868" i="5"/>
  <c r="J1868" i="5"/>
  <c r="K1868" i="5" s="1"/>
  <c r="C1800" i="5"/>
  <c r="D1799" i="5"/>
  <c r="M1803" i="5"/>
  <c r="M1792" i="5"/>
  <c r="M1794" i="5"/>
  <c r="M1796" i="5"/>
  <c r="M1798" i="5"/>
  <c r="M1800" i="5"/>
  <c r="M1802" i="5"/>
  <c r="M1804" i="5"/>
  <c r="M1806" i="5"/>
  <c r="M1808" i="5"/>
  <c r="M1810" i="5"/>
  <c r="M1812" i="5"/>
  <c r="M1814" i="5"/>
  <c r="M1816" i="5"/>
  <c r="M1818" i="5"/>
  <c r="M1820" i="5"/>
  <c r="M1822" i="5"/>
  <c r="M1824" i="5"/>
  <c r="A2126" i="5"/>
  <c r="B2125" i="5"/>
  <c r="A2823" i="5"/>
  <c r="B2822" i="5"/>
  <c r="C2824" i="5"/>
  <c r="D2823" i="5"/>
  <c r="J2822" i="5"/>
  <c r="K2822" i="5" s="1"/>
  <c r="L2822" i="5"/>
  <c r="E2824" i="5"/>
  <c r="F2823" i="5"/>
  <c r="G2823" i="5"/>
  <c r="C2291" i="5"/>
  <c r="D2290" i="5"/>
  <c r="L2292" i="5"/>
  <c r="J2292" i="5"/>
  <c r="K2292" i="5" s="1"/>
  <c r="F2293" i="5"/>
  <c r="E2294" i="5"/>
  <c r="G2293" i="5"/>
  <c r="E1873" i="5"/>
  <c r="G1872" i="5"/>
  <c r="F1872" i="5"/>
  <c r="J1871" i="5"/>
  <c r="K1871" i="5" s="1"/>
  <c r="M1871" i="5" s="1"/>
  <c r="L1871" i="5"/>
  <c r="B1335" i="5"/>
  <c r="A1336" i="5"/>
  <c r="E1328" i="5"/>
  <c r="G1327" i="5"/>
  <c r="F1327" i="5"/>
  <c r="D1336" i="5"/>
  <c r="M1325" i="5"/>
  <c r="J1326" i="5"/>
  <c r="K1326" i="5" s="1"/>
  <c r="M1326" i="5" s="1"/>
  <c r="L1326" i="5"/>
  <c r="L421" i="5"/>
  <c r="J421" i="5"/>
  <c r="K421" i="5" s="1"/>
  <c r="M420" i="5"/>
  <c r="A420" i="5"/>
  <c r="B419" i="5"/>
  <c r="E423" i="5"/>
  <c r="F423" i="5" s="1"/>
  <c r="G422" i="5"/>
  <c r="C420" i="5"/>
  <c r="D420" i="5" s="1"/>
  <c r="M1827" i="5" l="1"/>
  <c r="M1843" i="5"/>
  <c r="M1826" i="5"/>
  <c r="M1828" i="5"/>
  <c r="M1830" i="5"/>
  <c r="M1832" i="5"/>
  <c r="M1834" i="5"/>
  <c r="M1836" i="5"/>
  <c r="M1838" i="5"/>
  <c r="M1840" i="5"/>
  <c r="M1842" i="5"/>
  <c r="M1844" i="5"/>
  <c r="M1846" i="5"/>
  <c r="M1848" i="5"/>
  <c r="M1850" i="5"/>
  <c r="M1852" i="5"/>
  <c r="M1854" i="5"/>
  <c r="M1856" i="5"/>
  <c r="M1858" i="5"/>
  <c r="M1860" i="5"/>
  <c r="M1862" i="5"/>
  <c r="M1867" i="5"/>
  <c r="M1864" i="5"/>
  <c r="M1866" i="5"/>
  <c r="M1868" i="5"/>
  <c r="C1801" i="5"/>
  <c r="D1800" i="5"/>
  <c r="B2126" i="5"/>
  <c r="A2127" i="5"/>
  <c r="C2825" i="5"/>
  <c r="D2824" i="5"/>
  <c r="A2824" i="5"/>
  <c r="B2823" i="5"/>
  <c r="E2825" i="5"/>
  <c r="G2824" i="5"/>
  <c r="F2824" i="5"/>
  <c r="M2822" i="5"/>
  <c r="J2823" i="5"/>
  <c r="K2823" i="5" s="1"/>
  <c r="M2823" i="5" s="1"/>
  <c r="L2823" i="5"/>
  <c r="D2291" i="5"/>
  <c r="C2292" i="5"/>
  <c r="L2293" i="5"/>
  <c r="J2293" i="5"/>
  <c r="K2293" i="5" s="1"/>
  <c r="G2294" i="5"/>
  <c r="F2294" i="5"/>
  <c r="E2295" i="5"/>
  <c r="M2292" i="5"/>
  <c r="J1872" i="5"/>
  <c r="K1872" i="5" s="1"/>
  <c r="L1872" i="5"/>
  <c r="F1873" i="5"/>
  <c r="G1873" i="5"/>
  <c r="E1874" i="5"/>
  <c r="B1336" i="5"/>
  <c r="A1337" i="5"/>
  <c r="D1337" i="5"/>
  <c r="J1327" i="5"/>
  <c r="K1327" i="5" s="1"/>
  <c r="M1327" i="5" s="1"/>
  <c r="L1327" i="5"/>
  <c r="F1328" i="5"/>
  <c r="G1328" i="5"/>
  <c r="E1329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A2128" i="5"/>
  <c r="B2127" i="5"/>
  <c r="A2825" i="5"/>
  <c r="B2824" i="5"/>
  <c r="C2826" i="5"/>
  <c r="D2825" i="5"/>
  <c r="J2824" i="5"/>
  <c r="K2824" i="5" s="1"/>
  <c r="M2824" i="5" s="1"/>
  <c r="L2824" i="5"/>
  <c r="E2826" i="5"/>
  <c r="F2825" i="5"/>
  <c r="G2825" i="5"/>
  <c r="D2292" i="5"/>
  <c r="C2293" i="5"/>
  <c r="G2295" i="5"/>
  <c r="F2295" i="5"/>
  <c r="E2296" i="5"/>
  <c r="L2294" i="5"/>
  <c r="J2294" i="5"/>
  <c r="K2294" i="5" s="1"/>
  <c r="M2293" i="5"/>
  <c r="F1874" i="5"/>
  <c r="G1874" i="5"/>
  <c r="E1875" i="5"/>
  <c r="J1873" i="5"/>
  <c r="K1873" i="5" s="1"/>
  <c r="L1873" i="5"/>
  <c r="M1872" i="5"/>
  <c r="B1337" i="5"/>
  <c r="A1338" i="5"/>
  <c r="E1330" i="5"/>
  <c r="F1329" i="5"/>
  <c r="G1329" i="5"/>
  <c r="J1328" i="5"/>
  <c r="K1328" i="5" s="1"/>
  <c r="L1328" i="5"/>
  <c r="D1338" i="5"/>
  <c r="L423" i="5"/>
  <c r="J423" i="5"/>
  <c r="K423" i="5" s="1"/>
  <c r="M422" i="5"/>
  <c r="A422" i="5"/>
  <c r="B421" i="5"/>
  <c r="E425" i="5"/>
  <c r="F425" i="5" s="1"/>
  <c r="G424" i="5"/>
  <c r="C422" i="5"/>
  <c r="D422" i="5" s="1"/>
  <c r="C1803" i="5" l="1"/>
  <c r="D1802" i="5"/>
  <c r="B2128" i="5"/>
  <c r="A2129" i="5"/>
  <c r="D2826" i="5"/>
  <c r="C2827" i="5"/>
  <c r="A2826" i="5"/>
  <c r="B2825" i="5"/>
  <c r="E2827" i="5"/>
  <c r="F2826" i="5"/>
  <c r="G2826" i="5"/>
  <c r="J2825" i="5"/>
  <c r="K2825" i="5" s="1"/>
  <c r="L2825" i="5"/>
  <c r="D2293" i="5"/>
  <c r="C2294" i="5"/>
  <c r="M2294" i="5"/>
  <c r="G2296" i="5"/>
  <c r="F2296" i="5"/>
  <c r="E2297" i="5"/>
  <c r="J2295" i="5"/>
  <c r="K2295" i="5" s="1"/>
  <c r="L2295" i="5"/>
  <c r="M1873" i="5"/>
  <c r="F1875" i="5"/>
  <c r="G1875" i="5"/>
  <c r="J1874" i="5"/>
  <c r="K1874" i="5" s="1"/>
  <c r="L1874" i="5"/>
  <c r="B1338" i="5"/>
  <c r="A1339" i="5"/>
  <c r="J1329" i="5"/>
  <c r="K1329" i="5" s="1"/>
  <c r="M1329" i="5" s="1"/>
  <c r="L1329" i="5"/>
  <c r="F1330" i="5"/>
  <c r="E1331" i="5"/>
  <c r="G1330" i="5"/>
  <c r="D1339" i="5"/>
  <c r="M1328" i="5"/>
  <c r="L424" i="5"/>
  <c r="J424" i="5"/>
  <c r="K424" i="5" s="1"/>
  <c r="M423" i="5"/>
  <c r="A423" i="5"/>
  <c r="B422" i="5"/>
  <c r="E426" i="5"/>
  <c r="F426" i="5" s="1"/>
  <c r="G425" i="5"/>
  <c r="C423" i="5"/>
  <c r="D423" i="5" s="1"/>
  <c r="C1804" i="5" l="1"/>
  <c r="D1803" i="5"/>
  <c r="B2129" i="5"/>
  <c r="A2130" i="5"/>
  <c r="A2827" i="5"/>
  <c r="B2826" i="5"/>
  <c r="C2828" i="5"/>
  <c r="D2827" i="5"/>
  <c r="M2825" i="5"/>
  <c r="J2826" i="5"/>
  <c r="K2826" i="5" s="1"/>
  <c r="L2826" i="5"/>
  <c r="F2827" i="5"/>
  <c r="E2828" i="5"/>
  <c r="G2827" i="5"/>
  <c r="E2298" i="5"/>
  <c r="G2302" i="5"/>
  <c r="F2302" i="5"/>
  <c r="G2304" i="5"/>
  <c r="G2306" i="5"/>
  <c r="G2308" i="5"/>
  <c r="F2310" i="5"/>
  <c r="F2316" i="5"/>
  <c r="F2318" i="5"/>
  <c r="F2320" i="5"/>
  <c r="F2322" i="5"/>
  <c r="G2324" i="5"/>
  <c r="F2326" i="5"/>
  <c r="F2328" i="5"/>
  <c r="F2330" i="5"/>
  <c r="F2332" i="5"/>
  <c r="F2334" i="5"/>
  <c r="F2336" i="5"/>
  <c r="F2338" i="5"/>
  <c r="G2340" i="5"/>
  <c r="F2342" i="5"/>
  <c r="G2344" i="5"/>
  <c r="F2346" i="5"/>
  <c r="G2348" i="5"/>
  <c r="F2350" i="5"/>
  <c r="G2352" i="5"/>
  <c r="D2294" i="5"/>
  <c r="C2295" i="5"/>
  <c r="M2295" i="5"/>
  <c r="G2297" i="5"/>
  <c r="F2297" i="5"/>
  <c r="J2296" i="5"/>
  <c r="K2296" i="5" s="1"/>
  <c r="L2296" i="5"/>
  <c r="M1874" i="5"/>
  <c r="L1875" i="5"/>
  <c r="J1875" i="5"/>
  <c r="K1875" i="5" s="1"/>
  <c r="B1339" i="5"/>
  <c r="A1340" i="5"/>
  <c r="J1330" i="5"/>
  <c r="K1330" i="5" s="1"/>
  <c r="M1330" i="5" s="1"/>
  <c r="L1330" i="5"/>
  <c r="F1331" i="5"/>
  <c r="E1332" i="5"/>
  <c r="G1331" i="5"/>
  <c r="D1340" i="5"/>
  <c r="D1341" i="5"/>
  <c r="L425" i="5"/>
  <c r="J425" i="5"/>
  <c r="K425" i="5" s="1"/>
  <c r="M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C2829" i="5"/>
  <c r="D2828" i="5"/>
  <c r="A2828" i="5"/>
  <c r="B2827" i="5"/>
  <c r="F2828" i="5"/>
  <c r="E2829" i="5"/>
  <c r="G2828" i="5"/>
  <c r="M2826" i="5"/>
  <c r="J2827" i="5"/>
  <c r="K2827" i="5" s="1"/>
  <c r="L2827" i="5"/>
  <c r="F2299" i="5"/>
  <c r="G2299" i="5"/>
  <c r="F2304" i="5"/>
  <c r="F2298" i="5"/>
  <c r="G2298" i="5"/>
  <c r="F2300" i="5"/>
  <c r="G2300" i="5"/>
  <c r="F2301" i="5"/>
  <c r="G2301" i="5"/>
  <c r="L2302" i="5"/>
  <c r="J2302" i="5"/>
  <c r="K2302" i="5" s="1"/>
  <c r="F2303" i="5"/>
  <c r="G2303" i="5"/>
  <c r="F2306" i="5"/>
  <c r="F2308" i="5"/>
  <c r="L2304" i="5"/>
  <c r="J2304" i="5"/>
  <c r="K2304" i="5" s="1"/>
  <c r="G2305" i="5"/>
  <c r="F2305" i="5"/>
  <c r="L2306" i="5"/>
  <c r="J2306" i="5"/>
  <c r="K2306" i="5" s="1"/>
  <c r="G2310" i="5"/>
  <c r="J2310" i="5" s="1"/>
  <c r="K2310" i="5" s="1"/>
  <c r="F2307" i="5"/>
  <c r="G2307" i="5"/>
  <c r="G2320" i="5"/>
  <c r="J2320" i="5" s="1"/>
  <c r="K2320" i="5" s="1"/>
  <c r="L2308" i="5"/>
  <c r="J2308" i="5"/>
  <c r="K2308" i="5" s="1"/>
  <c r="G2309" i="5"/>
  <c r="F2309" i="5"/>
  <c r="L2310" i="5"/>
  <c r="G2316" i="5"/>
  <c r="L2316" i="5" s="1"/>
  <c r="F2312" i="5"/>
  <c r="G2312" i="5"/>
  <c r="F2311" i="5"/>
  <c r="G2311" i="5"/>
  <c r="F2313" i="5"/>
  <c r="G2313" i="5"/>
  <c r="G2318" i="5"/>
  <c r="J2318" i="5" s="1"/>
  <c r="K2318" i="5" s="1"/>
  <c r="F2314" i="5"/>
  <c r="G2314" i="5"/>
  <c r="G2315" i="5"/>
  <c r="F2315" i="5"/>
  <c r="F2317" i="5"/>
  <c r="G2317" i="5"/>
  <c r="G2322" i="5"/>
  <c r="J2322" i="5" s="1"/>
  <c r="K2322" i="5" s="1"/>
  <c r="F2319" i="5"/>
  <c r="G2319" i="5"/>
  <c r="G2330" i="5"/>
  <c r="J2330" i="5" s="1"/>
  <c r="K2330" i="5" s="1"/>
  <c r="F2321" i="5"/>
  <c r="G2321" i="5"/>
  <c r="F2324" i="5"/>
  <c r="G2326" i="5"/>
  <c r="L2326" i="5" s="1"/>
  <c r="F2323" i="5"/>
  <c r="G2323" i="5"/>
  <c r="G2328" i="5"/>
  <c r="J2328" i="5" s="1"/>
  <c r="K2328" i="5" s="1"/>
  <c r="L2324" i="5"/>
  <c r="J2324" i="5"/>
  <c r="K2324" i="5" s="1"/>
  <c r="F2325" i="5"/>
  <c r="G2325" i="5"/>
  <c r="G2327" i="5"/>
  <c r="F2327" i="5"/>
  <c r="G2332" i="5"/>
  <c r="L2332" i="5" s="1"/>
  <c r="F2329" i="5"/>
  <c r="G2329" i="5"/>
  <c r="G2334" i="5"/>
  <c r="J2334" i="5" s="1"/>
  <c r="K2334" i="5" s="1"/>
  <c r="F2331" i="5"/>
  <c r="G2331" i="5"/>
  <c r="G2338" i="5"/>
  <c r="L2338" i="5" s="1"/>
  <c r="F2333" i="5"/>
  <c r="G2333" i="5"/>
  <c r="G2336" i="5"/>
  <c r="J2336" i="5" s="1"/>
  <c r="K2336" i="5" s="1"/>
  <c r="F2340" i="5"/>
  <c r="G2335" i="5"/>
  <c r="F2335" i="5"/>
  <c r="F2337" i="5"/>
  <c r="G2337" i="5"/>
  <c r="G2342" i="5"/>
  <c r="L2342" i="5" s="1"/>
  <c r="G2339" i="5"/>
  <c r="F2339" i="5"/>
  <c r="F2344" i="5"/>
  <c r="L2340" i="5"/>
  <c r="J2340" i="5"/>
  <c r="K2340" i="5" s="1"/>
  <c r="F2341" i="5"/>
  <c r="G2341" i="5"/>
  <c r="G2343" i="5"/>
  <c r="F2343" i="5"/>
  <c r="G2346" i="5"/>
  <c r="J2346" i="5" s="1"/>
  <c r="K2346" i="5" s="1"/>
  <c r="L2344" i="5"/>
  <c r="J2344" i="5"/>
  <c r="K2344" i="5" s="1"/>
  <c r="G2345" i="5"/>
  <c r="F2345" i="5"/>
  <c r="G2350" i="5"/>
  <c r="L2350" i="5" s="1"/>
  <c r="F2352" i="5"/>
  <c r="F2348" i="5"/>
  <c r="F2347" i="5"/>
  <c r="G2347" i="5"/>
  <c r="L2348" i="5"/>
  <c r="J2348" i="5"/>
  <c r="K2348" i="5" s="1"/>
  <c r="F2349" i="5"/>
  <c r="G2349" i="5"/>
  <c r="G2351" i="5"/>
  <c r="F2351" i="5"/>
  <c r="L2352" i="5"/>
  <c r="J2352" i="5"/>
  <c r="K2352" i="5" s="1"/>
  <c r="F2353" i="5"/>
  <c r="G2353" i="5"/>
  <c r="D2295" i="5"/>
  <c r="C2296" i="5"/>
  <c r="M2296" i="5"/>
  <c r="J2297" i="5"/>
  <c r="K2297" i="5" s="1"/>
  <c r="M2297" i="5" s="1"/>
  <c r="L2297" i="5"/>
  <c r="G2464" i="5"/>
  <c r="F2464" i="5"/>
  <c r="M1875" i="5"/>
  <c r="A1341" i="5"/>
  <c r="B1340" i="5"/>
  <c r="J1331" i="5"/>
  <c r="K1331" i="5" s="1"/>
  <c r="M1331" i="5" s="1"/>
  <c r="L1331" i="5"/>
  <c r="F1332" i="5"/>
  <c r="E1333" i="5"/>
  <c r="G1332" i="5"/>
  <c r="L426" i="5"/>
  <c r="J426" i="5"/>
  <c r="K426" i="5" s="1"/>
  <c r="A425" i="5"/>
  <c r="B424" i="5"/>
  <c r="E428" i="5"/>
  <c r="F428" i="5" s="1"/>
  <c r="G427" i="5"/>
  <c r="C425" i="5"/>
  <c r="D425" i="5" s="1"/>
  <c r="C1806" i="5" l="1"/>
  <c r="D1805" i="5"/>
  <c r="L2328" i="5"/>
  <c r="B2131" i="5"/>
  <c r="A2132" i="5"/>
  <c r="L2330" i="5"/>
  <c r="L2320" i="5"/>
  <c r="A2829" i="5"/>
  <c r="B2828" i="5"/>
  <c r="D2829" i="5"/>
  <c r="C2830" i="5"/>
  <c r="M2827" i="5"/>
  <c r="J2828" i="5"/>
  <c r="K2828" i="5" s="1"/>
  <c r="L2828" i="5"/>
  <c r="E2830" i="5"/>
  <c r="F2829" i="5"/>
  <c r="G2829" i="5"/>
  <c r="J2300" i="5"/>
  <c r="K2300" i="5" s="1"/>
  <c r="L2300" i="5"/>
  <c r="L2298" i="5"/>
  <c r="J2298" i="5"/>
  <c r="K2298" i="5" s="1"/>
  <c r="J2299" i="5"/>
  <c r="K2299" i="5" s="1"/>
  <c r="L2299" i="5"/>
  <c r="J2301" i="5"/>
  <c r="K2301" i="5" s="1"/>
  <c r="L2301" i="5"/>
  <c r="M2302" i="5"/>
  <c r="L2303" i="5"/>
  <c r="J2303" i="5"/>
  <c r="K2303" i="5" s="1"/>
  <c r="M2304" i="5"/>
  <c r="L2305" i="5"/>
  <c r="J2305" i="5"/>
  <c r="K2305" i="5" s="1"/>
  <c r="J2316" i="5"/>
  <c r="K2316" i="5" s="1"/>
  <c r="M2306" i="5"/>
  <c r="L2307" i="5"/>
  <c r="J2307" i="5"/>
  <c r="K2307" i="5" s="1"/>
  <c r="M2308" i="5"/>
  <c r="L2309" i="5"/>
  <c r="J2309" i="5"/>
  <c r="K2309" i="5" s="1"/>
  <c r="L2318" i="5"/>
  <c r="M2310" i="5"/>
  <c r="J2332" i="5"/>
  <c r="K2332" i="5" s="1"/>
  <c r="L2322" i="5"/>
  <c r="L2311" i="5"/>
  <c r="J2311" i="5"/>
  <c r="K2311" i="5" s="1"/>
  <c r="J2312" i="5"/>
  <c r="K2312" i="5" s="1"/>
  <c r="L2312" i="5"/>
  <c r="J2314" i="5"/>
  <c r="K2314" i="5" s="1"/>
  <c r="L2314" i="5"/>
  <c r="L2313" i="5"/>
  <c r="J2313" i="5"/>
  <c r="K2313" i="5" s="1"/>
  <c r="J2326" i="5"/>
  <c r="K2326" i="5" s="1"/>
  <c r="L2315" i="5"/>
  <c r="J2315" i="5"/>
  <c r="K2315" i="5" s="1"/>
  <c r="L2317" i="5"/>
  <c r="J2317" i="5"/>
  <c r="K2317" i="5" s="1"/>
  <c r="M2318" i="5"/>
  <c r="L2319" i="5"/>
  <c r="J2319" i="5"/>
  <c r="K2319" i="5" s="1"/>
  <c r="M2320" i="5"/>
  <c r="L2321" i="5"/>
  <c r="J2321" i="5"/>
  <c r="K2321" i="5" s="1"/>
  <c r="J2338" i="5"/>
  <c r="K2338" i="5" s="1"/>
  <c r="M2322" i="5"/>
  <c r="L2323" i="5"/>
  <c r="J2323" i="5"/>
  <c r="K2323" i="5" s="1"/>
  <c r="M2324" i="5"/>
  <c r="L2334" i="5"/>
  <c r="L2325" i="5"/>
  <c r="J2325" i="5"/>
  <c r="K2325" i="5" s="1"/>
  <c r="J2327" i="5"/>
  <c r="K2327" i="5" s="1"/>
  <c r="L2327" i="5"/>
  <c r="L2336" i="5"/>
  <c r="M2328" i="5"/>
  <c r="L2329" i="5"/>
  <c r="J2329" i="5"/>
  <c r="K2329" i="5" s="1"/>
  <c r="M2330" i="5"/>
  <c r="L2331" i="5"/>
  <c r="J2331" i="5"/>
  <c r="K2331" i="5" s="1"/>
  <c r="J2350" i="5"/>
  <c r="K2350" i="5" s="1"/>
  <c r="M2350" i="5" s="1"/>
  <c r="J2333" i="5"/>
  <c r="K2333" i="5" s="1"/>
  <c r="M2333" i="5" s="1"/>
  <c r="L2333" i="5"/>
  <c r="M2334" i="5"/>
  <c r="L2335" i="5"/>
  <c r="J2335" i="5"/>
  <c r="K2335" i="5" s="1"/>
  <c r="M2336" i="5"/>
  <c r="J2342" i="5"/>
  <c r="K2342" i="5" s="1"/>
  <c r="L2337" i="5"/>
  <c r="J2337" i="5"/>
  <c r="K2337" i="5" s="1"/>
  <c r="L2346" i="5"/>
  <c r="L2339" i="5"/>
  <c r="J2339" i="5"/>
  <c r="K2339" i="5" s="1"/>
  <c r="M2340" i="5"/>
  <c r="J2341" i="5"/>
  <c r="K2341" i="5" s="1"/>
  <c r="L2341" i="5"/>
  <c r="L2343" i="5"/>
  <c r="J2343" i="5"/>
  <c r="K2343" i="5" s="1"/>
  <c r="M2344" i="5"/>
  <c r="L2345" i="5"/>
  <c r="J2345" i="5"/>
  <c r="K2345" i="5" s="1"/>
  <c r="M2346" i="5"/>
  <c r="L2347" i="5"/>
  <c r="J2347" i="5"/>
  <c r="K2347" i="5" s="1"/>
  <c r="M2348" i="5"/>
  <c r="L2349" i="5"/>
  <c r="J2349" i="5"/>
  <c r="K2349" i="5" s="1"/>
  <c r="L2351" i="5"/>
  <c r="J2351" i="5"/>
  <c r="K2351" i="5" s="1"/>
  <c r="M2352" i="5"/>
  <c r="L2353" i="5"/>
  <c r="J2353" i="5"/>
  <c r="K2353" i="5" s="1"/>
  <c r="D2296" i="5"/>
  <c r="C2297" i="5"/>
  <c r="J2464" i="5"/>
  <c r="K2464" i="5" s="1"/>
  <c r="L2464" i="5"/>
  <c r="B1341" i="5"/>
  <c r="A1342" i="5"/>
  <c r="J1332" i="5"/>
  <c r="K1332" i="5" s="1"/>
  <c r="L1332" i="5"/>
  <c r="F1333" i="5"/>
  <c r="E1334" i="5"/>
  <c r="G1333" i="5"/>
  <c r="L427" i="5"/>
  <c r="J427" i="5"/>
  <c r="K427" i="5" s="1"/>
  <c r="M426" i="5"/>
  <c r="A426" i="5"/>
  <c r="B425" i="5"/>
  <c r="E429" i="5"/>
  <c r="F429" i="5" s="1"/>
  <c r="G428" i="5"/>
  <c r="C426" i="5"/>
  <c r="D426" i="5" s="1"/>
  <c r="C1807" i="5" l="1"/>
  <c r="D1806" i="5"/>
  <c r="A2133" i="5"/>
  <c r="B2132" i="5"/>
  <c r="C2831" i="5"/>
  <c r="D2830" i="5"/>
  <c r="B2829" i="5"/>
  <c r="A2830" i="5"/>
  <c r="M2828" i="5"/>
  <c r="J2829" i="5"/>
  <c r="K2829" i="5" s="1"/>
  <c r="L2829" i="5"/>
  <c r="E2831" i="5"/>
  <c r="F2830" i="5"/>
  <c r="G2830" i="5"/>
  <c r="M2316" i="5"/>
  <c r="M2332" i="5"/>
  <c r="D2300" i="5"/>
  <c r="C2298" i="5"/>
  <c r="D2298" i="5" s="1"/>
  <c r="D2299" i="5"/>
  <c r="M2298" i="5"/>
  <c r="M2299" i="5"/>
  <c r="M2300" i="5"/>
  <c r="M2301" i="5"/>
  <c r="D2302" i="5"/>
  <c r="D2301" i="5"/>
  <c r="M2303" i="5"/>
  <c r="D2304" i="5"/>
  <c r="D2303" i="5"/>
  <c r="D2306" i="5"/>
  <c r="D2305" i="5"/>
  <c r="M2305" i="5"/>
  <c r="M2338" i="5"/>
  <c r="D2308" i="5"/>
  <c r="D2307" i="5"/>
  <c r="M2307" i="5"/>
  <c r="M2309" i="5"/>
  <c r="D2310" i="5"/>
  <c r="D2309" i="5"/>
  <c r="M2312" i="5"/>
  <c r="D2311" i="5"/>
  <c r="D2312" i="5"/>
  <c r="M2311" i="5"/>
  <c r="M2313" i="5"/>
  <c r="M2326" i="5"/>
  <c r="M2314" i="5"/>
  <c r="D2313" i="5"/>
  <c r="D2314" i="5"/>
  <c r="D2316" i="5"/>
  <c r="D2315" i="5"/>
  <c r="M2315" i="5"/>
  <c r="D2318" i="5"/>
  <c r="D2317" i="5"/>
  <c r="M2317" i="5"/>
  <c r="D2320" i="5"/>
  <c r="D2319" i="5"/>
  <c r="M2319" i="5"/>
  <c r="M2321" i="5"/>
  <c r="D2322" i="5"/>
  <c r="D2321" i="5"/>
  <c r="D2324" i="5"/>
  <c r="D2323" i="5"/>
  <c r="M2323" i="5"/>
  <c r="D2326" i="5"/>
  <c r="D2325" i="5"/>
  <c r="M2325" i="5"/>
  <c r="D2328" i="5"/>
  <c r="D2327" i="5"/>
  <c r="M2327" i="5"/>
  <c r="D2330" i="5"/>
  <c r="D2329" i="5"/>
  <c r="M2329" i="5"/>
  <c r="D2332" i="5"/>
  <c r="D2331" i="5"/>
  <c r="M2331" i="5"/>
  <c r="D2334" i="5"/>
  <c r="D2333" i="5"/>
  <c r="M2342" i="5"/>
  <c r="D2336" i="5"/>
  <c r="D2335" i="5"/>
  <c r="M2335" i="5"/>
  <c r="D2338" i="5"/>
  <c r="D2337" i="5"/>
  <c r="M2337" i="5"/>
  <c r="D2340" i="5"/>
  <c r="D2339" i="5"/>
  <c r="M2339" i="5"/>
  <c r="D2342" i="5"/>
  <c r="D2341" i="5"/>
  <c r="M2341" i="5"/>
  <c r="D2344" i="5"/>
  <c r="D2343" i="5"/>
  <c r="M2343" i="5"/>
  <c r="M2345" i="5"/>
  <c r="D2346" i="5"/>
  <c r="D2345" i="5"/>
  <c r="M2347" i="5"/>
  <c r="D2348" i="5"/>
  <c r="D2347" i="5"/>
  <c r="M2349" i="5"/>
  <c r="D2350" i="5"/>
  <c r="D2349" i="5"/>
  <c r="M2351" i="5"/>
  <c r="D2352" i="5"/>
  <c r="D2351" i="5"/>
  <c r="D2353" i="5"/>
  <c r="M2353" i="5"/>
  <c r="D2464" i="5"/>
  <c r="D2297" i="5"/>
  <c r="M2464" i="5"/>
  <c r="B1342" i="5"/>
  <c r="A1343" i="5"/>
  <c r="L1333" i="5"/>
  <c r="J1333" i="5"/>
  <c r="K1333" i="5" s="1"/>
  <c r="F1334" i="5"/>
  <c r="E1335" i="5"/>
  <c r="G1334" i="5"/>
  <c r="M1332" i="5"/>
  <c r="L428" i="5"/>
  <c r="J428" i="5"/>
  <c r="K428" i="5" s="1"/>
  <c r="M427" i="5"/>
  <c r="A427" i="5"/>
  <c r="B426" i="5"/>
  <c r="E430" i="5"/>
  <c r="F430" i="5" s="1"/>
  <c r="G429" i="5"/>
  <c r="C427" i="5"/>
  <c r="D427" i="5" s="1"/>
  <c r="C1808" i="5" l="1"/>
  <c r="D1807" i="5"/>
  <c r="A2134" i="5"/>
  <c r="B2133" i="5"/>
  <c r="A2831" i="5"/>
  <c r="B2830" i="5"/>
  <c r="C2832" i="5"/>
  <c r="D2831" i="5"/>
  <c r="M2829" i="5"/>
  <c r="J2830" i="5"/>
  <c r="K2830" i="5" s="1"/>
  <c r="L2830" i="5"/>
  <c r="E2832" i="5"/>
  <c r="F2831" i="5"/>
  <c r="G2831" i="5"/>
  <c r="A1344" i="5"/>
  <c r="B1343" i="5"/>
  <c r="L1334" i="5"/>
  <c r="J1334" i="5"/>
  <c r="K1334" i="5" s="1"/>
  <c r="E1336" i="5"/>
  <c r="G1335" i="5"/>
  <c r="F1335" i="5"/>
  <c r="M1333" i="5"/>
  <c r="L429" i="5"/>
  <c r="J429" i="5"/>
  <c r="K429" i="5" s="1"/>
  <c r="M428" i="5"/>
  <c r="A428" i="5"/>
  <c r="B427" i="5"/>
  <c r="E431" i="5"/>
  <c r="F431" i="5" s="1"/>
  <c r="G430" i="5"/>
  <c r="C428" i="5"/>
  <c r="D428" i="5" s="1"/>
  <c r="C1809" i="5" l="1"/>
  <c r="D1808" i="5"/>
  <c r="B2134" i="5"/>
  <c r="A2135" i="5"/>
  <c r="C2833" i="5"/>
  <c r="D2832" i="5"/>
  <c r="A2832" i="5"/>
  <c r="B2831" i="5"/>
  <c r="G2832" i="5"/>
  <c r="F2832" i="5"/>
  <c r="E2833" i="5"/>
  <c r="M2830" i="5"/>
  <c r="L2831" i="5"/>
  <c r="J2831" i="5"/>
  <c r="K2831" i="5" s="1"/>
  <c r="M2831" i="5" s="1"/>
  <c r="A1345" i="5"/>
  <c r="B1344" i="5"/>
  <c r="J1335" i="5"/>
  <c r="K1335" i="5" s="1"/>
  <c r="M1335" i="5" s="1"/>
  <c r="L1335" i="5"/>
  <c r="F1336" i="5"/>
  <c r="E1337" i="5"/>
  <c r="G1336" i="5"/>
  <c r="M1334" i="5"/>
  <c r="L430" i="5"/>
  <c r="J430" i="5"/>
  <c r="K430" i="5" s="1"/>
  <c r="M429" i="5"/>
  <c r="A429" i="5"/>
  <c r="B428" i="5"/>
  <c r="E432" i="5"/>
  <c r="F432" i="5" s="1"/>
  <c r="G431" i="5"/>
  <c r="C429" i="5"/>
  <c r="D429" i="5" s="1"/>
  <c r="C1810" i="5" l="1"/>
  <c r="D1809" i="5"/>
  <c r="B2135" i="5"/>
  <c r="A2136" i="5"/>
  <c r="B2832" i="5"/>
  <c r="A2833" i="5"/>
  <c r="C2834" i="5"/>
  <c r="D2833" i="5"/>
  <c r="E2834" i="5"/>
  <c r="G2833" i="5"/>
  <c r="F2833" i="5"/>
  <c r="L2832" i="5"/>
  <c r="J2832" i="5"/>
  <c r="K2832" i="5" s="1"/>
  <c r="M2832" i="5" s="1"/>
  <c r="B1345" i="5"/>
  <c r="A1346" i="5"/>
  <c r="J1336" i="5"/>
  <c r="K1336" i="5" s="1"/>
  <c r="M1336" i="5" s="1"/>
  <c r="L1336" i="5"/>
  <c r="E1338" i="5"/>
  <c r="F1337" i="5"/>
  <c r="G1337" i="5"/>
  <c r="L431" i="5"/>
  <c r="J431" i="5"/>
  <c r="K431" i="5" s="1"/>
  <c r="M430" i="5"/>
  <c r="A430" i="5"/>
  <c r="B429" i="5"/>
  <c r="E433" i="5"/>
  <c r="F433" i="5" s="1"/>
  <c r="G432" i="5"/>
  <c r="C430" i="5"/>
  <c r="D430" i="5" s="1"/>
  <c r="C1811" i="5" l="1"/>
  <c r="D1810" i="5"/>
  <c r="A2137" i="5"/>
  <c r="B2136" i="5"/>
  <c r="C2835" i="5"/>
  <c r="D2834" i="5"/>
  <c r="A2834" i="5"/>
  <c r="B2833" i="5"/>
  <c r="J2833" i="5"/>
  <c r="K2833" i="5" s="1"/>
  <c r="L2833" i="5"/>
  <c r="E2835" i="5"/>
  <c r="F2834" i="5"/>
  <c r="G2834" i="5"/>
  <c r="B1346" i="5"/>
  <c r="A1347" i="5"/>
  <c r="L1337" i="5"/>
  <c r="J1337" i="5"/>
  <c r="K1337" i="5" s="1"/>
  <c r="F1338" i="5"/>
  <c r="E1339" i="5"/>
  <c r="G1338" i="5"/>
  <c r="L432" i="5"/>
  <c r="J432" i="5"/>
  <c r="K432" i="5" s="1"/>
  <c r="M431" i="5"/>
  <c r="A431" i="5"/>
  <c r="B430" i="5"/>
  <c r="E434" i="5"/>
  <c r="F434" i="5" s="1"/>
  <c r="G433" i="5"/>
  <c r="C431" i="5"/>
  <c r="D431" i="5" s="1"/>
  <c r="C1812" i="5" l="1"/>
  <c r="D1811" i="5"/>
  <c r="B2137" i="5"/>
  <c r="A2138" i="5"/>
  <c r="A2835" i="5"/>
  <c r="B2834" i="5"/>
  <c r="D2835" i="5"/>
  <c r="C2836" i="5"/>
  <c r="J2834" i="5"/>
  <c r="K2834" i="5" s="1"/>
  <c r="L2834" i="5"/>
  <c r="E2836" i="5"/>
  <c r="F2835" i="5"/>
  <c r="G2835" i="5"/>
  <c r="M2833" i="5"/>
  <c r="B1347" i="5"/>
  <c r="A1348" i="5"/>
  <c r="J1338" i="5"/>
  <c r="K1338" i="5" s="1"/>
  <c r="L1338" i="5"/>
  <c r="F1339" i="5"/>
  <c r="E1340" i="5"/>
  <c r="G1339" i="5"/>
  <c r="M1337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3" i="5" l="1"/>
  <c r="D1812" i="5"/>
  <c r="A2139" i="5"/>
  <c r="B2138" i="5"/>
  <c r="C2837" i="5"/>
  <c r="D2836" i="5"/>
  <c r="A2836" i="5"/>
  <c r="B2835" i="5"/>
  <c r="J2835" i="5"/>
  <c r="K2835" i="5" s="1"/>
  <c r="L2835" i="5"/>
  <c r="F2836" i="5"/>
  <c r="E2837" i="5"/>
  <c r="G2836" i="5"/>
  <c r="M2834" i="5"/>
  <c r="B1348" i="5"/>
  <c r="A1349" i="5"/>
  <c r="J1339" i="5"/>
  <c r="K1339" i="5" s="1"/>
  <c r="M1339" i="5" s="1"/>
  <c r="L1339" i="5"/>
  <c r="F1340" i="5"/>
  <c r="E1341" i="5"/>
  <c r="G1340" i="5"/>
  <c r="M1338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3" i="5"/>
  <c r="A2140" i="5"/>
  <c r="B2139" i="5"/>
  <c r="A2837" i="5"/>
  <c r="B2836" i="5"/>
  <c r="C2838" i="5"/>
  <c r="D2837" i="5"/>
  <c r="J2836" i="5"/>
  <c r="K2836" i="5" s="1"/>
  <c r="M2836" i="5" s="1"/>
  <c r="L2836" i="5"/>
  <c r="E2838" i="5"/>
  <c r="G2837" i="5"/>
  <c r="F2837" i="5"/>
  <c r="M2835" i="5"/>
  <c r="B1349" i="5"/>
  <c r="A1350" i="5"/>
  <c r="F1341" i="5"/>
  <c r="G1341" i="5"/>
  <c r="J1340" i="5"/>
  <c r="K1340" i="5" s="1"/>
  <c r="L1340" i="5"/>
  <c r="L435" i="5"/>
  <c r="J435" i="5"/>
  <c r="K435" i="5" s="1"/>
  <c r="M434" i="5"/>
  <c r="A434" i="5"/>
  <c r="B433" i="5"/>
  <c r="E437" i="5"/>
  <c r="F437" i="5" s="1"/>
  <c r="G436" i="5"/>
  <c r="C434" i="5"/>
  <c r="D434" i="5" s="1"/>
  <c r="C1815" i="5" l="1"/>
  <c r="D1814" i="5"/>
  <c r="B2140" i="5"/>
  <c r="A2141" i="5"/>
  <c r="C2839" i="5"/>
  <c r="D2838" i="5"/>
  <c r="A2838" i="5"/>
  <c r="B2837" i="5"/>
  <c r="F2838" i="5"/>
  <c r="E2839" i="5"/>
  <c r="G2838" i="5"/>
  <c r="J2837" i="5"/>
  <c r="K2837" i="5" s="1"/>
  <c r="L2837" i="5"/>
  <c r="A1351" i="5"/>
  <c r="B1350" i="5"/>
  <c r="M1340" i="5"/>
  <c r="J1341" i="5"/>
  <c r="K1341" i="5" s="1"/>
  <c r="M1341" i="5" s="1"/>
  <c r="L1341" i="5"/>
  <c r="L436" i="5"/>
  <c r="J436" i="5"/>
  <c r="K436" i="5" s="1"/>
  <c r="M435" i="5"/>
  <c r="A435" i="5"/>
  <c r="B434" i="5"/>
  <c r="E438" i="5"/>
  <c r="F438" i="5" s="1"/>
  <c r="G437" i="5"/>
  <c r="C435" i="5"/>
  <c r="D435" i="5" s="1"/>
  <c r="C1816" i="5" l="1"/>
  <c r="D1815" i="5"/>
  <c r="B2141" i="5"/>
  <c r="A2142" i="5"/>
  <c r="A2839" i="5"/>
  <c r="B2838" i="5"/>
  <c r="C2840" i="5"/>
  <c r="D2839" i="5"/>
  <c r="M2837" i="5"/>
  <c r="J2838" i="5"/>
  <c r="K2838" i="5" s="1"/>
  <c r="L2838" i="5"/>
  <c r="E2840" i="5"/>
  <c r="F2839" i="5"/>
  <c r="G2839" i="5"/>
  <c r="B1351" i="5"/>
  <c r="A1352" i="5"/>
  <c r="L437" i="5"/>
  <c r="J437" i="5"/>
  <c r="K437" i="5" s="1"/>
  <c r="M436" i="5"/>
  <c r="A436" i="5"/>
  <c r="B435" i="5"/>
  <c r="E439" i="5"/>
  <c r="F439" i="5" s="1"/>
  <c r="G438" i="5"/>
  <c r="C436" i="5"/>
  <c r="D436" i="5" s="1"/>
  <c r="C1817" i="5" l="1"/>
  <c r="D1816" i="5"/>
  <c r="A2143" i="5"/>
  <c r="B2142" i="5"/>
  <c r="C2841" i="5"/>
  <c r="D2840" i="5"/>
  <c r="A2840" i="5"/>
  <c r="B2839" i="5"/>
  <c r="G2840" i="5"/>
  <c r="E2841" i="5"/>
  <c r="F2840" i="5"/>
  <c r="M2838" i="5"/>
  <c r="J2839" i="5"/>
  <c r="K2839" i="5" s="1"/>
  <c r="L2839" i="5"/>
  <c r="B1352" i="5"/>
  <c r="A1353" i="5"/>
  <c r="L438" i="5"/>
  <c r="J438" i="5"/>
  <c r="K438" i="5" s="1"/>
  <c r="M437" i="5"/>
  <c r="A437" i="5"/>
  <c r="B436" i="5"/>
  <c r="E440" i="5"/>
  <c r="F440" i="5" s="1"/>
  <c r="G439" i="5"/>
  <c r="C437" i="5"/>
  <c r="D437" i="5" s="1"/>
  <c r="C1818" i="5" l="1"/>
  <c r="D1817" i="5"/>
  <c r="A2144" i="5"/>
  <c r="B2143" i="5"/>
  <c r="A2841" i="5"/>
  <c r="B2840" i="5"/>
  <c r="C2842" i="5"/>
  <c r="D2841" i="5"/>
  <c r="J2840" i="5"/>
  <c r="K2840" i="5" s="1"/>
  <c r="L2840" i="5"/>
  <c r="E2842" i="5"/>
  <c r="F2841" i="5"/>
  <c r="G2841" i="5"/>
  <c r="M2839" i="5"/>
  <c r="B1353" i="5"/>
  <c r="A1354" i="5"/>
  <c r="L439" i="5"/>
  <c r="J439" i="5"/>
  <c r="K439" i="5" s="1"/>
  <c r="M438" i="5"/>
  <c r="A438" i="5"/>
  <c r="B437" i="5"/>
  <c r="E441" i="5"/>
  <c r="F441" i="5" s="1"/>
  <c r="G440" i="5"/>
  <c r="C438" i="5"/>
  <c r="D438" i="5" s="1"/>
  <c r="C1819" i="5" l="1"/>
  <c r="D1818" i="5"/>
  <c r="A2145" i="5"/>
  <c r="B2144" i="5"/>
  <c r="C2843" i="5"/>
  <c r="D2842" i="5"/>
  <c r="A2842" i="5"/>
  <c r="B2841" i="5"/>
  <c r="J2841" i="5"/>
  <c r="K2841" i="5" s="1"/>
  <c r="M2841" i="5" s="1"/>
  <c r="L2841" i="5"/>
  <c r="E2843" i="5"/>
  <c r="F2842" i="5"/>
  <c r="G2842" i="5"/>
  <c r="M2840" i="5"/>
  <c r="B1354" i="5"/>
  <c r="A1355" i="5"/>
  <c r="L440" i="5"/>
  <c r="J440" i="5"/>
  <c r="K440" i="5" s="1"/>
  <c r="M439" i="5"/>
  <c r="A439" i="5"/>
  <c r="B438" i="5"/>
  <c r="E442" i="5"/>
  <c r="G441" i="5"/>
  <c r="C439" i="5"/>
  <c r="D439" i="5" s="1"/>
  <c r="F442" i="5" l="1"/>
  <c r="E443" i="5"/>
  <c r="C1820" i="5"/>
  <c r="D1819" i="5"/>
  <c r="B2145" i="5"/>
  <c r="A2146" i="5"/>
  <c r="A2843" i="5"/>
  <c r="B2842" i="5"/>
  <c r="D2843" i="5"/>
  <c r="C2844" i="5"/>
  <c r="E2844" i="5"/>
  <c r="F2843" i="5"/>
  <c r="G2843" i="5"/>
  <c r="J2842" i="5"/>
  <c r="K2842" i="5" s="1"/>
  <c r="L2842" i="5"/>
  <c r="B1355" i="5"/>
  <c r="A1356" i="5"/>
  <c r="L441" i="5"/>
  <c r="J441" i="5"/>
  <c r="K441" i="5" s="1"/>
  <c r="M440" i="5"/>
  <c r="A440" i="5"/>
  <c r="B439" i="5"/>
  <c r="E444" i="5"/>
  <c r="F444" i="5" s="1"/>
  <c r="G442" i="5"/>
  <c r="C440" i="5"/>
  <c r="D440" i="5" s="1"/>
  <c r="F443" i="5" l="1"/>
  <c r="G443" i="5"/>
  <c r="C1821" i="5"/>
  <c r="D1820" i="5"/>
  <c r="A2147" i="5"/>
  <c r="B2146" i="5"/>
  <c r="C2845" i="5"/>
  <c r="D2844" i="5"/>
  <c r="A2844" i="5"/>
  <c r="B2843" i="5"/>
  <c r="M2842" i="5"/>
  <c r="J2843" i="5"/>
  <c r="K2843" i="5" s="1"/>
  <c r="L2843" i="5"/>
  <c r="F2844" i="5"/>
  <c r="E2845" i="5"/>
  <c r="G2844" i="5"/>
  <c r="A1357" i="5"/>
  <c r="B1356" i="5"/>
  <c r="L442" i="5"/>
  <c r="J442" i="5"/>
  <c r="K442" i="5" s="1"/>
  <c r="M441" i="5"/>
  <c r="A441" i="5"/>
  <c r="B440" i="5"/>
  <c r="E445" i="5"/>
  <c r="F445" i="5" s="1"/>
  <c r="G444" i="5"/>
  <c r="C441" i="5"/>
  <c r="D441" i="5" s="1"/>
  <c r="L443" i="5" l="1"/>
  <c r="J443" i="5"/>
  <c r="K443" i="5" s="1"/>
  <c r="C1822" i="5"/>
  <c r="D1821" i="5"/>
  <c r="B2147" i="5"/>
  <c r="A2148" i="5"/>
  <c r="A2845" i="5"/>
  <c r="B2844" i="5"/>
  <c r="C2846" i="5"/>
  <c r="D2845" i="5"/>
  <c r="M2843" i="5"/>
  <c r="J2844" i="5"/>
  <c r="K2844" i="5" s="1"/>
  <c r="M2844" i="5" s="1"/>
  <c r="L2844" i="5"/>
  <c r="E2846" i="5"/>
  <c r="F2845" i="5"/>
  <c r="G2845" i="5"/>
  <c r="B1357" i="5"/>
  <c r="A1358" i="5"/>
  <c r="L444" i="5"/>
  <c r="J444" i="5"/>
  <c r="K444" i="5" s="1"/>
  <c r="M442" i="5"/>
  <c r="A442" i="5"/>
  <c r="A443" i="5" s="1"/>
  <c r="B443" i="5" s="1"/>
  <c r="B441" i="5"/>
  <c r="E446" i="5"/>
  <c r="F446" i="5" s="1"/>
  <c r="G445" i="5"/>
  <c r="C442" i="5"/>
  <c r="D442" i="5" l="1"/>
  <c r="C443" i="5"/>
  <c r="D443" i="5" s="1"/>
  <c r="M443" i="5"/>
  <c r="C1823" i="5"/>
  <c r="D1822" i="5"/>
  <c r="B2148" i="5"/>
  <c r="A2149" i="5"/>
  <c r="C2847" i="5"/>
  <c r="D2846" i="5"/>
  <c r="A2846" i="5"/>
  <c r="B2845" i="5"/>
  <c r="E2847" i="5"/>
  <c r="F2846" i="5"/>
  <c r="G2846" i="5"/>
  <c r="J2845" i="5"/>
  <c r="K2845" i="5" s="1"/>
  <c r="L2845" i="5"/>
  <c r="A1359" i="5"/>
  <c r="B1358" i="5"/>
  <c r="L445" i="5"/>
  <c r="J445" i="5"/>
  <c r="K445" i="5" s="1"/>
  <c r="M444" i="5"/>
  <c r="A444" i="5"/>
  <c r="B442" i="5"/>
  <c r="E447" i="5"/>
  <c r="F447" i="5" s="1"/>
  <c r="G446" i="5"/>
  <c r="C444" i="5"/>
  <c r="D444" i="5" s="1"/>
  <c r="C1824" i="5" l="1"/>
  <c r="D1823" i="5"/>
  <c r="A2150" i="5"/>
  <c r="B2149" i="5"/>
  <c r="A2847" i="5"/>
  <c r="B2846" i="5"/>
  <c r="D2847" i="5"/>
  <c r="C2848" i="5"/>
  <c r="M2845" i="5"/>
  <c r="J2846" i="5"/>
  <c r="K2846" i="5" s="1"/>
  <c r="L2846" i="5"/>
  <c r="E2848" i="5"/>
  <c r="F2847" i="5"/>
  <c r="G2847" i="5"/>
  <c r="A1360" i="5"/>
  <c r="B1359" i="5"/>
  <c r="L446" i="5"/>
  <c r="J446" i="5"/>
  <c r="K446" i="5" s="1"/>
  <c r="M445" i="5"/>
  <c r="A445" i="5"/>
  <c r="B444" i="5"/>
  <c r="E448" i="5"/>
  <c r="F448" i="5" s="1"/>
  <c r="G447" i="5"/>
  <c r="C445" i="5"/>
  <c r="D445" i="5" s="1"/>
  <c r="C1825" i="5" l="1"/>
  <c r="D1824" i="5"/>
  <c r="B2150" i="5"/>
  <c r="A2151" i="5"/>
  <c r="C2849" i="5"/>
  <c r="D2848" i="5"/>
  <c r="B2847" i="5"/>
  <c r="A2848" i="5"/>
  <c r="M2846" i="5"/>
  <c r="J2847" i="5"/>
  <c r="K2847" i="5" s="1"/>
  <c r="L2847" i="5"/>
  <c r="E2849" i="5"/>
  <c r="G2848" i="5"/>
  <c r="F2848" i="5"/>
  <c r="A1361" i="5"/>
  <c r="B1360" i="5"/>
  <c r="L447" i="5"/>
  <c r="J447" i="5"/>
  <c r="K447" i="5" s="1"/>
  <c r="M446" i="5"/>
  <c r="A446" i="5"/>
  <c r="B445" i="5"/>
  <c r="E449" i="5"/>
  <c r="F449" i="5" s="1"/>
  <c r="G448" i="5"/>
  <c r="C446" i="5"/>
  <c r="D446" i="5" s="1"/>
  <c r="C1827" i="5" l="1"/>
  <c r="D1827" i="5" s="1"/>
  <c r="C1826" i="5"/>
  <c r="D1826" i="5" s="1"/>
  <c r="C1829" i="5"/>
  <c r="D1829" i="5" s="1"/>
  <c r="C1828" i="5"/>
  <c r="D1828" i="5" s="1"/>
  <c r="C1831" i="5"/>
  <c r="D1831" i="5" s="1"/>
  <c r="C1830" i="5"/>
  <c r="D1830" i="5" s="1"/>
  <c r="C1833" i="5"/>
  <c r="D1833" i="5" s="1"/>
  <c r="C1832" i="5"/>
  <c r="D1832" i="5" s="1"/>
  <c r="C1835" i="5"/>
  <c r="D1835" i="5" s="1"/>
  <c r="C1834" i="5"/>
  <c r="D1834" i="5" s="1"/>
  <c r="C1837" i="5"/>
  <c r="D1837" i="5" s="1"/>
  <c r="C1836" i="5"/>
  <c r="D1836" i="5" s="1"/>
  <c r="C1839" i="5"/>
  <c r="D1839" i="5" s="1"/>
  <c r="C1838" i="5"/>
  <c r="D1838" i="5" s="1"/>
  <c r="C1841" i="5"/>
  <c r="D1841" i="5" s="1"/>
  <c r="C1840" i="5"/>
  <c r="D1840" i="5" s="1"/>
  <c r="C1843" i="5"/>
  <c r="D1843" i="5" s="1"/>
  <c r="C1842" i="5"/>
  <c r="D1842" i="5" s="1"/>
  <c r="C1845" i="5"/>
  <c r="D1845" i="5" s="1"/>
  <c r="C1844" i="5"/>
  <c r="D1844" i="5" s="1"/>
  <c r="C1847" i="5"/>
  <c r="D1847" i="5" s="1"/>
  <c r="C1846" i="5"/>
  <c r="D1846" i="5" s="1"/>
  <c r="C1849" i="5"/>
  <c r="D1849" i="5" s="1"/>
  <c r="C1848" i="5"/>
  <c r="D1848" i="5" s="1"/>
  <c r="C1851" i="5"/>
  <c r="D1851" i="5" s="1"/>
  <c r="C1850" i="5"/>
  <c r="D1850" i="5" s="1"/>
  <c r="C1853" i="5"/>
  <c r="D1853" i="5" s="1"/>
  <c r="C1852" i="5"/>
  <c r="D1852" i="5" s="1"/>
  <c r="C1855" i="5"/>
  <c r="D1855" i="5" s="1"/>
  <c r="C1854" i="5"/>
  <c r="D1854" i="5" s="1"/>
  <c r="C1857" i="5"/>
  <c r="D1857" i="5" s="1"/>
  <c r="C1856" i="5"/>
  <c r="D1856" i="5" s="1"/>
  <c r="C1859" i="5"/>
  <c r="D1859" i="5" s="1"/>
  <c r="C1858" i="5"/>
  <c r="D1858" i="5" s="1"/>
  <c r="C1861" i="5"/>
  <c r="D1861" i="5" s="1"/>
  <c r="C1860" i="5"/>
  <c r="D1860" i="5" s="1"/>
  <c r="C1863" i="5"/>
  <c r="D1863" i="5" s="1"/>
  <c r="C1862" i="5"/>
  <c r="D1862" i="5" s="1"/>
  <c r="C1865" i="5"/>
  <c r="D1865" i="5" s="1"/>
  <c r="C1864" i="5"/>
  <c r="D1864" i="5" s="1"/>
  <c r="C1867" i="5"/>
  <c r="D1867" i="5" s="1"/>
  <c r="C1866" i="5"/>
  <c r="D1866" i="5" s="1"/>
  <c r="C1869" i="5"/>
  <c r="D1869" i="5" s="1"/>
  <c r="C1868" i="5"/>
  <c r="D1868" i="5" s="1"/>
  <c r="D1825" i="5"/>
  <c r="B2151" i="5"/>
  <c r="A2152" i="5"/>
  <c r="B2152" i="5" s="1"/>
  <c r="A2849" i="5"/>
  <c r="B2848" i="5"/>
  <c r="C2850" i="5"/>
  <c r="D2849" i="5"/>
  <c r="M2847" i="5"/>
  <c r="J2848" i="5"/>
  <c r="K2848" i="5" s="1"/>
  <c r="L2848" i="5"/>
  <c r="E2850" i="5"/>
  <c r="G2849" i="5"/>
  <c r="F2849" i="5"/>
  <c r="B1361" i="5"/>
  <c r="A1362" i="5"/>
  <c r="L448" i="5"/>
  <c r="J448" i="5"/>
  <c r="K448" i="5" s="1"/>
  <c r="M447" i="5"/>
  <c r="A447" i="5"/>
  <c r="B446" i="5"/>
  <c r="E450" i="5"/>
  <c r="F450" i="5" s="1"/>
  <c r="G449" i="5"/>
  <c r="C447" i="5"/>
  <c r="D447" i="5" s="1"/>
  <c r="C2851" i="5" l="1"/>
  <c r="D2850" i="5"/>
  <c r="A2850" i="5"/>
  <c r="B2849" i="5"/>
  <c r="J2849" i="5"/>
  <c r="K2849" i="5" s="1"/>
  <c r="L2849" i="5"/>
  <c r="M2848" i="5"/>
  <c r="E2851" i="5"/>
  <c r="F2850" i="5"/>
  <c r="G2850" i="5"/>
  <c r="B1362" i="5"/>
  <c r="A1363" i="5"/>
  <c r="L449" i="5"/>
  <c r="J449" i="5"/>
  <c r="K449" i="5" s="1"/>
  <c r="M448" i="5"/>
  <c r="A448" i="5"/>
  <c r="B447" i="5"/>
  <c r="E451" i="5"/>
  <c r="F451" i="5" s="1"/>
  <c r="G450" i="5"/>
  <c r="C448" i="5"/>
  <c r="D448" i="5" s="1"/>
  <c r="A1365" i="5" l="1"/>
  <c r="B1365" i="5" s="1"/>
  <c r="A1364" i="5"/>
  <c r="B1364" i="5" s="1"/>
  <c r="B2850" i="5"/>
  <c r="A2851" i="5"/>
  <c r="C2852" i="5"/>
  <c r="D2851" i="5"/>
  <c r="J2850" i="5"/>
  <c r="K2850" i="5" s="1"/>
  <c r="M2850" i="5" s="1"/>
  <c r="L2850" i="5"/>
  <c r="E2852" i="5"/>
  <c r="F2851" i="5"/>
  <c r="G2851" i="5"/>
  <c r="M2849" i="5"/>
  <c r="A1366" i="5"/>
  <c r="B1363" i="5"/>
  <c r="L450" i="5"/>
  <c r="J450" i="5"/>
  <c r="K450" i="5" s="1"/>
  <c r="M450" i="5" s="1"/>
  <c r="M449" i="5"/>
  <c r="A449" i="5"/>
  <c r="B448" i="5"/>
  <c r="E452" i="5"/>
  <c r="G451" i="5"/>
  <c r="C449" i="5"/>
  <c r="D449" i="5" s="1"/>
  <c r="C2853" i="5" l="1"/>
  <c r="D2852" i="5"/>
  <c r="A2852" i="5"/>
  <c r="B2851" i="5"/>
  <c r="F2852" i="5"/>
  <c r="E2853" i="5"/>
  <c r="G2852" i="5"/>
  <c r="J2851" i="5"/>
  <c r="K2851" i="5" s="1"/>
  <c r="M2851" i="5" s="1"/>
  <c r="L2851" i="5"/>
  <c r="B1366" i="5"/>
  <c r="A1367" i="5"/>
  <c r="L451" i="5"/>
  <c r="J451" i="5"/>
  <c r="K451" i="5" s="1"/>
  <c r="E453" i="5"/>
  <c r="F452" i="5"/>
  <c r="A450" i="5"/>
  <c r="B449" i="5"/>
  <c r="G452" i="5"/>
  <c r="C450" i="5"/>
  <c r="D450" i="5" s="1"/>
  <c r="A2853" i="5" l="1"/>
  <c r="B2852" i="5"/>
  <c r="D2853" i="5"/>
  <c r="C2854" i="5"/>
  <c r="J2852" i="5"/>
  <c r="K2852" i="5" s="1"/>
  <c r="L2852" i="5"/>
  <c r="E2854" i="5"/>
  <c r="F2853" i="5"/>
  <c r="G2853" i="5"/>
  <c r="B1367" i="5"/>
  <c r="A1368" i="5"/>
  <c r="L452" i="5"/>
  <c r="J452" i="5"/>
  <c r="K452" i="5" s="1"/>
  <c r="M451" i="5"/>
  <c r="A451" i="5"/>
  <c r="B450" i="5"/>
  <c r="E454" i="5"/>
  <c r="F453" i="5"/>
  <c r="G453" i="5"/>
  <c r="C451" i="5"/>
  <c r="D451" i="5" s="1"/>
  <c r="C2855" i="5" l="1"/>
  <c r="D2854" i="5"/>
  <c r="A2854" i="5"/>
  <c r="B2853" i="5"/>
  <c r="F2854" i="5"/>
  <c r="G2854" i="5"/>
  <c r="E2855" i="5"/>
  <c r="M2852" i="5"/>
  <c r="J2853" i="5"/>
  <c r="K2853" i="5" s="1"/>
  <c r="L2853" i="5"/>
  <c r="A1369" i="5"/>
  <c r="B1368" i="5"/>
  <c r="M452" i="5"/>
  <c r="L453" i="5"/>
  <c r="J453" i="5"/>
  <c r="K453" i="5" s="1"/>
  <c r="F454" i="5"/>
  <c r="E455" i="5"/>
  <c r="A452" i="5"/>
  <c r="B451" i="5"/>
  <c r="G454" i="5"/>
  <c r="C452" i="5"/>
  <c r="D452" i="5" s="1"/>
  <c r="A2855" i="5" l="1"/>
  <c r="B2854" i="5"/>
  <c r="C2856" i="5"/>
  <c r="D2855" i="5"/>
  <c r="M2853" i="5"/>
  <c r="E2856" i="5"/>
  <c r="F2855" i="5"/>
  <c r="G2855" i="5"/>
  <c r="J2854" i="5"/>
  <c r="K2854" i="5" s="1"/>
  <c r="L2854" i="5"/>
  <c r="A1370" i="5"/>
  <c r="B1369" i="5"/>
  <c r="M453" i="5"/>
  <c r="L454" i="5"/>
  <c r="J454" i="5"/>
  <c r="K454" i="5" s="1"/>
  <c r="A453" i="5"/>
  <c r="B452" i="5"/>
  <c r="F455" i="5"/>
  <c r="E456" i="5"/>
  <c r="G455" i="5"/>
  <c r="C453" i="5"/>
  <c r="D453" i="5" s="1"/>
  <c r="C2857" i="5" l="1"/>
  <c r="D2856" i="5"/>
  <c r="A2856" i="5"/>
  <c r="B2855" i="5"/>
  <c r="J2855" i="5"/>
  <c r="K2855" i="5" s="1"/>
  <c r="L2855" i="5"/>
  <c r="E2857" i="5"/>
  <c r="G2856" i="5"/>
  <c r="F2856" i="5"/>
  <c r="M2854" i="5"/>
  <c r="A1371" i="5"/>
  <c r="B1370" i="5"/>
  <c r="M454" i="5"/>
  <c r="L455" i="5"/>
  <c r="J455" i="5"/>
  <c r="K455" i="5" s="1"/>
  <c r="E457" i="5"/>
  <c r="E458" i="5" s="1"/>
  <c r="E459" i="5" s="1"/>
  <c r="E460" i="5" s="1"/>
  <c r="E461" i="5" s="1"/>
  <c r="E462" i="5" s="1"/>
  <c r="F456" i="5"/>
  <c r="A454" i="5"/>
  <c r="B453" i="5"/>
  <c r="G456" i="5"/>
  <c r="C454" i="5"/>
  <c r="D454" i="5" s="1"/>
  <c r="E464" i="5" l="1"/>
  <c r="F464" i="5" s="1"/>
  <c r="E463" i="5"/>
  <c r="F459" i="5"/>
  <c r="G459" i="5"/>
  <c r="F461" i="5"/>
  <c r="G461" i="5"/>
  <c r="F457" i="5"/>
  <c r="B2856" i="5"/>
  <c r="A2857" i="5"/>
  <c r="C2858" i="5"/>
  <c r="D2857" i="5"/>
  <c r="L2856" i="5"/>
  <c r="J2856" i="5"/>
  <c r="K2856" i="5" s="1"/>
  <c r="F2857" i="5"/>
  <c r="G2857" i="5"/>
  <c r="E2858" i="5"/>
  <c r="M2855" i="5"/>
  <c r="A1372" i="5"/>
  <c r="B1371" i="5"/>
  <c r="M455" i="5"/>
  <c r="L456" i="5"/>
  <c r="J456" i="5"/>
  <c r="K456" i="5" s="1"/>
  <c r="G457" i="5"/>
  <c r="L457" i="5" s="1"/>
  <c r="A455" i="5"/>
  <c r="B454" i="5"/>
  <c r="C455" i="5"/>
  <c r="D455" i="5" s="1"/>
  <c r="G464" i="5" l="1"/>
  <c r="L464" i="5" s="1"/>
  <c r="F463" i="5"/>
  <c r="G463" i="5"/>
  <c r="F458" i="5"/>
  <c r="G458" i="5"/>
  <c r="L459" i="5"/>
  <c r="J459" i="5"/>
  <c r="K459" i="5" s="1"/>
  <c r="F460" i="5"/>
  <c r="G460" i="5"/>
  <c r="L461" i="5"/>
  <c r="J461" i="5"/>
  <c r="K461" i="5" s="1"/>
  <c r="F462" i="5"/>
  <c r="G462" i="5"/>
  <c r="C2859" i="5"/>
  <c r="D2858" i="5"/>
  <c r="A2858" i="5"/>
  <c r="B2857" i="5"/>
  <c r="M2856" i="5"/>
  <c r="E2859" i="5"/>
  <c r="F2858" i="5"/>
  <c r="G2858" i="5"/>
  <c r="J2857" i="5"/>
  <c r="K2857" i="5" s="1"/>
  <c r="L2857" i="5"/>
  <c r="B1372" i="5"/>
  <c r="A1373" i="5"/>
  <c r="J457" i="5"/>
  <c r="K457" i="5" s="1"/>
  <c r="M456" i="5"/>
  <c r="A456" i="5"/>
  <c r="B455" i="5"/>
  <c r="C456" i="5"/>
  <c r="D456" i="5" s="1"/>
  <c r="J464" i="5" l="1"/>
  <c r="K464" i="5" s="1"/>
  <c r="L463" i="5"/>
  <c r="J463" i="5"/>
  <c r="K463" i="5" s="1"/>
  <c r="L458" i="5"/>
  <c r="J458" i="5"/>
  <c r="K458" i="5" s="1"/>
  <c r="M459" i="5"/>
  <c r="L460" i="5"/>
  <c r="J460" i="5"/>
  <c r="K460" i="5" s="1"/>
  <c r="M461" i="5"/>
  <c r="L462" i="5"/>
  <c r="J462" i="5"/>
  <c r="K462" i="5" s="1"/>
  <c r="A2859" i="5"/>
  <c r="B2858" i="5"/>
  <c r="C2860" i="5"/>
  <c r="D2859" i="5"/>
  <c r="J2858" i="5"/>
  <c r="K2858" i="5" s="1"/>
  <c r="L2858" i="5"/>
  <c r="E2860" i="5"/>
  <c r="F2859" i="5"/>
  <c r="G2859" i="5"/>
  <c r="M2857" i="5"/>
  <c r="B1373" i="5"/>
  <c r="A1374" i="5"/>
  <c r="M457" i="5"/>
  <c r="A457" i="5"/>
  <c r="B456" i="5"/>
  <c r="C457" i="5"/>
  <c r="M464" i="5" l="1"/>
  <c r="M463" i="5"/>
  <c r="C459" i="5"/>
  <c r="D459" i="5" s="1"/>
  <c r="C458" i="5"/>
  <c r="D458" i="5" s="1"/>
  <c r="A459" i="5"/>
  <c r="B459" i="5" s="1"/>
  <c r="A458" i="5"/>
  <c r="B458" i="5" s="1"/>
  <c r="M458" i="5"/>
  <c r="C461" i="5"/>
  <c r="D461" i="5" s="1"/>
  <c r="C460" i="5"/>
  <c r="D460" i="5" s="1"/>
  <c r="A461" i="5"/>
  <c r="B461" i="5" s="1"/>
  <c r="A460" i="5"/>
  <c r="B460" i="5" s="1"/>
  <c r="M460" i="5"/>
  <c r="M462" i="5"/>
  <c r="D457" i="5"/>
  <c r="C462" i="5"/>
  <c r="C463" i="5" s="1"/>
  <c r="D463" i="5" s="1"/>
  <c r="B457" i="5"/>
  <c r="A462" i="5"/>
  <c r="A463" i="5" s="1"/>
  <c r="B463" i="5" s="1"/>
  <c r="C2861" i="5"/>
  <c r="D2860" i="5"/>
  <c r="A2860" i="5"/>
  <c r="B2859" i="5"/>
  <c r="J2859" i="5"/>
  <c r="K2859" i="5" s="1"/>
  <c r="L2859" i="5"/>
  <c r="F2860" i="5"/>
  <c r="E2861" i="5"/>
  <c r="G2860" i="5"/>
  <c r="M2858" i="5"/>
  <c r="B1374" i="5"/>
  <c r="A1375" i="5"/>
  <c r="B462" i="5" l="1"/>
  <c r="A464" i="5"/>
  <c r="B464" i="5" s="1"/>
  <c r="D462" i="5"/>
  <c r="C464" i="5"/>
  <c r="D464" i="5" s="1"/>
  <c r="A2861" i="5"/>
  <c r="B2860" i="5"/>
  <c r="C2862" i="5"/>
  <c r="D2861" i="5"/>
  <c r="M2859" i="5"/>
  <c r="J2860" i="5"/>
  <c r="K2860" i="5" s="1"/>
  <c r="L2860" i="5"/>
  <c r="E2862" i="5"/>
  <c r="F2861" i="5"/>
  <c r="G2861" i="5"/>
  <c r="B1375" i="5"/>
  <c r="A1376" i="5"/>
  <c r="D2862" i="5" l="1"/>
  <c r="C2863" i="5"/>
  <c r="A2862" i="5"/>
  <c r="B2861" i="5"/>
  <c r="E2863" i="5"/>
  <c r="F2862" i="5"/>
  <c r="G2862" i="5"/>
  <c r="M2860" i="5"/>
  <c r="J2861" i="5"/>
  <c r="K2861" i="5" s="1"/>
  <c r="L2861" i="5"/>
  <c r="B1376" i="5"/>
  <c r="A1377" i="5"/>
  <c r="A2863" i="5" l="1"/>
  <c r="B2862" i="5"/>
  <c r="D2863" i="5"/>
  <c r="C2864" i="5"/>
  <c r="J2862" i="5"/>
  <c r="K2862" i="5" s="1"/>
  <c r="M2862" i="5" s="1"/>
  <c r="L2862" i="5"/>
  <c r="M2861" i="5"/>
  <c r="E2864" i="5"/>
  <c r="F2863" i="5"/>
  <c r="G2863" i="5"/>
  <c r="A1378" i="5"/>
  <c r="B1377" i="5"/>
  <c r="C2865" i="5" l="1"/>
  <c r="D2864" i="5"/>
  <c r="A2864" i="5"/>
  <c r="B2863" i="5"/>
  <c r="J2863" i="5"/>
  <c r="K2863" i="5" s="1"/>
  <c r="M2863" i="5" s="1"/>
  <c r="L2863" i="5"/>
  <c r="E2865" i="5"/>
  <c r="G2864" i="5"/>
  <c r="F2864" i="5"/>
  <c r="A1379" i="5"/>
  <c r="B1378" i="5"/>
  <c r="A2865" i="5" l="1"/>
  <c r="B2864" i="5"/>
  <c r="C2866" i="5"/>
  <c r="D2865" i="5"/>
  <c r="J2864" i="5"/>
  <c r="K2864" i="5" s="1"/>
  <c r="L2864" i="5"/>
  <c r="G2865" i="5"/>
  <c r="F2865" i="5"/>
  <c r="E2866" i="5"/>
  <c r="B1379" i="5"/>
  <c r="A1380" i="5"/>
  <c r="C2867" i="5" l="1"/>
  <c r="D2866" i="5"/>
  <c r="A2866" i="5"/>
  <c r="B2865" i="5"/>
  <c r="E2867" i="5"/>
  <c r="F2866" i="5"/>
  <c r="G2866" i="5"/>
  <c r="J2865" i="5"/>
  <c r="K2865" i="5" s="1"/>
  <c r="L2865" i="5"/>
  <c r="M2864" i="5"/>
  <c r="B1380" i="5"/>
  <c r="A1381" i="5"/>
  <c r="A2867" i="5" l="1"/>
  <c r="B2866" i="5"/>
  <c r="C2868" i="5"/>
  <c r="D2867" i="5"/>
  <c r="J2866" i="5"/>
  <c r="K2866" i="5" s="1"/>
  <c r="L2866" i="5"/>
  <c r="M2865" i="5"/>
  <c r="F2867" i="5"/>
  <c r="G2867" i="5"/>
  <c r="E2868" i="5"/>
  <c r="B1381" i="5"/>
  <c r="A1382" i="5"/>
  <c r="C2869" i="5" l="1"/>
  <c r="D2868" i="5"/>
  <c r="A2868" i="5"/>
  <c r="B2867" i="5"/>
  <c r="M2866" i="5"/>
  <c r="E2869" i="5"/>
  <c r="F2868" i="5"/>
  <c r="G2868" i="5"/>
  <c r="J2867" i="5"/>
  <c r="K2867" i="5" s="1"/>
  <c r="L2867" i="5"/>
  <c r="A1383" i="5"/>
  <c r="B1382" i="5"/>
  <c r="A2869" i="5" l="1"/>
  <c r="B2868" i="5"/>
  <c r="C2870" i="5"/>
  <c r="D2869" i="5"/>
  <c r="M2867" i="5"/>
  <c r="J2868" i="5"/>
  <c r="K2868" i="5" s="1"/>
  <c r="L2868" i="5"/>
  <c r="E2870" i="5"/>
  <c r="F2869" i="5"/>
  <c r="G2869" i="5"/>
  <c r="A1384" i="5"/>
  <c r="B1383" i="5"/>
  <c r="C2871" i="5" l="1"/>
  <c r="D2870" i="5"/>
  <c r="B2869" i="5"/>
  <c r="A2870" i="5"/>
  <c r="M2868" i="5"/>
  <c r="J2869" i="5"/>
  <c r="K2869" i="5" s="1"/>
  <c r="L2869" i="5"/>
  <c r="F2870" i="5"/>
  <c r="G2870" i="5"/>
  <c r="E2871" i="5"/>
  <c r="A1385" i="5"/>
  <c r="B1384" i="5"/>
  <c r="A2871" i="5" l="1"/>
  <c r="B2870" i="5"/>
  <c r="D2871" i="5"/>
  <c r="C2872" i="5"/>
  <c r="M2869" i="5"/>
  <c r="J2870" i="5"/>
  <c r="K2870" i="5" s="1"/>
  <c r="L2870" i="5"/>
  <c r="E2872" i="5"/>
  <c r="F2871" i="5"/>
  <c r="G2871" i="5"/>
  <c r="A1386" i="5"/>
  <c r="B1385" i="5"/>
  <c r="C2873" i="5" l="1"/>
  <c r="D2872" i="5"/>
  <c r="A2872" i="5"/>
  <c r="B2871" i="5"/>
  <c r="L2871" i="5"/>
  <c r="J2871" i="5"/>
  <c r="K2871" i="5" s="1"/>
  <c r="M2871" i="5" s="1"/>
  <c r="M2870" i="5"/>
  <c r="E2873" i="5"/>
  <c r="G2872" i="5"/>
  <c r="F2872" i="5"/>
  <c r="A1387" i="5"/>
  <c r="B1386" i="5"/>
  <c r="A2873" i="5" l="1"/>
  <c r="B2872" i="5"/>
  <c r="D2873" i="5"/>
  <c r="C2874" i="5"/>
  <c r="J2872" i="5"/>
  <c r="K2872" i="5" s="1"/>
  <c r="L2872" i="5"/>
  <c r="E2874" i="5"/>
  <c r="F2873" i="5"/>
  <c r="G2873" i="5"/>
  <c r="B1387" i="5"/>
  <c r="A1388" i="5"/>
  <c r="C2875" i="5" l="1"/>
  <c r="D2874" i="5"/>
  <c r="A2874" i="5"/>
  <c r="B2873" i="5"/>
  <c r="E2875" i="5"/>
  <c r="F2874" i="5"/>
  <c r="G2874" i="5"/>
  <c r="M2872" i="5"/>
  <c r="J2873" i="5"/>
  <c r="K2873" i="5" s="1"/>
  <c r="L2873" i="5"/>
  <c r="B1388" i="5"/>
  <c r="A1389" i="5"/>
  <c r="B2874" i="5" l="1"/>
  <c r="A2875" i="5"/>
  <c r="D2875" i="5"/>
  <c r="C2876" i="5"/>
  <c r="J2874" i="5"/>
  <c r="K2874" i="5" s="1"/>
  <c r="M2874" i="5" s="1"/>
  <c r="L2874" i="5"/>
  <c r="M2873" i="5"/>
  <c r="E2876" i="5"/>
  <c r="F2875" i="5"/>
  <c r="G2875" i="5"/>
  <c r="B1389" i="5"/>
  <c r="A1390" i="5"/>
  <c r="C2877" i="5" l="1"/>
  <c r="D2876" i="5"/>
  <c r="A2876" i="5"/>
  <c r="B2875" i="5"/>
  <c r="J2875" i="5"/>
  <c r="K2875" i="5" s="1"/>
  <c r="L2875" i="5"/>
  <c r="F2876" i="5"/>
  <c r="E2877" i="5"/>
  <c r="G2876" i="5"/>
  <c r="B1390" i="5"/>
  <c r="A1391" i="5"/>
  <c r="B2876" i="5" l="1"/>
  <c r="A2877" i="5"/>
  <c r="C2878" i="5"/>
  <c r="D2877" i="5"/>
  <c r="E2878" i="5"/>
  <c r="F2877" i="5"/>
  <c r="G2877" i="5"/>
  <c r="M2875" i="5"/>
  <c r="J2876" i="5"/>
  <c r="K2876" i="5" s="1"/>
  <c r="L2876" i="5"/>
  <c r="B1391" i="5"/>
  <c r="A1392" i="5"/>
  <c r="C2879" i="5" l="1"/>
  <c r="D2878" i="5"/>
  <c r="B2877" i="5"/>
  <c r="A2878" i="5"/>
  <c r="J2877" i="5"/>
  <c r="K2877" i="5" s="1"/>
  <c r="M2877" i="5" s="1"/>
  <c r="L2877" i="5"/>
  <c r="M2876" i="5"/>
  <c r="F2878" i="5"/>
  <c r="E2879" i="5"/>
  <c r="G2878" i="5"/>
  <c r="A1393" i="5"/>
  <c r="B1392" i="5"/>
  <c r="A2879" i="5" l="1"/>
  <c r="B2878" i="5"/>
  <c r="C2880" i="5"/>
  <c r="D2879" i="5"/>
  <c r="J2878" i="5"/>
  <c r="K2878" i="5" s="1"/>
  <c r="M2878" i="5" s="1"/>
  <c r="L2878" i="5"/>
  <c r="E2880" i="5"/>
  <c r="F2879" i="5"/>
  <c r="G2879" i="5"/>
  <c r="A1394" i="5"/>
  <c r="B1393" i="5"/>
  <c r="D2880" i="5" l="1"/>
  <c r="C2881" i="5"/>
  <c r="A2880" i="5"/>
  <c r="B2879" i="5"/>
  <c r="J2879" i="5"/>
  <c r="K2879" i="5" s="1"/>
  <c r="L2879" i="5"/>
  <c r="E2881" i="5"/>
  <c r="G2880" i="5"/>
  <c r="F2880" i="5"/>
  <c r="A1395" i="5"/>
  <c r="B1394" i="5"/>
  <c r="A2881" i="5" l="1"/>
  <c r="B2880" i="5"/>
  <c r="C2882" i="5"/>
  <c r="D2881" i="5"/>
  <c r="J2880" i="5"/>
  <c r="K2880" i="5" s="1"/>
  <c r="L2880" i="5"/>
  <c r="E2882" i="5"/>
  <c r="G2881" i="5"/>
  <c r="F2881" i="5"/>
  <c r="M2879" i="5"/>
  <c r="B1395" i="5"/>
  <c r="A1396" i="5"/>
  <c r="C2883" i="5" l="1"/>
  <c r="D2882" i="5"/>
  <c r="A2882" i="5"/>
  <c r="B2881" i="5"/>
  <c r="J2881" i="5"/>
  <c r="K2881" i="5" s="1"/>
  <c r="L2881" i="5"/>
  <c r="E2883" i="5"/>
  <c r="F2882" i="5"/>
  <c r="G2882" i="5"/>
  <c r="M2880" i="5"/>
  <c r="B1396" i="5"/>
  <c r="A1397" i="5"/>
  <c r="A2883" i="5" l="1"/>
  <c r="B2882" i="5"/>
  <c r="C2884" i="5"/>
  <c r="D2883" i="5"/>
  <c r="J2882" i="5"/>
  <c r="K2882" i="5" s="1"/>
  <c r="M2882" i="5" s="1"/>
  <c r="L2882" i="5"/>
  <c r="E2884" i="5"/>
  <c r="F2883" i="5"/>
  <c r="G2883" i="5"/>
  <c r="M2881" i="5"/>
  <c r="A1398" i="5"/>
  <c r="B1397" i="5"/>
  <c r="C2885" i="5" l="1"/>
  <c r="D2884" i="5"/>
  <c r="A2884" i="5"/>
  <c r="B2883" i="5"/>
  <c r="J2883" i="5"/>
  <c r="K2883" i="5" s="1"/>
  <c r="L2883" i="5"/>
  <c r="E2885" i="5"/>
  <c r="F2884" i="5"/>
  <c r="G2884" i="5"/>
  <c r="A1399" i="5"/>
  <c r="B1398" i="5"/>
  <c r="A2885" i="5" l="1"/>
  <c r="B2884" i="5"/>
  <c r="C2886" i="5"/>
  <c r="D2885" i="5"/>
  <c r="J2884" i="5"/>
  <c r="K2884" i="5" s="1"/>
  <c r="M2884" i="5" s="1"/>
  <c r="L2884" i="5"/>
  <c r="E2886" i="5"/>
  <c r="G2885" i="5"/>
  <c r="F2885" i="5"/>
  <c r="M2883" i="5"/>
  <c r="B1399" i="5"/>
  <c r="A1400" i="5"/>
  <c r="C2887" i="5" l="1"/>
  <c r="D2886" i="5"/>
  <c r="A2886" i="5"/>
  <c r="B2885" i="5"/>
  <c r="E2887" i="5"/>
  <c r="F2886" i="5"/>
  <c r="G2886" i="5"/>
  <c r="J2885" i="5"/>
  <c r="K2885" i="5" s="1"/>
  <c r="L2885" i="5"/>
  <c r="A1401" i="5"/>
  <c r="B1400" i="5"/>
  <c r="A2887" i="5" l="1"/>
  <c r="B2886" i="5"/>
  <c r="C2888" i="5"/>
  <c r="D2887" i="5"/>
  <c r="M2885" i="5"/>
  <c r="J2886" i="5"/>
  <c r="K2886" i="5" s="1"/>
  <c r="L2886" i="5"/>
  <c r="E2888" i="5"/>
  <c r="F2887" i="5"/>
  <c r="G2887" i="5"/>
  <c r="A1402" i="5"/>
  <c r="B1401" i="5"/>
  <c r="C2889" i="5" l="1"/>
  <c r="D2888" i="5"/>
  <c r="A2888" i="5"/>
  <c r="B2887" i="5"/>
  <c r="M2886" i="5"/>
  <c r="J2887" i="5"/>
  <c r="K2887" i="5" s="1"/>
  <c r="L2887" i="5"/>
  <c r="E2889" i="5"/>
  <c r="G2888" i="5"/>
  <c r="F2888" i="5"/>
  <c r="A1403" i="5"/>
  <c r="B1402" i="5"/>
  <c r="A2889" i="5" l="1"/>
  <c r="B2888" i="5"/>
  <c r="D2889" i="5"/>
  <c r="C2890" i="5"/>
  <c r="M2887" i="5"/>
  <c r="J2888" i="5"/>
  <c r="K2888" i="5" s="1"/>
  <c r="L2888" i="5"/>
  <c r="E2890" i="5"/>
  <c r="F2889" i="5"/>
  <c r="G2889" i="5"/>
  <c r="B1403" i="5"/>
  <c r="A1404" i="5"/>
  <c r="C2891" i="5" l="1"/>
  <c r="D2890" i="5"/>
  <c r="A2890" i="5"/>
  <c r="B2889" i="5"/>
  <c r="M2888" i="5"/>
  <c r="J2889" i="5"/>
  <c r="K2889" i="5" s="1"/>
  <c r="L2889" i="5"/>
  <c r="E2891" i="5"/>
  <c r="F2890" i="5"/>
  <c r="G2890" i="5"/>
  <c r="B1404" i="5"/>
  <c r="A1405" i="5"/>
  <c r="B2890" i="5" l="1"/>
  <c r="A2891" i="5"/>
  <c r="C2892" i="5"/>
  <c r="D2891" i="5"/>
  <c r="M2889" i="5"/>
  <c r="J2890" i="5"/>
  <c r="K2890" i="5" s="1"/>
  <c r="L2890" i="5"/>
  <c r="F2891" i="5"/>
  <c r="E2892" i="5"/>
  <c r="G2891" i="5"/>
  <c r="B1405" i="5"/>
  <c r="A1406" i="5"/>
  <c r="C2893" i="5" l="1"/>
  <c r="D2892" i="5"/>
  <c r="B2891" i="5"/>
  <c r="A2892" i="5"/>
  <c r="M2890" i="5"/>
  <c r="F2892" i="5"/>
  <c r="E2893" i="5"/>
  <c r="G2892" i="5"/>
  <c r="J2891" i="5"/>
  <c r="K2891" i="5" s="1"/>
  <c r="M2891" i="5" s="1"/>
  <c r="L2891" i="5"/>
  <c r="B1406" i="5"/>
  <c r="A1407" i="5"/>
  <c r="B2892" i="5" l="1"/>
  <c r="A2893" i="5"/>
  <c r="D2893" i="5"/>
  <c r="C2894" i="5"/>
  <c r="J2892" i="5"/>
  <c r="K2892" i="5" s="1"/>
  <c r="L2892" i="5"/>
  <c r="E2894" i="5"/>
  <c r="F2893" i="5"/>
  <c r="G2893" i="5"/>
  <c r="B1407" i="5"/>
  <c r="A1408" i="5"/>
  <c r="C2895" i="5" l="1"/>
  <c r="D2894" i="5"/>
  <c r="A2894" i="5"/>
  <c r="B2893" i="5"/>
  <c r="J2893" i="5"/>
  <c r="K2893" i="5" s="1"/>
  <c r="L2893" i="5"/>
  <c r="E2895" i="5"/>
  <c r="F2894" i="5"/>
  <c r="G2894" i="5"/>
  <c r="M2892" i="5"/>
  <c r="B1408" i="5"/>
  <c r="A1409" i="5"/>
  <c r="A2895" i="5" l="1"/>
  <c r="B2894" i="5"/>
  <c r="C2896" i="5"/>
  <c r="D2895" i="5"/>
  <c r="J2894" i="5"/>
  <c r="K2894" i="5" s="1"/>
  <c r="M2894" i="5" s="1"/>
  <c r="L2894" i="5"/>
  <c r="E2896" i="5"/>
  <c r="F2895" i="5"/>
  <c r="G2895" i="5"/>
  <c r="M2893" i="5"/>
  <c r="A1410" i="5"/>
  <c r="B1409" i="5"/>
  <c r="C2897" i="5" l="1"/>
  <c r="D2896" i="5"/>
  <c r="B2895" i="5"/>
  <c r="A2896" i="5"/>
  <c r="G2896" i="5"/>
  <c r="F2896" i="5"/>
  <c r="E2897" i="5"/>
  <c r="J2895" i="5"/>
  <c r="K2895" i="5" s="1"/>
  <c r="L2895" i="5"/>
  <c r="A1411" i="5"/>
  <c r="B1410" i="5"/>
  <c r="A2897" i="5" l="1"/>
  <c r="B2896" i="5"/>
  <c r="D2897" i="5"/>
  <c r="C2898" i="5"/>
  <c r="M2895" i="5"/>
  <c r="E2898" i="5"/>
  <c r="G2897" i="5"/>
  <c r="F2897" i="5"/>
  <c r="J2896" i="5"/>
  <c r="K2896" i="5" s="1"/>
  <c r="L2896" i="5"/>
  <c r="B1411" i="5"/>
  <c r="A1412" i="5"/>
  <c r="C2899" i="5" l="1"/>
  <c r="D2898" i="5"/>
  <c r="A2898" i="5"/>
  <c r="B2897" i="5"/>
  <c r="J2897" i="5"/>
  <c r="K2897" i="5" s="1"/>
  <c r="M2897" i="5" s="1"/>
  <c r="L2897" i="5"/>
  <c r="E2899" i="5"/>
  <c r="F2898" i="5"/>
  <c r="G2898" i="5"/>
  <c r="M2896" i="5"/>
  <c r="B1412" i="5"/>
  <c r="A1413" i="5"/>
  <c r="A2899" i="5" l="1"/>
  <c r="B2898" i="5"/>
  <c r="C2900" i="5"/>
  <c r="D2899" i="5"/>
  <c r="J2898" i="5"/>
  <c r="K2898" i="5" s="1"/>
  <c r="M2898" i="5" s="1"/>
  <c r="L2898" i="5"/>
  <c r="E2900" i="5"/>
  <c r="F2899" i="5"/>
  <c r="G2899" i="5"/>
  <c r="B1413" i="5"/>
  <c r="A1414" i="5"/>
  <c r="C2901" i="5" l="1"/>
  <c r="D2900" i="5"/>
  <c r="A2900" i="5"/>
  <c r="B2899" i="5"/>
  <c r="J2899" i="5"/>
  <c r="K2899" i="5" s="1"/>
  <c r="L2899" i="5"/>
  <c r="F2900" i="5"/>
  <c r="E2901" i="5"/>
  <c r="G2900" i="5"/>
  <c r="B1414" i="5"/>
  <c r="A1415" i="5"/>
  <c r="B2900" i="5" l="1"/>
  <c r="A2901" i="5"/>
  <c r="C2902" i="5"/>
  <c r="D2901" i="5"/>
  <c r="M2899" i="5"/>
  <c r="J2900" i="5"/>
  <c r="K2900" i="5" s="1"/>
  <c r="M2900" i="5" s="1"/>
  <c r="L2900" i="5"/>
  <c r="E2902" i="5"/>
  <c r="G2901" i="5"/>
  <c r="F2901" i="5"/>
  <c r="B1415" i="5"/>
  <c r="A1416" i="5"/>
  <c r="C2903" i="5" l="1"/>
  <c r="D2902" i="5"/>
  <c r="A2902" i="5"/>
  <c r="B2901" i="5"/>
  <c r="F2902" i="5"/>
  <c r="E2903" i="5"/>
  <c r="G2902" i="5"/>
  <c r="J2901" i="5"/>
  <c r="K2901" i="5" s="1"/>
  <c r="L2901" i="5"/>
  <c r="A1417" i="5"/>
  <c r="B1416" i="5"/>
  <c r="A2903" i="5" l="1"/>
  <c r="B2902" i="5"/>
  <c r="C2904" i="5"/>
  <c r="D2903" i="5"/>
  <c r="M2901" i="5"/>
  <c r="J2902" i="5"/>
  <c r="K2902" i="5" s="1"/>
  <c r="L2902" i="5"/>
  <c r="E2904" i="5"/>
  <c r="F2903" i="5"/>
  <c r="G2903" i="5"/>
  <c r="B1417" i="5"/>
  <c r="A1418" i="5"/>
  <c r="C2905" i="5" l="1"/>
  <c r="D2904" i="5"/>
  <c r="A2904" i="5"/>
  <c r="B2903" i="5"/>
  <c r="M2902" i="5"/>
  <c r="J2903" i="5"/>
  <c r="K2903" i="5" s="1"/>
  <c r="M2903" i="5" s="1"/>
  <c r="L2903" i="5"/>
  <c r="G2904" i="5"/>
  <c r="F2904" i="5"/>
  <c r="E2905" i="5"/>
  <c r="A1419" i="5"/>
  <c r="B1418" i="5"/>
  <c r="A2905" i="5" l="1"/>
  <c r="B2904" i="5"/>
  <c r="C2906" i="5"/>
  <c r="D2905" i="5"/>
  <c r="J2904" i="5"/>
  <c r="K2904" i="5" s="1"/>
  <c r="M2904" i="5" s="1"/>
  <c r="L2904" i="5"/>
  <c r="F2905" i="5"/>
  <c r="G2905" i="5"/>
  <c r="E2906" i="5"/>
  <c r="B1419" i="5"/>
  <c r="A1420" i="5"/>
  <c r="C2907" i="5" l="1"/>
  <c r="D2906" i="5"/>
  <c r="A2906" i="5"/>
  <c r="B2905" i="5"/>
  <c r="J2905" i="5"/>
  <c r="K2905" i="5" s="1"/>
  <c r="M2905" i="5" s="1"/>
  <c r="L2905" i="5"/>
  <c r="E2907" i="5"/>
  <c r="F2906" i="5"/>
  <c r="G2906" i="5"/>
  <c r="B1420" i="5"/>
  <c r="A1421" i="5"/>
  <c r="A2907" i="5" l="1"/>
  <c r="B2906" i="5"/>
  <c r="C2908" i="5"/>
  <c r="D2907" i="5"/>
  <c r="J2906" i="5"/>
  <c r="K2906" i="5" s="1"/>
  <c r="L2906" i="5"/>
  <c r="E2908" i="5"/>
  <c r="F2907" i="5"/>
  <c r="G2907" i="5"/>
  <c r="B1421" i="5"/>
  <c r="A1422" i="5"/>
  <c r="C2909" i="5" l="1"/>
  <c r="D2908" i="5"/>
  <c r="A2908" i="5"/>
  <c r="B2907" i="5"/>
  <c r="F2908" i="5"/>
  <c r="E2909" i="5"/>
  <c r="G2908" i="5"/>
  <c r="M2906" i="5"/>
  <c r="J2907" i="5"/>
  <c r="K2907" i="5" s="1"/>
  <c r="M2907" i="5" s="1"/>
  <c r="L2907" i="5"/>
  <c r="A1423" i="5"/>
  <c r="B1422" i="5"/>
  <c r="B2908" i="5" l="1"/>
  <c r="A2909" i="5"/>
  <c r="C2910" i="5"/>
  <c r="D2909" i="5"/>
  <c r="J2908" i="5"/>
  <c r="K2908" i="5" s="1"/>
  <c r="L2908" i="5"/>
  <c r="E2910" i="5"/>
  <c r="F2909" i="5"/>
  <c r="G2909" i="5"/>
  <c r="B1423" i="5"/>
  <c r="A1424" i="5"/>
  <c r="D2910" i="5" l="1"/>
  <c r="C2911" i="5"/>
  <c r="A2910" i="5"/>
  <c r="B2909" i="5"/>
  <c r="E2911" i="5"/>
  <c r="G2910" i="5"/>
  <c r="F2910" i="5"/>
  <c r="M2908" i="5"/>
  <c r="J2909" i="5"/>
  <c r="K2909" i="5" s="1"/>
  <c r="L2909" i="5"/>
  <c r="A1425" i="5"/>
  <c r="B1424" i="5"/>
  <c r="A2911" i="5" l="1"/>
  <c r="B2910" i="5"/>
  <c r="C2912" i="5"/>
  <c r="D2911" i="5"/>
  <c r="J2910" i="5"/>
  <c r="K2910" i="5" s="1"/>
  <c r="L2910" i="5"/>
  <c r="M2909" i="5"/>
  <c r="E2912" i="5"/>
  <c r="F2911" i="5"/>
  <c r="G2911" i="5"/>
  <c r="A1426" i="5"/>
  <c r="B1425" i="5"/>
  <c r="C2913" i="5" l="1"/>
  <c r="D2912" i="5"/>
  <c r="A2912" i="5"/>
  <c r="B2911" i="5"/>
  <c r="M2910" i="5"/>
  <c r="J2911" i="5"/>
  <c r="K2911" i="5" s="1"/>
  <c r="L2911" i="5"/>
  <c r="E2913" i="5"/>
  <c r="G2912" i="5"/>
  <c r="F2912" i="5"/>
  <c r="B1426" i="5"/>
  <c r="A1427" i="5"/>
  <c r="A2913" i="5" l="1"/>
  <c r="B2912" i="5"/>
  <c r="D2913" i="5"/>
  <c r="C2914" i="5"/>
  <c r="J2912" i="5"/>
  <c r="K2912" i="5" s="1"/>
  <c r="M2912" i="5" s="1"/>
  <c r="L2912" i="5"/>
  <c r="E2914" i="5"/>
  <c r="G2913" i="5"/>
  <c r="F2913" i="5"/>
  <c r="M2911" i="5"/>
  <c r="B1427" i="5"/>
  <c r="A1428" i="5"/>
  <c r="C2915" i="5" l="1"/>
  <c r="D2914" i="5"/>
  <c r="A2914" i="5"/>
  <c r="B2913" i="5"/>
  <c r="J2913" i="5"/>
  <c r="K2913" i="5" s="1"/>
  <c r="M2913" i="5" s="1"/>
  <c r="L2913" i="5"/>
  <c r="E2915" i="5"/>
  <c r="F2914" i="5"/>
  <c r="G2914" i="5"/>
  <c r="B1428" i="5"/>
  <c r="A1429" i="5"/>
  <c r="A2915" i="5" l="1"/>
  <c r="B2914" i="5"/>
  <c r="C2916" i="5"/>
  <c r="D2915" i="5"/>
  <c r="E2916" i="5"/>
  <c r="G2915" i="5"/>
  <c r="F2915" i="5"/>
  <c r="J2914" i="5"/>
  <c r="K2914" i="5" s="1"/>
  <c r="L2914" i="5"/>
  <c r="B1429" i="5"/>
  <c r="A1430" i="5"/>
  <c r="C2917" i="5" l="1"/>
  <c r="D2916" i="5"/>
  <c r="A2916" i="5"/>
  <c r="B2915" i="5"/>
  <c r="M2914" i="5"/>
  <c r="J2915" i="5"/>
  <c r="K2915" i="5" s="1"/>
  <c r="L2915" i="5"/>
  <c r="F2916" i="5"/>
  <c r="E2917" i="5"/>
  <c r="G2916" i="5"/>
  <c r="B1430" i="5"/>
  <c r="A1431" i="5"/>
  <c r="B2916" i="5" l="1"/>
  <c r="A2917" i="5"/>
  <c r="D2917" i="5"/>
  <c r="C2918" i="5"/>
  <c r="M2915" i="5"/>
  <c r="J2916" i="5"/>
  <c r="K2916" i="5" s="1"/>
  <c r="L2916" i="5"/>
  <c r="E2918" i="5"/>
  <c r="F2917" i="5"/>
  <c r="G2917" i="5"/>
  <c r="A1432" i="5"/>
  <c r="B1431" i="5"/>
  <c r="C2919" i="5" l="1"/>
  <c r="D2918" i="5"/>
  <c r="A2918" i="5"/>
  <c r="B2917" i="5"/>
  <c r="F2918" i="5"/>
  <c r="G2918" i="5"/>
  <c r="E2919" i="5"/>
  <c r="M2916" i="5"/>
  <c r="J2917" i="5"/>
  <c r="K2917" i="5" s="1"/>
  <c r="L2917" i="5"/>
  <c r="B1432" i="5"/>
  <c r="A1433" i="5"/>
  <c r="A2919" i="5" l="1"/>
  <c r="B2918" i="5"/>
  <c r="D2919" i="5"/>
  <c r="C2920" i="5"/>
  <c r="M2917" i="5"/>
  <c r="E2920" i="5"/>
  <c r="F2919" i="5"/>
  <c r="G2919" i="5"/>
  <c r="J2918" i="5"/>
  <c r="K2918" i="5" s="1"/>
  <c r="L2918" i="5"/>
  <c r="A1434" i="5"/>
  <c r="B1433" i="5"/>
  <c r="C2921" i="5" l="1"/>
  <c r="D2920" i="5"/>
  <c r="A2920" i="5"/>
  <c r="B2919" i="5"/>
  <c r="J2919" i="5"/>
  <c r="K2919" i="5" s="1"/>
  <c r="L2919" i="5"/>
  <c r="E2921" i="5"/>
  <c r="F2920" i="5"/>
  <c r="G2920" i="5"/>
  <c r="M2918" i="5"/>
  <c r="A1435" i="5"/>
  <c r="B1434" i="5"/>
  <c r="A2921" i="5" l="1"/>
  <c r="B2920" i="5"/>
  <c r="C2922" i="5"/>
  <c r="D2921" i="5"/>
  <c r="J2920" i="5"/>
  <c r="K2920" i="5" s="1"/>
  <c r="L2920" i="5"/>
  <c r="F2921" i="5"/>
  <c r="E2922" i="5"/>
  <c r="G2921" i="5"/>
  <c r="M2919" i="5"/>
  <c r="B1435" i="5"/>
  <c r="A1436" i="5"/>
  <c r="C2923" i="5" l="1"/>
  <c r="D2922" i="5"/>
  <c r="A2922" i="5"/>
  <c r="B2921" i="5"/>
  <c r="M2920" i="5"/>
  <c r="J2921" i="5"/>
  <c r="K2921" i="5" s="1"/>
  <c r="M2921" i="5" s="1"/>
  <c r="L2921" i="5"/>
  <c r="E2923" i="5"/>
  <c r="F2922" i="5"/>
  <c r="G2922" i="5"/>
  <c r="B1436" i="5"/>
  <c r="A1437" i="5"/>
  <c r="A2923" i="5" l="1"/>
  <c r="B2922" i="5"/>
  <c r="C2924" i="5"/>
  <c r="D2923" i="5"/>
  <c r="E2924" i="5"/>
  <c r="F2923" i="5"/>
  <c r="G2923" i="5"/>
  <c r="J2922" i="5"/>
  <c r="K2922" i="5" s="1"/>
  <c r="L2922" i="5"/>
  <c r="B1437" i="5"/>
  <c r="A1438" i="5"/>
  <c r="D2924" i="5" l="1"/>
  <c r="C2925" i="5"/>
  <c r="A2924" i="5"/>
  <c r="B2923" i="5"/>
  <c r="M2922" i="5"/>
  <c r="J2923" i="5"/>
  <c r="K2923" i="5" s="1"/>
  <c r="L2923" i="5"/>
  <c r="F2924" i="5"/>
  <c r="E2925" i="5"/>
  <c r="G2924" i="5"/>
  <c r="B1438" i="5"/>
  <c r="A1439" i="5"/>
  <c r="A2925" i="5" l="1"/>
  <c r="B2924" i="5"/>
  <c r="D2925" i="5"/>
  <c r="C2926" i="5"/>
  <c r="M2923" i="5"/>
  <c r="J2924" i="5"/>
  <c r="K2924" i="5" s="1"/>
  <c r="L2924" i="5"/>
  <c r="E2926" i="5"/>
  <c r="F2925" i="5"/>
  <c r="G2925" i="5"/>
  <c r="B1439" i="5"/>
  <c r="A1440" i="5"/>
  <c r="C2927" i="5" l="1"/>
  <c r="D2926" i="5"/>
  <c r="A2926" i="5"/>
  <c r="B2925" i="5"/>
  <c r="M2924" i="5"/>
  <c r="E2927" i="5"/>
  <c r="G2926" i="5"/>
  <c r="F2926" i="5"/>
  <c r="J2925" i="5"/>
  <c r="K2925" i="5" s="1"/>
  <c r="L2925" i="5"/>
  <c r="A1441" i="5"/>
  <c r="B1440" i="5"/>
  <c r="A2927" i="5" l="1"/>
  <c r="B2926" i="5"/>
  <c r="C2928" i="5"/>
  <c r="D2927" i="5"/>
  <c r="J2926" i="5"/>
  <c r="K2926" i="5" s="1"/>
  <c r="L2926" i="5"/>
  <c r="M2925" i="5"/>
  <c r="E2928" i="5"/>
  <c r="F2927" i="5"/>
  <c r="G2927" i="5"/>
  <c r="A1442" i="5"/>
  <c r="B1441" i="5"/>
  <c r="C2929" i="5" l="1"/>
  <c r="D2928" i="5"/>
  <c r="B2927" i="5"/>
  <c r="A2928" i="5"/>
  <c r="M2926" i="5"/>
  <c r="J2927" i="5"/>
  <c r="K2927" i="5" s="1"/>
  <c r="M2927" i="5" s="1"/>
  <c r="L2927" i="5"/>
  <c r="E2929" i="5"/>
  <c r="G2928" i="5"/>
  <c r="F2928" i="5"/>
  <c r="A1443" i="5"/>
  <c r="B1442" i="5"/>
  <c r="B2928" i="5" l="1"/>
  <c r="A2929" i="5"/>
  <c r="C2930" i="5"/>
  <c r="D2929" i="5"/>
  <c r="J2928" i="5"/>
  <c r="K2928" i="5" s="1"/>
  <c r="M2928" i="5" s="1"/>
  <c r="L2928" i="5"/>
  <c r="G2929" i="5"/>
  <c r="E2930" i="5"/>
  <c r="F2929" i="5"/>
  <c r="B1443" i="5"/>
  <c r="A1444" i="5"/>
  <c r="C2931" i="5" l="1"/>
  <c r="D2930" i="5"/>
  <c r="A2930" i="5"/>
  <c r="B2929" i="5"/>
  <c r="J2929" i="5"/>
  <c r="K2929" i="5" s="1"/>
  <c r="L2929" i="5"/>
  <c r="E2931" i="5"/>
  <c r="F2930" i="5"/>
  <c r="G2930" i="5"/>
  <c r="B1444" i="5"/>
  <c r="A1445" i="5"/>
  <c r="A2931" i="5" l="1"/>
  <c r="B2930" i="5"/>
  <c r="C2932" i="5"/>
  <c r="D2931" i="5"/>
  <c r="F2931" i="5"/>
  <c r="E2932" i="5"/>
  <c r="G2931" i="5"/>
  <c r="M2929" i="5"/>
  <c r="J2930" i="5"/>
  <c r="K2930" i="5" s="1"/>
  <c r="L2930" i="5"/>
  <c r="A1446" i="5"/>
  <c r="B1445" i="5"/>
  <c r="C2933" i="5" l="1"/>
  <c r="D2932" i="5"/>
  <c r="A2932" i="5"/>
  <c r="B2931" i="5"/>
  <c r="M2930" i="5"/>
  <c r="J2931" i="5"/>
  <c r="K2931" i="5" s="1"/>
  <c r="M2931" i="5" s="1"/>
  <c r="L2931" i="5"/>
  <c r="E2933" i="5"/>
  <c r="F2932" i="5"/>
  <c r="G2932" i="5"/>
  <c r="B1446" i="5"/>
  <c r="A1447" i="5"/>
  <c r="A2933" i="5" l="1"/>
  <c r="B2932" i="5"/>
  <c r="C2934" i="5"/>
  <c r="D2933" i="5"/>
  <c r="E2934" i="5"/>
  <c r="F2933" i="5"/>
  <c r="G2933" i="5"/>
  <c r="J2932" i="5"/>
  <c r="K2932" i="5" s="1"/>
  <c r="L2932" i="5"/>
  <c r="B1447" i="5"/>
  <c r="A1448" i="5"/>
  <c r="C2935" i="5" l="1"/>
  <c r="D2934" i="5"/>
  <c r="B2933" i="5"/>
  <c r="A2934" i="5"/>
  <c r="J2933" i="5"/>
  <c r="K2933" i="5" s="1"/>
  <c r="M2933" i="5" s="1"/>
  <c r="L2933" i="5"/>
  <c r="G2934" i="5"/>
  <c r="F2934" i="5"/>
  <c r="E2935" i="5"/>
  <c r="M2932" i="5"/>
  <c r="A1449" i="5"/>
  <c r="B1448" i="5"/>
  <c r="A2935" i="5" l="1"/>
  <c r="B2934" i="5"/>
  <c r="C2936" i="5"/>
  <c r="D2935" i="5"/>
  <c r="E2936" i="5"/>
  <c r="F2935" i="5"/>
  <c r="G2935" i="5"/>
  <c r="L2934" i="5"/>
  <c r="J2934" i="5"/>
  <c r="K2934" i="5" s="1"/>
  <c r="A1450" i="5"/>
  <c r="B1449" i="5"/>
  <c r="C2937" i="5" l="1"/>
  <c r="D2936" i="5"/>
  <c r="A2936" i="5"/>
  <c r="B2935" i="5"/>
  <c r="M2934" i="5"/>
  <c r="J2935" i="5"/>
  <c r="K2935" i="5" s="1"/>
  <c r="M2935" i="5" s="1"/>
  <c r="L2935" i="5"/>
  <c r="E2937" i="5"/>
  <c r="G2936" i="5"/>
  <c r="F2936" i="5"/>
  <c r="B1450" i="5"/>
  <c r="A1451" i="5"/>
  <c r="A2937" i="5" l="1"/>
  <c r="B2936" i="5"/>
  <c r="D2937" i="5"/>
  <c r="C2938" i="5"/>
  <c r="E2938" i="5"/>
  <c r="G2937" i="5"/>
  <c r="F2937" i="5"/>
  <c r="J2936" i="5"/>
  <c r="K2936" i="5" s="1"/>
  <c r="L2936" i="5"/>
  <c r="B1451" i="5"/>
  <c r="A1452" i="5"/>
  <c r="C2939" i="5" l="1"/>
  <c r="D2938" i="5"/>
  <c r="A2938" i="5"/>
  <c r="B2937" i="5"/>
  <c r="J2937" i="5"/>
  <c r="K2937" i="5" s="1"/>
  <c r="L2937" i="5"/>
  <c r="E2939" i="5"/>
  <c r="F2938" i="5"/>
  <c r="G2938" i="5"/>
  <c r="M2936" i="5"/>
  <c r="A1453" i="5"/>
  <c r="B1452" i="5"/>
  <c r="B2938" i="5" l="1"/>
  <c r="A2939" i="5"/>
  <c r="C2940" i="5"/>
  <c r="D2939" i="5"/>
  <c r="J2938" i="5"/>
  <c r="K2938" i="5" s="1"/>
  <c r="L2938" i="5"/>
  <c r="E2940" i="5"/>
  <c r="F2939" i="5"/>
  <c r="G2939" i="5"/>
  <c r="M2937" i="5"/>
  <c r="B1453" i="5"/>
  <c r="A1454" i="5"/>
  <c r="C2941" i="5" l="1"/>
  <c r="D2940" i="5"/>
  <c r="A2940" i="5"/>
  <c r="B2939" i="5"/>
  <c r="J2939" i="5"/>
  <c r="K2939" i="5" s="1"/>
  <c r="M2939" i="5" s="1"/>
  <c r="L2939" i="5"/>
  <c r="F2940" i="5"/>
  <c r="E2941" i="5"/>
  <c r="G2940" i="5"/>
  <c r="M2938" i="5"/>
  <c r="A1455" i="5"/>
  <c r="B1454" i="5"/>
  <c r="A2941" i="5" l="1"/>
  <c r="B2940" i="5"/>
  <c r="C2942" i="5"/>
  <c r="D2941" i="5"/>
  <c r="J2940" i="5"/>
  <c r="K2940" i="5" s="1"/>
  <c r="M2940" i="5" s="1"/>
  <c r="L2940" i="5"/>
  <c r="E2942" i="5"/>
  <c r="F2941" i="5"/>
  <c r="G2941" i="5"/>
  <c r="A1456" i="5"/>
  <c r="B1455" i="5"/>
  <c r="C2943" i="5" l="1"/>
  <c r="D2942" i="5"/>
  <c r="B2941" i="5"/>
  <c r="A2942" i="5"/>
  <c r="G2942" i="5"/>
  <c r="E2943" i="5"/>
  <c r="F2942" i="5"/>
  <c r="J2941" i="5"/>
  <c r="K2941" i="5" s="1"/>
  <c r="L2941" i="5"/>
  <c r="B1456" i="5"/>
  <c r="A1457" i="5"/>
  <c r="A2943" i="5" l="1"/>
  <c r="B2942" i="5"/>
  <c r="C2944" i="5"/>
  <c r="D2943" i="5"/>
  <c r="E2944" i="5"/>
  <c r="F2943" i="5"/>
  <c r="G2943" i="5"/>
  <c r="M2941" i="5"/>
  <c r="J2942" i="5"/>
  <c r="K2942" i="5" s="1"/>
  <c r="M2942" i="5" s="1"/>
  <c r="L2942" i="5"/>
  <c r="A1458" i="5"/>
  <c r="B1457" i="5"/>
  <c r="C2945" i="5" l="1"/>
  <c r="D2944" i="5"/>
  <c r="A2944" i="5"/>
  <c r="B2943" i="5"/>
  <c r="E2945" i="5"/>
  <c r="F2944" i="5"/>
  <c r="G2944" i="5"/>
  <c r="J2943" i="5"/>
  <c r="K2943" i="5" s="1"/>
  <c r="L2943" i="5"/>
  <c r="A1459" i="5"/>
  <c r="B1458" i="5"/>
  <c r="A2945" i="5" l="1"/>
  <c r="B2944" i="5"/>
  <c r="C2946" i="5"/>
  <c r="D2945" i="5"/>
  <c r="M2943" i="5"/>
  <c r="J2944" i="5"/>
  <c r="K2944" i="5" s="1"/>
  <c r="L2944" i="5"/>
  <c r="E2946" i="5"/>
  <c r="F2945" i="5"/>
  <c r="G2945" i="5"/>
  <c r="B1459" i="5"/>
  <c r="A1460" i="5"/>
  <c r="C2947" i="5" l="1"/>
  <c r="D2946" i="5"/>
  <c r="A2946" i="5"/>
  <c r="B2945" i="5"/>
  <c r="M2944" i="5"/>
  <c r="J2945" i="5"/>
  <c r="K2945" i="5" s="1"/>
  <c r="L2945" i="5"/>
  <c r="E2947" i="5"/>
  <c r="F2946" i="5"/>
  <c r="G2946" i="5"/>
  <c r="B1460" i="5"/>
  <c r="A1461" i="5"/>
  <c r="A2947" i="5" l="1"/>
  <c r="B2946" i="5"/>
  <c r="C2948" i="5"/>
  <c r="D2947" i="5"/>
  <c r="M2945" i="5"/>
  <c r="J2946" i="5"/>
  <c r="K2946" i="5" s="1"/>
  <c r="L2946" i="5"/>
  <c r="E2948" i="5"/>
  <c r="F2947" i="5"/>
  <c r="G2947" i="5"/>
  <c r="B1461" i="5"/>
  <c r="A1462" i="5"/>
  <c r="C2949" i="5" l="1"/>
  <c r="D2948" i="5"/>
  <c r="A2948" i="5"/>
  <c r="B2947" i="5"/>
  <c r="E2949" i="5"/>
  <c r="F2948" i="5"/>
  <c r="G2948" i="5"/>
  <c r="M2946" i="5"/>
  <c r="J2947" i="5"/>
  <c r="K2947" i="5" s="1"/>
  <c r="L2947" i="5"/>
  <c r="B1462" i="5"/>
  <c r="A1463" i="5"/>
  <c r="B2948" i="5" l="1"/>
  <c r="A2949" i="5"/>
  <c r="D2949" i="5"/>
  <c r="C2950" i="5"/>
  <c r="J2948" i="5"/>
  <c r="K2948" i="5" s="1"/>
  <c r="L2948" i="5"/>
  <c r="E2950" i="5"/>
  <c r="F2949" i="5"/>
  <c r="G2949" i="5"/>
  <c r="M2947" i="5"/>
  <c r="B1463" i="5"/>
  <c r="A1464" i="5"/>
  <c r="C2951" i="5" l="1"/>
  <c r="D2950" i="5"/>
  <c r="A2950" i="5"/>
  <c r="B2949" i="5"/>
  <c r="J2949" i="5"/>
  <c r="K2949" i="5" s="1"/>
  <c r="M2949" i="5" s="1"/>
  <c r="L2949" i="5"/>
  <c r="G2950" i="5"/>
  <c r="E2951" i="5"/>
  <c r="F2950" i="5"/>
  <c r="M2948" i="5"/>
  <c r="A1465" i="5"/>
  <c r="B1464" i="5"/>
  <c r="A2951" i="5" l="1"/>
  <c r="B2950" i="5"/>
  <c r="D2951" i="5"/>
  <c r="C2952" i="5"/>
  <c r="E2952" i="5"/>
  <c r="F2951" i="5"/>
  <c r="G2951" i="5"/>
  <c r="J2950" i="5"/>
  <c r="K2950" i="5" s="1"/>
  <c r="L2950" i="5"/>
  <c r="A1466" i="5"/>
  <c r="B1465" i="5"/>
  <c r="D2952" i="5" l="1"/>
  <c r="C2953" i="5"/>
  <c r="A2952" i="5"/>
  <c r="B2951" i="5"/>
  <c r="M2950" i="5"/>
  <c r="J2951" i="5"/>
  <c r="K2951" i="5" s="1"/>
  <c r="L2951" i="5"/>
  <c r="E2953" i="5"/>
  <c r="G2952" i="5"/>
  <c r="F2952" i="5"/>
  <c r="A1467" i="5"/>
  <c r="B1466" i="5"/>
  <c r="A2953" i="5" l="1"/>
  <c r="B2952" i="5"/>
  <c r="C2954" i="5"/>
  <c r="D2953" i="5"/>
  <c r="M2951" i="5"/>
  <c r="J2952" i="5"/>
  <c r="K2952" i="5" s="1"/>
  <c r="L2952" i="5"/>
  <c r="E2954" i="5"/>
  <c r="G2953" i="5"/>
  <c r="F2953" i="5"/>
  <c r="A1468" i="5"/>
  <c r="B1467" i="5"/>
  <c r="C2955" i="5" l="1"/>
  <c r="D2954" i="5"/>
  <c r="A2954" i="5"/>
  <c r="B2953" i="5"/>
  <c r="M2952" i="5"/>
  <c r="J2953" i="5"/>
  <c r="K2953" i="5" s="1"/>
  <c r="M2953" i="5" s="1"/>
  <c r="L2953" i="5"/>
  <c r="E2955" i="5"/>
  <c r="F2954" i="5"/>
  <c r="G2954" i="5"/>
  <c r="A1469" i="5"/>
  <c r="B1468" i="5"/>
  <c r="B2954" i="5" l="1"/>
  <c r="A2955" i="5"/>
  <c r="C2956" i="5"/>
  <c r="D2955" i="5"/>
  <c r="J2954" i="5"/>
  <c r="K2954" i="5" s="1"/>
  <c r="M2954" i="5" s="1"/>
  <c r="L2954" i="5"/>
  <c r="E2956" i="5"/>
  <c r="G2955" i="5"/>
  <c r="F2955" i="5"/>
  <c r="A1470" i="5"/>
  <c r="B1469" i="5"/>
  <c r="C2957" i="5" l="1"/>
  <c r="D2956" i="5"/>
  <c r="B2955" i="5"/>
  <c r="A2956" i="5"/>
  <c r="F2956" i="5"/>
  <c r="E2957" i="5"/>
  <c r="G2956" i="5"/>
  <c r="J2955" i="5"/>
  <c r="K2955" i="5" s="1"/>
  <c r="M2955" i="5" s="1"/>
  <c r="L2955" i="5"/>
  <c r="B1470" i="5"/>
  <c r="A1471" i="5"/>
  <c r="A2957" i="5" l="1"/>
  <c r="B2956" i="5"/>
  <c r="D2957" i="5"/>
  <c r="C2958" i="5"/>
  <c r="J2956" i="5"/>
  <c r="K2956" i="5" s="1"/>
  <c r="M2956" i="5" s="1"/>
  <c r="L2956" i="5"/>
  <c r="E2958" i="5"/>
  <c r="F2957" i="5"/>
  <c r="G2957" i="5"/>
  <c r="B1471" i="5"/>
  <c r="A1472" i="5"/>
  <c r="D2958" i="5" l="1"/>
  <c r="C2959" i="5"/>
  <c r="B2957" i="5"/>
  <c r="A2958" i="5"/>
  <c r="E2959" i="5"/>
  <c r="G2958" i="5"/>
  <c r="F2958" i="5"/>
  <c r="J2957" i="5"/>
  <c r="K2957" i="5" s="1"/>
  <c r="L2957" i="5"/>
  <c r="A1473" i="5"/>
  <c r="B1472" i="5"/>
  <c r="A2959" i="5" l="1"/>
  <c r="B2958" i="5"/>
  <c r="C2960" i="5"/>
  <c r="D2959" i="5"/>
  <c r="M2957" i="5"/>
  <c r="J2958" i="5"/>
  <c r="K2958" i="5" s="1"/>
  <c r="L2958" i="5"/>
  <c r="E2960" i="5"/>
  <c r="F2959" i="5"/>
  <c r="G2959" i="5"/>
  <c r="A1474" i="5"/>
  <c r="B1473" i="5"/>
  <c r="C2961" i="5" l="1"/>
  <c r="D2960" i="5"/>
  <c r="A2960" i="5"/>
  <c r="B2959" i="5"/>
  <c r="M2958" i="5"/>
  <c r="J2959" i="5"/>
  <c r="K2959" i="5" s="1"/>
  <c r="L2959" i="5"/>
  <c r="F2960" i="5"/>
  <c r="G2960" i="5"/>
  <c r="E2961" i="5"/>
  <c r="A1475" i="5"/>
  <c r="B1474" i="5"/>
  <c r="A2961" i="5" l="1"/>
  <c r="B2960" i="5"/>
  <c r="C2962" i="5"/>
  <c r="D2961" i="5"/>
  <c r="J2960" i="5"/>
  <c r="K2960" i="5" s="1"/>
  <c r="L2960" i="5"/>
  <c r="M2959" i="5"/>
  <c r="E2962" i="5"/>
  <c r="F2961" i="5"/>
  <c r="G2961" i="5"/>
  <c r="B1475" i="5"/>
  <c r="A1476" i="5"/>
  <c r="C2963" i="5" l="1"/>
  <c r="D2962" i="5"/>
  <c r="A2962" i="5"/>
  <c r="B2961" i="5"/>
  <c r="J2961" i="5"/>
  <c r="K2961" i="5" s="1"/>
  <c r="L2961" i="5"/>
  <c r="E2963" i="5"/>
  <c r="F2962" i="5"/>
  <c r="G2962" i="5"/>
  <c r="M2960" i="5"/>
  <c r="B1476" i="5"/>
  <c r="A1477" i="5"/>
  <c r="B2962" i="5" l="1"/>
  <c r="A2963" i="5"/>
  <c r="C2964" i="5"/>
  <c r="D2963" i="5"/>
  <c r="J2962" i="5"/>
  <c r="K2962" i="5" s="1"/>
  <c r="M2962" i="5" s="1"/>
  <c r="L2962" i="5"/>
  <c r="F2963" i="5"/>
  <c r="G2963" i="5"/>
  <c r="E2964" i="5"/>
  <c r="M2961" i="5"/>
  <c r="B1477" i="5"/>
  <c r="A1478" i="5"/>
  <c r="D2964" i="5" l="1"/>
  <c r="C2965" i="5"/>
  <c r="A2964" i="5"/>
  <c r="B2963" i="5"/>
  <c r="F2964" i="5"/>
  <c r="E2965" i="5"/>
  <c r="G2964" i="5"/>
  <c r="J2963" i="5"/>
  <c r="K2963" i="5" s="1"/>
  <c r="L2963" i="5"/>
  <c r="B1478" i="5"/>
  <c r="A1479" i="5"/>
  <c r="A2965" i="5" l="1"/>
  <c r="B2964" i="5"/>
  <c r="C2966" i="5"/>
  <c r="D2965" i="5"/>
  <c r="M2963" i="5"/>
  <c r="J2964" i="5"/>
  <c r="K2964" i="5" s="1"/>
  <c r="L2964" i="5"/>
  <c r="E2966" i="5"/>
  <c r="F2965" i="5"/>
  <c r="G2965" i="5"/>
  <c r="B1479" i="5"/>
  <c r="A1480" i="5"/>
  <c r="C2967" i="5" l="1"/>
  <c r="D2966" i="5"/>
  <c r="B2965" i="5"/>
  <c r="A2966" i="5"/>
  <c r="M2964" i="5"/>
  <c r="J2965" i="5"/>
  <c r="K2965" i="5" s="1"/>
  <c r="M2965" i="5" s="1"/>
  <c r="L2965" i="5"/>
  <c r="E2967" i="5"/>
  <c r="G2966" i="5"/>
  <c r="F2966" i="5"/>
  <c r="A1481" i="5"/>
  <c r="B1480" i="5"/>
  <c r="A2967" i="5" l="1"/>
  <c r="B2966" i="5"/>
  <c r="C2968" i="5"/>
  <c r="D2967" i="5"/>
  <c r="J2966" i="5"/>
  <c r="K2966" i="5" s="1"/>
  <c r="L2966" i="5"/>
  <c r="E2968" i="5"/>
  <c r="F2967" i="5"/>
  <c r="G2967" i="5"/>
  <c r="A1482" i="5"/>
  <c r="B1481" i="5"/>
  <c r="C2969" i="5" l="1"/>
  <c r="D2968" i="5"/>
  <c r="A2968" i="5"/>
  <c r="B2967" i="5"/>
  <c r="M2966" i="5"/>
  <c r="J2967" i="5"/>
  <c r="K2967" i="5" s="1"/>
  <c r="M2967" i="5" s="1"/>
  <c r="L2967" i="5"/>
  <c r="G2968" i="5"/>
  <c r="E2969" i="5"/>
  <c r="F2968" i="5"/>
  <c r="A1483" i="5"/>
  <c r="B1482" i="5"/>
  <c r="A2969" i="5" l="1"/>
  <c r="B2968" i="5"/>
  <c r="C2970" i="5"/>
  <c r="D2969" i="5"/>
  <c r="E2970" i="5"/>
  <c r="F2969" i="5"/>
  <c r="G2969" i="5"/>
  <c r="J2968" i="5"/>
  <c r="K2968" i="5" s="1"/>
  <c r="L2968" i="5"/>
  <c r="B1483" i="5"/>
  <c r="A1484" i="5"/>
  <c r="C2971" i="5" l="1"/>
  <c r="D2970" i="5"/>
  <c r="A2970" i="5"/>
  <c r="B2969" i="5"/>
  <c r="J2969" i="5"/>
  <c r="K2969" i="5" s="1"/>
  <c r="M2969" i="5" s="1"/>
  <c r="L2969" i="5"/>
  <c r="E2971" i="5"/>
  <c r="F2970" i="5"/>
  <c r="G2970" i="5"/>
  <c r="M2968" i="5"/>
  <c r="B1484" i="5"/>
  <c r="A1485" i="5"/>
  <c r="B2970" i="5" l="1"/>
  <c r="A2971" i="5"/>
  <c r="C2972" i="5"/>
  <c r="D2971" i="5"/>
  <c r="J2970" i="5"/>
  <c r="K2970" i="5" s="1"/>
  <c r="L2970" i="5"/>
  <c r="E2972" i="5"/>
  <c r="F2971" i="5"/>
  <c r="G2971" i="5"/>
  <c r="B1485" i="5"/>
  <c r="A1486" i="5"/>
  <c r="C2973" i="5" l="1"/>
  <c r="D2972" i="5"/>
  <c r="B2971" i="5"/>
  <c r="A2972" i="5"/>
  <c r="F2972" i="5"/>
  <c r="E2973" i="5"/>
  <c r="G2972" i="5"/>
  <c r="M2970" i="5"/>
  <c r="J2971" i="5"/>
  <c r="K2971" i="5" s="1"/>
  <c r="L2971" i="5"/>
  <c r="B1486" i="5"/>
  <c r="A1487" i="5"/>
  <c r="A2973" i="5" l="1"/>
  <c r="B2972" i="5"/>
  <c r="C2974" i="5"/>
  <c r="D2973" i="5"/>
  <c r="M2971" i="5"/>
  <c r="J2972" i="5"/>
  <c r="K2972" i="5" s="1"/>
  <c r="L2972" i="5"/>
  <c r="E2974" i="5"/>
  <c r="F2973" i="5"/>
  <c r="G2973" i="5"/>
  <c r="B1487" i="5"/>
  <c r="A1488" i="5"/>
  <c r="C2975" i="5" l="1"/>
  <c r="D2974" i="5"/>
  <c r="A2974" i="5"/>
  <c r="B2973" i="5"/>
  <c r="J2973" i="5"/>
  <c r="K2973" i="5" s="1"/>
  <c r="L2973" i="5"/>
  <c r="M2972" i="5"/>
  <c r="E2975" i="5"/>
  <c r="G2974" i="5"/>
  <c r="F2974" i="5"/>
  <c r="A1489" i="5"/>
  <c r="B1488" i="5"/>
  <c r="A2975" i="5" l="1"/>
  <c r="B2974" i="5"/>
  <c r="D2975" i="5"/>
  <c r="C2976" i="5"/>
  <c r="M2973" i="5"/>
  <c r="J2974" i="5"/>
  <c r="K2974" i="5" s="1"/>
  <c r="M2974" i="5" s="1"/>
  <c r="L2974" i="5"/>
  <c r="E2976" i="5"/>
  <c r="F2975" i="5"/>
  <c r="G2975" i="5"/>
  <c r="A1490" i="5"/>
  <c r="B1489" i="5"/>
  <c r="C2977" i="5" l="1"/>
  <c r="D2976" i="5"/>
  <c r="A2976" i="5"/>
  <c r="B2975" i="5"/>
  <c r="J2975" i="5"/>
  <c r="K2975" i="5" s="1"/>
  <c r="L2975" i="5"/>
  <c r="E2977" i="5"/>
  <c r="G2976" i="5"/>
  <c r="F2976" i="5"/>
  <c r="A1491" i="5"/>
  <c r="B1490" i="5"/>
  <c r="A2977" i="5" l="1"/>
  <c r="B2976" i="5"/>
  <c r="C2978" i="5"/>
  <c r="D2977" i="5"/>
  <c r="J2976" i="5"/>
  <c r="K2976" i="5" s="1"/>
  <c r="M2976" i="5" s="1"/>
  <c r="L2976" i="5"/>
  <c r="E2978" i="5"/>
  <c r="G2977" i="5"/>
  <c r="F2977" i="5"/>
  <c r="M2975" i="5"/>
  <c r="B1491" i="5"/>
  <c r="A1492" i="5"/>
  <c r="C2979" i="5" l="1"/>
  <c r="D2978" i="5"/>
  <c r="A2978" i="5"/>
  <c r="B2977" i="5"/>
  <c r="E2979" i="5"/>
  <c r="F2978" i="5"/>
  <c r="G2978" i="5"/>
  <c r="J2977" i="5"/>
  <c r="K2977" i="5" s="1"/>
  <c r="M2977" i="5" s="1"/>
  <c r="L2977" i="5"/>
  <c r="B1492" i="5"/>
  <c r="A1493" i="5"/>
  <c r="A2979" i="5" l="1"/>
  <c r="B2978" i="5"/>
  <c r="D2979" i="5"/>
  <c r="C2980" i="5"/>
  <c r="J2978" i="5"/>
  <c r="K2978" i="5" s="1"/>
  <c r="L2978" i="5"/>
  <c r="E2980" i="5"/>
  <c r="G2979" i="5"/>
  <c r="F2979" i="5"/>
  <c r="A1494" i="5"/>
  <c r="B1493" i="5"/>
  <c r="C2981" i="5" l="1"/>
  <c r="D2980" i="5"/>
  <c r="A2980" i="5"/>
  <c r="B2979" i="5"/>
  <c r="F2980" i="5"/>
  <c r="E2981" i="5"/>
  <c r="G2980" i="5"/>
  <c r="M2978" i="5"/>
  <c r="J2979" i="5"/>
  <c r="K2979" i="5" s="1"/>
  <c r="L2979" i="5"/>
  <c r="B1494" i="5"/>
  <c r="A1495" i="5"/>
  <c r="A2981" i="5" l="1"/>
  <c r="B2980" i="5"/>
  <c r="D2981" i="5"/>
  <c r="C2982" i="5"/>
  <c r="J2980" i="5"/>
  <c r="K2980" i="5" s="1"/>
  <c r="M2980" i="5" s="1"/>
  <c r="L2980" i="5"/>
  <c r="M2979" i="5"/>
  <c r="E2982" i="5"/>
  <c r="F2981" i="5"/>
  <c r="G2981" i="5"/>
  <c r="B1495" i="5"/>
  <c r="A1496" i="5"/>
  <c r="D2982" i="5" l="1"/>
  <c r="C2983" i="5"/>
  <c r="A2982" i="5"/>
  <c r="B2981" i="5"/>
  <c r="J2981" i="5"/>
  <c r="K2981" i="5" s="1"/>
  <c r="M2981" i="5" s="1"/>
  <c r="L2981" i="5"/>
  <c r="F2982" i="5"/>
  <c r="G2982" i="5"/>
  <c r="E2983" i="5"/>
  <c r="A1497" i="5"/>
  <c r="B1496" i="5"/>
  <c r="B2982" i="5" l="1"/>
  <c r="A2983" i="5"/>
  <c r="C2984" i="5"/>
  <c r="D2983" i="5"/>
  <c r="E2984" i="5"/>
  <c r="F2983" i="5"/>
  <c r="G2983" i="5"/>
  <c r="J2982" i="5"/>
  <c r="K2982" i="5" s="1"/>
  <c r="L2982" i="5"/>
  <c r="A1498" i="5"/>
  <c r="B1497" i="5"/>
  <c r="C2985" i="5" l="1"/>
  <c r="D2984" i="5"/>
  <c r="A2984" i="5"/>
  <c r="B2983" i="5"/>
  <c r="M2982" i="5"/>
  <c r="J2983" i="5"/>
  <c r="K2983" i="5" s="1"/>
  <c r="L2983" i="5"/>
  <c r="E2985" i="5"/>
  <c r="F2984" i="5"/>
  <c r="G2984" i="5"/>
  <c r="A1499" i="5"/>
  <c r="B1498" i="5"/>
  <c r="A2985" i="5" l="1"/>
  <c r="B2984" i="5"/>
  <c r="C2986" i="5"/>
  <c r="D2985" i="5"/>
  <c r="M2983" i="5"/>
  <c r="J2984" i="5"/>
  <c r="K2984" i="5" s="1"/>
  <c r="L2984" i="5"/>
  <c r="F2985" i="5"/>
  <c r="G2985" i="5"/>
  <c r="E2986" i="5"/>
  <c r="B1499" i="5"/>
  <c r="A1500" i="5"/>
  <c r="D2986" i="5" l="1"/>
  <c r="C2987" i="5"/>
  <c r="A2986" i="5"/>
  <c r="B2985" i="5"/>
  <c r="M2984" i="5"/>
  <c r="J2985" i="5"/>
  <c r="K2985" i="5" s="1"/>
  <c r="M2985" i="5" s="1"/>
  <c r="L2985" i="5"/>
  <c r="E2987" i="5"/>
  <c r="F2986" i="5"/>
  <c r="G2986" i="5"/>
  <c r="B1500" i="5"/>
  <c r="A1501" i="5"/>
  <c r="A2987" i="5" l="1"/>
  <c r="B2986" i="5"/>
  <c r="C2988" i="5"/>
  <c r="D2987" i="5"/>
  <c r="E2988" i="5"/>
  <c r="F2987" i="5"/>
  <c r="G2987" i="5"/>
  <c r="J2986" i="5"/>
  <c r="K2986" i="5" s="1"/>
  <c r="L2986" i="5"/>
  <c r="B1501" i="5"/>
  <c r="A1502" i="5"/>
  <c r="C2989" i="5" l="1"/>
  <c r="D2988" i="5"/>
  <c r="A2988" i="5"/>
  <c r="B2987" i="5"/>
  <c r="M2986" i="5"/>
  <c r="J2987" i="5"/>
  <c r="K2987" i="5" s="1"/>
  <c r="L2987" i="5"/>
  <c r="F2988" i="5"/>
  <c r="G2988" i="5"/>
  <c r="E2989" i="5"/>
  <c r="B1502" i="5"/>
  <c r="A1503" i="5"/>
  <c r="A2989" i="5" l="1"/>
  <c r="B2988" i="5"/>
  <c r="D2989" i="5"/>
  <c r="C2990" i="5"/>
  <c r="M2987" i="5"/>
  <c r="E2990" i="5"/>
  <c r="F2989" i="5"/>
  <c r="G2989" i="5"/>
  <c r="J2988" i="5"/>
  <c r="K2988" i="5" s="1"/>
  <c r="L2988" i="5"/>
  <c r="A1504" i="5"/>
  <c r="B1503" i="5"/>
  <c r="C2991" i="5" l="1"/>
  <c r="D2990" i="5"/>
  <c r="A2990" i="5"/>
  <c r="B2989" i="5"/>
  <c r="J2989" i="5"/>
  <c r="K2989" i="5" s="1"/>
  <c r="M2989" i="5" s="1"/>
  <c r="L2989" i="5"/>
  <c r="E2991" i="5"/>
  <c r="G2990" i="5"/>
  <c r="F2990" i="5"/>
  <c r="M2988" i="5"/>
  <c r="A1505" i="5"/>
  <c r="B1504" i="5"/>
  <c r="A2991" i="5" l="1"/>
  <c r="B2990" i="5"/>
  <c r="C2992" i="5"/>
  <c r="D2991" i="5"/>
  <c r="J2990" i="5"/>
  <c r="K2990" i="5" s="1"/>
  <c r="M2990" i="5" s="1"/>
  <c r="L2990" i="5"/>
  <c r="E2992" i="5"/>
  <c r="F2991" i="5"/>
  <c r="G2991" i="5"/>
  <c r="A1506" i="5"/>
  <c r="B1505" i="5"/>
  <c r="C2993" i="5" l="1"/>
  <c r="D2992" i="5"/>
  <c r="A2992" i="5"/>
  <c r="B2991" i="5"/>
  <c r="J2991" i="5"/>
  <c r="K2991" i="5" s="1"/>
  <c r="L2991" i="5"/>
  <c r="E2993" i="5"/>
  <c r="G2992" i="5"/>
  <c r="F2992" i="5"/>
  <c r="A1507" i="5"/>
  <c r="B1506" i="5"/>
  <c r="A2993" i="5" l="1"/>
  <c r="B2992" i="5"/>
  <c r="D2993" i="5"/>
  <c r="C2994" i="5"/>
  <c r="J2992" i="5"/>
  <c r="K2992" i="5" s="1"/>
  <c r="L2992" i="5"/>
  <c r="G2993" i="5"/>
  <c r="E2994" i="5"/>
  <c r="F2993" i="5"/>
  <c r="M2991" i="5"/>
  <c r="A1508" i="5"/>
  <c r="B1507" i="5"/>
  <c r="D2994" i="5" l="1"/>
  <c r="C2995" i="5"/>
  <c r="A2994" i="5"/>
  <c r="B2993" i="5"/>
  <c r="J2993" i="5"/>
  <c r="K2993" i="5" s="1"/>
  <c r="L2993" i="5"/>
  <c r="M2992" i="5"/>
  <c r="E2995" i="5"/>
  <c r="F2994" i="5"/>
  <c r="G2994" i="5"/>
  <c r="B1508" i="5"/>
  <c r="A1509" i="5"/>
  <c r="A2995" i="5" l="1"/>
  <c r="B2994" i="5"/>
  <c r="D2995" i="5"/>
  <c r="C2996" i="5"/>
  <c r="J2994" i="5"/>
  <c r="K2994" i="5" s="1"/>
  <c r="M2994" i="5" s="1"/>
  <c r="L2994" i="5"/>
  <c r="E2996" i="5"/>
  <c r="F2995" i="5"/>
  <c r="G2995" i="5"/>
  <c r="M2993" i="5"/>
  <c r="B1509" i="5"/>
  <c r="A1510" i="5"/>
  <c r="D2996" i="5" l="1"/>
  <c r="C2997" i="5"/>
  <c r="A2996" i="5"/>
  <c r="B2995" i="5"/>
  <c r="J2995" i="5"/>
  <c r="K2995" i="5" s="1"/>
  <c r="L2995" i="5"/>
  <c r="E2997" i="5"/>
  <c r="F2996" i="5"/>
  <c r="G2996" i="5"/>
  <c r="A1511" i="5"/>
  <c r="B1510" i="5"/>
  <c r="A2997" i="5" l="1"/>
  <c r="B2996" i="5"/>
  <c r="D2997" i="5"/>
  <c r="C2998" i="5"/>
  <c r="J2996" i="5"/>
  <c r="K2996" i="5" s="1"/>
  <c r="M2996" i="5" s="1"/>
  <c r="L2996" i="5"/>
  <c r="E2998" i="5"/>
  <c r="F2997" i="5"/>
  <c r="G2997" i="5"/>
  <c r="M2995" i="5"/>
  <c r="A1512" i="5"/>
  <c r="B1511" i="5"/>
  <c r="C2999" i="5" l="1"/>
  <c r="D2998" i="5"/>
  <c r="B2997" i="5"/>
  <c r="A2998" i="5"/>
  <c r="G2998" i="5"/>
  <c r="E2999" i="5"/>
  <c r="F2998" i="5"/>
  <c r="J2997" i="5"/>
  <c r="K2997" i="5" s="1"/>
  <c r="L2997" i="5"/>
  <c r="A1513" i="5"/>
  <c r="B1512" i="5"/>
  <c r="B2998" i="5" l="1"/>
  <c r="A2999" i="5"/>
  <c r="C3000" i="5"/>
  <c r="D2999" i="5"/>
  <c r="M2997" i="5"/>
  <c r="E3000" i="5"/>
  <c r="F2999" i="5"/>
  <c r="G2999" i="5"/>
  <c r="J2998" i="5"/>
  <c r="K2998" i="5" s="1"/>
  <c r="M2998" i="5" s="1"/>
  <c r="L2998" i="5"/>
  <c r="A1514" i="5"/>
  <c r="B1513" i="5"/>
  <c r="C3001" i="5" l="1"/>
  <c r="D3000" i="5"/>
  <c r="A3000" i="5"/>
  <c r="B2999" i="5"/>
  <c r="J2999" i="5"/>
  <c r="K2999" i="5" s="1"/>
  <c r="L2999" i="5"/>
  <c r="E3001" i="5"/>
  <c r="G3000" i="5"/>
  <c r="F3000" i="5"/>
  <c r="A1515" i="5"/>
  <c r="B1514" i="5"/>
  <c r="A3001" i="5" l="1"/>
  <c r="B3000" i="5"/>
  <c r="C3002" i="5"/>
  <c r="D3001" i="5"/>
  <c r="J3000" i="5"/>
  <c r="K3000" i="5" s="1"/>
  <c r="M3000" i="5" s="1"/>
  <c r="L3000" i="5"/>
  <c r="E3002" i="5"/>
  <c r="G3001" i="5"/>
  <c r="F3001" i="5"/>
  <c r="M2999" i="5"/>
  <c r="B1515" i="5"/>
  <c r="A1516" i="5"/>
  <c r="C3003" i="5" l="1"/>
  <c r="D3002" i="5"/>
  <c r="A3002" i="5"/>
  <c r="B3001" i="5"/>
  <c r="J3001" i="5"/>
  <c r="K3001" i="5" s="1"/>
  <c r="L3001" i="5"/>
  <c r="E3003" i="5"/>
  <c r="F3002" i="5"/>
  <c r="G3002" i="5"/>
  <c r="A1517" i="5"/>
  <c r="B1516" i="5"/>
  <c r="B3002" i="5" l="1"/>
  <c r="A3003" i="5"/>
  <c r="C3004" i="5"/>
  <c r="D3003" i="5"/>
  <c r="J3002" i="5"/>
  <c r="K3002" i="5" s="1"/>
  <c r="M3002" i="5" s="1"/>
  <c r="L3002" i="5"/>
  <c r="E3004" i="5"/>
  <c r="F3003" i="5"/>
  <c r="G3003" i="5"/>
  <c r="M3001" i="5"/>
  <c r="B1517" i="5"/>
  <c r="A1518" i="5"/>
  <c r="C3005" i="5" l="1"/>
  <c r="D3004" i="5"/>
  <c r="A3004" i="5"/>
  <c r="B3003" i="5"/>
  <c r="F3004" i="5"/>
  <c r="E3005" i="5"/>
  <c r="G3004" i="5"/>
  <c r="J3003" i="5"/>
  <c r="K3003" i="5" s="1"/>
  <c r="M3003" i="5" s="1"/>
  <c r="L3003" i="5"/>
  <c r="A1519" i="5"/>
  <c r="B1518" i="5"/>
  <c r="A3005" i="5" l="1"/>
  <c r="B3004" i="5"/>
  <c r="C3006" i="5"/>
  <c r="D3005" i="5"/>
  <c r="J3004" i="5"/>
  <c r="K3004" i="5" s="1"/>
  <c r="M3004" i="5" s="1"/>
  <c r="L3004" i="5"/>
  <c r="E3006" i="5"/>
  <c r="F3005" i="5"/>
  <c r="G3005" i="5"/>
  <c r="B1519" i="5"/>
  <c r="A1520" i="5"/>
  <c r="C3007" i="5" l="1"/>
  <c r="D3006" i="5"/>
  <c r="A3006" i="5"/>
  <c r="B3005" i="5"/>
  <c r="J3005" i="5"/>
  <c r="K3005" i="5" s="1"/>
  <c r="L3005" i="5"/>
  <c r="G3006" i="5"/>
  <c r="E3007" i="5"/>
  <c r="F3006" i="5"/>
  <c r="A1521" i="5"/>
  <c r="B1520" i="5"/>
  <c r="A3007" i="5" l="1"/>
  <c r="B3006" i="5"/>
  <c r="C3008" i="5"/>
  <c r="D3007" i="5"/>
  <c r="E3008" i="5"/>
  <c r="F3007" i="5"/>
  <c r="G3007" i="5"/>
  <c r="J3006" i="5"/>
  <c r="K3006" i="5" s="1"/>
  <c r="L3006" i="5"/>
  <c r="M3005" i="5"/>
  <c r="A1522" i="5"/>
  <c r="B1521" i="5"/>
  <c r="C3009" i="5" l="1"/>
  <c r="D3008" i="5"/>
  <c r="A3008" i="5"/>
  <c r="B3007" i="5"/>
  <c r="J3007" i="5"/>
  <c r="K3007" i="5" s="1"/>
  <c r="L3007" i="5"/>
  <c r="E3009" i="5"/>
  <c r="F3008" i="5"/>
  <c r="G3008" i="5"/>
  <c r="M3006" i="5"/>
  <c r="A1523" i="5"/>
  <c r="B1522" i="5"/>
  <c r="B3008" i="5" l="1"/>
  <c r="A3009" i="5"/>
  <c r="C3010" i="5"/>
  <c r="D3009" i="5"/>
  <c r="J3008" i="5"/>
  <c r="K3008" i="5" s="1"/>
  <c r="M3008" i="5" s="1"/>
  <c r="L3008" i="5"/>
  <c r="F3009" i="5"/>
  <c r="G3009" i="5"/>
  <c r="E3010" i="5"/>
  <c r="M3007" i="5"/>
  <c r="B1523" i="5"/>
  <c r="A1524" i="5"/>
  <c r="C3011" i="5" l="1"/>
  <c r="D3010" i="5"/>
  <c r="A3010" i="5"/>
  <c r="B3009" i="5"/>
  <c r="E3011" i="5"/>
  <c r="F3010" i="5"/>
  <c r="G3010" i="5"/>
  <c r="J3009" i="5"/>
  <c r="K3009" i="5" s="1"/>
  <c r="L3009" i="5"/>
  <c r="B1524" i="5"/>
  <c r="A1525" i="5"/>
  <c r="A3011" i="5" l="1"/>
  <c r="B3010" i="5"/>
  <c r="C3012" i="5"/>
  <c r="D3011" i="5"/>
  <c r="M3009" i="5"/>
  <c r="J3010" i="5"/>
  <c r="K3010" i="5" s="1"/>
  <c r="L3010" i="5"/>
  <c r="E3012" i="5"/>
  <c r="F3011" i="5"/>
  <c r="G3011" i="5"/>
  <c r="B1525" i="5"/>
  <c r="A1526" i="5"/>
  <c r="C3013" i="5" l="1"/>
  <c r="D3012" i="5"/>
  <c r="A3012" i="5"/>
  <c r="B3011" i="5"/>
  <c r="M3010" i="5"/>
  <c r="J3011" i="5"/>
  <c r="K3011" i="5" s="1"/>
  <c r="L3011" i="5"/>
  <c r="F3012" i="5"/>
  <c r="G3012" i="5"/>
  <c r="E3013" i="5"/>
  <c r="B1526" i="5"/>
  <c r="A1527" i="5"/>
  <c r="B3012" i="5" l="1"/>
  <c r="A3013" i="5"/>
  <c r="D3013" i="5"/>
  <c r="C3014" i="5"/>
  <c r="J3012" i="5"/>
  <c r="K3012" i="5" s="1"/>
  <c r="L3012" i="5"/>
  <c r="M3011" i="5"/>
  <c r="E3014" i="5"/>
  <c r="F3013" i="5"/>
  <c r="G3013" i="5"/>
  <c r="A1528" i="5"/>
  <c r="B1527" i="5"/>
  <c r="C3015" i="5" l="1"/>
  <c r="D3014" i="5"/>
  <c r="B3013" i="5"/>
  <c r="A3014" i="5"/>
  <c r="E3015" i="5"/>
  <c r="G3014" i="5"/>
  <c r="F3014" i="5"/>
  <c r="J3013" i="5"/>
  <c r="K3013" i="5" s="1"/>
  <c r="L3013" i="5"/>
  <c r="M3012" i="5"/>
  <c r="A1529" i="5"/>
  <c r="B1528" i="5"/>
  <c r="A3015" i="5" l="1"/>
  <c r="B3014" i="5"/>
  <c r="C3016" i="5"/>
  <c r="D3015" i="5"/>
  <c r="J3014" i="5"/>
  <c r="K3014" i="5" s="1"/>
  <c r="L3014" i="5"/>
  <c r="E3016" i="5"/>
  <c r="F3015" i="5"/>
  <c r="G3015" i="5"/>
  <c r="M3013" i="5"/>
  <c r="A1530" i="5"/>
  <c r="B1529" i="5"/>
  <c r="C3017" i="5" l="1"/>
  <c r="D3016" i="5"/>
  <c r="B3015" i="5"/>
  <c r="A3016" i="5"/>
  <c r="J3015" i="5"/>
  <c r="K3015" i="5" s="1"/>
  <c r="L3015" i="5"/>
  <c r="G3016" i="5"/>
  <c r="F3016" i="5"/>
  <c r="E3017" i="5"/>
  <c r="M3014" i="5"/>
  <c r="A1531" i="5"/>
  <c r="B1530" i="5"/>
  <c r="B3016" i="5" l="1"/>
  <c r="A3017" i="5"/>
  <c r="C3018" i="5"/>
  <c r="D3017" i="5"/>
  <c r="E3018" i="5"/>
  <c r="G3017" i="5"/>
  <c r="F3017" i="5"/>
  <c r="J3016" i="5"/>
  <c r="K3016" i="5" s="1"/>
  <c r="L3016" i="5"/>
  <c r="M3015" i="5"/>
  <c r="A1532" i="5"/>
  <c r="B1531" i="5"/>
  <c r="C3019" i="5" l="1"/>
  <c r="D3018" i="5"/>
  <c r="B3017" i="5"/>
  <c r="A3018" i="5"/>
  <c r="J3017" i="5"/>
  <c r="K3017" i="5" s="1"/>
  <c r="L3017" i="5"/>
  <c r="E3019" i="5"/>
  <c r="F3018" i="5"/>
  <c r="G3018" i="5"/>
  <c r="M3016" i="5"/>
  <c r="B1532" i="5"/>
  <c r="A1533" i="5"/>
  <c r="A3019" i="5" l="1"/>
  <c r="B3018" i="5"/>
  <c r="C3020" i="5"/>
  <c r="D3019" i="5"/>
  <c r="J3018" i="5"/>
  <c r="K3018" i="5" s="1"/>
  <c r="M3018" i="5" s="1"/>
  <c r="L3018" i="5"/>
  <c r="E3020" i="5"/>
  <c r="G3019" i="5"/>
  <c r="F3019" i="5"/>
  <c r="M3017" i="5"/>
  <c r="B1533" i="5"/>
  <c r="A1534" i="5"/>
  <c r="C3021" i="5" l="1"/>
  <c r="D3020" i="5"/>
  <c r="A3020" i="5"/>
  <c r="B3019" i="5"/>
  <c r="F3020" i="5"/>
  <c r="E3021" i="5"/>
  <c r="G3020" i="5"/>
  <c r="J3019" i="5"/>
  <c r="K3019" i="5" s="1"/>
  <c r="L3019" i="5"/>
  <c r="B1534" i="5"/>
  <c r="A1535" i="5"/>
  <c r="A3021" i="5" l="1"/>
  <c r="B3020" i="5"/>
  <c r="D3021" i="5"/>
  <c r="C3022" i="5"/>
  <c r="M3019" i="5"/>
  <c r="J3020" i="5"/>
  <c r="K3020" i="5" s="1"/>
  <c r="L3020" i="5"/>
  <c r="E3022" i="5"/>
  <c r="F3021" i="5"/>
  <c r="G3021" i="5"/>
  <c r="B1535" i="5"/>
  <c r="A1536" i="5"/>
  <c r="C3023" i="5" l="1"/>
  <c r="D3022" i="5"/>
  <c r="A3022" i="5"/>
  <c r="B3021" i="5"/>
  <c r="M3020" i="5"/>
  <c r="J3021" i="5"/>
  <c r="K3021" i="5" s="1"/>
  <c r="L3021" i="5"/>
  <c r="G3022" i="5"/>
  <c r="F3022" i="5"/>
  <c r="E3023" i="5"/>
  <c r="A1537" i="5"/>
  <c r="B1536" i="5"/>
  <c r="A3023" i="5" l="1"/>
  <c r="B3022" i="5"/>
  <c r="C3024" i="5"/>
  <c r="D3023" i="5"/>
  <c r="M3021" i="5"/>
  <c r="J3022" i="5"/>
  <c r="K3022" i="5" s="1"/>
  <c r="M3022" i="5" s="1"/>
  <c r="L3022" i="5"/>
  <c r="E3024" i="5"/>
  <c r="F3023" i="5"/>
  <c r="G3023" i="5"/>
  <c r="A1538" i="5"/>
  <c r="B1537" i="5"/>
  <c r="C3025" i="5" l="1"/>
  <c r="D3024" i="5"/>
  <c r="A3024" i="5"/>
  <c r="B3023" i="5"/>
  <c r="J3023" i="5"/>
  <c r="K3023" i="5" s="1"/>
  <c r="M3023" i="5" s="1"/>
  <c r="L3023" i="5"/>
  <c r="E3025" i="5"/>
  <c r="F3024" i="5"/>
  <c r="G3024" i="5"/>
  <c r="A1539" i="5"/>
  <c r="B1538" i="5"/>
  <c r="B3024" i="5" l="1"/>
  <c r="A3025" i="5"/>
  <c r="C3026" i="5"/>
  <c r="D3025" i="5"/>
  <c r="E3026" i="5"/>
  <c r="F3025" i="5"/>
  <c r="G3025" i="5"/>
  <c r="J3024" i="5"/>
  <c r="K3024" i="5" s="1"/>
  <c r="L3024" i="5"/>
  <c r="B1539" i="5"/>
  <c r="A1540" i="5"/>
  <c r="C3027" i="5" l="1"/>
  <c r="D3026" i="5"/>
  <c r="B3025" i="5"/>
  <c r="A3026" i="5"/>
  <c r="M3024" i="5"/>
  <c r="J3025" i="5"/>
  <c r="K3025" i="5" s="1"/>
  <c r="L3025" i="5"/>
  <c r="E3027" i="5"/>
  <c r="F3026" i="5"/>
  <c r="G3026" i="5"/>
  <c r="B1540" i="5"/>
  <c r="A1541" i="5"/>
  <c r="A3027" i="5" l="1"/>
  <c r="B3026" i="5"/>
  <c r="C3028" i="5"/>
  <c r="D3027" i="5"/>
  <c r="M3025" i="5"/>
  <c r="J3026" i="5"/>
  <c r="K3026" i="5" s="1"/>
  <c r="L3026" i="5"/>
  <c r="E3028" i="5"/>
  <c r="F3027" i="5"/>
  <c r="G3027" i="5"/>
  <c r="B1541" i="5"/>
  <c r="A1542" i="5"/>
  <c r="D3028" i="5" l="1"/>
  <c r="C3029" i="5"/>
  <c r="A3028" i="5"/>
  <c r="B3027" i="5"/>
  <c r="M3026" i="5"/>
  <c r="J3027" i="5"/>
  <c r="K3027" i="5" s="1"/>
  <c r="L3027" i="5"/>
  <c r="F3028" i="5"/>
  <c r="E3029" i="5"/>
  <c r="G3028" i="5"/>
  <c r="B1542" i="5"/>
  <c r="A1543" i="5"/>
  <c r="A1544" i="5" l="1"/>
  <c r="A3029" i="5"/>
  <c r="B3028" i="5"/>
  <c r="C3030" i="5"/>
  <c r="D3029" i="5"/>
  <c r="J3028" i="5"/>
  <c r="K3028" i="5" s="1"/>
  <c r="M3028" i="5" s="1"/>
  <c r="L3028" i="5"/>
  <c r="M3027" i="5"/>
  <c r="E3030" i="5"/>
  <c r="F3029" i="5"/>
  <c r="G3029" i="5"/>
  <c r="B1543" i="5"/>
  <c r="A1548" i="5"/>
  <c r="B1544" i="5" l="1"/>
  <c r="A1545" i="5"/>
  <c r="C3031" i="5"/>
  <c r="D3030" i="5"/>
  <c r="B3029" i="5"/>
  <c r="A3030" i="5"/>
  <c r="J3029" i="5"/>
  <c r="K3029" i="5" s="1"/>
  <c r="L3029" i="5"/>
  <c r="G3030" i="5"/>
  <c r="E3031" i="5"/>
  <c r="F3030" i="5"/>
  <c r="A1549" i="5"/>
  <c r="B1548" i="5"/>
  <c r="A1546" i="5" l="1"/>
  <c r="B1545" i="5"/>
  <c r="A3031" i="5"/>
  <c r="B3030" i="5"/>
  <c r="C3032" i="5"/>
  <c r="D3031" i="5"/>
  <c r="E3032" i="5"/>
  <c r="F3031" i="5"/>
  <c r="G3031" i="5"/>
  <c r="J3030" i="5"/>
  <c r="K3030" i="5" s="1"/>
  <c r="L3030" i="5"/>
  <c r="M3029" i="5"/>
  <c r="A1550" i="5"/>
  <c r="B1549" i="5"/>
  <c r="A1547" i="5" l="1"/>
  <c r="B1547" i="5" s="1"/>
  <c r="B1546" i="5"/>
  <c r="D3032" i="5"/>
  <c r="C3033" i="5"/>
  <c r="B3031" i="5"/>
  <c r="A3032" i="5"/>
  <c r="J3031" i="5"/>
  <c r="K3031" i="5" s="1"/>
  <c r="M3031" i="5" s="1"/>
  <c r="L3031" i="5"/>
  <c r="M3030" i="5"/>
  <c r="E3033" i="5"/>
  <c r="G3032" i="5"/>
  <c r="F3032" i="5"/>
  <c r="A1551" i="5"/>
  <c r="B1550" i="5"/>
  <c r="A3033" i="5" l="1"/>
  <c r="B3032" i="5"/>
  <c r="C3034" i="5"/>
  <c r="D3033" i="5"/>
  <c r="J3032" i="5"/>
  <c r="K3032" i="5" s="1"/>
  <c r="M3032" i="5" s="1"/>
  <c r="L3032" i="5"/>
  <c r="F3033" i="5"/>
  <c r="G3033" i="5"/>
  <c r="E3034" i="5"/>
  <c r="A1552" i="5"/>
  <c r="B1551" i="5"/>
  <c r="C3035" i="5" l="1"/>
  <c r="D3034" i="5"/>
  <c r="B3033" i="5"/>
  <c r="A3034" i="5"/>
  <c r="E3035" i="5"/>
  <c r="F3034" i="5"/>
  <c r="G3034" i="5"/>
  <c r="J3033" i="5"/>
  <c r="K3033" i="5" s="1"/>
  <c r="L3033" i="5"/>
  <c r="A1553" i="5"/>
  <c r="B1552" i="5"/>
  <c r="B3034" i="5" l="1"/>
  <c r="A3035" i="5"/>
  <c r="C3036" i="5"/>
  <c r="D3035" i="5"/>
  <c r="M3033" i="5"/>
  <c r="J3034" i="5"/>
  <c r="K3034" i="5" s="1"/>
  <c r="L3034" i="5"/>
  <c r="E3036" i="5"/>
  <c r="F3035" i="5"/>
  <c r="G3035" i="5"/>
  <c r="B1553" i="5"/>
  <c r="A1554" i="5"/>
  <c r="C3037" i="5" l="1"/>
  <c r="D3036" i="5"/>
  <c r="A3036" i="5"/>
  <c r="B3035" i="5"/>
  <c r="M3034" i="5"/>
  <c r="J3035" i="5"/>
  <c r="K3035" i="5" s="1"/>
  <c r="L3035" i="5"/>
  <c r="F3036" i="5"/>
  <c r="E3037" i="5"/>
  <c r="G3036" i="5"/>
  <c r="A1555" i="5"/>
  <c r="B1554" i="5"/>
  <c r="A3037" i="5" l="1"/>
  <c r="B3036" i="5"/>
  <c r="C3038" i="5"/>
  <c r="D3037" i="5"/>
  <c r="M3035" i="5"/>
  <c r="F3037" i="5"/>
  <c r="G3037" i="5"/>
  <c r="E3038" i="5"/>
  <c r="J3036" i="5"/>
  <c r="K3036" i="5" s="1"/>
  <c r="L3036" i="5"/>
  <c r="A1556" i="5"/>
  <c r="B1555" i="5"/>
  <c r="C3039" i="5" l="1"/>
  <c r="D3038" i="5"/>
  <c r="A3038" i="5"/>
  <c r="B3037" i="5"/>
  <c r="E3039" i="5"/>
  <c r="G3038" i="5"/>
  <c r="F3038" i="5"/>
  <c r="J3037" i="5"/>
  <c r="K3037" i="5" s="1"/>
  <c r="L3037" i="5"/>
  <c r="M3036" i="5"/>
  <c r="A1557" i="5"/>
  <c r="B1556" i="5"/>
  <c r="A3039" i="5" l="1"/>
  <c r="B3038" i="5"/>
  <c r="C3040" i="5"/>
  <c r="D3039" i="5"/>
  <c r="J3038" i="5"/>
  <c r="K3038" i="5" s="1"/>
  <c r="L3038" i="5"/>
  <c r="M3037" i="5"/>
  <c r="E3040" i="5"/>
  <c r="F3039" i="5"/>
  <c r="G3039" i="5"/>
  <c r="B1557" i="5"/>
  <c r="A1558" i="5"/>
  <c r="D3040" i="5" l="1"/>
  <c r="C3041" i="5"/>
  <c r="A3040" i="5"/>
  <c r="B3039" i="5"/>
  <c r="J3039" i="5"/>
  <c r="K3039" i="5" s="1"/>
  <c r="L3039" i="5"/>
  <c r="E3041" i="5"/>
  <c r="G3040" i="5"/>
  <c r="F3040" i="5"/>
  <c r="M3038" i="5"/>
  <c r="B1558" i="5"/>
  <c r="A1559" i="5"/>
  <c r="B3040" i="5" l="1"/>
  <c r="A3041" i="5"/>
  <c r="C3042" i="5"/>
  <c r="D3041" i="5"/>
  <c r="E3042" i="5"/>
  <c r="G3041" i="5"/>
  <c r="F3041" i="5"/>
  <c r="M3039" i="5"/>
  <c r="J3040" i="5"/>
  <c r="K3040" i="5" s="1"/>
  <c r="L3040" i="5"/>
  <c r="A1560" i="5"/>
  <c r="B1559" i="5"/>
  <c r="C3043" i="5" l="1"/>
  <c r="D3042" i="5"/>
  <c r="A3042" i="5"/>
  <c r="B3041" i="5"/>
  <c r="J3041" i="5"/>
  <c r="K3041" i="5" s="1"/>
  <c r="L3041" i="5"/>
  <c r="M3040" i="5"/>
  <c r="E3043" i="5"/>
  <c r="F3042" i="5"/>
  <c r="G3042" i="5"/>
  <c r="A1561" i="5"/>
  <c r="B1560" i="5"/>
  <c r="B3042" i="5" l="1"/>
  <c r="A3043" i="5"/>
  <c r="C3044" i="5"/>
  <c r="D3043" i="5"/>
  <c r="M3041" i="5"/>
  <c r="J3042" i="5"/>
  <c r="K3042" i="5" s="1"/>
  <c r="M3042" i="5" s="1"/>
  <c r="L3042" i="5"/>
  <c r="E3044" i="5"/>
  <c r="G3043" i="5"/>
  <c r="F3043" i="5"/>
  <c r="B1561" i="5"/>
  <c r="A1562" i="5"/>
  <c r="C3045" i="5" l="1"/>
  <c r="D3044" i="5"/>
  <c r="A3044" i="5"/>
  <c r="B3043" i="5"/>
  <c r="J3043" i="5"/>
  <c r="K3043" i="5" s="1"/>
  <c r="L3043" i="5"/>
  <c r="F3044" i="5"/>
  <c r="E3045" i="5"/>
  <c r="G3044" i="5"/>
  <c r="A1563" i="5"/>
  <c r="B1562" i="5"/>
  <c r="A3045" i="5" l="1"/>
  <c r="B3044" i="5"/>
  <c r="D3045" i="5"/>
  <c r="C3046" i="5"/>
  <c r="J3044" i="5"/>
  <c r="K3044" i="5" s="1"/>
  <c r="L3044" i="5"/>
  <c r="E3046" i="5"/>
  <c r="F3045" i="5"/>
  <c r="G3045" i="5"/>
  <c r="M3043" i="5"/>
  <c r="A1564" i="5"/>
  <c r="B1563" i="5"/>
  <c r="C3047" i="5" l="1"/>
  <c r="D3046" i="5"/>
  <c r="A3046" i="5"/>
  <c r="B3045" i="5"/>
  <c r="J3045" i="5"/>
  <c r="K3045" i="5" s="1"/>
  <c r="M3045" i="5" s="1"/>
  <c r="L3045" i="5"/>
  <c r="E3047" i="5"/>
  <c r="F3046" i="5"/>
  <c r="G3046" i="5"/>
  <c r="M3044" i="5"/>
  <c r="A1565" i="5"/>
  <c r="B1564" i="5"/>
  <c r="A3047" i="5" l="1"/>
  <c r="B3046" i="5"/>
  <c r="C3048" i="5"/>
  <c r="D3047" i="5"/>
  <c r="E3048" i="5"/>
  <c r="F3047" i="5"/>
  <c r="G3047" i="5"/>
  <c r="J3046" i="5"/>
  <c r="K3046" i="5" s="1"/>
  <c r="L3046" i="5"/>
  <c r="A1566" i="5"/>
  <c r="B1565" i="5"/>
  <c r="C3049" i="5" l="1"/>
  <c r="D3048" i="5"/>
  <c r="A3048" i="5"/>
  <c r="B3047" i="5"/>
  <c r="J3047" i="5"/>
  <c r="K3047" i="5" s="1"/>
  <c r="L3047" i="5"/>
  <c r="M3046" i="5"/>
  <c r="F3048" i="5"/>
  <c r="G3048" i="5"/>
  <c r="E3049" i="5"/>
  <c r="A1567" i="5"/>
  <c r="B1566" i="5"/>
  <c r="A3049" i="5" l="1"/>
  <c r="B3048" i="5"/>
  <c r="C3050" i="5"/>
  <c r="D3049" i="5"/>
  <c r="M3047" i="5"/>
  <c r="F3049" i="5"/>
  <c r="G3049" i="5"/>
  <c r="E3050" i="5"/>
  <c r="J3048" i="5"/>
  <c r="K3048" i="5" s="1"/>
  <c r="L3048" i="5"/>
  <c r="A1568" i="5"/>
  <c r="B1567" i="5"/>
  <c r="D3050" i="5" l="1"/>
  <c r="C3051" i="5"/>
  <c r="A3050" i="5"/>
  <c r="B3049" i="5"/>
  <c r="E3051" i="5"/>
  <c r="F3050" i="5"/>
  <c r="G3050" i="5"/>
  <c r="J3049" i="5"/>
  <c r="K3049" i="5" s="1"/>
  <c r="M3049" i="5" s="1"/>
  <c r="L3049" i="5"/>
  <c r="M3048" i="5"/>
  <c r="B1568" i="5"/>
  <c r="A1569" i="5"/>
  <c r="A3051" i="5" l="1"/>
  <c r="B3050" i="5"/>
  <c r="C3052" i="5"/>
  <c r="D3051" i="5"/>
  <c r="J3050" i="5"/>
  <c r="K3050" i="5" s="1"/>
  <c r="L3050" i="5"/>
  <c r="E3052" i="5"/>
  <c r="F3051" i="5"/>
  <c r="G3051" i="5"/>
  <c r="B1569" i="5"/>
  <c r="A1570" i="5"/>
  <c r="D3052" i="5" l="1"/>
  <c r="C3053" i="5"/>
  <c r="B3051" i="5"/>
  <c r="A3052" i="5"/>
  <c r="F3052" i="5"/>
  <c r="E3053" i="5"/>
  <c r="G3052" i="5"/>
  <c r="M3050" i="5"/>
  <c r="J3051" i="5"/>
  <c r="K3051" i="5" s="1"/>
  <c r="M3051" i="5" s="1"/>
  <c r="L3051" i="5"/>
  <c r="B1570" i="5"/>
  <c r="A1571" i="5"/>
  <c r="B3052" i="5" l="1"/>
  <c r="A3053" i="5"/>
  <c r="C3054" i="5"/>
  <c r="D3053" i="5"/>
  <c r="J3052" i="5"/>
  <c r="K3052" i="5" s="1"/>
  <c r="L3052" i="5"/>
  <c r="E3054" i="5"/>
  <c r="F3053" i="5"/>
  <c r="G3053" i="5"/>
  <c r="B1571" i="5"/>
  <c r="A1572" i="5"/>
  <c r="D3054" i="5" l="1"/>
  <c r="C3055" i="5"/>
  <c r="A3054" i="5"/>
  <c r="B3053" i="5"/>
  <c r="G3054" i="5"/>
  <c r="F3054" i="5"/>
  <c r="E3055" i="5"/>
  <c r="M3052" i="5"/>
  <c r="J3053" i="5"/>
  <c r="K3053" i="5" s="1"/>
  <c r="L3053" i="5"/>
  <c r="B1572" i="5"/>
  <c r="A1573" i="5"/>
  <c r="A3055" i="5" l="1"/>
  <c r="B3054" i="5"/>
  <c r="D3055" i="5"/>
  <c r="C3056" i="5"/>
  <c r="E3056" i="5"/>
  <c r="F3055" i="5"/>
  <c r="G3055" i="5"/>
  <c r="M3053" i="5"/>
  <c r="J3054" i="5"/>
  <c r="K3054" i="5" s="1"/>
  <c r="M3054" i="5" s="1"/>
  <c r="L3054" i="5"/>
  <c r="A1574" i="5"/>
  <c r="B1573" i="5"/>
  <c r="C3057" i="5" l="1"/>
  <c r="D3056" i="5"/>
  <c r="A3056" i="5"/>
  <c r="B3055" i="5"/>
  <c r="J3055" i="5"/>
  <c r="K3055" i="5" s="1"/>
  <c r="L3055" i="5"/>
  <c r="E3057" i="5"/>
  <c r="G3056" i="5"/>
  <c r="F3056" i="5"/>
  <c r="B1574" i="5"/>
  <c r="A1575" i="5"/>
  <c r="A3057" i="5" l="1"/>
  <c r="B3056" i="5"/>
  <c r="C3058" i="5"/>
  <c r="D3057" i="5"/>
  <c r="J3056" i="5"/>
  <c r="K3056" i="5" s="1"/>
  <c r="M3056" i="5" s="1"/>
  <c r="L3056" i="5"/>
  <c r="G3057" i="5"/>
  <c r="E3058" i="5"/>
  <c r="F3057" i="5"/>
  <c r="M3055" i="5"/>
  <c r="A1576" i="5"/>
  <c r="B1575" i="5"/>
  <c r="C3059" i="5" l="1"/>
  <c r="D3058" i="5"/>
  <c r="A3058" i="5"/>
  <c r="B3057" i="5"/>
  <c r="F3058" i="5"/>
  <c r="E3059" i="5"/>
  <c r="G3058" i="5"/>
  <c r="J3057" i="5"/>
  <c r="K3057" i="5" s="1"/>
  <c r="L3057" i="5"/>
  <c r="B1576" i="5"/>
  <c r="A1577" i="5"/>
  <c r="B3058" i="5" l="1"/>
  <c r="A3059" i="5"/>
  <c r="C3060" i="5"/>
  <c r="D3059" i="5"/>
  <c r="E3060" i="5"/>
  <c r="F3059" i="5"/>
  <c r="G3059" i="5"/>
  <c r="J3058" i="5"/>
  <c r="K3058" i="5" s="1"/>
  <c r="L3058" i="5"/>
  <c r="M3057" i="5"/>
  <c r="A1578" i="5"/>
  <c r="B1577" i="5"/>
  <c r="C3061" i="5" l="1"/>
  <c r="D3060" i="5"/>
  <c r="A3060" i="5"/>
  <c r="B3059" i="5"/>
  <c r="M3058" i="5"/>
  <c r="J3059" i="5"/>
  <c r="K3059" i="5" s="1"/>
  <c r="M3059" i="5" s="1"/>
  <c r="L3059" i="5"/>
  <c r="F3060" i="5"/>
  <c r="E3061" i="5"/>
  <c r="G3060" i="5"/>
  <c r="B1578" i="5"/>
  <c r="A1579" i="5"/>
  <c r="A3061" i="5" l="1"/>
  <c r="B3060" i="5"/>
  <c r="D3061" i="5"/>
  <c r="C3062" i="5"/>
  <c r="J3060" i="5"/>
  <c r="K3060" i="5" s="1"/>
  <c r="L3060" i="5"/>
  <c r="E3062" i="5"/>
  <c r="F3061" i="5"/>
  <c r="G3061" i="5"/>
  <c r="B1579" i="5"/>
  <c r="A1580" i="5"/>
  <c r="C3063" i="5" l="1"/>
  <c r="D3062" i="5"/>
  <c r="B3061" i="5"/>
  <c r="A3062" i="5"/>
  <c r="J3061" i="5"/>
  <c r="K3061" i="5" s="1"/>
  <c r="M3061" i="5" s="1"/>
  <c r="L3061" i="5"/>
  <c r="G3062" i="5"/>
  <c r="E3063" i="5"/>
  <c r="F3062" i="5"/>
  <c r="M3060" i="5"/>
  <c r="B1580" i="5"/>
  <c r="A1581" i="5"/>
  <c r="A3063" i="5" l="1"/>
  <c r="B3062" i="5"/>
  <c r="C3064" i="5"/>
  <c r="D3063" i="5"/>
  <c r="E3064" i="5"/>
  <c r="F3063" i="5"/>
  <c r="G3063" i="5"/>
  <c r="J3062" i="5"/>
  <c r="K3062" i="5" s="1"/>
  <c r="L3062" i="5"/>
  <c r="A1582" i="5"/>
  <c r="B1581" i="5"/>
  <c r="C3065" i="5" l="1"/>
  <c r="D3064" i="5"/>
  <c r="A3064" i="5"/>
  <c r="B3063" i="5"/>
  <c r="M3062" i="5"/>
  <c r="J3063" i="5"/>
  <c r="K3063" i="5" s="1"/>
  <c r="M3063" i="5" s="1"/>
  <c r="L3063" i="5"/>
  <c r="E3065" i="5"/>
  <c r="G3064" i="5"/>
  <c r="F3064" i="5"/>
  <c r="A1583" i="5"/>
  <c r="B1582" i="5"/>
  <c r="A3065" i="5" l="1"/>
  <c r="B3064" i="5"/>
  <c r="D3065" i="5"/>
  <c r="C3066" i="5"/>
  <c r="J3064" i="5"/>
  <c r="K3064" i="5" s="1"/>
  <c r="L3064" i="5"/>
  <c r="E3066" i="5"/>
  <c r="G3065" i="5"/>
  <c r="F3065" i="5"/>
  <c r="B1583" i="5"/>
  <c r="A1584" i="5"/>
  <c r="C3067" i="5" l="1"/>
  <c r="D3066" i="5"/>
  <c r="A3066" i="5"/>
  <c r="B3065" i="5"/>
  <c r="F3066" i="5"/>
  <c r="E3067" i="5"/>
  <c r="G3066" i="5"/>
  <c r="M3064" i="5"/>
  <c r="J3065" i="5"/>
  <c r="K3065" i="5" s="1"/>
  <c r="L3065" i="5"/>
  <c r="B1584" i="5"/>
  <c r="A1585" i="5"/>
  <c r="A3067" i="5" l="1"/>
  <c r="B3066" i="5"/>
  <c r="D3067" i="5"/>
  <c r="C3068" i="5"/>
  <c r="M3065" i="5"/>
  <c r="J3066" i="5"/>
  <c r="K3066" i="5" s="1"/>
  <c r="L3066" i="5"/>
  <c r="E3068" i="5"/>
  <c r="F3067" i="5"/>
  <c r="G3067" i="5"/>
  <c r="B1585" i="5"/>
  <c r="A1586" i="5"/>
  <c r="D3068" i="5" l="1"/>
  <c r="C3069" i="5"/>
  <c r="A3068" i="5"/>
  <c r="B3067" i="5"/>
  <c r="M3066" i="5"/>
  <c r="J3067" i="5"/>
  <c r="K3067" i="5" s="1"/>
  <c r="M3067" i="5" s="1"/>
  <c r="L3067" i="5"/>
  <c r="F3068" i="5"/>
  <c r="E3069" i="5"/>
  <c r="G3068" i="5"/>
  <c r="B1586" i="5"/>
  <c r="A1587" i="5"/>
  <c r="B3068" i="5" l="1"/>
  <c r="A3069" i="5"/>
  <c r="D3069" i="5"/>
  <c r="C3070" i="5"/>
  <c r="E3070" i="5"/>
  <c r="F3069" i="5"/>
  <c r="G3069" i="5"/>
  <c r="J3068" i="5"/>
  <c r="K3068" i="5" s="1"/>
  <c r="L3068" i="5"/>
  <c r="B1587" i="5"/>
  <c r="A1588" i="5"/>
  <c r="C3071" i="5" l="1"/>
  <c r="D3070" i="5"/>
  <c r="B3069" i="5"/>
  <c r="A3070" i="5"/>
  <c r="J3069" i="5"/>
  <c r="K3069" i="5" s="1"/>
  <c r="L3069" i="5"/>
  <c r="M3068" i="5"/>
  <c r="G3070" i="5"/>
  <c r="E3071" i="5"/>
  <c r="F3070" i="5"/>
  <c r="A1589" i="5"/>
  <c r="B1588" i="5"/>
  <c r="A3071" i="5" l="1"/>
  <c r="B3070" i="5"/>
  <c r="C3072" i="5"/>
  <c r="D3071" i="5"/>
  <c r="M3069" i="5"/>
  <c r="E3072" i="5"/>
  <c r="F3071" i="5"/>
  <c r="G3071" i="5"/>
  <c r="J3070" i="5"/>
  <c r="K3070" i="5" s="1"/>
  <c r="L3070" i="5"/>
  <c r="A1590" i="5"/>
  <c r="B1589" i="5"/>
  <c r="D3072" i="5" l="1"/>
  <c r="C3073" i="5"/>
  <c r="A3072" i="5"/>
  <c r="B3071" i="5"/>
  <c r="J3071" i="5"/>
  <c r="K3071" i="5" s="1"/>
  <c r="L3071" i="5"/>
  <c r="E3073" i="5"/>
  <c r="F3072" i="5"/>
  <c r="G3072" i="5"/>
  <c r="M3070" i="5"/>
  <c r="A1591" i="5"/>
  <c r="B1590" i="5"/>
  <c r="B3072" i="5" l="1"/>
  <c r="A3073" i="5"/>
  <c r="D3073" i="5"/>
  <c r="C3074" i="5"/>
  <c r="J3072" i="5"/>
  <c r="K3072" i="5" s="1"/>
  <c r="M3072" i="5" s="1"/>
  <c r="L3072" i="5"/>
  <c r="F3073" i="5"/>
  <c r="G3073" i="5"/>
  <c r="E3074" i="5"/>
  <c r="M3071" i="5"/>
  <c r="A1592" i="5"/>
  <c r="B1591" i="5"/>
  <c r="C3075" i="5" l="1"/>
  <c r="D3074" i="5"/>
  <c r="A3074" i="5"/>
  <c r="B3073" i="5"/>
  <c r="F3074" i="5"/>
  <c r="E3075" i="5"/>
  <c r="G3074" i="5"/>
  <c r="J3073" i="5"/>
  <c r="K3073" i="5" s="1"/>
  <c r="L3073" i="5"/>
  <c r="B1592" i="5"/>
  <c r="A1593" i="5"/>
  <c r="B3074" i="5" l="1"/>
  <c r="A3075" i="5"/>
  <c r="D3075" i="5"/>
  <c r="C3076" i="5"/>
  <c r="J3074" i="5"/>
  <c r="K3074" i="5" s="1"/>
  <c r="L3074" i="5"/>
  <c r="E3076" i="5"/>
  <c r="F3075" i="5"/>
  <c r="G3075" i="5"/>
  <c r="M3073" i="5"/>
  <c r="C3085" i="5"/>
  <c r="D3084" i="5"/>
  <c r="B1593" i="5"/>
  <c r="A1594" i="5"/>
  <c r="C3077" i="5" l="1"/>
  <c r="D3076" i="5"/>
  <c r="A3076" i="5"/>
  <c r="B3075" i="5"/>
  <c r="D3085" i="5"/>
  <c r="C3086" i="5"/>
  <c r="J3075" i="5"/>
  <c r="K3075" i="5" s="1"/>
  <c r="L3075" i="5"/>
  <c r="F3076" i="5"/>
  <c r="E3077" i="5"/>
  <c r="G3076" i="5"/>
  <c r="M3074" i="5"/>
  <c r="B1594" i="5"/>
  <c r="A1595" i="5"/>
  <c r="A3077" i="5" l="1"/>
  <c r="B3076" i="5"/>
  <c r="D3077" i="5"/>
  <c r="C3078" i="5"/>
  <c r="J3076" i="5"/>
  <c r="K3076" i="5" s="1"/>
  <c r="M3076" i="5" s="1"/>
  <c r="L3076" i="5"/>
  <c r="M3075" i="5"/>
  <c r="E3078" i="5"/>
  <c r="F3077" i="5"/>
  <c r="G3077" i="5"/>
  <c r="C3087" i="5"/>
  <c r="D3086" i="5"/>
  <c r="B1595" i="5"/>
  <c r="A1596" i="5"/>
  <c r="D3078" i="5" l="1"/>
  <c r="C3079" i="5"/>
  <c r="A3078" i="5"/>
  <c r="B3077" i="5"/>
  <c r="C3088" i="5"/>
  <c r="D3087" i="5"/>
  <c r="J3077" i="5"/>
  <c r="K3077" i="5" s="1"/>
  <c r="L3077" i="5"/>
  <c r="G3078" i="5"/>
  <c r="E3079" i="5"/>
  <c r="F3078" i="5"/>
  <c r="A1597" i="5"/>
  <c r="B1596" i="5"/>
  <c r="A3079" i="5" l="1"/>
  <c r="B3078" i="5"/>
  <c r="C3080" i="5"/>
  <c r="D3079" i="5"/>
  <c r="J3078" i="5"/>
  <c r="K3078" i="5" s="1"/>
  <c r="M3078" i="5" s="1"/>
  <c r="L3078" i="5"/>
  <c r="M3077" i="5"/>
  <c r="E3080" i="5"/>
  <c r="F3079" i="5"/>
  <c r="G3079" i="5"/>
  <c r="C3089" i="5"/>
  <c r="D3088" i="5"/>
  <c r="B1597" i="5"/>
  <c r="A1598" i="5"/>
  <c r="C3081" i="5" l="1"/>
  <c r="D3080" i="5"/>
  <c r="B3079" i="5"/>
  <c r="A3080" i="5"/>
  <c r="C3090" i="5"/>
  <c r="D3089" i="5"/>
  <c r="E3081" i="5"/>
  <c r="G3080" i="5"/>
  <c r="F3080" i="5"/>
  <c r="J3079" i="5"/>
  <c r="K3079" i="5" s="1"/>
  <c r="L3079" i="5"/>
  <c r="A1599" i="5"/>
  <c r="B1598" i="5"/>
  <c r="A3081" i="5" l="1"/>
  <c r="B3080" i="5"/>
  <c r="C3082" i="5"/>
  <c r="D3081" i="5"/>
  <c r="M3079" i="5"/>
  <c r="J3080" i="5"/>
  <c r="K3080" i="5" s="1"/>
  <c r="L3080" i="5"/>
  <c r="E3082" i="5"/>
  <c r="E3083" i="5" s="1"/>
  <c r="G3081" i="5"/>
  <c r="F3081" i="5"/>
  <c r="C3091" i="5"/>
  <c r="D3090" i="5"/>
  <c r="A1600" i="5"/>
  <c r="B1599" i="5"/>
  <c r="C3083" i="5" l="1"/>
  <c r="D3083" i="5" s="1"/>
  <c r="D3082" i="5"/>
  <c r="A3082" i="5"/>
  <c r="B3081" i="5"/>
  <c r="J3081" i="5"/>
  <c r="K3081" i="5" s="1"/>
  <c r="M3081" i="5" s="1"/>
  <c r="L3081" i="5"/>
  <c r="F3082" i="5"/>
  <c r="G3082" i="5"/>
  <c r="M3080" i="5"/>
  <c r="C3092" i="5"/>
  <c r="D3091" i="5"/>
  <c r="B1600" i="5"/>
  <c r="A1601" i="5"/>
  <c r="A3083" i="5" l="1"/>
  <c r="B3082" i="5"/>
  <c r="C3093" i="5"/>
  <c r="D3092" i="5"/>
  <c r="J3082" i="5"/>
  <c r="K3082" i="5" s="1"/>
  <c r="L3082" i="5"/>
  <c r="G3083" i="5"/>
  <c r="F3083" i="5"/>
  <c r="B1601" i="5"/>
  <c r="A1602" i="5"/>
  <c r="B3083" i="5" l="1"/>
  <c r="A3084" i="5"/>
  <c r="F3084" i="5"/>
  <c r="E3085" i="5"/>
  <c r="G3084" i="5"/>
  <c r="M3082" i="5"/>
  <c r="J3083" i="5"/>
  <c r="K3083" i="5" s="1"/>
  <c r="L3083" i="5"/>
  <c r="C3094" i="5"/>
  <c r="D3093" i="5"/>
  <c r="A1603" i="5"/>
  <c r="B1602" i="5"/>
  <c r="A3085" i="5" l="1"/>
  <c r="B3084" i="5"/>
  <c r="M3083" i="5"/>
  <c r="J3084" i="5"/>
  <c r="K3084" i="5" s="1"/>
  <c r="L3084" i="5"/>
  <c r="C3095" i="5"/>
  <c r="D3094" i="5"/>
  <c r="E3086" i="5"/>
  <c r="F3085" i="5"/>
  <c r="G3085" i="5"/>
  <c r="A1604" i="5"/>
  <c r="B1603" i="5"/>
  <c r="B3085" i="5" l="1"/>
  <c r="A3086" i="5"/>
  <c r="C3096" i="5"/>
  <c r="D3095" i="5"/>
  <c r="M3084" i="5"/>
  <c r="J3085" i="5"/>
  <c r="K3085" i="5" s="1"/>
  <c r="L3085" i="5"/>
  <c r="G3086" i="5"/>
  <c r="F3086" i="5"/>
  <c r="E3087" i="5"/>
  <c r="A1605" i="5"/>
  <c r="B1604" i="5"/>
  <c r="B3086" i="5" l="1"/>
  <c r="A3087" i="5"/>
  <c r="J3086" i="5"/>
  <c r="K3086" i="5" s="1"/>
  <c r="M3086" i="5" s="1"/>
  <c r="L3086" i="5"/>
  <c r="M3085" i="5"/>
  <c r="E3088" i="5"/>
  <c r="F3087" i="5"/>
  <c r="G3087" i="5"/>
  <c r="C3097" i="5"/>
  <c r="D3096" i="5"/>
  <c r="A1606" i="5"/>
  <c r="B1605" i="5"/>
  <c r="A3088" i="5" l="1"/>
  <c r="B3087" i="5"/>
  <c r="C3098" i="5"/>
  <c r="D3097" i="5"/>
  <c r="J3087" i="5"/>
  <c r="K3087" i="5" s="1"/>
  <c r="L3087" i="5"/>
  <c r="E3089" i="5"/>
  <c r="F3088" i="5"/>
  <c r="G3088" i="5"/>
  <c r="A1607" i="5"/>
  <c r="B1606" i="5"/>
  <c r="A3089" i="5" l="1"/>
  <c r="B3088" i="5"/>
  <c r="F3089" i="5"/>
  <c r="G3089" i="5"/>
  <c r="E3090" i="5"/>
  <c r="M3087" i="5"/>
  <c r="J3088" i="5"/>
  <c r="K3088" i="5" s="1"/>
  <c r="L3088" i="5"/>
  <c r="C3099" i="5"/>
  <c r="D3098" i="5"/>
  <c r="A1608" i="5"/>
  <c r="B1607" i="5"/>
  <c r="A3090" i="5" l="1"/>
  <c r="B3089" i="5"/>
  <c r="M3088" i="5"/>
  <c r="F3090" i="5"/>
  <c r="E3091" i="5"/>
  <c r="G3090" i="5"/>
  <c r="C3100" i="5"/>
  <c r="D3099" i="5"/>
  <c r="J3089" i="5"/>
  <c r="K3089" i="5" s="1"/>
  <c r="M3089" i="5" s="1"/>
  <c r="L3089" i="5"/>
  <c r="B1608" i="5"/>
  <c r="A1609" i="5"/>
  <c r="A3091" i="5" l="1"/>
  <c r="B3090" i="5"/>
  <c r="C3101" i="5"/>
  <c r="D3100" i="5"/>
  <c r="J3090" i="5"/>
  <c r="K3090" i="5" s="1"/>
  <c r="L3090" i="5"/>
  <c r="E3092" i="5"/>
  <c r="F3091" i="5"/>
  <c r="G3091" i="5"/>
  <c r="B1609" i="5"/>
  <c r="A1610" i="5"/>
  <c r="A3092" i="5" l="1"/>
  <c r="B3091" i="5"/>
  <c r="J3091" i="5"/>
  <c r="K3091" i="5" s="1"/>
  <c r="M3091" i="5" s="1"/>
  <c r="L3091" i="5"/>
  <c r="F3092" i="5"/>
  <c r="E3093" i="5"/>
  <c r="G3092" i="5"/>
  <c r="M3090" i="5"/>
  <c r="C3102" i="5"/>
  <c r="D3101" i="5"/>
  <c r="B1610" i="5"/>
  <c r="A1611" i="5"/>
  <c r="A3093" i="5" l="1"/>
  <c r="B3092" i="5"/>
  <c r="C3103" i="5"/>
  <c r="D3102" i="5"/>
  <c r="J3092" i="5"/>
  <c r="K3092" i="5" s="1"/>
  <c r="L3092" i="5"/>
  <c r="E3094" i="5"/>
  <c r="F3093" i="5"/>
  <c r="G3093" i="5"/>
  <c r="B1611" i="5"/>
  <c r="A1612" i="5"/>
  <c r="A3094" i="5" l="1"/>
  <c r="B3093" i="5"/>
  <c r="J3093" i="5"/>
  <c r="K3093" i="5" s="1"/>
  <c r="M3093" i="5" s="1"/>
  <c r="L3093" i="5"/>
  <c r="G3094" i="5"/>
  <c r="E3095" i="5"/>
  <c r="F3094" i="5"/>
  <c r="M3092" i="5"/>
  <c r="C3104" i="5"/>
  <c r="D3103" i="5"/>
  <c r="B1612" i="5"/>
  <c r="A1613" i="5"/>
  <c r="A3095" i="5" l="1"/>
  <c r="B3094" i="5"/>
  <c r="C3105" i="5"/>
  <c r="D3104" i="5"/>
  <c r="E3096" i="5"/>
  <c r="F3095" i="5"/>
  <c r="G3095" i="5"/>
  <c r="J3094" i="5"/>
  <c r="K3094" i="5" s="1"/>
  <c r="L3094" i="5"/>
  <c r="A1614" i="5"/>
  <c r="B1613" i="5"/>
  <c r="A3096" i="5" l="1"/>
  <c r="B3095" i="5"/>
  <c r="M3094" i="5"/>
  <c r="J3095" i="5"/>
  <c r="K3095" i="5" s="1"/>
  <c r="M3095" i="5" s="1"/>
  <c r="L3095" i="5"/>
  <c r="E3097" i="5"/>
  <c r="G3096" i="5"/>
  <c r="F3096" i="5"/>
  <c r="C3106" i="5"/>
  <c r="D3105" i="5"/>
  <c r="A1615" i="5"/>
  <c r="B1614" i="5"/>
  <c r="A3097" i="5" l="1"/>
  <c r="B3096" i="5"/>
  <c r="C3107" i="5"/>
  <c r="D3106" i="5"/>
  <c r="J3096" i="5"/>
  <c r="K3096" i="5" s="1"/>
  <c r="L3096" i="5"/>
  <c r="F3097" i="5"/>
  <c r="E3098" i="5"/>
  <c r="G3097" i="5"/>
  <c r="A1616" i="5"/>
  <c r="B1615" i="5"/>
  <c r="A3098" i="5" l="1"/>
  <c r="B3097" i="5"/>
  <c r="M3096" i="5"/>
  <c r="J3097" i="5"/>
  <c r="K3097" i="5" s="1"/>
  <c r="L3097" i="5"/>
  <c r="F3098" i="5"/>
  <c r="E3099" i="5"/>
  <c r="G3098" i="5"/>
  <c r="C3108" i="5"/>
  <c r="D3107" i="5"/>
  <c r="B1616" i="5"/>
  <c r="A1617" i="5"/>
  <c r="A3099" i="5" l="1"/>
  <c r="B3098" i="5"/>
  <c r="E3100" i="5"/>
  <c r="F3099" i="5"/>
  <c r="G3099" i="5"/>
  <c r="M3097" i="5"/>
  <c r="D3108" i="5"/>
  <c r="J3098" i="5"/>
  <c r="K3098" i="5" s="1"/>
  <c r="M3098" i="5" s="1"/>
  <c r="L3098" i="5"/>
  <c r="A1618" i="5"/>
  <c r="B1617" i="5"/>
  <c r="A3100" i="5" l="1"/>
  <c r="B3099" i="5"/>
  <c r="J3099" i="5"/>
  <c r="K3099" i="5" s="1"/>
  <c r="L3099" i="5"/>
  <c r="F3100" i="5"/>
  <c r="E3101" i="5"/>
  <c r="G3100" i="5"/>
  <c r="B1618" i="5"/>
  <c r="A1619" i="5"/>
  <c r="A3101" i="5" l="1"/>
  <c r="B3100" i="5"/>
  <c r="M3099" i="5"/>
  <c r="E3102" i="5"/>
  <c r="F3101" i="5"/>
  <c r="G3101" i="5"/>
  <c r="J3100" i="5"/>
  <c r="K3100" i="5" s="1"/>
  <c r="L3100" i="5"/>
  <c r="B1619" i="5"/>
  <c r="A1620" i="5"/>
  <c r="A3102" i="5" l="1"/>
  <c r="B3101" i="5"/>
  <c r="G3102" i="5"/>
  <c r="F3102" i="5"/>
  <c r="E3103" i="5"/>
  <c r="J3101" i="5"/>
  <c r="K3101" i="5" s="1"/>
  <c r="M3101" i="5" s="1"/>
  <c r="L3101" i="5"/>
  <c r="M3100" i="5"/>
  <c r="A1621" i="5"/>
  <c r="B1620" i="5"/>
  <c r="A3103" i="5" l="1"/>
  <c r="B3102" i="5"/>
  <c r="J3102" i="5"/>
  <c r="K3102" i="5" s="1"/>
  <c r="L3102" i="5"/>
  <c r="E3104" i="5"/>
  <c r="F3103" i="5"/>
  <c r="G3103" i="5"/>
  <c r="A1622" i="5"/>
  <c r="B1621" i="5"/>
  <c r="B3103" i="5" l="1"/>
  <c r="A3104" i="5"/>
  <c r="J3103" i="5"/>
  <c r="K3103" i="5" s="1"/>
  <c r="L3103" i="5"/>
  <c r="E3105" i="5"/>
  <c r="G3104" i="5"/>
  <c r="F3104" i="5"/>
  <c r="M3102" i="5"/>
  <c r="A1623" i="5"/>
  <c r="B1622" i="5"/>
  <c r="A3105" i="5" l="1"/>
  <c r="B3104" i="5"/>
  <c r="J3104" i="5"/>
  <c r="K3104" i="5" s="1"/>
  <c r="L3104" i="5"/>
  <c r="G3105" i="5"/>
  <c r="F3105" i="5"/>
  <c r="E3106" i="5"/>
  <c r="M3103" i="5"/>
  <c r="A1624" i="5"/>
  <c r="B1623" i="5"/>
  <c r="A3106" i="5" l="1"/>
  <c r="B3105" i="5"/>
  <c r="F3106" i="5"/>
  <c r="E3107" i="5"/>
  <c r="G3106" i="5"/>
  <c r="J3105" i="5"/>
  <c r="K3105" i="5" s="1"/>
  <c r="L3105" i="5"/>
  <c r="M3104" i="5"/>
  <c r="A1625" i="5"/>
  <c r="B1624" i="5"/>
  <c r="A3107" i="5" l="1"/>
  <c r="B3106" i="5"/>
  <c r="E3108" i="5"/>
  <c r="G3107" i="5"/>
  <c r="F3107" i="5"/>
  <c r="M3105" i="5"/>
  <c r="J3106" i="5"/>
  <c r="K3106" i="5" s="1"/>
  <c r="L3106" i="5"/>
  <c r="B1625" i="5"/>
  <c r="A1626" i="5"/>
  <c r="B3107" i="5" l="1"/>
  <c r="A3108" i="5"/>
  <c r="F3108" i="5"/>
  <c r="G3108" i="5"/>
  <c r="M3106" i="5"/>
  <c r="J3107" i="5"/>
  <c r="K3107" i="5" s="1"/>
  <c r="L3107" i="5"/>
  <c r="B1626" i="5"/>
  <c r="A1627" i="5"/>
  <c r="B3108" i="5" l="1"/>
  <c r="A3109" i="5"/>
  <c r="M3107" i="5"/>
  <c r="J3108" i="5"/>
  <c r="K3108" i="5" s="1"/>
  <c r="L3108" i="5"/>
  <c r="B1627" i="5"/>
  <c r="A1628" i="5"/>
  <c r="B3109" i="5" l="1"/>
  <c r="A3110" i="5"/>
  <c r="M3108" i="5"/>
  <c r="A1629" i="5"/>
  <c r="B1628" i="5"/>
  <c r="A3111" i="5" l="1"/>
  <c r="B3110" i="5"/>
  <c r="A1630" i="5"/>
  <c r="B1629" i="5"/>
  <c r="A3112" i="5" l="1"/>
  <c r="B3111" i="5"/>
  <c r="A1631" i="5"/>
  <c r="B1630" i="5"/>
  <c r="B3112" i="5" l="1"/>
  <c r="A3113" i="5"/>
  <c r="A1632" i="5"/>
  <c r="B1631" i="5"/>
  <c r="A3114" i="5" l="1"/>
  <c r="B3113" i="5"/>
  <c r="B1632" i="5"/>
  <c r="A1633" i="5"/>
  <c r="A3115" i="5" l="1"/>
  <c r="B3114" i="5"/>
  <c r="A1634" i="5"/>
  <c r="B1633" i="5"/>
  <c r="B3115" i="5" l="1"/>
  <c r="A3116" i="5"/>
  <c r="B1634" i="5"/>
  <c r="A1635" i="5"/>
  <c r="A3117" i="5" l="1"/>
  <c r="B3116" i="5"/>
  <c r="B1635" i="5"/>
  <c r="A1636" i="5"/>
  <c r="B3117" i="5" l="1"/>
  <c r="A3118" i="5"/>
  <c r="A1637" i="5"/>
  <c r="B1636" i="5"/>
  <c r="B3118" i="5" l="1"/>
  <c r="A3119" i="5"/>
  <c r="A1638" i="5"/>
  <c r="B1637" i="5"/>
  <c r="B3119" i="5" l="1"/>
  <c r="A3120" i="5"/>
  <c r="A1639" i="5"/>
  <c r="B1638" i="5"/>
  <c r="B3120" i="5" l="1"/>
  <c r="A3121" i="5"/>
  <c r="A1640" i="5"/>
  <c r="B1639" i="5"/>
  <c r="A3122" i="5" l="1"/>
  <c r="B3121" i="5"/>
  <c r="G8" i="5"/>
  <c r="B1640" i="5"/>
  <c r="A1641" i="5"/>
  <c r="A3123" i="5" l="1"/>
  <c r="B3122" i="5"/>
  <c r="B1641" i="5"/>
  <c r="A1642" i="5"/>
  <c r="B3123" i="5" l="1"/>
  <c r="A3124" i="5"/>
  <c r="B1642" i="5"/>
  <c r="A1643" i="5"/>
  <c r="B3124" i="5" l="1"/>
  <c r="A3125" i="5"/>
  <c r="B1643" i="5"/>
  <c r="A1644" i="5"/>
  <c r="B3125" i="5" l="1"/>
  <c r="A3126" i="5"/>
  <c r="A1645" i="5"/>
  <c r="B1644" i="5"/>
  <c r="B3126" i="5" l="1"/>
  <c r="A3127" i="5"/>
  <c r="A1646" i="5"/>
  <c r="B1645" i="5"/>
  <c r="B3127" i="5" l="1"/>
  <c r="A3128" i="5"/>
  <c r="A1647" i="5"/>
  <c r="B1646" i="5"/>
  <c r="A3129" i="5" l="1"/>
  <c r="B3128" i="5"/>
  <c r="A1648" i="5"/>
  <c r="B1647" i="5"/>
  <c r="A3130" i="5" l="1"/>
  <c r="A3131" i="5" s="1"/>
  <c r="B3131" i="5" s="1"/>
  <c r="B3129" i="5"/>
  <c r="B1648" i="5"/>
  <c r="A1649" i="5"/>
  <c r="A3132" i="5" l="1"/>
  <c r="B3130" i="5"/>
  <c r="B1649" i="5"/>
  <c r="A1650" i="5"/>
  <c r="B3132" i="5" l="1"/>
  <c r="A3133" i="5"/>
  <c r="B1650" i="5"/>
  <c r="A1651" i="5"/>
  <c r="B3133" i="5" l="1"/>
  <c r="A3134" i="5"/>
  <c r="B1651" i="5"/>
  <c r="A1652" i="5"/>
  <c r="B3134" i="5" l="1"/>
  <c r="A3135" i="5"/>
  <c r="A1653" i="5"/>
  <c r="B1652" i="5"/>
  <c r="B3135" i="5" l="1"/>
  <c r="A3136" i="5"/>
  <c r="A1654" i="5"/>
  <c r="B1653" i="5"/>
  <c r="B3136" i="5" l="1"/>
  <c r="A3137" i="5"/>
  <c r="A1655" i="5"/>
  <c r="B1654" i="5"/>
  <c r="A3138" i="5" l="1"/>
  <c r="B3137" i="5"/>
  <c r="A1656" i="5"/>
  <c r="B1655" i="5"/>
  <c r="A3139" i="5" l="1"/>
  <c r="B3138" i="5"/>
  <c r="B1656" i="5"/>
  <c r="A1657" i="5"/>
  <c r="A3140" i="5" l="1"/>
  <c r="B3139" i="5"/>
  <c r="B1657" i="5"/>
  <c r="A1658" i="5"/>
  <c r="B3140" i="5" l="1"/>
  <c r="A3141" i="5"/>
  <c r="B1658" i="5"/>
  <c r="A1659" i="5"/>
  <c r="B3141" i="5" l="1"/>
  <c r="A3142" i="5"/>
  <c r="B1659" i="5"/>
  <c r="A1660" i="5"/>
  <c r="B3142" i="5" l="1"/>
  <c r="A3143" i="5"/>
  <c r="A1661" i="5"/>
  <c r="B1660" i="5"/>
  <c r="A3144" i="5" l="1"/>
  <c r="B3143" i="5"/>
  <c r="A1662" i="5"/>
  <c r="B1661" i="5"/>
  <c r="A3145" i="5" l="1"/>
  <c r="B3144" i="5"/>
  <c r="B1662" i="5"/>
  <c r="A1663" i="5"/>
  <c r="A3146" i="5" l="1"/>
  <c r="B3145" i="5"/>
  <c r="A1664" i="5"/>
  <c r="B1663" i="5"/>
  <c r="A3147" i="5" l="1"/>
  <c r="B3146" i="5"/>
  <c r="B1664" i="5"/>
  <c r="A1665" i="5"/>
  <c r="B3147" i="5" l="1"/>
  <c r="A3148" i="5"/>
  <c r="B1665" i="5"/>
  <c r="A1666" i="5"/>
  <c r="B3148" i="5" l="1"/>
  <c r="A3149" i="5"/>
  <c r="A1667" i="5"/>
  <c r="B1666" i="5"/>
  <c r="B3149" i="5" l="1"/>
  <c r="A3150" i="5"/>
  <c r="B1667" i="5"/>
  <c r="A1668" i="5"/>
  <c r="A3151" i="5" l="1"/>
  <c r="B3150" i="5"/>
  <c r="A1669" i="5"/>
  <c r="B1668" i="5"/>
  <c r="B3151" i="5" l="1"/>
  <c r="A3152" i="5"/>
  <c r="A1670" i="5"/>
  <c r="B1669" i="5"/>
  <c r="B3152" i="5" l="1"/>
  <c r="A3153" i="5"/>
  <c r="A1671" i="5"/>
  <c r="B1670" i="5"/>
  <c r="A3154" i="5" l="1"/>
  <c r="B3153" i="5"/>
  <c r="A1672" i="5"/>
  <c r="B1671" i="5"/>
  <c r="A3155" i="5" l="1"/>
  <c r="B3154" i="5"/>
  <c r="B1672" i="5"/>
  <c r="A1673" i="5"/>
  <c r="A3156" i="5" l="1"/>
  <c r="B3155" i="5"/>
  <c r="B1673" i="5"/>
  <c r="A1674" i="5"/>
  <c r="B3156" i="5" l="1"/>
  <c r="A3157" i="5"/>
  <c r="A1675" i="5"/>
  <c r="B1674" i="5"/>
  <c r="B3157" i="5" l="1"/>
  <c r="A3158" i="5"/>
  <c r="B1675" i="5"/>
  <c r="A1676" i="5"/>
  <c r="B3158" i="5" l="1"/>
  <c r="A3159" i="5"/>
  <c r="A1677" i="5"/>
  <c r="B1676" i="5"/>
  <c r="B3159" i="5" l="1"/>
  <c r="A3160" i="5"/>
  <c r="A1678" i="5"/>
  <c r="B1677" i="5"/>
  <c r="B3160" i="5" l="1"/>
  <c r="A3161" i="5"/>
  <c r="A1679" i="5"/>
  <c r="B1678" i="5"/>
  <c r="B3161" i="5" l="1"/>
  <c r="A3162" i="5"/>
  <c r="A1680" i="5"/>
  <c r="B1679" i="5"/>
  <c r="A3163" i="5" l="1"/>
  <c r="B3162" i="5"/>
  <c r="B1680" i="5"/>
  <c r="A1681" i="5"/>
  <c r="A3164" i="5" l="1"/>
  <c r="B3163" i="5"/>
  <c r="B1681" i="5"/>
  <c r="A1682" i="5"/>
  <c r="B3164" i="5" l="1"/>
  <c r="A3165" i="5"/>
  <c r="B1682" i="5"/>
  <c r="A1683" i="5"/>
  <c r="A3166" i="5" l="1"/>
  <c r="B3165" i="5"/>
  <c r="B1683" i="5"/>
  <c r="A1684" i="5"/>
  <c r="A1685" i="5" l="1"/>
  <c r="B3166" i="5"/>
  <c r="A3167" i="5"/>
  <c r="B1684" i="5"/>
  <c r="B1685" i="5" l="1"/>
  <c r="A1686" i="5"/>
  <c r="A3168" i="5"/>
  <c r="B3167" i="5"/>
  <c r="A1687" i="5" l="1"/>
  <c r="B1686" i="5"/>
  <c r="B3168" i="5"/>
  <c r="A3169" i="5"/>
  <c r="A1688" i="5" l="1"/>
  <c r="B1687" i="5"/>
  <c r="A3170" i="5"/>
  <c r="B3169" i="5"/>
  <c r="A1689" i="5" l="1"/>
  <c r="B1688" i="5"/>
  <c r="A3171" i="5"/>
  <c r="B3170" i="5"/>
  <c r="A1690" i="5" l="1"/>
  <c r="B1689" i="5"/>
  <c r="A3172" i="5"/>
  <c r="B3171" i="5"/>
  <c r="A1691" i="5" l="1"/>
  <c r="B1690" i="5"/>
  <c r="A3173" i="5"/>
  <c r="B3172" i="5"/>
  <c r="A1692" i="5" l="1"/>
  <c r="B1691" i="5"/>
  <c r="B3173" i="5"/>
  <c r="A3174" i="5"/>
  <c r="A1693" i="5" l="1"/>
  <c r="B1692" i="5"/>
  <c r="A3175" i="5"/>
  <c r="B3174" i="5"/>
  <c r="B1693" i="5" l="1"/>
  <c r="A1694" i="5"/>
  <c r="B3175" i="5"/>
  <c r="A3176" i="5"/>
  <c r="A1695" i="5" l="1"/>
  <c r="B1694" i="5"/>
  <c r="B3176" i="5"/>
  <c r="A3177" i="5"/>
  <c r="B1695" i="5" l="1"/>
  <c r="A1696" i="5"/>
  <c r="A3178" i="5"/>
  <c r="B3177" i="5"/>
  <c r="A1697" i="5" l="1"/>
  <c r="B1696" i="5"/>
  <c r="A3179" i="5"/>
  <c r="B3178" i="5"/>
  <c r="A1698" i="5" l="1"/>
  <c r="B1697" i="5"/>
  <c r="A3180" i="5"/>
  <c r="B3179" i="5"/>
  <c r="A1699" i="5" l="1"/>
  <c r="B1698" i="5"/>
  <c r="B3180" i="5"/>
  <c r="A3181" i="5"/>
  <c r="B1699" i="5" l="1"/>
  <c r="A1700" i="5"/>
  <c r="B3181" i="5"/>
  <c r="A3182" i="5"/>
  <c r="A1701" i="5" l="1"/>
  <c r="B1700" i="5"/>
  <c r="B3182" i="5"/>
  <c r="A3183" i="5"/>
  <c r="B1701" i="5" l="1"/>
  <c r="A1702" i="5"/>
  <c r="B3183" i="5"/>
  <c r="A3184" i="5"/>
  <c r="B1702" i="5" l="1"/>
  <c r="A1703" i="5"/>
  <c r="B3184" i="5"/>
  <c r="A3185" i="5"/>
  <c r="B1703" i="5" l="1"/>
  <c r="A1704" i="5"/>
  <c r="A3186" i="5"/>
  <c r="B3185" i="5"/>
  <c r="A1705" i="5" l="1"/>
  <c r="B1704" i="5"/>
  <c r="A3187" i="5"/>
  <c r="B3186" i="5"/>
  <c r="A1706" i="5" l="1"/>
  <c r="B1705" i="5"/>
  <c r="A3188" i="5"/>
  <c r="B3187" i="5"/>
  <c r="B1706" i="5" l="1"/>
  <c r="A1707" i="5"/>
  <c r="B3188" i="5"/>
  <c r="A3189" i="5"/>
  <c r="A1708" i="5" l="1"/>
  <c r="B1707" i="5"/>
  <c r="B3189" i="5"/>
  <c r="A3190" i="5"/>
  <c r="B1708" i="5" l="1"/>
  <c r="A1709" i="5"/>
  <c r="A3191" i="5"/>
  <c r="B3190" i="5"/>
  <c r="B1709" i="5" l="1"/>
  <c r="A1710" i="5"/>
  <c r="B3191" i="5"/>
  <c r="A3192" i="5"/>
  <c r="B1710" i="5" l="1"/>
  <c r="A1711" i="5"/>
  <c r="B3192" i="5"/>
  <c r="A3193" i="5"/>
  <c r="B1711" i="5" l="1"/>
  <c r="A1712" i="5"/>
  <c r="B3193" i="5"/>
  <c r="A3194" i="5"/>
  <c r="A1713" i="5" l="1"/>
  <c r="B1712" i="5"/>
  <c r="B3194" i="5"/>
  <c r="A3195" i="5"/>
  <c r="A1714" i="5" l="1"/>
  <c r="B1713" i="5"/>
  <c r="A3196" i="5"/>
  <c r="B3195" i="5"/>
  <c r="A1715" i="5" l="1"/>
  <c r="B1714" i="5"/>
  <c r="B3196" i="5"/>
  <c r="A3197" i="5"/>
  <c r="A1716" i="5" l="1"/>
  <c r="B1715" i="5"/>
  <c r="A3198" i="5"/>
  <c r="B3197" i="5"/>
  <c r="B1716" i="5" l="1"/>
  <c r="A1717" i="5"/>
  <c r="B3198" i="5"/>
  <c r="A3199" i="5"/>
  <c r="A1718" i="5" l="1"/>
  <c r="B1717" i="5"/>
  <c r="B3199" i="5"/>
  <c r="A3200" i="5"/>
  <c r="B1718" i="5" l="1"/>
  <c r="A1719" i="5"/>
  <c r="A3201" i="5"/>
  <c r="B3200" i="5"/>
  <c r="B1719" i="5" l="1"/>
  <c r="A1720" i="5"/>
  <c r="B3201" i="5"/>
  <c r="A3202" i="5"/>
  <c r="B1720" i="5" l="1"/>
  <c r="A1721" i="5"/>
  <c r="A3203" i="5"/>
  <c r="B3202" i="5"/>
  <c r="A1722" i="5" l="1"/>
  <c r="B1721" i="5"/>
  <c r="A3204" i="5"/>
  <c r="B3203" i="5"/>
  <c r="A1723" i="5" l="1"/>
  <c r="B1722" i="5"/>
  <c r="A3205" i="5"/>
  <c r="B3204" i="5"/>
  <c r="A1724" i="5" l="1"/>
  <c r="B1723" i="5"/>
  <c r="B3205" i="5"/>
  <c r="A3206" i="5"/>
  <c r="B1724" i="5" l="1"/>
  <c r="A1725" i="5"/>
  <c r="A3207" i="5"/>
  <c r="B3206" i="5"/>
  <c r="B1725" i="5" l="1"/>
  <c r="A1726" i="5"/>
  <c r="B3207" i="5"/>
  <c r="A3208" i="5"/>
  <c r="A1727" i="5" l="1"/>
  <c r="B1726" i="5"/>
  <c r="B3208" i="5"/>
  <c r="A3209" i="5"/>
  <c r="B1727" i="5" l="1"/>
  <c r="A1728" i="5"/>
  <c r="A3210" i="5"/>
  <c r="B3209" i="5"/>
  <c r="A1729" i="5" l="1"/>
  <c r="B1728" i="5"/>
  <c r="A3211" i="5"/>
  <c r="B3210" i="5"/>
  <c r="A1730" i="5" l="1"/>
  <c r="B1729" i="5"/>
  <c r="A3212" i="5"/>
  <c r="B3211" i="5"/>
  <c r="A1731" i="5" l="1"/>
  <c r="B1730" i="5"/>
  <c r="B3212" i="5"/>
  <c r="A3213" i="5"/>
  <c r="B1731" i="5" l="1"/>
  <c r="A1732" i="5"/>
  <c r="B3213" i="5"/>
  <c r="A3214" i="5"/>
  <c r="B1732" i="5" l="1"/>
  <c r="A1733" i="5"/>
  <c r="B3214" i="5"/>
  <c r="A3215" i="5"/>
  <c r="A1734" i="5" l="1"/>
  <c r="B1733" i="5"/>
  <c r="B3215" i="5"/>
  <c r="A3216" i="5"/>
  <c r="A1735" i="5" l="1"/>
  <c r="B1734" i="5"/>
  <c r="B3216" i="5"/>
  <c r="A3217" i="5"/>
  <c r="B1735" i="5" l="1"/>
  <c r="A1736" i="5"/>
  <c r="B3217" i="5"/>
  <c r="A3218" i="5"/>
  <c r="A1737" i="5" l="1"/>
  <c r="B1736" i="5"/>
  <c r="A3219" i="5"/>
  <c r="B3218" i="5"/>
  <c r="B1737" i="5" l="1"/>
  <c r="A1738" i="5"/>
  <c r="A3220" i="5"/>
  <c r="B3219" i="5"/>
  <c r="A1739" i="5" l="1"/>
  <c r="B1738" i="5"/>
  <c r="A3221" i="5"/>
  <c r="B3220" i="5"/>
  <c r="A1740" i="5" l="1"/>
  <c r="B1739" i="5"/>
  <c r="B3221" i="5"/>
  <c r="A3222" i="5"/>
  <c r="A1741" i="5" l="1"/>
  <c r="B1740" i="5"/>
  <c r="B3222" i="5"/>
  <c r="A3223" i="5"/>
  <c r="A1742" i="5" l="1"/>
  <c r="B1741" i="5"/>
  <c r="A3224" i="5"/>
  <c r="B3223" i="5"/>
  <c r="B1742" i="5" l="1"/>
  <c r="A1743" i="5"/>
  <c r="B3224" i="5"/>
  <c r="A3225" i="5"/>
  <c r="A1744" i="5" l="1"/>
  <c r="B1743" i="5"/>
  <c r="A3226" i="5"/>
  <c r="B3225" i="5"/>
  <c r="B1744" i="5" l="1"/>
  <c r="A1745" i="5"/>
  <c r="A3227" i="5"/>
  <c r="B3226" i="5"/>
  <c r="A1746" i="5" l="1"/>
  <c r="B1745" i="5"/>
  <c r="A3228" i="5"/>
  <c r="B3227" i="5"/>
  <c r="A1747" i="5" l="1"/>
  <c r="B1746" i="5"/>
  <c r="B3228" i="5"/>
  <c r="A3229" i="5"/>
  <c r="A1748" i="5" l="1"/>
  <c r="B1747" i="5"/>
  <c r="B3229" i="5"/>
  <c r="A3230" i="5"/>
  <c r="A1749" i="5" l="1"/>
  <c r="B1748" i="5"/>
  <c r="B3230" i="5"/>
  <c r="A3231" i="5"/>
  <c r="B1749" i="5" l="1"/>
  <c r="A1750" i="5"/>
  <c r="B3231" i="5"/>
  <c r="A3232" i="5"/>
  <c r="B1750" i="5" l="1"/>
  <c r="A1751" i="5"/>
  <c r="B3232" i="5"/>
  <c r="A3233" i="5"/>
  <c r="B1751" i="5" l="1"/>
  <c r="A1752" i="5"/>
  <c r="A3234" i="5"/>
  <c r="B3233" i="5"/>
  <c r="A1753" i="5" l="1"/>
  <c r="B1752" i="5"/>
  <c r="B3234" i="5"/>
  <c r="A3235" i="5"/>
  <c r="A1754" i="5" l="1"/>
  <c r="B1753" i="5"/>
  <c r="B3235" i="5"/>
  <c r="A3236" i="5"/>
  <c r="A1755" i="5" l="1"/>
  <c r="B1754" i="5"/>
  <c r="B3236" i="5"/>
  <c r="A3237" i="5"/>
  <c r="A1756" i="5" l="1"/>
  <c r="B1755" i="5"/>
  <c r="A3238" i="5"/>
  <c r="B3237" i="5"/>
  <c r="B1756" i="5" l="1"/>
  <c r="A1757" i="5"/>
  <c r="B3238" i="5"/>
  <c r="A3239" i="5"/>
  <c r="B3239" i="5" s="1"/>
  <c r="A1758" i="5" l="1"/>
  <c r="B1757" i="5"/>
  <c r="B1758" i="5" l="1"/>
  <c r="A1759" i="5"/>
  <c r="B1759" i="5" l="1"/>
  <c r="A1760" i="5"/>
  <c r="A1761" i="5" l="1"/>
  <c r="B1760" i="5"/>
  <c r="A1762" i="5" l="1"/>
  <c r="B1761" i="5"/>
  <c r="A1763" i="5" l="1"/>
  <c r="B1762" i="5"/>
  <c r="B1763" i="5" l="1"/>
  <c r="A1764" i="5"/>
  <c r="B1764" i="5" l="1"/>
  <c r="A1765" i="5"/>
  <c r="B1765" i="5" l="1"/>
  <c r="A1766" i="5"/>
  <c r="B1766" i="5" l="1"/>
  <c r="A1767" i="5"/>
  <c r="A1768" i="5" l="1"/>
  <c r="B1767" i="5"/>
  <c r="A1769" i="5" l="1"/>
  <c r="B1768" i="5"/>
  <c r="A1770" i="5" l="1"/>
  <c r="B1769" i="5"/>
  <c r="A1771" i="5" l="1"/>
  <c r="B1770" i="5"/>
  <c r="A1772" i="5" l="1"/>
  <c r="B1771" i="5"/>
  <c r="B1772" i="5" l="1"/>
  <c r="A1773" i="5"/>
  <c r="A1774" i="5" l="1"/>
  <c r="B1773" i="5"/>
  <c r="A1775" i="5" l="1"/>
  <c r="B1774" i="5"/>
  <c r="A1776" i="5" l="1"/>
  <c r="B1775" i="5"/>
  <c r="B1776" i="5" l="1"/>
  <c r="A1777" i="5"/>
  <c r="B1777" i="5" l="1"/>
  <c r="A1778" i="5"/>
  <c r="A1779" i="5" l="1"/>
  <c r="B1778" i="5"/>
  <c r="A1780" i="5" l="1"/>
  <c r="B1779" i="5"/>
  <c r="B1780" i="5" l="1"/>
  <c r="A1781" i="5"/>
  <c r="B1781" i="5" l="1"/>
  <c r="A1782" i="5"/>
  <c r="B1782" i="5" l="1"/>
  <c r="A1783" i="5"/>
  <c r="B1783" i="5" l="1"/>
  <c r="A1784" i="5"/>
  <c r="A1785" i="5" l="1"/>
  <c r="B1784" i="5"/>
  <c r="A1786" i="5" l="1"/>
  <c r="B1785" i="5"/>
  <c r="B1786" i="5" l="1"/>
  <c r="A1787" i="5"/>
  <c r="A1788" i="5" l="1"/>
  <c r="B1787" i="5"/>
  <c r="B1788" i="5" l="1"/>
  <c r="A1789" i="5"/>
  <c r="B1789" i="5" l="1"/>
  <c r="A1790" i="5"/>
  <c r="B1790" i="5" l="1"/>
  <c r="A1791" i="5"/>
  <c r="A1792" i="5" l="1"/>
  <c r="A1870" i="5"/>
  <c r="B1791" i="5"/>
  <c r="B1870" i="5" l="1"/>
  <c r="A1871" i="5"/>
  <c r="B1792" i="5"/>
  <c r="A1793" i="5"/>
  <c r="A1794" i="5" l="1"/>
  <c r="B1793" i="5"/>
  <c r="A1872" i="5"/>
  <c r="B1871" i="5"/>
  <c r="A1873" i="5" l="1"/>
  <c r="B1872" i="5"/>
  <c r="A1795" i="5"/>
  <c r="B1794" i="5"/>
  <c r="B1795" i="5" l="1"/>
  <c r="A1796" i="5"/>
  <c r="B1873" i="5"/>
  <c r="A1874" i="5"/>
  <c r="B1874" i="5" l="1"/>
  <c r="A1875" i="5"/>
  <c r="B1875" i="5" s="1"/>
  <c r="A1797" i="5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3" i="5" l="1"/>
  <c r="B1812" i="5"/>
  <c r="A1814" i="5" l="1"/>
  <c r="B1813" i="5"/>
  <c r="A1815" i="5" l="1"/>
  <c r="B1814" i="5"/>
  <c r="A1816" i="5" l="1"/>
  <c r="B1815" i="5"/>
  <c r="A1817" i="5" l="1"/>
  <c r="B1816" i="5"/>
  <c r="A1818" i="5" l="1"/>
  <c r="B1817" i="5"/>
  <c r="A1819" i="5" l="1"/>
  <c r="B1818" i="5"/>
  <c r="A1820" i="5" l="1"/>
  <c r="B1819" i="5"/>
  <c r="A1821" i="5" l="1"/>
  <c r="B1820" i="5"/>
  <c r="A1822" i="5" l="1"/>
  <c r="B1821" i="5"/>
  <c r="A1823" i="5" l="1"/>
  <c r="B1822" i="5"/>
  <c r="A1824" i="5" l="1"/>
  <c r="B1823" i="5"/>
  <c r="A1825" i="5" l="1"/>
  <c r="B1824" i="5"/>
  <c r="A1827" i="5" l="1"/>
  <c r="B1827" i="5" s="1"/>
  <c r="A1826" i="5"/>
  <c r="B1826" i="5" s="1"/>
  <c r="A1829" i="5"/>
  <c r="B1829" i="5" s="1"/>
  <c r="A1828" i="5"/>
  <c r="B1828" i="5" s="1"/>
  <c r="A1831" i="5"/>
  <c r="B1831" i="5" s="1"/>
  <c r="A1830" i="5"/>
  <c r="B1830" i="5" s="1"/>
  <c r="A1833" i="5"/>
  <c r="B1833" i="5" s="1"/>
  <c r="A1832" i="5"/>
  <c r="B1832" i="5" s="1"/>
  <c r="A1835" i="5"/>
  <c r="B1835" i="5" s="1"/>
  <c r="A1834" i="5"/>
  <c r="B1834" i="5" s="1"/>
  <c r="A1837" i="5"/>
  <c r="B1837" i="5" s="1"/>
  <c r="A1836" i="5"/>
  <c r="B1836" i="5" s="1"/>
  <c r="A1839" i="5"/>
  <c r="B1839" i="5" s="1"/>
  <c r="A1838" i="5"/>
  <c r="B1838" i="5" s="1"/>
  <c r="A1841" i="5"/>
  <c r="B1841" i="5" s="1"/>
  <c r="A1840" i="5"/>
  <c r="B1840" i="5" s="1"/>
  <c r="A1843" i="5"/>
  <c r="B1843" i="5" s="1"/>
  <c r="A1842" i="5"/>
  <c r="B1842" i="5" s="1"/>
  <c r="A1845" i="5"/>
  <c r="B1845" i="5" s="1"/>
  <c r="A1844" i="5"/>
  <c r="B1844" i="5" s="1"/>
  <c r="A1847" i="5"/>
  <c r="B1847" i="5" s="1"/>
  <c r="A1846" i="5"/>
  <c r="B1846" i="5" s="1"/>
  <c r="A1849" i="5"/>
  <c r="B1849" i="5" s="1"/>
  <c r="A1848" i="5"/>
  <c r="B1848" i="5" s="1"/>
  <c r="A1851" i="5"/>
  <c r="B1851" i="5" s="1"/>
  <c r="A1850" i="5"/>
  <c r="B1850" i="5" s="1"/>
  <c r="A1853" i="5"/>
  <c r="B1853" i="5" s="1"/>
  <c r="A1852" i="5"/>
  <c r="B1852" i="5" s="1"/>
  <c r="A1855" i="5"/>
  <c r="B1855" i="5" s="1"/>
  <c r="A1854" i="5"/>
  <c r="B1854" i="5" s="1"/>
  <c r="A1857" i="5"/>
  <c r="B1857" i="5" s="1"/>
  <c r="A1856" i="5"/>
  <c r="B1856" i="5" s="1"/>
  <c r="A1859" i="5"/>
  <c r="B1859" i="5" s="1"/>
  <c r="A1858" i="5"/>
  <c r="B1858" i="5" s="1"/>
  <c r="A1861" i="5"/>
  <c r="B1861" i="5" s="1"/>
  <c r="A1860" i="5"/>
  <c r="B1860" i="5" s="1"/>
  <c r="A1863" i="5"/>
  <c r="B1863" i="5" s="1"/>
  <c r="A1862" i="5"/>
  <c r="B1862" i="5" s="1"/>
  <c r="A1865" i="5"/>
  <c r="B1865" i="5" s="1"/>
  <c r="A1864" i="5"/>
  <c r="B1864" i="5" s="1"/>
  <c r="A1867" i="5"/>
  <c r="B1867" i="5" s="1"/>
  <c r="A1866" i="5"/>
  <c r="B1866" i="5" s="1"/>
  <c r="A1869" i="5"/>
  <c r="B1869" i="5" s="1"/>
  <c r="A1868" i="5"/>
  <c r="B1868" i="5" s="1"/>
  <c r="B1825" i="5"/>
</calcChain>
</file>

<file path=xl/sharedStrings.xml><?xml version="1.0" encoding="utf-8"?>
<sst xmlns="http://schemas.openxmlformats.org/spreadsheetml/2006/main" count="3851" uniqueCount="3562">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</sst>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39" totalsRowShown="0" headerRowDxfId="13">
  <autoFilter ref="A9:M3239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 x14ac:dyDescent="0.3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42">
        <f>+SUBTOTAL(3,Sector[Sector])</f>
        <v>43</v>
      </c>
    </row>
    <row r="10" spans="1:8" ht="24" x14ac:dyDescent="0.3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0.399999999999999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0.399999999999999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ht="20.399999999999999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0.399999999999999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42">
        <f>+SUBTOTAL(3,Productos[Producto])</f>
        <v>31</v>
      </c>
    </row>
    <row r="10" spans="1:12" ht="31.2" customHeight="1" x14ac:dyDescent="0.3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4" hidden="1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30.6" hidden="1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39"/>
  <sheetViews>
    <sheetView showGridLines="0" tabSelected="1" workbookViewId="0">
      <pane ySplit="9" topLeftCell="A197" activePane="bottomLeft" state="frozen"/>
      <selection pane="bottomLeft" activeCell="I201" sqref="I201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5"/>
      <c r="G8" s="15">
        <f>+SUBTOTAL(3,Categorias[Id_categoría])</f>
        <v>3230</v>
      </c>
    </row>
    <row r="9" spans="1:13" ht="26.55" customHeight="1" x14ac:dyDescent="0.3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105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6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6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107" si="3">+A11</f>
        <v>10</v>
      </c>
      <c r="B12" s="8" t="str">
        <f>+VLOOKUP(A12,Industria[],2,0)</f>
        <v>Agricultura y Ganadería</v>
      </c>
      <c r="C12" s="12">
        <f t="shared" ref="C12:C107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9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9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9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3551</v>
      </c>
      <c r="J24" s="37" t="str">
        <f>+Categorias[[#This Row],[Categoría]]&amp;"-"&amp;Categorias[[#This Row],[Id_categoría]]</f>
        <v>Mora Silvestre-100101015</v>
      </c>
      <c r="K24" s="38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9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0.6" x14ac:dyDescent="0.3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3552</v>
      </c>
      <c r="J25" s="37" t="str">
        <f>+Categorias[[#This Row],[Categoría]]&amp;"-"&amp;Categorias[[#This Row],[Id_categoría]]</f>
        <v>Mora Cultivada-100101016</v>
      </c>
      <c r="K25" s="38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9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454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8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8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455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8" t="str">
        <f t="shared" si="0"/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456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8" t="str">
        <f t="shared" si="0"/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457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8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458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8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459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8" t="str">
        <f t="shared" si="0"/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460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8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461</v>
      </c>
      <c r="J33" s="37" t="str">
        <f>+Categorias[[#This Row],[Categoría]]&amp;"-"&amp;Categorias[[#This Row],[Id_categoría]]</f>
        <v>Otros cítricos-100102008</v>
      </c>
      <c r="K33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9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462</v>
      </c>
      <c r="J34" s="37" t="str">
        <f>+Categorias[[#This Row],[Categoría]]&amp;"-"&amp;Categorias[[#This Row],[Id_categoría]]</f>
        <v>Frutos Cítricos-100102009</v>
      </c>
      <c r="K34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9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463</v>
      </c>
      <c r="J35" s="37" t="str">
        <f>+Categorias[[#This Row],[Categoría]]&amp;"-"&amp;Categorias[[#This Row],[Id_categoría]]</f>
        <v>Clementina-100102010</v>
      </c>
      <c r="K35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9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464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8" t="str">
        <f t="shared" si="0"/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465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8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466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8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467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8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468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8" t="str">
        <f t="shared" si="0"/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469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8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470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8" t="str">
        <f t="shared" si="0"/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121</v>
      </c>
      <c r="J43" s="37" t="str">
        <f>+Categorias[[#This Row],[Categoría]]&amp;"-"&amp;Categorias[[#This Row],[Id_categoría]]</f>
        <v>Frutos de hueso (carozo)-100103008</v>
      </c>
      <c r="K43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9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471</v>
      </c>
      <c r="J44" s="37" t="str">
        <f>+Categorias[[#This Row],[Categoría]]&amp;"-"&amp;Categorias[[#This Row],[Id_categoría]]</f>
        <v>Acerola-100103009</v>
      </c>
      <c r="K44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9" t="str">
        <f t="shared" si="12"/>
        <v>INSERT INTO categoria VALUES (100103009,'Acerola','Acerola-100103009','Acerola-100103009 | Prod: Perennes-100103 | Sector: Agr-1001 | Industria: AGR - 10',100103);</v>
      </c>
    </row>
    <row r="45" spans="1:13" ht="30.6" x14ac:dyDescent="0.3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3553</v>
      </c>
      <c r="J45" s="37" t="str">
        <f>+Categorias[[#This Row],[Categoría]]&amp;"-"&amp;Categorias[[#This Row],[Id_categoría]]</f>
        <v>Ciruela Japonesa-100103010</v>
      </c>
      <c r="K45" s="38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9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0.6" x14ac:dyDescent="0.3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3554</v>
      </c>
      <c r="J46" s="37" t="str">
        <f>+Categorias[[#This Row],[Categoría]]&amp;"-"&amp;Categorias[[#This Row],[Id_categoría]]</f>
        <v>Durazno Fresco-100103011</v>
      </c>
      <c r="K46" s="38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9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0.6" x14ac:dyDescent="0.3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3555</v>
      </c>
      <c r="J47" s="37" t="str">
        <f>+Categorias[[#This Row],[Categoría]]&amp;"-"&amp;Categorias[[#This Row],[Id_categoría]]</f>
        <v>Durazno Conservero-100103012</v>
      </c>
      <c r="K47" s="38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9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0.6" x14ac:dyDescent="0.3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3556</v>
      </c>
      <c r="J48" s="37" t="str">
        <f>+Categorias[[#This Row],[Categoría]]&amp;"-"&amp;Categorias[[#This Row],[Id_categoría]]</f>
        <v>Ciruela Europea-100103013</v>
      </c>
      <c r="K48" s="38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9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0.6" x14ac:dyDescent="0.3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3557</v>
      </c>
      <c r="J49" s="37" t="str">
        <f>+Categorias[[#This Row],[Categoría]]&amp;"-"&amp;Categorias[[#This Row],[Id_categoría]]</f>
        <v>Guinda Ácida-100103014</v>
      </c>
      <c r="K49" s="38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9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472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8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473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8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474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8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475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8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476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8" t="str">
        <f t="shared" si="0"/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477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122</v>
      </c>
      <c r="J56" s="37" t="str">
        <f>+Categorias[[#This Row],[Categoría]]&amp;"-"&amp;Categorias[[#This Row],[Id_categoría]]</f>
        <v>Frutos de pepita-100104007</v>
      </c>
      <c r="K56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9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478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8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479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8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480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8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481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8" t="str">
        <f t="shared" si="0"/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482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8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483</v>
      </c>
      <c r="J62" s="37" t="str">
        <f>+Categorias[[#This Row],[Categoría]]&amp;"-"&amp;Categorias[[#This Row],[Id_categoría]]</f>
        <v>Otros frutos secos-100105006</v>
      </c>
      <c r="K62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9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484</v>
      </c>
      <c r="J63" s="37" t="str">
        <f>+Categorias[[#This Row],[Categoría]]&amp;"-"&amp;Categorias[[#This Row],[Id_categoría]]</f>
        <v>Nuez de Macadamia-100105007</v>
      </c>
      <c r="K63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9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485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8" t="str">
        <f t="shared" si="0"/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486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8" t="str">
        <f t="shared" si="0"/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124</v>
      </c>
      <c r="J66" s="37" t="str">
        <f>+Categorias[[#This Row],[Categoría]]&amp;"-"&amp;Categorias[[#This Row],[Id_categoría]]</f>
        <v>Frutos oleaginosos-100106003</v>
      </c>
      <c r="K66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9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487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8" t="str">
        <f t="shared" si="0"/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488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8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489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8" t="str">
        <f t="shared" si="0"/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490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8" t="str">
        <f t="shared" si="0"/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491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8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492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8" t="str">
        <f t="shared" si="0"/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493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8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494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8" t="str">
        <f t="shared" si="0"/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495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8" t="str">
        <f t="shared" si="0"/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496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8" t="str">
        <f t="shared" si="0"/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497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8" t="str">
        <f t="shared" si="0"/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498</v>
      </c>
      <c r="J78" s="37" t="str">
        <f>+Categorias[[#This Row],[Categoría]]&amp;"-"&amp;Categorias[[#This Row],[Id_categoría]]</f>
        <v>Otros frutos-100107012</v>
      </c>
      <c r="K78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9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499</v>
      </c>
      <c r="J79" s="37" t="str">
        <f>+Categorias[[#This Row],[Categoría]]&amp;"-"&amp;Categorias[[#This Row],[Id_categoría]]</f>
        <v>Plumcots-100107013</v>
      </c>
      <c r="K79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9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500</v>
      </c>
      <c r="J80" s="37" t="str">
        <f>+Categorias[[#This Row],[Categoría]]&amp;"-"&amp;Categorias[[#This Row],[Id_categoría]]</f>
        <v>Ruibarbo-100107014</v>
      </c>
      <c r="K80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9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24" x14ac:dyDescent="0.3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100107</v>
      </c>
      <c r="F81" s="8" t="str">
        <f>+VLOOKUP(E81,Productos[[Id_producto]:[Codigo]],3,0)</f>
        <v>Otros</v>
      </c>
      <c r="G81" s="13">
        <f>+E81*1000+H81</f>
        <v>100107015</v>
      </c>
      <c r="H81" s="7">
        <v>15</v>
      </c>
      <c r="I81" s="8" t="s">
        <v>125</v>
      </c>
      <c r="J81" s="37" t="str">
        <f>+Categorias[[#This Row],[Categoría]]&amp;"-"&amp;Categorias[[#This Row],[Id_categoría]]</f>
        <v>Otros-100107015</v>
      </c>
      <c r="K81" s="38" t="str">
        <f>+Categorias[[#This Row],[Descripcion]]&amp;" | "&amp;VLOOKUP(Categorias[[#This Row],[Id_producto]],Productos[[Id_producto]:[Auxiliar]],5,0)</f>
        <v>Otros-100107015 | Prod: Perennes-100107 | Sector: Agr-1001 | Industria: AGR - 10</v>
      </c>
      <c r="L81" s="9" t="str">
        <f>+SUBSTITUTE(G81&amp;LOWER(SUBSTITUTE( SUBSTITUTE( SUBSTITUTE( SUBSTITUTE( SUBSTITUTE( SUBSTITUTE( SUBSTITUTE( SUBSTITUTE( SUBSTITUTE( SUBSTITUTE(I81, "á", "a"), "é", "e"), "í", "i"), "ó", "o"), "ú", "u"), "Á", "A"), "É", "E"), "Í", "I"), "Ó", "O"), "Ú", "U"))," ","_")</f>
        <v>100107015otros</v>
      </c>
      <c r="M81" s="39" t="str">
        <f>+"INSERT INTO categoria VALUES ("&amp;G81&amp;",'"&amp;I81&amp;"','"&amp;J81&amp;"','"&amp;K81&amp;"',"&amp;E81&amp;");"</f>
        <v>INSERT INTO categoria VALUES (100107015,'Otros','Otros-100107015','Otros-100107015 | Prod: Perennes-100107 | Sector: Agr-1001 | Industria: AGR - 10',100107);</v>
      </c>
    </row>
    <row r="82" spans="1:13" ht="30.6" x14ac:dyDescent="0.3">
      <c r="A82" s="12">
        <f>+A77</f>
        <v>10</v>
      </c>
      <c r="B82" s="8" t="str">
        <f>+VLOOKUP(A82,Industria[],2,0)</f>
        <v>Agricultura y Ganadería</v>
      </c>
      <c r="C82" s="12">
        <f>+C77</f>
        <v>1001</v>
      </c>
      <c r="D82" s="8" t="str">
        <f>+VLOOKUP(C82,Sector[[Id_sector]:[Codigo]],3,0)</f>
        <v>Agricultura</v>
      </c>
      <c r="E82" s="12">
        <f>+IF(H82=1,E77+1,E77)</f>
        <v>100108</v>
      </c>
      <c r="F82" s="8" t="str">
        <f>+VLOOKUP(E82,Productos[[Id_producto]:[Codigo]],3,0)</f>
        <v>Tropicales y subtropicales</v>
      </c>
      <c r="G82" s="13">
        <f t="shared" si="1"/>
        <v>100108001</v>
      </c>
      <c r="H82" s="7">
        <v>1</v>
      </c>
      <c r="I82" s="8" t="s">
        <v>501</v>
      </c>
      <c r="J82" s="8" t="str">
        <f>+Categorias[[#This Row],[Categoría]]&amp;"-"&amp;Categorias[[#This Row],[Id_categoría]]</f>
        <v>Guayaba-100108001</v>
      </c>
      <c r="K82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2" s="9" t="str">
        <f t="shared" si="2"/>
        <v>100108001guayaba</v>
      </c>
      <c r="M82" s="28" t="str">
        <f t="shared" si="0"/>
        <v>INSERT INTO categoria VALUES (100108001,'Guayaba','Guayaba-100108001','Guayaba-100108001 | Prod: Perennes-100108 | Sector: Agr-1001 | Industria: AGR - 10',100108);</v>
      </c>
    </row>
    <row r="83" spans="1:13" ht="30.6" x14ac:dyDescent="0.3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100108002</v>
      </c>
      <c r="H83" s="7">
        <v>2</v>
      </c>
      <c r="I83" s="8" t="s">
        <v>502</v>
      </c>
      <c r="J83" s="8" t="str">
        <f>+Categorias[[#This Row],[Categoría]]&amp;"-"&amp;Categorias[[#This Row],[Id_categoría]]</f>
        <v>Mango-100108002</v>
      </c>
      <c r="K83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3" s="9" t="str">
        <f t="shared" si="2"/>
        <v>100108002mango</v>
      </c>
      <c r="M83" s="28" t="str">
        <f t="shared" si="0"/>
        <v>INSERT INTO categoria VALUES (100108002,'Mango','Mango-100108002','Mango-100108002 | Prod: Perennes-100108 | Sector: Agr-1001 | Industria: AGR - 10',100108);</v>
      </c>
    </row>
    <row r="84" spans="1:13" ht="30.6" x14ac:dyDescent="0.3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100108003</v>
      </c>
      <c r="H84" s="7">
        <v>3</v>
      </c>
      <c r="I84" s="8" t="s">
        <v>503</v>
      </c>
      <c r="J84" s="8" t="str">
        <f>+Categorias[[#This Row],[Categoría]]&amp;"-"&amp;Categorias[[#This Row],[Id_categoría]]</f>
        <v>Maracuyá-100108003</v>
      </c>
      <c r="K84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4" s="9" t="str">
        <f t="shared" si="2"/>
        <v>100108003maracuya</v>
      </c>
      <c r="M84" s="28" t="str">
        <f t="shared" si="0"/>
        <v>INSERT INTO categoria VALUES (100108003,'Maracuyá','Maracuyá-100108003','Maracuyá-100108003 | Prod: Perennes-100108 | Sector: Agr-1001 | Industria: AGR - 10',100108);</v>
      </c>
    </row>
    <row r="85" spans="1:13" ht="30.6" x14ac:dyDescent="0.3">
      <c r="A85" s="12">
        <f t="shared" si="3"/>
        <v>10</v>
      </c>
      <c r="B85" s="8" t="str">
        <f>+VLOOKUP(A85,Industria[],2,0)</f>
        <v>Agricultura y Ganadería</v>
      </c>
      <c r="C85" s="12">
        <f t="shared" si="4"/>
        <v>1001</v>
      </c>
      <c r="D85" s="8" t="str">
        <f>+VLOOKUP(C85,Sector[[Id_sector]:[Codigo]],3,0)</f>
        <v>Agricultura</v>
      </c>
      <c r="E85" s="12">
        <f t="shared" si="9"/>
        <v>100108</v>
      </c>
      <c r="F85" s="8" t="str">
        <f>+VLOOKUP(E85,Productos[[Id_producto]:[Codigo]],3,0)</f>
        <v>Tropicales y subtropicales</v>
      </c>
      <c r="G85" s="13">
        <f t="shared" si="1"/>
        <v>100108004</v>
      </c>
      <c r="H85" s="7">
        <v>4</v>
      </c>
      <c r="I85" s="8" t="s">
        <v>504</v>
      </c>
      <c r="J85" s="8" t="str">
        <f>+Categorias[[#This Row],[Categoría]]&amp;"-"&amp;Categorias[[#This Row],[Id_categoría]]</f>
        <v>Papaya-100108004</v>
      </c>
      <c r="K85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5" s="9" t="str">
        <f t="shared" si="2"/>
        <v>100108004papaya</v>
      </c>
      <c r="M85" s="28" t="str">
        <f t="shared" si="0"/>
        <v>INSERT INTO categoria VALUES (100108004,'Papaya','Papaya-100108004','Papaya-100108004 | Prod: Perennes-100108 | Sector: Agr-1001 | Industria: AGR - 10',100108);</v>
      </c>
    </row>
    <row r="86" spans="1:13" ht="30.6" x14ac:dyDescent="0.3">
      <c r="A86" s="12">
        <f>+A85</f>
        <v>10</v>
      </c>
      <c r="B86" s="8" t="str">
        <f>+VLOOKUP(A86,Industria[],2,0)</f>
        <v>Agricultura y Ganadería</v>
      </c>
      <c r="C86" s="12">
        <f>+C85</f>
        <v>1001</v>
      </c>
      <c r="D86" s="8" t="str">
        <f>+VLOOKUP(C86,Sector[[Id_sector]:[Codigo]],3,0)</f>
        <v>Agricultura</v>
      </c>
      <c r="E86" s="12">
        <f>+IF(H86=1,E85+1,E85)</f>
        <v>100108</v>
      </c>
      <c r="F86" s="8" t="str">
        <f>+VLOOKUP(E86,Productos[[Id_producto]:[Codigo]],3,0)</f>
        <v>Tropicales y subtropicales</v>
      </c>
      <c r="G86" s="13">
        <f t="shared" ref="G86:G92" si="13">+E86*1000+H86</f>
        <v>100108005</v>
      </c>
      <c r="H86" s="7">
        <v>5</v>
      </c>
      <c r="I86" s="8" t="s">
        <v>505</v>
      </c>
      <c r="J86" s="37" t="str">
        <f>+Categorias[[#This Row],[Categoría]]&amp;"-"&amp;Categorias[[#This Row],[Id_categoría]]</f>
        <v>Piña-100108005</v>
      </c>
      <c r="K86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6" s="9" t="str">
        <f t="shared" ref="L86:L92" si="14">+SUBSTITUTE(G86&amp;LOWER(SUBSTITUTE( SUBSTITUTE( SUBSTITUTE( SUBSTITUTE( SUBSTITUTE( SUBSTITUTE( SUBSTITUTE( SUBSTITUTE( SUBSTITUTE( SUBSTITUTE(I86, "á", "a"), "é", "e"), "í", "i"), "ó", "o"), "ú", "u"), "Á", "A"), "É", "E"), "Í", "I"), "Ó", "O"), "Ú", "U"))," ","_")</f>
        <v>100108005piña</v>
      </c>
      <c r="M86" s="39" t="str">
        <f t="shared" ref="M86:M92" si="15">+"INSERT INTO categoria VALUES ("&amp;G86&amp;",'"&amp;I86&amp;"','"&amp;J86&amp;"','"&amp;K86&amp;"',"&amp;E86&amp;");"</f>
        <v>INSERT INTO categoria VALUES (100108005,'Piña','Piña-100108005','Piña-100108005 | Prod: Perennes-100108 | Sector: Agr-1001 | Industria: AGR - 10',100108);</v>
      </c>
    </row>
    <row r="87" spans="1:13" ht="30.6" x14ac:dyDescent="0.3">
      <c r="A87" s="12">
        <f>+A85</f>
        <v>10</v>
      </c>
      <c r="B87" s="8" t="str">
        <f>+VLOOKUP(A87,Industria[],2,0)</f>
        <v>Agricultura y Ganadería</v>
      </c>
      <c r="C87" s="12">
        <f>+C85</f>
        <v>1001</v>
      </c>
      <c r="D87" s="8" t="str">
        <f>+VLOOKUP(C87,Sector[[Id_sector]:[Codigo]],3,0)</f>
        <v>Agricultura</v>
      </c>
      <c r="E87" s="12">
        <f>+IF(H87=1,E85+1,E85)</f>
        <v>100108</v>
      </c>
      <c r="F87" s="8" t="str">
        <f>+VLOOKUP(E87,Productos[[Id_producto]:[Codigo]],3,0)</f>
        <v>Tropicales y subtropicales</v>
      </c>
      <c r="G87" s="13">
        <f t="shared" si="13"/>
        <v>100108006</v>
      </c>
      <c r="H87" s="7">
        <v>6</v>
      </c>
      <c r="I87" s="8" t="s">
        <v>506</v>
      </c>
      <c r="J87" s="37" t="str">
        <f>+Categorias[[#This Row],[Categoría]]&amp;"-"&amp;Categorias[[#This Row],[Id_categoría]]</f>
        <v>Plátano-100108006</v>
      </c>
      <c r="K87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7" s="9" t="str">
        <f t="shared" si="14"/>
        <v>100108006platano</v>
      </c>
      <c r="M87" s="39" t="str">
        <f t="shared" si="15"/>
        <v>INSERT INTO categoria VALUES (100108006,'Plátano','Plátano-100108006','Plátano-100108006 | Prod: Perennes-100108 | Sector: Agr-1001 | Industria: AGR - 10',100108);</v>
      </c>
    </row>
    <row r="88" spans="1:13" ht="30.6" x14ac:dyDescent="0.3">
      <c r="A88" s="12">
        <f>+A85</f>
        <v>10</v>
      </c>
      <c r="B88" s="8" t="str">
        <f>+VLOOKUP(A88,Industria[],2,0)</f>
        <v>Agricultura y Ganadería</v>
      </c>
      <c r="C88" s="12">
        <f>+C85</f>
        <v>1001</v>
      </c>
      <c r="D88" s="8" t="str">
        <f>+VLOOKUP(C88,Sector[[Id_sector]:[Codigo]],3,0)</f>
        <v>Agricultura</v>
      </c>
      <c r="E88" s="12">
        <f>+IF(H88=1,E85+1,E85)</f>
        <v>100108</v>
      </c>
      <c r="F88" s="8" t="str">
        <f>+VLOOKUP(E88,Productos[[Id_producto]:[Codigo]],3,0)</f>
        <v>Tropicales y subtropicales</v>
      </c>
      <c r="G88" s="13">
        <f t="shared" si="13"/>
        <v>100108007</v>
      </c>
      <c r="H88" s="7">
        <v>7</v>
      </c>
      <c r="I88" s="8" t="s">
        <v>507</v>
      </c>
      <c r="J88" s="37" t="str">
        <f>+Categorias[[#This Row],[Categoría]]&amp;"-"&amp;Categorias[[#This Row],[Id_categoría]]</f>
        <v>Coco-100108007</v>
      </c>
      <c r="K88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8" s="9" t="str">
        <f t="shared" si="14"/>
        <v>100108007coco</v>
      </c>
      <c r="M88" s="39" t="str">
        <f t="shared" si="15"/>
        <v>INSERT INTO categoria VALUES (100108007,'Coco','Coco-100108007','Coco-100108007 | Prod: Perennes-100108 | Sector: Agr-1001 | Industria: AGR - 10',100108);</v>
      </c>
    </row>
    <row r="89" spans="1:13" ht="40.799999999999997" x14ac:dyDescent="0.3">
      <c r="A89" s="12">
        <f>+A88</f>
        <v>10</v>
      </c>
      <c r="B89" s="8" t="str">
        <f>+VLOOKUP(A89,Industria[],2,0)</f>
        <v>Agricultura y Ganadería</v>
      </c>
      <c r="C89" s="12">
        <f>+C88</f>
        <v>1001</v>
      </c>
      <c r="D89" s="8" t="str">
        <f>+VLOOKUP(C89,Sector[[Id_sector]:[Codigo]],3,0)</f>
        <v>Agricultura</v>
      </c>
      <c r="E89" s="12">
        <f>+IF(H89=1,E88+1,E88)</f>
        <v>100108</v>
      </c>
      <c r="F89" s="8" t="str">
        <f>+VLOOKUP(E89,Productos[[Id_producto]:[Codigo]],3,0)</f>
        <v>Tropicales y subtropicales</v>
      </c>
      <c r="G89" s="13">
        <f t="shared" si="13"/>
        <v>100108008</v>
      </c>
      <c r="H89" s="7">
        <v>8</v>
      </c>
      <c r="I89" s="8" t="s">
        <v>508</v>
      </c>
      <c r="J89" s="37" t="str">
        <f>+Categorias[[#This Row],[Categoría]]&amp;"-"&amp;Categorias[[#This Row],[Id_categoría]]</f>
        <v>Frutas tropicales y subtropicales-100108008</v>
      </c>
      <c r="K89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9" s="9" t="str">
        <f t="shared" si="14"/>
        <v>100108008frutas_tropicales_y_subtropicales</v>
      </c>
      <c r="M89" s="39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0.799999999999997" x14ac:dyDescent="0.3">
      <c r="A90" s="12">
        <f>+A88</f>
        <v>10</v>
      </c>
      <c r="B90" s="8" t="str">
        <f>+VLOOKUP(A90,Industria[],2,0)</f>
        <v>Agricultura y Ganadería</v>
      </c>
      <c r="C90" s="12">
        <f>+C88</f>
        <v>1001</v>
      </c>
      <c r="D90" s="8" t="str">
        <f>+VLOOKUP(C90,Sector[[Id_sector]:[Codigo]],3,0)</f>
        <v>Agricultura</v>
      </c>
      <c r="E90" s="12">
        <f>+IF(H90=1,E88+1,E88)</f>
        <v>100108</v>
      </c>
      <c r="F90" s="8" t="str">
        <f>+VLOOKUP(E90,Productos[[Id_producto]:[Codigo]],3,0)</f>
        <v>Tropicales y subtropicales</v>
      </c>
      <c r="G90" s="13">
        <f t="shared" si="13"/>
        <v>100108009</v>
      </c>
      <c r="H90" s="7">
        <v>9</v>
      </c>
      <c r="I90" s="8" t="s">
        <v>509</v>
      </c>
      <c r="J90" s="37" t="str">
        <f>+Categorias[[#This Row],[Categoría]]&amp;"-"&amp;Categorias[[#This Row],[Id_categoría]]</f>
        <v>Otras frutas tropicales y subtropicales-100108009</v>
      </c>
      <c r="K90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90" s="9" t="str">
        <f t="shared" si="14"/>
        <v>100108009otras_frutas_tropicales_y_subtropicales</v>
      </c>
      <c r="M90" s="39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0.6" x14ac:dyDescent="0.3">
      <c r="A91" s="12">
        <f>+A88</f>
        <v>10</v>
      </c>
      <c r="B91" s="8" t="str">
        <f>+VLOOKUP(A91,Industria[],2,0)</f>
        <v>Agricultura y Ganadería</v>
      </c>
      <c r="C91" s="12">
        <f>+C88</f>
        <v>1001</v>
      </c>
      <c r="D91" s="8" t="str">
        <f>+VLOOKUP(C91,Sector[[Id_sector]:[Codigo]],3,0)</f>
        <v>Agricultura</v>
      </c>
      <c r="E91" s="12">
        <f>+IF(H91=1,E88+1,E88)</f>
        <v>100108</v>
      </c>
      <c r="F91" s="8" t="str">
        <f>+VLOOKUP(E91,Productos[[Id_producto]:[Codigo]],3,0)</f>
        <v>Tropicales y subtropicales</v>
      </c>
      <c r="G91" s="13">
        <f t="shared" si="13"/>
        <v>100108010</v>
      </c>
      <c r="H91" s="7">
        <v>10</v>
      </c>
      <c r="I91" s="8" t="s">
        <v>510</v>
      </c>
      <c r="J91" s="37" t="str">
        <f>+Categorias[[#This Row],[Categoría]]&amp;"-"&amp;Categorias[[#This Row],[Id_categoría]]</f>
        <v>Babaco-100108010</v>
      </c>
      <c r="K91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1" s="9" t="str">
        <f t="shared" si="14"/>
        <v>100108010babaco</v>
      </c>
      <c r="M91" s="39" t="str">
        <f t="shared" si="15"/>
        <v>INSERT INTO categoria VALUES (100108010,'Babaco','Babaco-100108010','Babaco-100108010 | Prod: Perennes-100108 | Sector: Agr-1001 | Industria: AGR - 10',100108);</v>
      </c>
    </row>
    <row r="92" spans="1:13" ht="30.6" x14ac:dyDescent="0.3">
      <c r="A92" s="12">
        <f>+A88</f>
        <v>10</v>
      </c>
      <c r="B92" s="8" t="str">
        <f>+VLOOKUP(A92,Industria[],2,0)</f>
        <v>Agricultura y Ganadería</v>
      </c>
      <c r="C92" s="12">
        <f>+C88</f>
        <v>1001</v>
      </c>
      <c r="D92" s="8" t="str">
        <f>+VLOOKUP(C92,Sector[[Id_sector]:[Codigo]],3,0)</f>
        <v>Agricultura</v>
      </c>
      <c r="E92" s="12">
        <f>+IF(H92=1,E88+1,E88)</f>
        <v>100108</v>
      </c>
      <c r="F92" s="8" t="str">
        <f>+VLOOKUP(E92,Productos[[Id_producto]:[Codigo]],3,0)</f>
        <v>Tropicales y subtropicales</v>
      </c>
      <c r="G92" s="13">
        <f t="shared" si="13"/>
        <v>100108011</v>
      </c>
      <c r="H92" s="7">
        <v>11</v>
      </c>
      <c r="I92" s="8" t="s">
        <v>511</v>
      </c>
      <c r="J92" s="37" t="str">
        <f>+Categorias[[#This Row],[Categoría]]&amp;"-"&amp;Categorias[[#This Row],[Id_categoría]]</f>
        <v>Tumbo-100108011</v>
      </c>
      <c r="K92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2" s="9" t="str">
        <f t="shared" si="14"/>
        <v>100108011tumbo</v>
      </c>
      <c r="M92" s="39" t="str">
        <f t="shared" si="15"/>
        <v>INSERT INTO categoria VALUES (100108011,'Tumbo','Tumbo-100108011','Tumbo-100108011 | Prod: Perennes-100108 | Sector: Agr-1001 | Industria: AGR - 10',100108);</v>
      </c>
    </row>
    <row r="93" spans="1:13" ht="30.6" x14ac:dyDescent="0.3">
      <c r="A93" s="12">
        <f>+A85</f>
        <v>10</v>
      </c>
      <c r="B93" s="8" t="str">
        <f>+VLOOKUP(A93,Industria[],2,0)</f>
        <v>Agricultura y Ganadería</v>
      </c>
      <c r="C93" s="12">
        <f>+C85</f>
        <v>1001</v>
      </c>
      <c r="D93" s="8" t="str">
        <f>+VLOOKUP(C93,Sector[[Id_sector]:[Codigo]],3,0)</f>
        <v>Agricultura</v>
      </c>
      <c r="E93" s="12">
        <f>+IF(H93=1,E85+1,E85)</f>
        <v>100109</v>
      </c>
      <c r="F93" s="8" t="str">
        <f>+VLOOKUP(E93,Productos[[Id_producto]:[Codigo]],3,0)</f>
        <v>Uva</v>
      </c>
      <c r="G93" s="13">
        <f t="shared" si="1"/>
        <v>100109001</v>
      </c>
      <c r="H93" s="7">
        <v>1</v>
      </c>
      <c r="I93" s="8" t="s">
        <v>127</v>
      </c>
      <c r="J93" s="8" t="str">
        <f>+Categorias[[#This Row],[Categoría]]&amp;"-"&amp;Categorias[[#This Row],[Id_categoría]]</f>
        <v>Uva-100109001</v>
      </c>
      <c r="K93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3" s="9" t="str">
        <f t="shared" si="2"/>
        <v>100109001uva</v>
      </c>
      <c r="M93" s="28" t="str">
        <f t="shared" si="0"/>
        <v>INSERT INTO categoria VALUES (100109001,'Uva','Uva-100109001','Uva-100109001 | Prod: Perennes-100109 | Sector: Agr-1001 | Industria: AGR - 10',100109);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100110001</v>
      </c>
      <c r="H94" s="7">
        <v>1</v>
      </c>
      <c r="I94" s="8" t="s">
        <v>512</v>
      </c>
      <c r="J94" s="8" t="str">
        <f>+Categorias[[#This Row],[Categoría]]&amp;"-"&amp;Categorias[[#This Row],[Id_categoría]]</f>
        <v>Maní-100110001</v>
      </c>
      <c r="K94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4" s="9" t="str">
        <f t="shared" si="2"/>
        <v>100110001mani</v>
      </c>
      <c r="M94" s="28" t="str">
        <f t="shared" si="0"/>
        <v>INSERT INTO categoria VALUES (100110001,'Maní','Maní-100110001','Maní-100110001 | Prod: Anuales-100110 | Sector: Agr-1001 | Industria: AGR - 10',100110);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100110002</v>
      </c>
      <c r="H95" s="7">
        <v>2</v>
      </c>
      <c r="I95" s="8" t="s">
        <v>513</v>
      </c>
      <c r="J95" s="8" t="str">
        <f>+Categorias[[#This Row],[Categoría]]&amp;"-"&amp;Categorias[[#This Row],[Id_categoría]]</f>
        <v>Porotos-100110002</v>
      </c>
      <c r="K95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5" s="9" t="str">
        <f t="shared" si="2"/>
        <v>100110002porotos</v>
      </c>
      <c r="M95" s="28" t="str">
        <f t="shared" si="0"/>
        <v>INSERT INTO categoria VALUES (100110002,'Porotos','Porotos-100110002','Porotos-100110002 | Prod: Anuales-100110 | Sector: Agr-1001 | Industria: AGR - 10',100110);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100110003</v>
      </c>
      <c r="H96" s="7">
        <v>3</v>
      </c>
      <c r="I96" s="8" t="s">
        <v>514</v>
      </c>
      <c r="J96" s="8" t="str">
        <f>+Categorias[[#This Row],[Categoría]]&amp;"-"&amp;Categorias[[#This Row],[Id_categoría]]</f>
        <v>Lentejas-100110003</v>
      </c>
      <c r="K96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6" s="9" t="str">
        <f t="shared" si="2"/>
        <v>100110003lentejas</v>
      </c>
      <c r="M96" s="28" t="str">
        <f t="shared" si="0"/>
        <v>INSERT INTO categoria VALUES (100110003,'Lentejas','Lentejas-100110003','Lentejas-100110003 | Prod: Anuales-100110 | Sector: Agr-1001 | Industria: AGR - 10',100110);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100110004</v>
      </c>
      <c r="H97" s="7">
        <v>4</v>
      </c>
      <c r="I97" s="8" t="s">
        <v>515</v>
      </c>
      <c r="J97" s="8" t="str">
        <f>+Categorias[[#This Row],[Categoría]]&amp;"-"&amp;Categorias[[#This Row],[Id_categoría]]</f>
        <v>Soya-100110004</v>
      </c>
      <c r="K97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7" s="9" t="str">
        <f t="shared" si="2"/>
        <v>100110004soya</v>
      </c>
      <c r="M97" s="28" t="str">
        <f t="shared" si="0"/>
        <v>INSERT INTO categoria VALUES (100110004,'Soya','Soya-100110004','Soya-100110004 | Prod: Anuales-100110 | Sector: Agr-1001 | Industria: AGR - 10',100110);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100110005</v>
      </c>
      <c r="H98" s="7">
        <v>5</v>
      </c>
      <c r="I98" s="8" t="s">
        <v>516</v>
      </c>
      <c r="J98" s="8" t="str">
        <f>+Categorias[[#This Row],[Categoría]]&amp;"-"&amp;Categorias[[#This Row],[Id_categoría]]</f>
        <v>Garbanzos-100110005</v>
      </c>
      <c r="K98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8" s="9" t="str">
        <f t="shared" si="2"/>
        <v>100110005garbanzos</v>
      </c>
      <c r="M98" s="28" t="str">
        <f t="shared" si="0"/>
        <v>INSERT INTO categoria VALUES (100110005,'Garbanzos','Garbanzos-100110005','Garbanzos-100110005 | Prod: Anuales-100110 | Sector: Agr-1001 | Industria: AGR - 10',100110);</v>
      </c>
    </row>
    <row r="99" spans="1:13" ht="30.6" x14ac:dyDescent="0.3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9"/>
        <v>100110</v>
      </c>
      <c r="F99" s="8" t="str">
        <f>+VLOOKUP(E99,Productos[[Id_producto]:[Codigo]],3,0)</f>
        <v>Legumbres</v>
      </c>
      <c r="G99" s="13">
        <f t="shared" si="1"/>
        <v>100110006</v>
      </c>
      <c r="H99" s="7">
        <v>6</v>
      </c>
      <c r="I99" s="8" t="s">
        <v>517</v>
      </c>
      <c r="J99" s="8" t="str">
        <f>+Categorias[[#This Row],[Categoría]]&amp;"-"&amp;Categorias[[#This Row],[Id_categoría]]</f>
        <v>Arvejas-100110006</v>
      </c>
      <c r="K99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9" s="9" t="str">
        <f t="shared" si="2"/>
        <v>100110006arvejas</v>
      </c>
      <c r="M99" s="28" t="str">
        <f t="shared" si="0"/>
        <v>INSERT INTO categoria VALUES (100110006,'Arvejas','Arvejas-100110006','Arvejas-100110006 | Prod: Anuales-100110 | Sector: Agr-1001 | Industria: AGR - 10',100110);</v>
      </c>
    </row>
    <row r="100" spans="1:13" ht="30.6" x14ac:dyDescent="0.3">
      <c r="A100" s="12">
        <f>+A99</f>
        <v>10</v>
      </c>
      <c r="B100" s="8" t="str">
        <f>+VLOOKUP(A100,Industria[],2,0)</f>
        <v>Agricultura y Ganadería</v>
      </c>
      <c r="C100" s="12">
        <f>+C99</f>
        <v>1001</v>
      </c>
      <c r="D100" s="8" t="str">
        <f>+VLOOKUP(C100,Sector[[Id_sector]:[Codigo]],3,0)</f>
        <v>Agricultura</v>
      </c>
      <c r="E100" s="12">
        <f>+IF(H100=1,E99+1,E99)</f>
        <v>100110</v>
      </c>
      <c r="F100" s="8" t="str">
        <f>+VLOOKUP(E100,Productos[[Id_producto]:[Codigo]],3,0)</f>
        <v>Legumbres</v>
      </c>
      <c r="G100" s="13">
        <f>+E100*1000+H100</f>
        <v>100110007</v>
      </c>
      <c r="H100" s="7">
        <v>7</v>
      </c>
      <c r="I100" s="8" t="s">
        <v>518</v>
      </c>
      <c r="J100" s="37" t="str">
        <f>+Categorias[[#This Row],[Categoría]]&amp;"-"&amp;Categorias[[#This Row],[Id_categoría]]</f>
        <v>Otras Legumbres-100110007</v>
      </c>
      <c r="K100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100" s="9" t="str">
        <f>+SUBSTITUTE(G100&amp;LOWER(SUBSTITUTE( SUBSTITUTE( SUBSTITUTE( SUBSTITUTE( SUBSTITUTE( SUBSTITUTE( SUBSTITUTE( SUBSTITUTE( SUBSTITUTE( SUBSTITUTE(I100, "á", "a"), "é", "e"), "í", "i"), "ó", "o"), "ú", "u"), "Á", "A"), "É", "E"), "Í", "I"), "Ó", "O"), "Ú", "U"))," ","_")</f>
        <v>100110007otras_legumbres</v>
      </c>
      <c r="M100" s="39" t="str">
        <f>+"INSERT INTO categoria VALUES ("&amp;G100&amp;",'"&amp;I100&amp;"','"&amp;J100&amp;"','"&amp;K100&amp;"',"&amp;E100&amp;");"</f>
        <v>INSERT INTO categoria VALUES (100110007,'Otras Legumbres','Otras Legumbres-100110007','Otras Legumbres-100110007 | Prod: Anuales-100110 | Sector: Agr-1001 | Industria: AGR - 10',100110);</v>
      </c>
    </row>
    <row r="101" spans="1:13" ht="30.6" x14ac:dyDescent="0.3">
      <c r="A101" s="12">
        <f>+A99</f>
        <v>10</v>
      </c>
      <c r="B101" s="8" t="str">
        <f>+VLOOKUP(A101,Industria[],2,0)</f>
        <v>Agricultura y Ganadería</v>
      </c>
      <c r="C101" s="12">
        <f>+C99</f>
        <v>1001</v>
      </c>
      <c r="D101" s="8" t="str">
        <f>+VLOOKUP(C101,Sector[[Id_sector]:[Codigo]],3,0)</f>
        <v>Agricultura</v>
      </c>
      <c r="E101" s="12">
        <f>+IF(H101=1,E99+1,E99)</f>
        <v>100111</v>
      </c>
      <c r="F101" s="8" t="str">
        <f>+VLOOKUP(E101,Productos[[Id_producto]:[Codigo]],3,0)</f>
        <v>Cereales</v>
      </c>
      <c r="G101" s="13">
        <f t="shared" si="1"/>
        <v>100111001</v>
      </c>
      <c r="H101" s="7">
        <v>1</v>
      </c>
      <c r="I101" s="8" t="s">
        <v>519</v>
      </c>
      <c r="J101" s="8" t="str">
        <f>+Categorias[[#This Row],[Categoría]]&amp;"-"&amp;Categorias[[#This Row],[Id_categoría]]</f>
        <v>Arroz-100111001</v>
      </c>
      <c r="K101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1" s="9" t="str">
        <f t="shared" si="2"/>
        <v>100111001arroz</v>
      </c>
      <c r="M101" s="28" t="str">
        <f t="shared" si="0"/>
        <v>INSERT INTO categoria VALUES (100111001,'Arroz','Arroz-100111001','Arroz-100111001 | Prod: Anuales-100111 | Sector: Agr-1001 | Industria: AGR - 10',100111);</v>
      </c>
    </row>
    <row r="102" spans="1:13" ht="30.6" x14ac:dyDescent="0.3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100111002</v>
      </c>
      <c r="H102" s="7">
        <v>2</v>
      </c>
      <c r="I102" s="8" t="s">
        <v>520</v>
      </c>
      <c r="J102" s="8" t="str">
        <f>+Categorias[[#This Row],[Categoría]]&amp;"-"&amp;Categorias[[#This Row],[Id_categoría]]</f>
        <v>Trigo-100111002</v>
      </c>
      <c r="K102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2" s="9" t="str">
        <f t="shared" si="2"/>
        <v>100111002trigo</v>
      </c>
      <c r="M102" s="28" t="str">
        <f t="shared" si="0"/>
        <v>INSERT INTO categoria VALUES (100111002,'Trigo','Trigo-100111002','Trigo-100111002 | Prod: Anuales-100111 | Sector: Agr-1001 | Industria: AGR - 10',100111);</v>
      </c>
    </row>
    <row r="103" spans="1:13" ht="30.6" x14ac:dyDescent="0.3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100111003</v>
      </c>
      <c r="H103" s="7">
        <v>3</v>
      </c>
      <c r="I103" s="8" t="s">
        <v>521</v>
      </c>
      <c r="J103" s="8" t="str">
        <f>+Categorias[[#This Row],[Categoría]]&amp;"-"&amp;Categorias[[#This Row],[Id_categoría]]</f>
        <v>Maíz-100111003</v>
      </c>
      <c r="K103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3" s="9" t="str">
        <f t="shared" si="2"/>
        <v>100111003maiz</v>
      </c>
      <c r="M103" s="28" t="str">
        <f t="shared" si="0"/>
        <v>INSERT INTO categoria VALUES (100111003,'Maíz','Maíz-100111003','Maíz-100111003 | Prod: Anuales-100111 | Sector: Agr-1001 | Industria: AGR - 10',100111);</v>
      </c>
    </row>
    <row r="104" spans="1:13" ht="30.6" x14ac:dyDescent="0.3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100111004</v>
      </c>
      <c r="H104" s="7">
        <v>4</v>
      </c>
      <c r="I104" s="8" t="s">
        <v>522</v>
      </c>
      <c r="J104" s="8" t="str">
        <f>+Categorias[[#This Row],[Categoría]]&amp;"-"&amp;Categorias[[#This Row],[Id_categoría]]</f>
        <v>Cebada-100111004</v>
      </c>
      <c r="K104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4" s="9" t="str">
        <f t="shared" si="2"/>
        <v>100111004cebada</v>
      </c>
      <c r="M104" s="28" t="str">
        <f t="shared" si="0"/>
        <v>INSERT INTO categoria VALUES (100111004,'Cebada','Cebada-100111004','Cebada-100111004 | Prod: Anuales-100111 | Sector: Agr-1001 | Industria: AGR - 10',100111);</v>
      </c>
    </row>
    <row r="105" spans="1:13" ht="30.6" x14ac:dyDescent="0.3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100111005</v>
      </c>
      <c r="H105" s="7">
        <v>5</v>
      </c>
      <c r="I105" s="8" t="s">
        <v>523</v>
      </c>
      <c r="J105" s="8" t="str">
        <f>+Categorias[[#This Row],[Categoría]]&amp;"-"&amp;Categorias[[#This Row],[Id_categoría]]</f>
        <v>Avena-100111005</v>
      </c>
      <c r="K105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5" s="9" t="str">
        <f t="shared" si="2"/>
        <v>100111005avena</v>
      </c>
      <c r="M105" s="28" t="str">
        <f t="shared" si="0"/>
        <v>INSERT INTO categoria VALUES (100111005,'Avena','Avena-100111005','Avena-100111005 | Prod: Anuales-100111 | Sector: Agr-1001 | Industria: AGR - 10',100111);</v>
      </c>
    </row>
    <row r="106" spans="1:13" ht="30.6" x14ac:dyDescent="0.3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si="1"/>
        <v>100111006</v>
      </c>
      <c r="H106" s="7">
        <v>6</v>
      </c>
      <c r="I106" s="8" t="s">
        <v>524</v>
      </c>
      <c r="J106" s="8" t="str">
        <f>+Categorias[[#This Row],[Categoría]]&amp;"-"&amp;Categorias[[#This Row],[Id_categoría]]</f>
        <v>Centeno-100111006</v>
      </c>
      <c r="K106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6" s="9" t="str">
        <f t="shared" si="2"/>
        <v>100111006centeno</v>
      </c>
      <c r="M106" s="28" t="str">
        <f t="shared" ref="M106:M218" si="16">+"INSERT INTO categoria VALUES ("&amp;G106&amp;",'"&amp;I106&amp;"','"&amp;J106&amp;"','"&amp;K106&amp;"',"&amp;E106&amp;");"</f>
        <v>INSERT INTO categoria VALUES (100111006,'Centeno','Centeno-100111006','Centeno-100111006 | Prod: Anuales-100111 | Sector: Agr-1001 | Industria: AGR - 10',100111);</v>
      </c>
    </row>
    <row r="107" spans="1:13" ht="30.6" x14ac:dyDescent="0.3">
      <c r="A107" s="12">
        <f t="shared" si="3"/>
        <v>10</v>
      </c>
      <c r="B107" s="8" t="str">
        <f>+VLOOKUP(A107,Industria[],2,0)</f>
        <v>Agricultura y Ganadería</v>
      </c>
      <c r="C107" s="12">
        <f t="shared" si="4"/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ref="G107:G219" si="17">+E107*1000+H107</f>
        <v>100111007</v>
      </c>
      <c r="H107" s="7">
        <v>7</v>
      </c>
      <c r="I107" s="8" t="s">
        <v>525</v>
      </c>
      <c r="J107" s="8" t="str">
        <f>+Categorias[[#This Row],[Categoría]]&amp;"-"&amp;Categorias[[#This Row],[Id_categoría]]</f>
        <v>Mote-100111007</v>
      </c>
      <c r="K107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7" s="9" t="str">
        <f t="shared" ref="L107:L219" si="18">+SUBSTITUTE(G107&amp;LOWER(SUBSTITUTE( SUBSTITUTE( SUBSTITUTE( SUBSTITUTE( SUBSTITUTE( SUBSTITUTE( SUBSTITUTE( SUBSTITUTE( SUBSTITUTE( SUBSTITUTE(I107, "á", "a"), "é", "e"), "í", "i"), "ó", "o"), "ú", "u"), "Á", "A"), "É", "E"), "Í", "I"), "Ó", "O"), "Ú", "U"))," ","_")</f>
        <v>100111007mote</v>
      </c>
      <c r="M107" s="28" t="str">
        <f t="shared" si="16"/>
        <v>INSERT INTO categoria VALUES (100111007,'Mote','Mote-100111007','Mote-100111007 | Prod: Anuales-100111 | Sector: Agr-1001 | Industria: AGR - 10',100111);</v>
      </c>
    </row>
    <row r="108" spans="1:13" ht="30.6" x14ac:dyDescent="0.3">
      <c r="A108" s="12">
        <f t="shared" ref="A108:A220" si="19">+A107</f>
        <v>10</v>
      </c>
      <c r="B108" s="8" t="str">
        <f>+VLOOKUP(A108,Industria[],2,0)</f>
        <v>Agricultura y Ganadería</v>
      </c>
      <c r="C108" s="12">
        <f t="shared" ref="C108:C220" si="20">+C107</f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100111008</v>
      </c>
      <c r="H108" s="7">
        <v>8</v>
      </c>
      <c r="I108" s="8" t="s">
        <v>526</v>
      </c>
      <c r="J108" s="8" t="str">
        <f>+Categorias[[#This Row],[Categoría]]&amp;"-"&amp;Categorias[[#This Row],[Id_categoría]]</f>
        <v>Quinoa-100111008</v>
      </c>
      <c r="K108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8" s="9" t="str">
        <f t="shared" si="18"/>
        <v>100111008quinoa</v>
      </c>
      <c r="M108" s="28" t="str">
        <f t="shared" si="16"/>
        <v>INSERT INTO categoria VALUES (100111008,'Quinoa','Quinoa-100111008','Quinoa-100111008 | Prod: Anuales-100111 | Sector: Agr-1001 | Industria: AGR - 10',100111);</v>
      </c>
    </row>
    <row r="109" spans="1:13" ht="30.6" x14ac:dyDescent="0.3">
      <c r="A109" s="12">
        <f t="shared" si="19"/>
        <v>10</v>
      </c>
      <c r="B109" s="8" t="str">
        <f>+VLOOKUP(A109,Industria[],2,0)</f>
        <v>Agricultura y Ganadería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100111009</v>
      </c>
      <c r="H109" s="7">
        <v>9</v>
      </c>
      <c r="I109" s="8" t="s">
        <v>527</v>
      </c>
      <c r="J109" s="8" t="str">
        <f>+Categorias[[#This Row],[Categoría]]&amp;"-"&amp;Categorias[[#This Row],[Id_categoría]]</f>
        <v>Amaranto-100111009</v>
      </c>
      <c r="K109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9" s="9" t="str">
        <f t="shared" si="18"/>
        <v>100111009amaranto</v>
      </c>
      <c r="M109" s="28" t="str">
        <f t="shared" si="16"/>
        <v>INSERT INTO categoria VALUES (100111009,'Amaranto','Amaranto-100111009','Amaranto-100111009 | Prod: Anuales-100111 | Sector: Agr-1001 | Industria: AGR - 10',100111);</v>
      </c>
    </row>
    <row r="110" spans="1:13" ht="30.6" x14ac:dyDescent="0.3">
      <c r="A110" s="12">
        <f t="shared" si="19"/>
        <v>10</v>
      </c>
      <c r="B110" s="8" t="str">
        <f>+VLOOKUP(A110,Industria[],2,0)</f>
        <v>Agricultura y Ganadería</v>
      </c>
      <c r="C110" s="12">
        <f t="shared" si="20"/>
        <v>1001</v>
      </c>
      <c r="D110" s="8" t="str">
        <f>+VLOOKUP(C110,Sector[[Id_sector]:[Codigo]],3,0)</f>
        <v>Agricultura</v>
      </c>
      <c r="E110" s="12">
        <f t="shared" si="9"/>
        <v>100111</v>
      </c>
      <c r="F110" s="8" t="str">
        <f>+VLOOKUP(E110,Productos[[Id_producto]:[Codigo]],3,0)</f>
        <v>Cereales</v>
      </c>
      <c r="G110" s="13">
        <f t="shared" si="17"/>
        <v>100111010</v>
      </c>
      <c r="H110" s="7">
        <v>10</v>
      </c>
      <c r="I110" s="8" t="s">
        <v>528</v>
      </c>
      <c r="J110" s="8" t="str">
        <f>+Categorias[[#This Row],[Categoría]]&amp;"-"&amp;Categorias[[#This Row],[Id_categoría]]</f>
        <v>Mijo-100111010</v>
      </c>
      <c r="K110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10" s="9" t="str">
        <f t="shared" si="18"/>
        <v>100111010mijo</v>
      </c>
      <c r="M110" s="28" t="str">
        <f t="shared" si="16"/>
        <v>INSERT INTO categoria VALUES (100111010,'Mijo','Mijo-100111010','Mijo-100111010 | Prod: Anuales-100111 | Sector: Agr-1001 | Industria: AGR - 10',100111);</v>
      </c>
    </row>
    <row r="111" spans="1:13" ht="30.6" x14ac:dyDescent="0.3">
      <c r="A111" s="12">
        <f>+A110</f>
        <v>10</v>
      </c>
      <c r="B111" s="8" t="str">
        <f>+VLOOKUP(A111,Industria[],2,0)</f>
        <v>Agricultura y Ganadería</v>
      </c>
      <c r="C111" s="12">
        <f>+C110</f>
        <v>1001</v>
      </c>
      <c r="D111" s="8" t="str">
        <f>+VLOOKUP(C111,Sector[[Id_sector]:[Codigo]],3,0)</f>
        <v>Agricultura</v>
      </c>
      <c r="E111" s="12">
        <f>+IF(H111=1,E110+1,E110)</f>
        <v>100111</v>
      </c>
      <c r="F111" s="8" t="str">
        <f>+VLOOKUP(E111,Productos[[Id_producto]:[Codigo]],3,0)</f>
        <v>Cereales</v>
      </c>
      <c r="G111" s="13">
        <f>+E111*1000+H111</f>
        <v>100111011</v>
      </c>
      <c r="H111" s="7">
        <v>11</v>
      </c>
      <c r="I111" s="8" t="s">
        <v>529</v>
      </c>
      <c r="J111" s="37" t="str">
        <f>+Categorias[[#This Row],[Categoría]]&amp;"-"&amp;Categorias[[#This Row],[Id_categoría]]</f>
        <v>Otros cereales-100111011</v>
      </c>
      <c r="K111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100111011otros_cereales</v>
      </c>
      <c r="M111" s="39" t="str">
        <f>+"INSERT INTO categoria VALUES ("&amp;G111&amp;",'"&amp;I111&amp;"','"&amp;J111&amp;"','"&amp;K111&amp;"',"&amp;E111&amp;");"</f>
        <v>INSERT INTO categoria VALUES (100111011,'Otros cereales','Otros cereales-100111011','Otros cereales-100111011 | Prod: Anuales-100111 | Sector: Agr-1001 | Industria: AGR - 10',100111);</v>
      </c>
    </row>
    <row r="112" spans="1:13" ht="30.6" x14ac:dyDescent="0.3">
      <c r="A112" s="12">
        <f>+A110</f>
        <v>10</v>
      </c>
      <c r="B112" s="8" t="str">
        <f>+VLOOKUP(A112,Industria[],2,0)</f>
        <v>Agricultura y Ganadería</v>
      </c>
      <c r="C112" s="12">
        <f>+C110</f>
        <v>1001</v>
      </c>
      <c r="D112" s="8" t="str">
        <f>+VLOOKUP(C112,Sector[[Id_sector]:[Codigo]],3,0)</f>
        <v>Agricultura</v>
      </c>
      <c r="E112" s="12">
        <f>+IF(H112=1,E110+1,E110)</f>
        <v>100111</v>
      </c>
      <c r="F112" s="8" t="str">
        <f>+VLOOKUP(E112,Productos[[Id_producto]:[Codigo]],3,0)</f>
        <v>Cereales</v>
      </c>
      <c r="G112" s="13">
        <f>+E112*1000+H112</f>
        <v>100111012</v>
      </c>
      <c r="H112" s="7">
        <v>12</v>
      </c>
      <c r="I112" s="8" t="s">
        <v>530</v>
      </c>
      <c r="J112" s="37" t="str">
        <f>+Categorias[[#This Row],[Categoría]]&amp;"-"&amp;Categorias[[#This Row],[Id_categoría]]</f>
        <v>Triticale-100111012</v>
      </c>
      <c r="K112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2" s="9" t="str">
        <f>+SUBSTITUTE(G112&amp;LOWER(SUBSTITUTE( SUBSTITUTE( SUBSTITUTE( SUBSTITUTE( SUBSTITUTE( SUBSTITUTE( SUBSTITUTE( SUBSTITUTE( SUBSTITUTE( SUBSTITUTE(I112, "á", "a"), "é", "e"), "í", "i"), "ó", "o"), "ú", "u"), "Á", "A"), "É", "E"), "Í", "I"), "Ó", "O"), "Ú", "U"))," ","_")</f>
        <v>100111012triticale</v>
      </c>
      <c r="M112" s="39" t="str">
        <f>+"INSERT INTO categoria VALUES ("&amp;G112&amp;",'"&amp;I112&amp;"','"&amp;J112&amp;"','"&amp;K112&amp;"',"&amp;E112&amp;");"</f>
        <v>INSERT INTO categoria VALUES (100111012,'Triticale','Triticale-100111012','Triticale-100111012 | Prod: Anuales-100111 | Sector: Agr-1001 | Industria: AGR - 10',100111);</v>
      </c>
    </row>
    <row r="113" spans="1:13" ht="30.6" x14ac:dyDescent="0.3">
      <c r="A113" s="12">
        <f>+A110</f>
        <v>10</v>
      </c>
      <c r="B113" s="8" t="str">
        <f>+VLOOKUP(A113,Industria[],2,0)</f>
        <v>Agricultura y Ganadería</v>
      </c>
      <c r="C113" s="12">
        <f>+C110</f>
        <v>1001</v>
      </c>
      <c r="D113" s="8" t="str">
        <f>+VLOOKUP(C113,Sector[[Id_sector]:[Codigo]],3,0)</f>
        <v>Agricultura</v>
      </c>
      <c r="E113" s="12">
        <f>+IF(H113=1,E110+1,E110)</f>
        <v>100112</v>
      </c>
      <c r="F113" s="8" t="str">
        <f>+VLOOKUP(E113,Productos[[Id_producto]:[Codigo]],3,0)</f>
        <v>Hortalizas</v>
      </c>
      <c r="G113" s="13">
        <f t="shared" si="17"/>
        <v>100112001</v>
      </c>
      <c r="H113" s="7">
        <v>1</v>
      </c>
      <c r="I113" s="8" t="s">
        <v>531</v>
      </c>
      <c r="J113" s="8" t="str">
        <f>+Categorias[[#This Row],[Categoría]]&amp;"-"&amp;Categorias[[#This Row],[Id_categoría]]</f>
        <v>Berenjena-100112001</v>
      </c>
      <c r="K113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3" s="9" t="str">
        <f t="shared" si="18"/>
        <v>100112001berenjena</v>
      </c>
      <c r="M113" s="28" t="str">
        <f t="shared" si="16"/>
        <v>INSERT INTO categoria VALUES (100112001,'Berenjena','Berenjena-100112001','Berenjena-100112001 | Prod: Anuales-100112 | Sector: Agr-1001 | Industria: AGR - 10',100112);</v>
      </c>
    </row>
    <row r="114" spans="1:13" ht="30.6" x14ac:dyDescent="0.3">
      <c r="A114" s="12">
        <f t="shared" si="19"/>
        <v>10</v>
      </c>
      <c r="B114" s="8" t="str">
        <f>+VLOOKUP(A114,Industria[],2,0)</f>
        <v>Agricultura y Ganadería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100112002</v>
      </c>
      <c r="H114" s="7">
        <v>2</v>
      </c>
      <c r="I114" s="8" t="s">
        <v>532</v>
      </c>
      <c r="J114" s="8" t="str">
        <f>+Categorias[[#This Row],[Categoría]]&amp;"-"&amp;Categorias[[#This Row],[Id_categoría]]</f>
        <v>Pimiento-100112002</v>
      </c>
      <c r="K114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4" s="9" t="str">
        <f t="shared" si="18"/>
        <v>100112002pimiento</v>
      </c>
      <c r="M114" s="28" t="str">
        <f t="shared" si="16"/>
        <v>INSERT INTO categoria VALUES (100112002,'Pimiento','Pimiento-100112002','Pimiento-100112002 | Prod: Anuales-100112 | Sector: Agr-1001 | Industria: AGR - 10',100112);</v>
      </c>
    </row>
    <row r="115" spans="1:13" ht="30.6" x14ac:dyDescent="0.3">
      <c r="A115" s="12">
        <f t="shared" si="19"/>
        <v>10</v>
      </c>
      <c r="B115" s="8" t="str">
        <f>+VLOOKUP(A115,Industria[],2,0)</f>
        <v>Agricultura y Ganadería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100112003</v>
      </c>
      <c r="H115" s="7">
        <v>3</v>
      </c>
      <c r="I115" s="8" t="s">
        <v>533</v>
      </c>
      <c r="J115" s="8" t="str">
        <f>+Categorias[[#This Row],[Categoría]]&amp;"-"&amp;Categorias[[#This Row],[Id_categoría]]</f>
        <v>Ajo-100112003</v>
      </c>
      <c r="K115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5" s="9" t="str">
        <f t="shared" si="18"/>
        <v>100112003ajo</v>
      </c>
      <c r="M115" s="28" t="str">
        <f t="shared" si="16"/>
        <v>INSERT INTO categoria VALUES (100112003,'Ajo','Ajo-100112003','Ajo-100112003 | Prod: Anuales-100112 | Sector: Agr-1001 | Industria: AGR - 10',100112);</v>
      </c>
    </row>
    <row r="116" spans="1:13" ht="30.6" x14ac:dyDescent="0.3">
      <c r="A116" s="12">
        <f t="shared" si="19"/>
        <v>10</v>
      </c>
      <c r="B116" s="8" t="str">
        <f>+VLOOKUP(A116,Industria[],2,0)</f>
        <v>Agricultura y Ganadería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100112004</v>
      </c>
      <c r="H116" s="7">
        <v>4</v>
      </c>
      <c r="I116" s="8" t="s">
        <v>534</v>
      </c>
      <c r="J116" s="8" t="str">
        <f>+Categorias[[#This Row],[Categoría]]&amp;"-"&amp;Categorias[[#This Row],[Id_categoría]]</f>
        <v>Cebolla-100112004</v>
      </c>
      <c r="K116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6" s="9" t="str">
        <f t="shared" si="18"/>
        <v>100112004cebolla</v>
      </c>
      <c r="M116" s="28" t="str">
        <f t="shared" si="16"/>
        <v>INSERT INTO categoria VALUES (100112004,'Cebolla','Cebolla-100112004','Cebolla-100112004 | Prod: Anuales-100112 | Sector: Agr-1001 | Industria: AGR - 10',100112);</v>
      </c>
    </row>
    <row r="117" spans="1:13" ht="30.6" x14ac:dyDescent="0.3">
      <c r="A117" s="12">
        <f t="shared" si="19"/>
        <v>10</v>
      </c>
      <c r="B117" s="8" t="str">
        <f>+VLOOKUP(A117,Industria[],2,0)</f>
        <v>Agricultura y Ganadería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100112005</v>
      </c>
      <c r="H117" s="7">
        <v>5</v>
      </c>
      <c r="I117" s="8" t="s">
        <v>535</v>
      </c>
      <c r="J117" s="8" t="str">
        <f>+Categorias[[#This Row],[Categoría]]&amp;"-"&amp;Categorias[[#This Row],[Id_categoría]]</f>
        <v>Puerro-100112005</v>
      </c>
      <c r="K117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7" s="9" t="str">
        <f t="shared" si="18"/>
        <v>100112005puerro</v>
      </c>
      <c r="M117" s="28" t="str">
        <f t="shared" si="16"/>
        <v>INSERT INTO categoria VALUES (100112005,'Puerro','Puerro-100112005','Puerro-100112005 | Prod: Anuales-100112 | Sector: Agr-1001 | Industria: AGR - 10',100112);</v>
      </c>
    </row>
    <row r="118" spans="1:13" ht="30.6" x14ac:dyDescent="0.3">
      <c r="A118" s="12">
        <f t="shared" si="19"/>
        <v>10</v>
      </c>
      <c r="B118" s="8" t="str">
        <f>+VLOOKUP(A118,Industria[],2,0)</f>
        <v>Agricultura y Ganadería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si="9"/>
        <v>100112</v>
      </c>
      <c r="F118" s="8" t="str">
        <f>+VLOOKUP(E118,Productos[[Id_producto]:[Codigo]],3,0)</f>
        <v>Hortalizas</v>
      </c>
      <c r="G118" s="13">
        <f t="shared" si="17"/>
        <v>100112006</v>
      </c>
      <c r="H118" s="7">
        <v>6</v>
      </c>
      <c r="I118" s="8" t="s">
        <v>536</v>
      </c>
      <c r="J118" s="8" t="str">
        <f>+Categorias[[#This Row],[Categoría]]&amp;"-"&amp;Categorias[[#This Row],[Id_categoría]]</f>
        <v>Repollo-100112006</v>
      </c>
      <c r="K118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8" s="9" t="str">
        <f t="shared" si="18"/>
        <v>100112006repollo</v>
      </c>
      <c r="M118" s="28" t="str">
        <f t="shared" si="16"/>
        <v>INSERT INTO categoria VALUES (100112006,'Repollo','Repollo-100112006','Repollo-100112006 | Prod: Anuales-100112 | Sector: Agr-1001 | Industria: AGR - 10',100112);</v>
      </c>
    </row>
    <row r="119" spans="1:13" ht="30.6" x14ac:dyDescent="0.3">
      <c r="A119" s="12">
        <f t="shared" si="19"/>
        <v>10</v>
      </c>
      <c r="B119" s="8" t="str">
        <f>+VLOOKUP(A119,Industria[],2,0)</f>
        <v>Agricultura y Ganadería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ref="E119:E229" si="21">+IF(H119=1,E118+1,E118)</f>
        <v>100112</v>
      </c>
      <c r="F119" s="8" t="str">
        <f>+VLOOKUP(E119,Productos[[Id_producto]:[Codigo]],3,0)</f>
        <v>Hortalizas</v>
      </c>
      <c r="G119" s="13">
        <f t="shared" si="17"/>
        <v>100112007</v>
      </c>
      <c r="H119" s="7">
        <v>7</v>
      </c>
      <c r="I119" s="8" t="s">
        <v>537</v>
      </c>
      <c r="J119" s="8" t="str">
        <f>+Categorias[[#This Row],[Categoría]]&amp;"-"&amp;Categorias[[#This Row],[Id_categoría]]</f>
        <v>Coles de Bruselas-100112007</v>
      </c>
      <c r="K119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9" s="9" t="str">
        <f t="shared" si="18"/>
        <v>100112007coles_de_bruselas</v>
      </c>
      <c r="M119" s="28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20" spans="1:13" ht="30.6" x14ac:dyDescent="0.3">
      <c r="A120" s="12">
        <f t="shared" si="19"/>
        <v>10</v>
      </c>
      <c r="B120" s="8" t="str">
        <f>+VLOOKUP(A120,Industria[],2,0)</f>
        <v>Agricultura y Ganadería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100112008</v>
      </c>
      <c r="H120" s="7">
        <v>8</v>
      </c>
      <c r="I120" s="8" t="s">
        <v>538</v>
      </c>
      <c r="J120" s="8" t="str">
        <f>+Categorias[[#This Row],[Categoría]]&amp;"-"&amp;Categorias[[#This Row],[Id_categoría]]</f>
        <v>Coliflor-100112008</v>
      </c>
      <c r="K120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20" s="9" t="str">
        <f t="shared" si="18"/>
        <v>100112008coliflor</v>
      </c>
      <c r="M120" s="28" t="str">
        <f t="shared" si="16"/>
        <v>INSERT INTO categoria VALUES (100112008,'Coliflor','Coliflor-100112008','Coliflor-100112008 | Prod: Anuales-100112 | Sector: Agr-1001 | Industria: AGR - 10',100112);</v>
      </c>
    </row>
    <row r="121" spans="1:13" ht="30.6" x14ac:dyDescent="0.3">
      <c r="A121" s="12">
        <f t="shared" si="19"/>
        <v>10</v>
      </c>
      <c r="B121" s="8" t="str">
        <f>+VLOOKUP(A121,Industria[],2,0)</f>
        <v>Agricultura y Ganadería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100112009</v>
      </c>
      <c r="H121" s="7">
        <v>9</v>
      </c>
      <c r="I121" s="8" t="s">
        <v>539</v>
      </c>
      <c r="J121" s="8" t="str">
        <f>+Categorias[[#This Row],[Categoría]]&amp;"-"&amp;Categorias[[#This Row],[Id_categoría]]</f>
        <v>Acelga-100112009</v>
      </c>
      <c r="K121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1" s="9" t="str">
        <f t="shared" si="18"/>
        <v>100112009acelga</v>
      </c>
      <c r="M121" s="28" t="str">
        <f t="shared" si="16"/>
        <v>INSERT INTO categoria VALUES (100112009,'Acelga','Acelga-100112009','Acelga-100112009 | Prod: Anuales-100112 | Sector: Agr-1001 | Industria: AGR - 10',100112);</v>
      </c>
    </row>
    <row r="122" spans="1:13" ht="30.6" x14ac:dyDescent="0.3">
      <c r="A122" s="12">
        <f t="shared" si="19"/>
        <v>10</v>
      </c>
      <c r="B122" s="8" t="str">
        <f>+VLOOKUP(A122,Industria[],2,0)</f>
        <v>Agricultura y Ganadería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100112010</v>
      </c>
      <c r="H122" s="7">
        <v>10</v>
      </c>
      <c r="I122" s="8" t="s">
        <v>540</v>
      </c>
      <c r="J122" s="8" t="str">
        <f>+Categorias[[#This Row],[Categoría]]&amp;"-"&amp;Categorias[[#This Row],[Id_categoría]]</f>
        <v>Achicoria-100112010</v>
      </c>
      <c r="K122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2" s="9" t="str">
        <f t="shared" si="18"/>
        <v>100112010achicoria</v>
      </c>
      <c r="M122" s="28" t="str">
        <f t="shared" si="16"/>
        <v>INSERT INTO categoria VALUES (100112010,'Achicoria','Achicoria-100112010','Achicoria-100112010 | Prod: Anuales-100112 | Sector: Agr-1001 | Industria: AGR - 10',100112);</v>
      </c>
    </row>
    <row r="123" spans="1:13" ht="30.6" x14ac:dyDescent="0.3">
      <c r="A123" s="12">
        <f t="shared" si="19"/>
        <v>10</v>
      </c>
      <c r="B123" s="8" t="str">
        <f>+VLOOKUP(A123,Industria[],2,0)</f>
        <v>Agricultura y Ganadería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100112011</v>
      </c>
      <c r="H123" s="7">
        <v>11</v>
      </c>
      <c r="I123" s="8" t="s">
        <v>541</v>
      </c>
      <c r="J123" s="8" t="str">
        <f>+Categorias[[#This Row],[Categoría]]&amp;"-"&amp;Categorias[[#This Row],[Id_categoría]]</f>
        <v>Escarola-100112011</v>
      </c>
      <c r="K123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3" s="9" t="str">
        <f t="shared" si="18"/>
        <v>100112011escarola</v>
      </c>
      <c r="M123" s="28" t="str">
        <f t="shared" si="16"/>
        <v>INSERT INTO categoria VALUES (100112011,'Escarola','Escarola-100112011','Escarola-100112011 | Prod: Anuales-100112 | Sector: Agr-1001 | Industria: AGR - 10',100112);</v>
      </c>
    </row>
    <row r="124" spans="1:13" ht="30.6" x14ac:dyDescent="0.3">
      <c r="A124" s="12">
        <f t="shared" si="19"/>
        <v>10</v>
      </c>
      <c r="B124" s="8" t="str">
        <f>+VLOOKUP(A124,Industria[],2,0)</f>
        <v>Agricultura y Ganadería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100112012</v>
      </c>
      <c r="H124" s="7">
        <v>12</v>
      </c>
      <c r="I124" s="8" t="s">
        <v>542</v>
      </c>
      <c r="J124" s="8" t="str">
        <f>+Categorias[[#This Row],[Categoría]]&amp;"-"&amp;Categorias[[#This Row],[Id_categoría]]</f>
        <v>Espinaca-100112012</v>
      </c>
      <c r="K124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4" s="9" t="str">
        <f t="shared" si="18"/>
        <v>100112012espinaca</v>
      </c>
      <c r="M124" s="28" t="str">
        <f t="shared" si="16"/>
        <v>INSERT INTO categoria VALUES (100112012,'Espinaca','Espinaca-100112012','Espinaca-100112012 | Prod: Anuales-100112 | Sector: Agr-1001 | Industria: AGR - 10',100112);</v>
      </c>
    </row>
    <row r="125" spans="1:13" ht="30.6" x14ac:dyDescent="0.3">
      <c r="A125" s="12">
        <f t="shared" si="19"/>
        <v>10</v>
      </c>
      <c r="B125" s="8" t="str">
        <f>+VLOOKUP(A125,Industria[],2,0)</f>
        <v>Agricultura y Ganadería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100112013</v>
      </c>
      <c r="H125" s="7">
        <v>13</v>
      </c>
      <c r="I125" s="8" t="s">
        <v>543</v>
      </c>
      <c r="J125" s="8" t="str">
        <f>+Categorias[[#This Row],[Categoría]]&amp;"-"&amp;Categorias[[#This Row],[Id_categoría]]</f>
        <v>Alcachofa-100112013</v>
      </c>
      <c r="K125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5" s="9" t="str">
        <f t="shared" si="18"/>
        <v>100112013alcachofa</v>
      </c>
      <c r="M125" s="28" t="str">
        <f t="shared" si="16"/>
        <v>INSERT INTO categoria VALUES (100112013,'Alcachofa','Alcachofa-100112013','Alcachofa-100112013 | Prod: Anuales-100112 | Sector: Agr-1001 | Industria: AGR - 10',100112);</v>
      </c>
    </row>
    <row r="126" spans="1:13" ht="30.6" x14ac:dyDescent="0.3">
      <c r="A126" s="12">
        <f t="shared" si="19"/>
        <v>10</v>
      </c>
      <c r="B126" s="8" t="str">
        <f>+VLOOKUP(A126,Industria[],2,0)</f>
        <v>Agricultura y Ganadería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100112014</v>
      </c>
      <c r="H126" s="7">
        <v>14</v>
      </c>
      <c r="I126" s="8" t="s">
        <v>544</v>
      </c>
      <c r="J126" s="8" t="str">
        <f>+Categorias[[#This Row],[Categoría]]&amp;"-"&amp;Categorias[[#This Row],[Id_categoría]]</f>
        <v>Calabacín-100112014</v>
      </c>
      <c r="K126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6" s="9" t="str">
        <f t="shared" si="18"/>
        <v>100112014calabacin</v>
      </c>
      <c r="M126" s="28" t="str">
        <f t="shared" si="16"/>
        <v>INSERT INTO categoria VALUES (100112014,'Calabacín','Calabacín-100112014','Calabacín-100112014 | Prod: Anuales-100112 | Sector: Agr-1001 | Industria: AGR - 10',100112);</v>
      </c>
    </row>
    <row r="127" spans="1:13" ht="30.6" x14ac:dyDescent="0.3">
      <c r="A127" s="12">
        <f t="shared" si="19"/>
        <v>10</v>
      </c>
      <c r="B127" s="8" t="str">
        <f>+VLOOKUP(A127,Industria[],2,0)</f>
        <v>Agricultura y Ganadería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100112015</v>
      </c>
      <c r="H127" s="7">
        <v>15</v>
      </c>
      <c r="I127" s="8" t="s">
        <v>545</v>
      </c>
      <c r="J127" s="8" t="str">
        <f>+Categorias[[#This Row],[Categoría]]&amp;"-"&amp;Categorias[[#This Row],[Id_categoría]]</f>
        <v>Calabaza-100112015</v>
      </c>
      <c r="K127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7" s="9" t="str">
        <f t="shared" si="18"/>
        <v>100112015calabaza</v>
      </c>
      <c r="M127" s="28" t="str">
        <f t="shared" si="16"/>
        <v>INSERT INTO categoria VALUES (100112015,'Calabaza','Calabaza-100112015','Calabaza-100112015 | Prod: Anuales-100112 | Sector: Agr-1001 | Industria: AGR - 10',100112);</v>
      </c>
    </row>
    <row r="128" spans="1:13" ht="30.6" x14ac:dyDescent="0.3">
      <c r="A128" s="12">
        <f t="shared" si="19"/>
        <v>10</v>
      </c>
      <c r="B128" s="8" t="str">
        <f>+VLOOKUP(A128,Industria[],2,0)</f>
        <v>Agricultura y Ganadería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100112016</v>
      </c>
      <c r="H128" s="7">
        <v>16</v>
      </c>
      <c r="I128" s="8" t="s">
        <v>546</v>
      </c>
      <c r="J128" s="8" t="str">
        <f>+Categorias[[#This Row],[Categoría]]&amp;"-"&amp;Categorias[[#This Row],[Id_categoría]]</f>
        <v>Pepino-100112016</v>
      </c>
      <c r="K128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8" s="9" t="str">
        <f t="shared" si="18"/>
        <v>100112016pepino</v>
      </c>
      <c r="M128" s="28" t="str">
        <f t="shared" si="16"/>
        <v>INSERT INTO categoria VALUES (100112016,'Pepino','Pepino-100112016','Pepino-100112016 | Prod: Anuales-100112 | Sector: Agr-1001 | Industria: AGR - 10',100112);</v>
      </c>
    </row>
    <row r="129" spans="1:13" ht="30.6" x14ac:dyDescent="0.3">
      <c r="A129" s="12">
        <f t="shared" si="19"/>
        <v>10</v>
      </c>
      <c r="B129" s="8" t="str">
        <f>+VLOOKUP(A129,Industria[],2,0)</f>
        <v>Agricultura y Ganadería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100112017</v>
      </c>
      <c r="H129" s="7">
        <v>17</v>
      </c>
      <c r="I129" s="8" t="s">
        <v>547</v>
      </c>
      <c r="J129" s="8" t="str">
        <f>+Categorias[[#This Row],[Categoría]]&amp;"-"&amp;Categorias[[#This Row],[Id_categoría]]</f>
        <v>Apio-100112017</v>
      </c>
      <c r="K129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9" s="9" t="str">
        <f t="shared" si="18"/>
        <v>100112017apio</v>
      </c>
      <c r="M129" s="28" t="str">
        <f t="shared" si="16"/>
        <v>INSERT INTO categoria VALUES (100112017,'Apio','Apio-100112017','Apio-100112017 | Prod: Anuales-100112 | Sector: Agr-1001 | Industria: AGR - 10',100112);</v>
      </c>
    </row>
    <row r="130" spans="1:13" ht="30.6" x14ac:dyDescent="0.3">
      <c r="A130" s="12">
        <f t="shared" si="19"/>
        <v>10</v>
      </c>
      <c r="B130" s="8" t="str">
        <f>+VLOOKUP(A130,Industria[],2,0)</f>
        <v>Agricultura y Ganadería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100112018</v>
      </c>
      <c r="H130" s="7">
        <v>18</v>
      </c>
      <c r="I130" s="8" t="s">
        <v>548</v>
      </c>
      <c r="J130" s="8" t="str">
        <f>+Categorias[[#This Row],[Categoría]]&amp;"-"&amp;Categorias[[#This Row],[Id_categoría]]</f>
        <v>Espárrago-100112018</v>
      </c>
      <c r="K130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30" s="9" t="str">
        <f t="shared" si="18"/>
        <v>100112018esparrago</v>
      </c>
      <c r="M130" s="28" t="str">
        <f t="shared" si="16"/>
        <v>INSERT INTO categoria VALUES (100112018,'Espárrago','Espárrago-100112018','Espárrago-100112018 | Prod: Anuales-100112 | Sector: Agr-1001 | Industria: AGR - 10',100112);</v>
      </c>
    </row>
    <row r="131" spans="1:13" ht="30.6" x14ac:dyDescent="0.3">
      <c r="A131" s="12">
        <f t="shared" si="19"/>
        <v>10</v>
      </c>
      <c r="B131" s="8" t="str">
        <f>+VLOOKUP(A131,Industria[],2,0)</f>
        <v>Agricultura y Ganadería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100112019</v>
      </c>
      <c r="H131" s="7">
        <v>19</v>
      </c>
      <c r="I131" s="8" t="s">
        <v>549</v>
      </c>
      <c r="J131" s="8" t="str">
        <f>+Categorias[[#This Row],[Categoría]]&amp;"-"&amp;Categorias[[#This Row],[Id_categoría]]</f>
        <v>Kale-100112019</v>
      </c>
      <c r="K131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1" s="9" t="str">
        <f t="shared" si="18"/>
        <v>100112019kale</v>
      </c>
      <c r="M131" s="28" t="str">
        <f t="shared" si="16"/>
        <v>INSERT INTO categoria VALUES (100112019,'Kale','Kale-100112019','Kale-100112019 | Prod: Anuales-100112 | Sector: Agr-1001 | Industria: AGR - 10',100112);</v>
      </c>
    </row>
    <row r="132" spans="1:13" ht="30.6" x14ac:dyDescent="0.3">
      <c r="A132" s="12">
        <f t="shared" si="19"/>
        <v>10</v>
      </c>
      <c r="B132" s="8" t="str">
        <f>+VLOOKUP(A132,Industria[],2,0)</f>
        <v>Agricultura y Ganadería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100112020</v>
      </c>
      <c r="H132" s="7">
        <v>20</v>
      </c>
      <c r="I132" s="8" t="s">
        <v>550</v>
      </c>
      <c r="J132" s="8" t="str">
        <f>+Categorias[[#This Row],[Categoría]]&amp;"-"&amp;Categorias[[#This Row],[Id_categoría]]</f>
        <v>Tomate-100112020</v>
      </c>
      <c r="K132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2" s="9" t="str">
        <f t="shared" si="18"/>
        <v>100112020tomate</v>
      </c>
      <c r="M132" s="28" t="str">
        <f t="shared" si="16"/>
        <v>INSERT INTO categoria VALUES (100112020,'Tomate','Tomate-100112020','Tomate-100112020 | Prod: Anuales-100112 | Sector: Agr-1001 | Industria: AGR - 10',100112);</v>
      </c>
    </row>
    <row r="133" spans="1:13" ht="30.6" x14ac:dyDescent="0.3">
      <c r="A133" s="12">
        <f t="shared" si="19"/>
        <v>10</v>
      </c>
      <c r="B133" s="8" t="str">
        <f>+VLOOKUP(A133,Industria[],2,0)</f>
        <v>Agricultura y Ganadería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100112021</v>
      </c>
      <c r="H133" s="7">
        <v>21</v>
      </c>
      <c r="I133" s="8" t="s">
        <v>551</v>
      </c>
      <c r="J133" s="8" t="str">
        <f>+Categorias[[#This Row],[Categoría]]&amp;"-"&amp;Categorias[[#This Row],[Id_categoría]]</f>
        <v>Ají-100112021</v>
      </c>
      <c r="K133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3" s="9" t="str">
        <f t="shared" si="18"/>
        <v>100112021aji</v>
      </c>
      <c r="M133" s="28" t="str">
        <f t="shared" si="16"/>
        <v>INSERT INTO categoria VALUES (100112021,'Ají','Ají-100112021','Ají-100112021 | Prod: Anuales-100112 | Sector: Agr-1001 | Industria: AGR - 10',100112);</v>
      </c>
    </row>
    <row r="134" spans="1:13" ht="30.6" x14ac:dyDescent="0.3">
      <c r="A134" s="12">
        <f t="shared" si="19"/>
        <v>10</v>
      </c>
      <c r="B134" s="8" t="str">
        <f>+VLOOKUP(A134,Industria[],2,0)</f>
        <v>Agricultura y Ganadería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100112022</v>
      </c>
      <c r="H134" s="7">
        <v>22</v>
      </c>
      <c r="I134" s="8" t="s">
        <v>552</v>
      </c>
      <c r="J134" s="8" t="str">
        <f>+Categorias[[#This Row],[Categoría]]&amp;"-"&amp;Categorias[[#This Row],[Id_categoría]]</f>
        <v>Arveja Verde-100112022</v>
      </c>
      <c r="K134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4" s="9" t="str">
        <f t="shared" si="18"/>
        <v>100112022arveja_verde</v>
      </c>
      <c r="M134" s="28" t="str">
        <f t="shared" si="16"/>
        <v>INSERT INTO categoria VALUES (100112022,'Arveja Verde','Arveja Verde-100112022','Arveja Verde-100112022 | Prod: Anuales-100112 | Sector: Agr-1001 | Industria: AGR - 10',100112);</v>
      </c>
    </row>
    <row r="135" spans="1:13" ht="30.6" x14ac:dyDescent="0.3">
      <c r="A135" s="12">
        <f t="shared" si="19"/>
        <v>10</v>
      </c>
      <c r="B135" s="8" t="str">
        <f>+VLOOKUP(A135,Industria[],2,0)</f>
        <v>Agricultura y Ganadería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100112023</v>
      </c>
      <c r="H135" s="7">
        <v>23</v>
      </c>
      <c r="I135" s="8" t="s">
        <v>553</v>
      </c>
      <c r="J135" s="8" t="str">
        <f>+Categorias[[#This Row],[Categoría]]&amp;"-"&amp;Categorias[[#This Row],[Id_categoría]]</f>
        <v>Brócoli-100112023</v>
      </c>
      <c r="K135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5" s="9" t="str">
        <f t="shared" si="18"/>
        <v>100112023brocoli</v>
      </c>
      <c r="M135" s="28" t="str">
        <f t="shared" si="16"/>
        <v>INSERT INTO categoria VALUES (100112023,'Brócoli','Brócoli-100112023','Brócoli-100112023 | Prod: Anuales-100112 | Sector: Agr-1001 | Industria: AGR - 10',100112);</v>
      </c>
    </row>
    <row r="136" spans="1:13" ht="30.6" x14ac:dyDescent="0.3">
      <c r="A136" s="12">
        <f t="shared" si="19"/>
        <v>10</v>
      </c>
      <c r="B136" s="8" t="str">
        <f>+VLOOKUP(A136,Industria[],2,0)</f>
        <v>Agricultura y Ganadería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100112024</v>
      </c>
      <c r="H136" s="7">
        <v>24</v>
      </c>
      <c r="I136" s="10" t="s">
        <v>554</v>
      </c>
      <c r="J136" s="10" t="str">
        <f>+Categorias[[#This Row],[Categoría]]&amp;"-"&amp;Categorias[[#This Row],[Id_categoría]]</f>
        <v>Choclo-100112024</v>
      </c>
      <c r="K136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6" s="9" t="str">
        <f t="shared" si="18"/>
        <v>100112024choclo</v>
      </c>
      <c r="M136" s="28" t="str">
        <f t="shared" si="16"/>
        <v>INSERT INTO categoria VALUES (100112024,'Choclo','Choclo-100112024','Choclo-100112024 | Prod: Anuales-100112 | Sector: Agr-1001 | Industria: AGR - 10',100112);</v>
      </c>
    </row>
    <row r="137" spans="1:13" ht="30.6" x14ac:dyDescent="0.3">
      <c r="A137" s="12">
        <f t="shared" si="19"/>
        <v>10</v>
      </c>
      <c r="B137" s="8" t="str">
        <f>+VLOOKUP(A137,Industria[],2,0)</f>
        <v>Agricultura y Ganadería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100112025</v>
      </c>
      <c r="H137" s="7">
        <v>25</v>
      </c>
      <c r="I137" s="10" t="s">
        <v>555</v>
      </c>
      <c r="J137" s="10" t="str">
        <f>+Categorias[[#This Row],[Categoría]]&amp;"-"&amp;Categorias[[#This Row],[Id_categoría]]</f>
        <v>Frutilla-100112025</v>
      </c>
      <c r="K137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7" s="9" t="str">
        <f t="shared" si="18"/>
        <v>100112025frutilla</v>
      </c>
      <c r="M137" s="28" t="str">
        <f t="shared" si="16"/>
        <v>INSERT INTO categoria VALUES (100112025,'Frutilla','Frutilla-100112025','Frutilla-100112025 | Prod: Anuales-100112 | Sector: Agr-1001 | Industria: AGR - 10',100112);</v>
      </c>
    </row>
    <row r="138" spans="1:13" ht="30.6" x14ac:dyDescent="0.3">
      <c r="A138" s="12">
        <f t="shared" si="19"/>
        <v>10</v>
      </c>
      <c r="B138" s="8" t="str">
        <f>+VLOOKUP(A138,Industria[],2,0)</f>
        <v>Agricultura y Ganadería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100112026</v>
      </c>
      <c r="H138" s="7">
        <v>26</v>
      </c>
      <c r="I138" s="10" t="s">
        <v>556</v>
      </c>
      <c r="J138" s="10" t="str">
        <f>+Categorias[[#This Row],[Categoría]]&amp;"-"&amp;Categorias[[#This Row],[Id_categoría]]</f>
        <v>Habas-100112026</v>
      </c>
      <c r="K138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8" s="9" t="str">
        <f t="shared" si="18"/>
        <v>100112026habas</v>
      </c>
      <c r="M138" s="28" t="str">
        <f t="shared" si="16"/>
        <v>INSERT INTO categoria VALUES (100112026,'Habas','Habas-100112026','Habas-100112026 | Prod: Anuales-100112 | Sector: Agr-1001 | Industria: AGR - 10',100112);</v>
      </c>
    </row>
    <row r="139" spans="1:13" ht="30.6" x14ac:dyDescent="0.3">
      <c r="A139" s="12">
        <f t="shared" si="19"/>
        <v>10</v>
      </c>
      <c r="B139" s="8" t="str">
        <f>+VLOOKUP(A139,Industria[],2,0)</f>
        <v>Agricultura y Ganadería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100112027</v>
      </c>
      <c r="H139" s="7">
        <v>27</v>
      </c>
      <c r="I139" s="11" t="s">
        <v>557</v>
      </c>
      <c r="J139" s="11" t="str">
        <f>+Categorias[[#This Row],[Categoría]]&amp;"-"&amp;Categorias[[#This Row],[Id_categoría]]</f>
        <v>Melón-100112027</v>
      </c>
      <c r="K139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9" s="9" t="str">
        <f t="shared" si="18"/>
        <v>100112027melon</v>
      </c>
      <c r="M139" s="28" t="str">
        <f t="shared" si="16"/>
        <v>INSERT INTO categoria VALUES (100112027,'Melón','Melón-100112027','Melón-100112027 | Prod: Anuales-100112 | Sector: Agr-1001 | Industria: AGR - 10',100112);</v>
      </c>
    </row>
    <row r="140" spans="1:13" ht="30.6" x14ac:dyDescent="0.3">
      <c r="A140" s="12">
        <f t="shared" si="19"/>
        <v>10</v>
      </c>
      <c r="B140" s="8" t="str">
        <f>+VLOOKUP(A140,Industria[],2,0)</f>
        <v>Agricultura y Ganadería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100112028</v>
      </c>
      <c r="H140" s="7">
        <v>28</v>
      </c>
      <c r="I140" s="11" t="s">
        <v>558</v>
      </c>
      <c r="J140" s="11" t="str">
        <f>+Categorias[[#This Row],[Categoría]]&amp;"-"&amp;Categorias[[#This Row],[Id_categoría]]</f>
        <v>Sandía-100112028</v>
      </c>
      <c r="K140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40" s="9" t="str">
        <f t="shared" si="18"/>
        <v>100112028sandia</v>
      </c>
      <c r="M140" s="28" t="str">
        <f t="shared" si="16"/>
        <v>INSERT INTO categoria VALUES (100112028,'Sandía','Sandía-100112028','Sandía-100112028 | Prod: Anuales-100112 | Sector: Agr-1001 | Industria: AGR - 10',100112);</v>
      </c>
    </row>
    <row r="141" spans="1:13" ht="30.6" x14ac:dyDescent="0.3">
      <c r="A141" s="12">
        <f t="shared" si="19"/>
        <v>10</v>
      </c>
      <c r="B141" s="8" t="str">
        <f>+VLOOKUP(A141,Industria[],2,0)</f>
        <v>Agricultura y Ganadería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100112029</v>
      </c>
      <c r="H141" s="7">
        <v>29</v>
      </c>
      <c r="I141" s="11" t="s">
        <v>559</v>
      </c>
      <c r="J141" s="11" t="str">
        <f>+Categorias[[#This Row],[Categoría]]&amp;"-"&amp;Categorias[[#This Row],[Id_categoría]]</f>
        <v>Orégano-100112029</v>
      </c>
      <c r="K141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1" s="9" t="str">
        <f t="shared" si="18"/>
        <v>100112029oregano</v>
      </c>
      <c r="M141" s="28" t="str">
        <f t="shared" si="16"/>
        <v>INSERT INTO categoria VALUES (100112029,'Orégano','Orégano-100112029','Orégano-100112029 | Prod: Anuales-100112 | Sector: Agr-1001 | Industria: AGR - 10',100112);</v>
      </c>
    </row>
    <row r="142" spans="1:13" ht="30.6" x14ac:dyDescent="0.3">
      <c r="A142" s="12">
        <f t="shared" si="19"/>
        <v>10</v>
      </c>
      <c r="B142" s="8" t="str">
        <f>+VLOOKUP(A142,Industria[],2,0)</f>
        <v>Agricultura y Ganadería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100112030</v>
      </c>
      <c r="H142" s="7">
        <v>30</v>
      </c>
      <c r="I142" s="11" t="s">
        <v>560</v>
      </c>
      <c r="J142" s="11" t="str">
        <f>+Categorias[[#This Row],[Categoría]]&amp;"-"&amp;Categorias[[#This Row],[Id_categoría]]</f>
        <v>Poroto granado-100112030</v>
      </c>
      <c r="K142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2" s="9" t="str">
        <f t="shared" si="18"/>
        <v>100112030poroto_granado</v>
      </c>
      <c r="M142" s="28" t="str">
        <f t="shared" si="16"/>
        <v>INSERT INTO categoria VALUES (100112030,'Poroto granado','Poroto granado-100112030','Poroto granado-100112030 | Prod: Anuales-100112 | Sector: Agr-1001 | Industria: AGR - 10',100112);</v>
      </c>
    </row>
    <row r="143" spans="1:13" ht="30.6" x14ac:dyDescent="0.3">
      <c r="A143" s="12">
        <f t="shared" si="19"/>
        <v>10</v>
      </c>
      <c r="B143" s="8" t="str">
        <f>+VLOOKUP(A143,Industria[],2,0)</f>
        <v>Agricultura y Ganadería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100112031</v>
      </c>
      <c r="H143" s="7">
        <v>31</v>
      </c>
      <c r="I143" s="11" t="s">
        <v>561</v>
      </c>
      <c r="J143" s="11" t="str">
        <f>+Categorias[[#This Row],[Categoría]]&amp;"-"&amp;Categorias[[#This Row],[Id_categoría]]</f>
        <v>Poroto verde-100112031</v>
      </c>
      <c r="K143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3" s="9" t="str">
        <f t="shared" si="18"/>
        <v>100112031poroto_verde</v>
      </c>
      <c r="M143" s="28" t="str">
        <f t="shared" si="16"/>
        <v>INSERT INTO categoria VALUES (100112031,'Poroto verde','Poroto verde-100112031','Poroto verde-100112031 | Prod: Anuales-100112 | Sector: Agr-1001 | Industria: AGR - 10',100112);</v>
      </c>
    </row>
    <row r="144" spans="1:13" ht="30.6" x14ac:dyDescent="0.3">
      <c r="A144" s="12">
        <f t="shared" si="19"/>
        <v>10</v>
      </c>
      <c r="B144" s="8" t="str">
        <f>+VLOOKUP(A144,Industria[],2,0)</f>
        <v>Agricultura y Ganadería</v>
      </c>
      <c r="C144" s="12">
        <f t="shared" si="20"/>
        <v>1001</v>
      </c>
      <c r="D144" s="8" t="str">
        <f>+VLOOKUP(C144,Sector[[Id_sector]:[Codigo]],3,0)</f>
        <v>Agricultura</v>
      </c>
      <c r="E144" s="12">
        <f t="shared" si="21"/>
        <v>100112</v>
      </c>
      <c r="F144" s="8" t="str">
        <f>+VLOOKUP(E144,Productos[[Id_producto]:[Codigo]],3,0)</f>
        <v>Hortalizas</v>
      </c>
      <c r="G144" s="13">
        <f t="shared" si="17"/>
        <v>100112032</v>
      </c>
      <c r="H144" s="7">
        <v>32</v>
      </c>
      <c r="I144" s="11" t="s">
        <v>562</v>
      </c>
      <c r="J144" s="11" t="str">
        <f>+Categorias[[#This Row],[Categoría]]&amp;"-"&amp;Categorias[[#This Row],[Id_categoría]]</f>
        <v>Zapallo italiano-100112032</v>
      </c>
      <c r="K144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4" s="9" t="str">
        <f t="shared" si="18"/>
        <v>100112032zapallo_italiano</v>
      </c>
      <c r="M144" s="28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5" spans="1:13" ht="30.6" x14ac:dyDescent="0.3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ref="G145:G157" si="22">+E145*1000+H145</f>
        <v>100112033</v>
      </c>
      <c r="H145" s="7">
        <v>33</v>
      </c>
      <c r="I145" s="11" t="s">
        <v>563</v>
      </c>
      <c r="J145" s="40" t="str">
        <f>+Categorias[[#This Row],[Categoría]]&amp;"-"&amp;Categorias[[#This Row],[Id_categoría]]</f>
        <v>Lechuga-100112033</v>
      </c>
      <c r="K145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5" s="9" t="str">
        <f t="shared" ref="L145:L157" si="23">+SUBSTITUTE(G145&amp;LOWER(SUBSTITUTE( SUBSTITUTE( SUBSTITUTE( SUBSTITUTE( SUBSTITUTE( SUBSTITUTE( SUBSTITUTE( SUBSTITUTE( SUBSTITUTE( SUBSTITUTE(I145, "á", "a"), "é", "e"), "í", "i"), "ó", "o"), "ú", "u"), "Á", "A"), "É", "E"), "Í", "I"), "Ó", "O"), "Ú", "U"))," ","_")</f>
        <v>100112033lechuga</v>
      </c>
      <c r="M145" s="39" t="str">
        <f t="shared" ref="M145:M157" si="24">+"INSERT INTO categoria VALUES ("&amp;G145&amp;",'"&amp;I145&amp;"','"&amp;J145&amp;"','"&amp;K145&amp;"',"&amp;E145&amp;");"</f>
        <v>INSERT INTO categoria VALUES (100112033,'Lechuga','Lechuga-100112033','Lechuga-100112033 | Prod: Anuales-100112 | Sector: Agr-1001 | Industria: AGR - 10',100112);</v>
      </c>
    </row>
    <row r="146" spans="1:13" ht="30.6" x14ac:dyDescent="0.3">
      <c r="A146" s="12">
        <f>+A145</f>
        <v>10</v>
      </c>
      <c r="B146" s="8" t="str">
        <f>+VLOOKUP(A146,Industria[],2,0)</f>
        <v>Agricultura y Ganadería</v>
      </c>
      <c r="C146" s="12">
        <f>+C145</f>
        <v>1001</v>
      </c>
      <c r="D146" s="8" t="str">
        <f>+VLOOKUP(C146,Sector[[Id_sector]:[Codigo]],3,0)</f>
        <v>Agricultura</v>
      </c>
      <c r="E146" s="12">
        <f>+IF(H146=1,E145+1,E145)</f>
        <v>100112</v>
      </c>
      <c r="F146" s="8" t="str">
        <f>+VLOOKUP(E146,Productos[[Id_producto]:[Codigo]],3,0)</f>
        <v>Hortalizas</v>
      </c>
      <c r="G146" s="13">
        <f t="shared" si="22"/>
        <v>100112034</v>
      </c>
      <c r="H146" s="7">
        <v>34</v>
      </c>
      <c r="I146" s="11" t="s">
        <v>564</v>
      </c>
      <c r="J146" s="40" t="str">
        <f>+Categorias[[#This Row],[Categoría]]&amp;"-"&amp;Categorias[[#This Row],[Id_categoría]]</f>
        <v>Albahaca-100112034</v>
      </c>
      <c r="K146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6" s="9" t="str">
        <f t="shared" si="23"/>
        <v>100112034albahaca</v>
      </c>
      <c r="M146" s="39" t="str">
        <f t="shared" si="24"/>
        <v>INSERT INTO categoria VALUES (100112034,'Albahaca','Albahaca-100112034','Albahaca-100112034 | Prod: Anuales-100112 | Sector: Agr-1001 | Industria: AGR - 10',100112);</v>
      </c>
    </row>
    <row r="147" spans="1:13" ht="30.6" x14ac:dyDescent="0.3">
      <c r="A147" s="12">
        <f>+A145</f>
        <v>10</v>
      </c>
      <c r="B147" s="8" t="str">
        <f>+VLOOKUP(A147,Industria[],2,0)</f>
        <v>Agricultura y Ganadería</v>
      </c>
      <c r="C147" s="12">
        <f>+C145</f>
        <v>1001</v>
      </c>
      <c r="D147" s="8" t="str">
        <f>+VLOOKUP(C147,Sector[[Id_sector]:[Codigo]],3,0)</f>
        <v>Agricultura</v>
      </c>
      <c r="E147" s="12">
        <f>+IF(H147=1,E145+1,E145)</f>
        <v>100112</v>
      </c>
      <c r="F147" s="8" t="str">
        <f>+VLOOKUP(E147,Productos[[Id_producto]:[Codigo]],3,0)</f>
        <v>Hortalizas</v>
      </c>
      <c r="G147" s="13">
        <f t="shared" si="22"/>
        <v>100112035</v>
      </c>
      <c r="H147" s="7">
        <v>35</v>
      </c>
      <c r="I147" s="11" t="s">
        <v>565</v>
      </c>
      <c r="J147" s="40" t="str">
        <f>+Categorias[[#This Row],[Categoría]]&amp;"-"&amp;Categorias[[#This Row],[Id_categoría]]</f>
        <v>Bruselas (repollito)-100112035</v>
      </c>
      <c r="K147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7" s="9" t="str">
        <f t="shared" si="23"/>
        <v>100112035bruselas_(repollito)</v>
      </c>
      <c r="M147" s="39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8" spans="1:13" ht="30.6" x14ac:dyDescent="0.3">
      <c r="A148" s="12">
        <f>+A145</f>
        <v>10</v>
      </c>
      <c r="B148" s="8" t="str">
        <f>+VLOOKUP(A148,Industria[],2,0)</f>
        <v>Agricultura y Ganadería</v>
      </c>
      <c r="C148" s="12">
        <f>+C145</f>
        <v>1001</v>
      </c>
      <c r="D148" s="8" t="str">
        <f>+VLOOKUP(C148,Sector[[Id_sector]:[Codigo]],3,0)</f>
        <v>Agricultura</v>
      </c>
      <c r="E148" s="12">
        <f>+IF(H148=1,E145+1,E145)</f>
        <v>100112</v>
      </c>
      <c r="F148" s="8" t="str">
        <f>+VLOOKUP(E148,Productos[[Id_producto]:[Codigo]],3,0)</f>
        <v>Hortalizas</v>
      </c>
      <c r="G148" s="13">
        <f t="shared" si="22"/>
        <v>100112036</v>
      </c>
      <c r="H148" s="7">
        <v>36</v>
      </c>
      <c r="I148" s="11" t="s">
        <v>566</v>
      </c>
      <c r="J148" s="40" t="str">
        <f>+Categorias[[#This Row],[Categoría]]&amp;"-"&amp;Categorias[[#This Row],[Id_categoría]]</f>
        <v>Caigua-100112036</v>
      </c>
      <c r="K148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8" s="9" t="str">
        <f t="shared" si="23"/>
        <v>100112036caigua</v>
      </c>
      <c r="M148" s="39" t="str">
        <f t="shared" si="24"/>
        <v>INSERT INTO categoria VALUES (100112036,'Caigua','Caigua-100112036','Caigua-100112036 | Prod: Anuales-100112 | Sector: Agr-1001 | Industria: AGR - 10',100112);</v>
      </c>
    </row>
    <row r="149" spans="1:13" ht="30.6" x14ac:dyDescent="0.3">
      <c r="A149" s="12">
        <f>+A145</f>
        <v>10</v>
      </c>
      <c r="B149" s="8" t="str">
        <f>+VLOOKUP(A149,Industria[],2,0)</f>
        <v>Agricultura y Ganadería</v>
      </c>
      <c r="C149" s="12">
        <f>+C145</f>
        <v>1001</v>
      </c>
      <c r="D149" s="8" t="str">
        <f>+VLOOKUP(C149,Sector[[Id_sector]:[Codigo]],3,0)</f>
        <v>Agricultura</v>
      </c>
      <c r="E149" s="12">
        <f>+IF(H149=1,E145+1,E145)</f>
        <v>100112</v>
      </c>
      <c r="F149" s="8" t="str">
        <f>+VLOOKUP(E149,Productos[[Id_producto]:[Codigo]],3,0)</f>
        <v>Hortalizas</v>
      </c>
      <c r="G149" s="13">
        <f t="shared" si="22"/>
        <v>100112037</v>
      </c>
      <c r="H149" s="7">
        <v>37</v>
      </c>
      <c r="I149" s="11" t="s">
        <v>567</v>
      </c>
      <c r="J149" s="40" t="str">
        <f>+Categorias[[#This Row],[Categoría]]&amp;"-"&amp;Categorias[[#This Row],[Id_categoría]]</f>
        <v>Cebollín-100112037</v>
      </c>
      <c r="K149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9" s="9" t="str">
        <f t="shared" si="23"/>
        <v>100112037cebollin</v>
      </c>
      <c r="M149" s="39" t="str">
        <f t="shared" si="24"/>
        <v>INSERT INTO categoria VALUES (100112037,'Cebollín','Cebollín-100112037','Cebollín-100112037 | Prod: Anuales-100112 | Sector: Agr-1001 | Industria: AGR - 10',100112);</v>
      </c>
    </row>
    <row r="150" spans="1:13" ht="30.6" x14ac:dyDescent="0.3">
      <c r="A150" s="12">
        <f>+A145</f>
        <v>10</v>
      </c>
      <c r="B150" s="8" t="str">
        <f>+VLOOKUP(A150,Industria[],2,0)</f>
        <v>Agricultura y Ganadería</v>
      </c>
      <c r="C150" s="12">
        <f>+C145</f>
        <v>1001</v>
      </c>
      <c r="D150" s="8" t="str">
        <f>+VLOOKUP(C150,Sector[[Id_sector]:[Codigo]],3,0)</f>
        <v>Agricultura</v>
      </c>
      <c r="E150" s="12">
        <f>+IF(H150=1,E145+1,E145)</f>
        <v>100112</v>
      </c>
      <c r="F150" s="8" t="str">
        <f>+VLOOKUP(E150,Productos[[Id_producto]:[Codigo]],3,0)</f>
        <v>Hortalizas</v>
      </c>
      <c r="G150" s="13">
        <f t="shared" si="22"/>
        <v>100112038</v>
      </c>
      <c r="H150" s="7">
        <v>38</v>
      </c>
      <c r="I150" s="11" t="s">
        <v>568</v>
      </c>
      <c r="J150" s="40" t="str">
        <f>+Categorias[[#This Row],[Categoría]]&amp;"-"&amp;Categorias[[#This Row],[Id_categoría]]</f>
        <v>Cebollín baby-100112038</v>
      </c>
      <c r="K150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50" s="9" t="str">
        <f t="shared" si="23"/>
        <v>100112038cebollin_baby</v>
      </c>
      <c r="M150" s="39" t="str">
        <f t="shared" si="24"/>
        <v>INSERT INTO categoria VALUES (100112038,'Cebollín baby','Cebollín baby-100112038','Cebollín baby-100112038 | Prod: Anuales-100112 | Sector: Agr-1001 | Industria: AGR - 10',100112);</v>
      </c>
    </row>
    <row r="151" spans="1:13" ht="30.6" x14ac:dyDescent="0.3">
      <c r="A151" s="12">
        <f>+A145</f>
        <v>10</v>
      </c>
      <c r="B151" s="8" t="str">
        <f>+VLOOKUP(A151,Industria[],2,0)</f>
        <v>Agricultura y Ganadería</v>
      </c>
      <c r="C151" s="12">
        <f>+C145</f>
        <v>1001</v>
      </c>
      <c r="D151" s="8" t="str">
        <f>+VLOOKUP(C151,Sector[[Id_sector]:[Codigo]],3,0)</f>
        <v>Agricultura</v>
      </c>
      <c r="E151" s="12">
        <f>+IF(H151=1,E145+1,E145)</f>
        <v>100112</v>
      </c>
      <c r="F151" s="8" t="str">
        <f>+VLOOKUP(E151,Productos[[Id_producto]:[Codigo]],3,0)</f>
        <v>Hortalizas</v>
      </c>
      <c r="G151" s="13">
        <f t="shared" si="22"/>
        <v>100112039</v>
      </c>
      <c r="H151" s="7">
        <v>39</v>
      </c>
      <c r="I151" s="11" t="s">
        <v>569</v>
      </c>
      <c r="J151" s="40" t="str">
        <f>+Categorias[[#This Row],[Categoría]]&amp;"-"&amp;Categorias[[#This Row],[Id_categoría]]</f>
        <v>Ciboulette-100112039</v>
      </c>
      <c r="K151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1" s="9" t="str">
        <f t="shared" si="23"/>
        <v>100112039ciboulette</v>
      </c>
      <c r="M151" s="39" t="str">
        <f t="shared" si="24"/>
        <v>INSERT INTO categoria VALUES (100112039,'Ciboulette','Ciboulette-100112039','Ciboulette-100112039 | Prod: Anuales-100112 | Sector: Agr-1001 | Industria: AGR - 10',100112);</v>
      </c>
    </row>
    <row r="152" spans="1:13" ht="30.6" x14ac:dyDescent="0.3">
      <c r="A152" s="12">
        <f>+A145</f>
        <v>10</v>
      </c>
      <c r="B152" s="8" t="str">
        <f>+VLOOKUP(A152,Industria[],2,0)</f>
        <v>Agricultura y Ganadería</v>
      </c>
      <c r="C152" s="12">
        <f>+C145</f>
        <v>1001</v>
      </c>
      <c r="D152" s="8" t="str">
        <f>+VLOOKUP(C152,Sector[[Id_sector]:[Codigo]],3,0)</f>
        <v>Agricultura</v>
      </c>
      <c r="E152" s="12">
        <f>+IF(H152=1,E145+1,E145)</f>
        <v>100112</v>
      </c>
      <c r="F152" s="8" t="str">
        <f>+VLOOKUP(E152,Productos[[Id_producto]:[Codigo]],3,0)</f>
        <v>Hortalizas</v>
      </c>
      <c r="G152" s="13">
        <f t="shared" si="22"/>
        <v>100112040</v>
      </c>
      <c r="H152" s="7">
        <v>40</v>
      </c>
      <c r="I152" s="11" t="s">
        <v>570</v>
      </c>
      <c r="J152" s="40" t="str">
        <f>+Categorias[[#This Row],[Categoría]]&amp;"-"&amp;Categorias[[#This Row],[Id_categoría]]</f>
        <v>Cilantro-100112040</v>
      </c>
      <c r="K152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2" s="9" t="str">
        <f t="shared" si="23"/>
        <v>100112040cilantro</v>
      </c>
      <c r="M152" s="39" t="str">
        <f t="shared" si="24"/>
        <v>INSERT INTO categoria VALUES (100112040,'Cilantro','Cilantro-100112040','Cilantro-100112040 | Prod: Anuales-100112 | Sector: Agr-1001 | Industria: AGR - 10',100112);</v>
      </c>
    </row>
    <row r="153" spans="1:13" ht="30.6" x14ac:dyDescent="0.3">
      <c r="A153" s="12">
        <f>+A145</f>
        <v>10</v>
      </c>
      <c r="B153" s="8" t="str">
        <f>+VLOOKUP(A153,Industria[],2,0)</f>
        <v>Agricultura y Ganadería</v>
      </c>
      <c r="C153" s="12">
        <f>+C145</f>
        <v>1001</v>
      </c>
      <c r="D153" s="8" t="str">
        <f>+VLOOKUP(C153,Sector[[Id_sector]:[Codigo]],3,0)</f>
        <v>Agricultura</v>
      </c>
      <c r="E153" s="12">
        <f>+IF(H153=1,E145+1,E145)</f>
        <v>100112</v>
      </c>
      <c r="F153" s="8" t="str">
        <f>+VLOOKUP(E153,Productos[[Id_producto]:[Codigo]],3,0)</f>
        <v>Hortalizas</v>
      </c>
      <c r="G153" s="13">
        <f t="shared" si="22"/>
        <v>100112041</v>
      </c>
      <c r="H153" s="7">
        <v>41</v>
      </c>
      <c r="I153" s="11" t="s">
        <v>571</v>
      </c>
      <c r="J153" s="40" t="str">
        <f>+Categorias[[#This Row],[Categoría]]&amp;"-"&amp;Categorias[[#This Row],[Id_categoría]]</f>
        <v>Fruto del paraíso-100112041</v>
      </c>
      <c r="K153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3" s="9" t="str">
        <f t="shared" si="23"/>
        <v>100112041fruto_del_paraiso</v>
      </c>
      <c r="M153" s="39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4" spans="1:13" ht="30.6" x14ac:dyDescent="0.3">
      <c r="A154" s="12">
        <f>+A145</f>
        <v>10</v>
      </c>
      <c r="B154" s="8" t="str">
        <f>+VLOOKUP(A154,Industria[],2,0)</f>
        <v>Agricultura y Ganadería</v>
      </c>
      <c r="C154" s="12">
        <f>+C145</f>
        <v>1001</v>
      </c>
      <c r="D154" s="8" t="str">
        <f>+VLOOKUP(C154,Sector[[Id_sector]:[Codigo]],3,0)</f>
        <v>Agricultura</v>
      </c>
      <c r="E154" s="12">
        <f>+IF(H154=1,E145+1,E145)</f>
        <v>100112</v>
      </c>
      <c r="F154" s="8" t="str">
        <f>+VLOOKUP(E154,Productos[[Id_producto]:[Codigo]],3,0)</f>
        <v>Hortalizas</v>
      </c>
      <c r="G154" s="13">
        <f t="shared" si="22"/>
        <v>100112042</v>
      </c>
      <c r="H154" s="7">
        <v>42</v>
      </c>
      <c r="I154" s="11" t="s">
        <v>572</v>
      </c>
      <c r="J154" s="40" t="str">
        <f>+Categorias[[#This Row],[Categoría]]&amp;"-"&amp;Categorias[[#This Row],[Id_categoría]]</f>
        <v>Locoto-100112042</v>
      </c>
      <c r="K154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4" s="9" t="str">
        <f t="shared" si="23"/>
        <v>100112042locoto</v>
      </c>
      <c r="M154" s="39" t="str">
        <f t="shared" si="24"/>
        <v>INSERT INTO categoria VALUES (100112042,'Locoto','Locoto-100112042','Locoto-100112042 | Prod: Anuales-100112 | Sector: Agr-1001 | Industria: AGR - 10',100112);</v>
      </c>
    </row>
    <row r="155" spans="1:13" ht="30.6" x14ac:dyDescent="0.3">
      <c r="A155" s="12">
        <f>+A145</f>
        <v>10</v>
      </c>
      <c r="B155" s="8" t="str">
        <f>+VLOOKUP(A155,Industria[],2,0)</f>
        <v>Agricultura y Ganadería</v>
      </c>
      <c r="C155" s="12">
        <f>+C145</f>
        <v>1001</v>
      </c>
      <c r="D155" s="8" t="str">
        <f>+VLOOKUP(C155,Sector[[Id_sector]:[Codigo]],3,0)</f>
        <v>Agricultura</v>
      </c>
      <c r="E155" s="12">
        <f>+IF(H155=1,E145+1,E145)</f>
        <v>100112</v>
      </c>
      <c r="F155" s="8" t="str">
        <f>+VLOOKUP(E155,Productos[[Id_producto]:[Codigo]],3,0)</f>
        <v>Hortalizas</v>
      </c>
      <c r="G155" s="13">
        <f t="shared" si="22"/>
        <v>100112043</v>
      </c>
      <c r="H155" s="7">
        <v>43</v>
      </c>
      <c r="I155" s="11" t="s">
        <v>573</v>
      </c>
      <c r="J155" s="40" t="str">
        <f>+Categorias[[#This Row],[Categoría]]&amp;"-"&amp;Categorias[[#This Row],[Id_categoría]]</f>
        <v>Pepino dulce-100112043</v>
      </c>
      <c r="K155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5" s="9" t="str">
        <f t="shared" si="23"/>
        <v>100112043pepino_dulce</v>
      </c>
      <c r="M155" s="39" t="str">
        <f t="shared" si="24"/>
        <v>INSERT INTO categoria VALUES (100112043,'Pepino dulce','Pepino dulce-100112043','Pepino dulce-100112043 | Prod: Anuales-100112 | Sector: Agr-1001 | Industria: AGR - 10',100112);</v>
      </c>
    </row>
    <row r="156" spans="1:13" ht="30.6" x14ac:dyDescent="0.3">
      <c r="A156" s="12">
        <f>+A145</f>
        <v>10</v>
      </c>
      <c r="B156" s="8" t="str">
        <f>+VLOOKUP(A156,Industria[],2,0)</f>
        <v>Agricultura y Ganadería</v>
      </c>
      <c r="C156" s="12">
        <f>+C145</f>
        <v>1001</v>
      </c>
      <c r="D156" s="8" t="str">
        <f>+VLOOKUP(C156,Sector[[Id_sector]:[Codigo]],3,0)</f>
        <v>Agricultura</v>
      </c>
      <c r="E156" s="12">
        <f>+IF(H156=1,E145+1,E145)</f>
        <v>100112</v>
      </c>
      <c r="F156" s="8" t="str">
        <f>+VLOOKUP(E156,Productos[[Id_producto]:[Codigo]],3,0)</f>
        <v>Hortalizas</v>
      </c>
      <c r="G156" s="13">
        <f t="shared" si="22"/>
        <v>100112044</v>
      </c>
      <c r="H156" s="7">
        <v>44</v>
      </c>
      <c r="I156" s="11" t="s">
        <v>574</v>
      </c>
      <c r="J156" s="40" t="str">
        <f>+Categorias[[#This Row],[Categoría]]&amp;"-"&amp;Categorias[[#This Row],[Id_categoría]]</f>
        <v>Perejil-100112044</v>
      </c>
      <c r="K156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6" s="9" t="str">
        <f t="shared" si="23"/>
        <v>100112044perejil</v>
      </c>
      <c r="M156" s="39" t="str">
        <f t="shared" si="24"/>
        <v>INSERT INTO categoria VALUES (100112044,'Perejil','Perejil-100112044','Perejil-100112044 | Prod: Anuales-100112 | Sector: Agr-1001 | Industria: AGR - 10',100112);</v>
      </c>
    </row>
    <row r="157" spans="1:13" ht="30.6" x14ac:dyDescent="0.3">
      <c r="A157" s="12">
        <f>+A145</f>
        <v>10</v>
      </c>
      <c r="B157" s="8" t="str">
        <f>+VLOOKUP(A157,Industria[],2,0)</f>
        <v>Agricultura y Ganadería</v>
      </c>
      <c r="C157" s="12">
        <f>+C145</f>
        <v>1001</v>
      </c>
      <c r="D157" s="8" t="str">
        <f>+VLOOKUP(C157,Sector[[Id_sector]:[Codigo]],3,0)</f>
        <v>Agricultura</v>
      </c>
      <c r="E157" s="12">
        <f>+IF(H157=1,E145+1,E145)</f>
        <v>100112</v>
      </c>
      <c r="F157" s="8" t="str">
        <f>+VLOOKUP(E157,Productos[[Id_producto]:[Codigo]],3,0)</f>
        <v>Hortalizas</v>
      </c>
      <c r="G157" s="13">
        <f t="shared" si="22"/>
        <v>100112045</v>
      </c>
      <c r="H157" s="7">
        <v>45</v>
      </c>
      <c r="I157" s="11" t="s">
        <v>575</v>
      </c>
      <c r="J157" s="40" t="str">
        <f>+Categorias[[#This Row],[Categoría]]&amp;"-"&amp;Categorias[[#This Row],[Id_categoría]]</f>
        <v>Zapallo-100112045</v>
      </c>
      <c r="K157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7" s="9" t="str">
        <f t="shared" si="23"/>
        <v>100112045zapallo</v>
      </c>
      <c r="M157" s="39" t="str">
        <f t="shared" si="24"/>
        <v>INSERT INTO categoria VALUES (100112045,'Zapallo','Zapallo-100112045','Zapallo-100112045 | Prod: Anuales-100112 | Sector: Agr-1001 | Industria: AGR - 10',100112);</v>
      </c>
    </row>
    <row r="158" spans="1:13" ht="30.6" x14ac:dyDescent="0.3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 t="shared" ref="G158:G165" si="25">+E158*1000+H158</f>
        <v>100112046</v>
      </c>
      <c r="H158" s="7">
        <v>46</v>
      </c>
      <c r="I158" s="11" t="s">
        <v>131</v>
      </c>
      <c r="J158" s="40" t="str">
        <f>+Categorias[[#This Row],[Categoría]]&amp;"-"&amp;Categorias[[#This Row],[Id_categoría]]</f>
        <v>Hortalizas-100112046</v>
      </c>
      <c r="K158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8" s="9" t="str">
        <f t="shared" ref="L158:L165" si="26"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100112046hortalizas</v>
      </c>
      <c r="M158" s="39" t="str">
        <f t="shared" ref="M158:M165" si="27">+"INSERT INTO categoria VALUES ("&amp;G158&amp;",'"&amp;I158&amp;"','"&amp;J158&amp;"','"&amp;K158&amp;"',"&amp;E158&amp;");"</f>
        <v>INSERT INTO categoria VALUES (100112046,'Hortalizas','Hortalizas-100112046','Hortalizas-100112046 | Prod: Anuales-100112 | Sector: Agr-1001 | Industria: AGR - 10',100112);</v>
      </c>
    </row>
    <row r="159" spans="1:13" ht="30.6" x14ac:dyDescent="0.3">
      <c r="A159" s="12">
        <f>+A157</f>
        <v>10</v>
      </c>
      <c r="B159" s="8" t="str">
        <f>+VLOOKUP(A159,Industria[],2,0)</f>
        <v>Agricultura y Ganadería</v>
      </c>
      <c r="C159" s="12">
        <f>+C157</f>
        <v>1001</v>
      </c>
      <c r="D159" s="8" t="str">
        <f>+VLOOKUP(C159,Sector[[Id_sector]:[Codigo]],3,0)</f>
        <v>Agricultura</v>
      </c>
      <c r="E159" s="12">
        <f>+IF(H159=1,E157+1,E157)</f>
        <v>100112</v>
      </c>
      <c r="F159" s="8" t="str">
        <f>+VLOOKUP(E159,Productos[[Id_producto]:[Codigo]],3,0)</f>
        <v>Hortalizas</v>
      </c>
      <c r="G159" s="13">
        <f t="shared" si="25"/>
        <v>100112047</v>
      </c>
      <c r="H159" s="7">
        <v>47</v>
      </c>
      <c r="I159" s="11" t="s">
        <v>576</v>
      </c>
      <c r="J159" s="40" t="str">
        <f>+Categorias[[#This Row],[Categoría]]&amp;"-"&amp;Categorias[[#This Row],[Id_categoría]]</f>
        <v>Hakusai-100112047</v>
      </c>
      <c r="K159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9" s="9" t="str">
        <f t="shared" si="26"/>
        <v>100112047hakusai</v>
      </c>
      <c r="M159" s="39" t="str">
        <f t="shared" si="27"/>
        <v>INSERT INTO categoria VALUES (100112047,'Hakusai','Hakusai-100112047','Hakusai-100112047 | Prod: Anuales-100112 | Sector: Agr-1001 | Industria: AGR - 10',100112);</v>
      </c>
    </row>
    <row r="160" spans="1:13" ht="30.6" x14ac:dyDescent="0.3">
      <c r="A160" s="12">
        <f>+A157</f>
        <v>10</v>
      </c>
      <c r="B160" s="8" t="str">
        <f>+VLOOKUP(A160,Industria[],2,0)</f>
        <v>Agricultura y Ganadería</v>
      </c>
      <c r="C160" s="12">
        <f>+C157</f>
        <v>1001</v>
      </c>
      <c r="D160" s="8" t="str">
        <f>+VLOOKUP(C160,Sector[[Id_sector]:[Codigo]],3,0)</f>
        <v>Agricultura</v>
      </c>
      <c r="E160" s="12">
        <f>+IF(H160=1,E157+1,E157)</f>
        <v>100112</v>
      </c>
      <c r="F160" s="8" t="str">
        <f>+VLOOKUP(E160,Productos[[Id_producto]:[Codigo]],3,0)</f>
        <v>Hortalizas</v>
      </c>
      <c r="G160" s="13">
        <f t="shared" si="25"/>
        <v>100112048</v>
      </c>
      <c r="H160" s="7">
        <v>48</v>
      </c>
      <c r="I160" s="11" t="s">
        <v>577</v>
      </c>
      <c r="J160" s="40" t="str">
        <f>+Categorias[[#This Row],[Categoría]]&amp;"-"&amp;Categorias[[#This Row],[Id_categoría]]</f>
        <v>Petit Vert-100112048</v>
      </c>
      <c r="K160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60" s="9" t="str">
        <f t="shared" si="26"/>
        <v>100112048petit_vert</v>
      </c>
      <c r="M160" s="39" t="str">
        <f t="shared" si="27"/>
        <v>INSERT INTO categoria VALUES (100112048,'Petit Vert','Petit Vert-100112048','Petit Vert-100112048 | Prod: Anuales-100112 | Sector: Agr-1001 | Industria: AGR - 10',100112);</v>
      </c>
    </row>
    <row r="161" spans="1:13" ht="30.6" x14ac:dyDescent="0.3">
      <c r="A161" s="12">
        <f>+A157</f>
        <v>10</v>
      </c>
      <c r="B161" s="8" t="str">
        <f>+VLOOKUP(A161,Industria[],2,0)</f>
        <v>Agricultura y Ganadería</v>
      </c>
      <c r="C161" s="12">
        <f>+C157</f>
        <v>1001</v>
      </c>
      <c r="D161" s="8" t="str">
        <f>+VLOOKUP(C161,Sector[[Id_sector]:[Codigo]],3,0)</f>
        <v>Agricultura</v>
      </c>
      <c r="E161" s="12">
        <f>+IF(H161=1,E157+1,E157)</f>
        <v>100112</v>
      </c>
      <c r="F161" s="8" t="str">
        <f>+VLOOKUP(E161,Productos[[Id_producto]:[Codigo]],3,0)</f>
        <v>Hortalizas</v>
      </c>
      <c r="G161" s="13">
        <f t="shared" si="25"/>
        <v>100112049</v>
      </c>
      <c r="H161" s="7">
        <v>49</v>
      </c>
      <c r="I161" s="11" t="s">
        <v>578</v>
      </c>
      <c r="J161" s="40" t="str">
        <f>+Categorias[[#This Row],[Categoría]]&amp;"-"&amp;Categorias[[#This Row],[Id_categoría]]</f>
        <v>Champiñón-100112049</v>
      </c>
      <c r="K161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1" s="9" t="str">
        <f t="shared" si="26"/>
        <v>100112049champiñon</v>
      </c>
      <c r="M161" s="39" t="str">
        <f t="shared" si="27"/>
        <v>INSERT INTO categoria VALUES (100112049,'Champiñón','Champiñón-100112049','Champiñón-100112049 | Prod: Anuales-100112 | Sector: Agr-1001 | Industria: AGR - 10',100112);</v>
      </c>
    </row>
    <row r="162" spans="1:13" ht="30.6" x14ac:dyDescent="0.3">
      <c r="A162" s="12">
        <f>+A157</f>
        <v>10</v>
      </c>
      <c r="B162" s="8" t="str">
        <f>+VLOOKUP(A162,Industria[],2,0)</f>
        <v>Agricultura y Ganadería</v>
      </c>
      <c r="C162" s="12">
        <f>+C157</f>
        <v>1001</v>
      </c>
      <c r="D162" s="8" t="str">
        <f>+VLOOKUP(C162,Sector[[Id_sector]:[Codigo]],3,0)</f>
        <v>Agricultura</v>
      </c>
      <c r="E162" s="12">
        <f>+IF(H162=1,E157+1,E157)</f>
        <v>100112</v>
      </c>
      <c r="F162" s="8" t="str">
        <f>+VLOOKUP(E162,Productos[[Id_producto]:[Codigo]],3,0)</f>
        <v>Hortalizas</v>
      </c>
      <c r="G162" s="13">
        <f t="shared" si="25"/>
        <v>100112050</v>
      </c>
      <c r="H162" s="7">
        <v>50</v>
      </c>
      <c r="I162" s="11" t="s">
        <v>579</v>
      </c>
      <c r="J162" s="40" t="str">
        <f>+Categorias[[#This Row],[Categoría]]&amp;"-"&amp;Categorias[[#This Row],[Id_categoría]]</f>
        <v>Hongo-100112050</v>
      </c>
      <c r="K162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2" s="9" t="str">
        <f t="shared" si="26"/>
        <v>100112050hongo</v>
      </c>
      <c r="M162" s="39" t="str">
        <f t="shared" si="27"/>
        <v>INSERT INTO categoria VALUES (100112050,'Hongo','Hongo-100112050','Hongo-100112050 | Prod: Anuales-100112 | Sector: Agr-1001 | Industria: AGR - 10',100112);</v>
      </c>
    </row>
    <row r="163" spans="1:13" ht="30.6" x14ac:dyDescent="0.3">
      <c r="A163" s="12">
        <f>+A157</f>
        <v>10</v>
      </c>
      <c r="B163" s="8" t="str">
        <f>+VLOOKUP(A163,Industria[],2,0)</f>
        <v>Agricultura y Ganadería</v>
      </c>
      <c r="C163" s="12">
        <f>+C157</f>
        <v>1001</v>
      </c>
      <c r="D163" s="8" t="str">
        <f>+VLOOKUP(C163,Sector[[Id_sector]:[Codigo]],3,0)</f>
        <v>Agricultura</v>
      </c>
      <c r="E163" s="12">
        <f>+IF(H163=1,E157+1,E157)</f>
        <v>100112</v>
      </c>
      <c r="F163" s="8" t="str">
        <f>+VLOOKUP(E163,Productos[[Id_producto]:[Codigo]],3,0)</f>
        <v>Hortalizas</v>
      </c>
      <c r="G163" s="13">
        <f t="shared" si="25"/>
        <v>100112051</v>
      </c>
      <c r="H163" s="7">
        <v>51</v>
      </c>
      <c r="I163" s="11" t="s">
        <v>580</v>
      </c>
      <c r="J163" s="40" t="str">
        <f>+Categorias[[#This Row],[Categoría]]&amp;"-"&amp;Categorias[[#This Row],[Id_categoría]]</f>
        <v>Berro-100112051</v>
      </c>
      <c r="K163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3" s="9" t="str">
        <f t="shared" si="26"/>
        <v>100112051berro</v>
      </c>
      <c r="M163" s="39" t="str">
        <f t="shared" si="27"/>
        <v>INSERT INTO categoria VALUES (100112051,'Berro','Berro-100112051','Berro-100112051 | Prod: Anuales-100112 | Sector: Agr-1001 | Industria: AGR - 10',100112);</v>
      </c>
    </row>
    <row r="164" spans="1:13" ht="30.6" x14ac:dyDescent="0.3">
      <c r="A164" s="12">
        <f>+A157</f>
        <v>10</v>
      </c>
      <c r="B164" s="8" t="str">
        <f>+VLOOKUP(A164,Industria[],2,0)</f>
        <v>Agricultura y Ganadería</v>
      </c>
      <c r="C164" s="12">
        <f>+C157</f>
        <v>1001</v>
      </c>
      <c r="D164" s="8" t="str">
        <f>+VLOOKUP(C164,Sector[[Id_sector]:[Codigo]],3,0)</f>
        <v>Agricultura</v>
      </c>
      <c r="E164" s="12">
        <f>+IF(H164=1,E157+1,E157)</f>
        <v>100112</v>
      </c>
      <c r="F164" s="8" t="str">
        <f>+VLOOKUP(E164,Productos[[Id_producto]:[Codigo]],3,0)</f>
        <v>Hortalizas</v>
      </c>
      <c r="G164" s="13">
        <f t="shared" si="25"/>
        <v>100112052</v>
      </c>
      <c r="H164" s="7">
        <v>52</v>
      </c>
      <c r="I164" s="11" t="s">
        <v>564</v>
      </c>
      <c r="J164" s="40" t="str">
        <f>+Categorias[[#This Row],[Categoría]]&amp;"-"&amp;Categorias[[#This Row],[Id_categoría]]</f>
        <v>Albahaca-100112052</v>
      </c>
      <c r="K164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4" s="9" t="str">
        <f t="shared" si="26"/>
        <v>100112052albahaca</v>
      </c>
      <c r="M164" s="39" t="str">
        <f t="shared" si="27"/>
        <v>INSERT INTO categoria VALUES (100112052,'Albahaca','Albahaca-100112052','Albahaca-100112052 | Prod: Anuales-100112 | Sector: Agr-1001 | Industria: AGR - 10',100112);</v>
      </c>
    </row>
    <row r="165" spans="1:13" ht="30.6" x14ac:dyDescent="0.3">
      <c r="A165" s="12">
        <f>+A157</f>
        <v>10</v>
      </c>
      <c r="B165" s="8" t="str">
        <f>+VLOOKUP(A165,Industria[],2,0)</f>
        <v>Agricultura y Ganadería</v>
      </c>
      <c r="C165" s="12">
        <f>+C157</f>
        <v>1001</v>
      </c>
      <c r="D165" s="8" t="str">
        <f>+VLOOKUP(C165,Sector[[Id_sector]:[Codigo]],3,0)</f>
        <v>Agricultura</v>
      </c>
      <c r="E165" s="12">
        <f>+IF(H165=1,E157+1,E157)</f>
        <v>100112</v>
      </c>
      <c r="F165" s="8" t="str">
        <f>+VLOOKUP(E165,Productos[[Id_producto]:[Codigo]],3,0)</f>
        <v>Hortalizas</v>
      </c>
      <c r="G165" s="13">
        <f t="shared" si="25"/>
        <v>100112053</v>
      </c>
      <c r="H165" s="7">
        <v>53</v>
      </c>
      <c r="I165" s="11" t="s">
        <v>581</v>
      </c>
      <c r="J165" s="40" t="str">
        <f>+Categorias[[#This Row],[Categoría]]&amp;"-"&amp;Categorias[[#This Row],[Id_categoría]]</f>
        <v>Alcayota-100112053</v>
      </c>
      <c r="K165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5" s="9" t="str">
        <f t="shared" si="26"/>
        <v>100112053alcayota</v>
      </c>
      <c r="M165" s="39" t="str">
        <f t="shared" si="27"/>
        <v>INSERT INTO categoria VALUES (100112053,'Alcayota','Alcayota-100112053','Alcayota-100112053 | Prod: Anuales-100112 | Sector: Agr-1001 | Industria: AGR - 10',100112);</v>
      </c>
    </row>
    <row r="166" spans="1:13" ht="30.6" x14ac:dyDescent="0.3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100112054</v>
      </c>
      <c r="H166" s="7">
        <v>54</v>
      </c>
      <c r="I166" s="11" t="s">
        <v>582</v>
      </c>
      <c r="J166" s="40" t="str">
        <f>+Categorias[[#This Row],[Categoría]]&amp;"-"&amp;Categorias[[#This Row],[Id_categoría]]</f>
        <v>Otras Hortalizas-100112054</v>
      </c>
      <c r="K166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100112054otras_hortalizas</v>
      </c>
      <c r="M166" s="39" t="str">
        <f>+"INSERT INTO categoria VALUES ("&amp;G166&amp;",'"&amp;I166&amp;"','"&amp;J166&amp;"','"&amp;K166&amp;"',"&amp;E166&amp;");"</f>
        <v>INSERT INTO categoria VALUES (100112054,'Otras Hortalizas','Otras Hortalizas-100112054','Otras Hortalizas-100112054 | Prod: Anuales-100112 | Sector: Agr-1001 | Industria: AGR - 10',100112);</v>
      </c>
    </row>
    <row r="167" spans="1:13" ht="30.6" x14ac:dyDescent="0.3">
      <c r="A167" s="12">
        <f>+A166</f>
        <v>10</v>
      </c>
      <c r="B167" s="8" t="str">
        <f>+VLOOKUP(A167,Industria[],2,0)</f>
        <v>Agricultura y Ganadería</v>
      </c>
      <c r="C167" s="12">
        <f>+C166</f>
        <v>1001</v>
      </c>
      <c r="D167" s="8" t="str">
        <f>+VLOOKUP(C167,Sector[[Id_sector]:[Codigo]],3,0)</f>
        <v>Agricultura</v>
      </c>
      <c r="E167" s="12">
        <f>+IF(H167=1,E166+1,E166)</f>
        <v>100112</v>
      </c>
      <c r="F167" s="8" t="str">
        <f>+VLOOKUP(E167,Productos[[Id_producto]:[Codigo]],3,0)</f>
        <v>Hortalizas</v>
      </c>
      <c r="G167" s="13">
        <f>+E167*1000+H167</f>
        <v>100112055</v>
      </c>
      <c r="H167" s="7">
        <v>55</v>
      </c>
      <c r="I167" s="11" t="s">
        <v>3558</v>
      </c>
      <c r="J167" s="40" t="str">
        <f>+Categorias[[#This Row],[Categoría]]&amp;"-"&amp;Categorias[[#This Row],[Id_categoría]]</f>
        <v>Hongo Silvestre-100112055</v>
      </c>
      <c r="K167" s="41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100112055hongo_silvestre</v>
      </c>
      <c r="M167" s="39" t="str">
        <f>+"INSERT INTO categoria VALUES ("&amp;G167&amp;",'"&amp;I167&amp;"','"&amp;J167&amp;"','"&amp;K167&amp;"',"&amp;E167&amp;");"</f>
        <v>INSERT INTO categoria VALUES (100112055,'Hongo Silvestre','Hongo Silvestre-100112055','Hongo Silvestre-100112055 | Prod: Anuales-100112 | Sector: Agr-1001 | Industria: AGR - 10',100112);</v>
      </c>
    </row>
    <row r="168" spans="1:13" ht="30.6" x14ac:dyDescent="0.3">
      <c r="A168" s="12">
        <f>+A166</f>
        <v>10</v>
      </c>
      <c r="B168" s="8" t="str">
        <f>+VLOOKUP(A168,Industria[],2,0)</f>
        <v>Agricultura y Ganadería</v>
      </c>
      <c r="C168" s="12">
        <f>+C166</f>
        <v>1001</v>
      </c>
      <c r="D168" s="8" t="str">
        <f>+VLOOKUP(C168,Sector[[Id_sector]:[Codigo]],3,0)</f>
        <v>Agricultura</v>
      </c>
      <c r="E168" s="12">
        <f>+IF(H168=1,E166+1,E166)</f>
        <v>100112</v>
      </c>
      <c r="F168" s="8" t="str">
        <f>+VLOOKUP(E168,Productos[[Id_producto]:[Codigo]],3,0)</f>
        <v>Hortalizas</v>
      </c>
      <c r="G168" s="13">
        <f>+E168*1000+H168</f>
        <v>100112056</v>
      </c>
      <c r="H168" s="7">
        <v>56</v>
      </c>
      <c r="I168" s="11" t="s">
        <v>3559</v>
      </c>
      <c r="J168" s="40" t="str">
        <f>+Categorias[[#This Row],[Categoría]]&amp;"-"&amp;Categorias[[#This Row],[Id_categoría]]</f>
        <v>Melón Calameño-100112056</v>
      </c>
      <c r="K168" s="41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100112056melon_calameño</v>
      </c>
      <c r="M168" s="39" t="str">
        <f>+"INSERT INTO categoria VALUES ("&amp;G168&amp;",'"&amp;I168&amp;"','"&amp;J168&amp;"','"&amp;K168&amp;"',"&amp;E168&amp;");"</f>
        <v>INSERT INTO categoria VALUES (100112056,'Melón Calameño','Melón Calameño-100112056','Melón Calameño-100112056 | Prod: Anuales-100112 | Sector: Agr-1001 | Industria: AGR - 10',100112);</v>
      </c>
    </row>
    <row r="169" spans="1:13" ht="30.6" x14ac:dyDescent="0.3">
      <c r="A169" s="12">
        <f>+A166</f>
        <v>10</v>
      </c>
      <c r="B169" s="8" t="str">
        <f>+VLOOKUP(A169,Industria[],2,0)</f>
        <v>Agricultura y Ganadería</v>
      </c>
      <c r="C169" s="12">
        <f>+C166</f>
        <v>1001</v>
      </c>
      <c r="D169" s="8" t="str">
        <f>+VLOOKUP(C169,Sector[[Id_sector]:[Codigo]],3,0)</f>
        <v>Agricultura</v>
      </c>
      <c r="E169" s="12">
        <f>+IF(H169=1,E166+1,E166)</f>
        <v>100112</v>
      </c>
      <c r="F169" s="8" t="str">
        <f>+VLOOKUP(E169,Productos[[Id_producto]:[Codigo]],3,0)</f>
        <v>Hortalizas</v>
      </c>
      <c r="G169" s="13">
        <f>+E169*1000+H169</f>
        <v>100112057</v>
      </c>
      <c r="H169" s="7">
        <v>57</v>
      </c>
      <c r="I169" s="11" t="s">
        <v>3560</v>
      </c>
      <c r="J169" s="40" t="str">
        <f>+Categorias[[#This Row],[Categoría]]&amp;"-"&amp;Categorias[[#This Row],[Id_categoría]]</f>
        <v>Melón Tuna-100112057</v>
      </c>
      <c r="K169" s="41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100112057melon_tuna</v>
      </c>
      <c r="M169" s="39" t="str">
        <f>+"INSERT INTO categoria VALUES ("&amp;G169&amp;",'"&amp;I169&amp;"','"&amp;J169&amp;"','"&amp;K169&amp;"',"&amp;E169&amp;");"</f>
        <v>INSERT INTO categoria VALUES (100112057,'Melón Tuna','Melón Tuna-100112057','Melón Tuna-100112057 | Prod: Anuales-100112 | Sector: Agr-1001 | Industria: AGR - 10',100112);</v>
      </c>
    </row>
    <row r="170" spans="1:13" ht="30.6" x14ac:dyDescent="0.3">
      <c r="A170" s="12">
        <f>+A166</f>
        <v>10</v>
      </c>
      <c r="B170" s="8" t="str">
        <f>+VLOOKUP(A170,Industria[],2,0)</f>
        <v>Agricultura y Ganadería</v>
      </c>
      <c r="C170" s="12">
        <f>+C166</f>
        <v>1001</v>
      </c>
      <c r="D170" s="8" t="str">
        <f>+VLOOKUP(C170,Sector[[Id_sector]:[Codigo]],3,0)</f>
        <v>Agricultura</v>
      </c>
      <c r="E170" s="12">
        <f>+IF(H170=1,E166+1,E166)</f>
        <v>100112</v>
      </c>
      <c r="F170" s="8" t="str">
        <f>+VLOOKUP(E170,Productos[[Id_producto]:[Codigo]],3,0)</f>
        <v>Hortalizas</v>
      </c>
      <c r="G170" s="13">
        <f>+E170*1000+H170</f>
        <v>100112058</v>
      </c>
      <c r="H170" s="7">
        <v>58</v>
      </c>
      <c r="I170" s="11" t="s">
        <v>3561</v>
      </c>
      <c r="J170" s="40" t="str">
        <f>+Categorias[[#This Row],[Categoría]]&amp;"-"&amp;Categorias[[#This Row],[Id_categoría]]</f>
        <v>Zapallo Camote-100112058</v>
      </c>
      <c r="K170" s="41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70" s="9" t="str">
        <f>+SUBSTITUTE(G170&amp;LOWER(SUBSTITUTE( SUBSTITUTE( SUBSTITUTE( SUBSTITUTE( SUBSTITUTE( SUBSTITUTE( SUBSTITUTE( SUBSTITUTE( SUBSTITUTE( SUBSTITUTE(I170, "á", "a"), "é", "e"), "í", "i"), "ó", "o"), "ú", "u"), "Á", "A"), "É", "E"), "Í", "I"), "Ó", "O"), "Ú", "U"))," ","_")</f>
        <v>100112058zapallo_camote</v>
      </c>
      <c r="M170" s="39" t="str">
        <f>+"INSERT INTO categoria VALUES ("&amp;G170&amp;",'"&amp;I170&amp;"','"&amp;J170&amp;"','"&amp;K170&amp;"',"&amp;E170&amp;");"</f>
        <v>INSERT INTO categoria VALUES (100112058,'Zapallo Camote','Zapallo Camote-100112058','Zapallo Camote-100112058 | Prod: Anuales-100112 | Sector: Agr-1001 | Industria: AGR - 10',100112);</v>
      </c>
    </row>
    <row r="171" spans="1:13" ht="30.6" x14ac:dyDescent="0.3">
      <c r="A171" s="12">
        <f>+A144</f>
        <v>10</v>
      </c>
      <c r="B171" s="8" t="str">
        <f>+VLOOKUP(A171,Industria[],2,0)</f>
        <v>Agricultura y Ganadería</v>
      </c>
      <c r="C171" s="12">
        <f>+C144</f>
        <v>1001</v>
      </c>
      <c r="D171" s="8" t="str">
        <f>+VLOOKUP(C171,Sector[[Id_sector]:[Codigo]],3,0)</f>
        <v>Agricultura</v>
      </c>
      <c r="E171" s="12">
        <f>+IF(H171=1,E144+1,E144)</f>
        <v>100113</v>
      </c>
      <c r="F171" s="8" t="str">
        <f>+VLOOKUP(E171,Productos[[Id_producto]:[Codigo]],3,0)</f>
        <v>Industriales</v>
      </c>
      <c r="G171" s="13">
        <f t="shared" si="17"/>
        <v>100113001</v>
      </c>
      <c r="H171" s="7">
        <v>1</v>
      </c>
      <c r="I171" s="11" t="s">
        <v>583</v>
      </c>
      <c r="J171" s="11" t="str">
        <f>+Categorias[[#This Row],[Categoría]]&amp;"-"&amp;Categorias[[#This Row],[Id_categoría]]</f>
        <v>Lupino-100113001</v>
      </c>
      <c r="K171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1" s="9" t="str">
        <f t="shared" si="18"/>
        <v>100113001lupino</v>
      </c>
      <c r="M171" s="28" t="str">
        <f t="shared" si="16"/>
        <v>INSERT INTO categoria VALUES (100113001,'Lupino','Lupino-100113001','Lupino-100113001 | Prod: Anuales-100113 | Sector: Agr-1001 | Industria: AGR - 10',100113);</v>
      </c>
    </row>
    <row r="172" spans="1:13" ht="30.6" x14ac:dyDescent="0.3">
      <c r="A172" s="12">
        <f t="shared" si="19"/>
        <v>10</v>
      </c>
      <c r="B172" s="8" t="str">
        <f>+VLOOKUP(A172,Industria[],2,0)</f>
        <v>Agricultura y Ganadería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100113002</v>
      </c>
      <c r="H172" s="7">
        <v>2</v>
      </c>
      <c r="I172" s="11" t="s">
        <v>584</v>
      </c>
      <c r="J172" s="11" t="str">
        <f>+Categorias[[#This Row],[Categoría]]&amp;"-"&amp;Categorias[[#This Row],[Id_categoría]]</f>
        <v>Maravilla-100113002</v>
      </c>
      <c r="K172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2" s="9" t="str">
        <f t="shared" si="18"/>
        <v>100113002maravilla</v>
      </c>
      <c r="M172" s="28" t="str">
        <f t="shared" si="16"/>
        <v>INSERT INTO categoria VALUES (100113002,'Maravilla','Maravilla-100113002','Maravilla-100113002 | Prod: Anuales-100113 | Sector: Agr-1001 | Industria: AGR - 10',100113);</v>
      </c>
    </row>
    <row r="173" spans="1:13" ht="30.6" x14ac:dyDescent="0.3">
      <c r="A173" s="12">
        <f t="shared" si="19"/>
        <v>10</v>
      </c>
      <c r="B173" s="8" t="str">
        <f>+VLOOKUP(A173,Industria[],2,0)</f>
        <v>Agricultura y Ganadería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100113003</v>
      </c>
      <c r="H173" s="7">
        <v>3</v>
      </c>
      <c r="I173" s="11" t="s">
        <v>585</v>
      </c>
      <c r="J173" s="11" t="str">
        <f>+Categorias[[#This Row],[Categoría]]&amp;"-"&amp;Categorias[[#This Row],[Id_categoría]]</f>
        <v>Raps-100113003</v>
      </c>
      <c r="K173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3" s="9" t="str">
        <f t="shared" si="18"/>
        <v>100113003raps</v>
      </c>
      <c r="M173" s="28" t="str">
        <f t="shared" si="16"/>
        <v>INSERT INTO categoria VALUES (100113003,'Raps','Raps-100113003','Raps-100113003 | Prod: Anuales-100113 | Sector: Agr-1001 | Industria: AGR - 10',100113);</v>
      </c>
    </row>
    <row r="174" spans="1:13" ht="40.799999999999997" x14ac:dyDescent="0.3">
      <c r="A174" s="12">
        <f t="shared" si="19"/>
        <v>10</v>
      </c>
      <c r="B174" s="8" t="str">
        <f>+VLOOKUP(A174,Industria[],2,0)</f>
        <v>Agricultura y Ganadería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100113004</v>
      </c>
      <c r="H174" s="7">
        <v>4</v>
      </c>
      <c r="I174" s="11" t="s">
        <v>586</v>
      </c>
      <c r="J174" s="11" t="str">
        <f>+Categorias[[#This Row],[Categoría]]&amp;"-"&amp;Categorias[[#This Row],[Id_categoría]]</f>
        <v>Remolacha (caña de azúcar)-100113004</v>
      </c>
      <c r="K174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4" s="9" t="str">
        <f t="shared" si="18"/>
        <v>100113004remolacha_(caña_de_azucar)</v>
      </c>
      <c r="M174" s="28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0.6" x14ac:dyDescent="0.3">
      <c r="A175" s="12">
        <f t="shared" si="19"/>
        <v>10</v>
      </c>
      <c r="B175" s="8" t="str">
        <f>+VLOOKUP(A175,Industria[],2,0)</f>
        <v>Agricultura y Ganadería</v>
      </c>
      <c r="C175" s="12">
        <f t="shared" si="20"/>
        <v>1001</v>
      </c>
      <c r="D175" s="8" t="str">
        <f>+VLOOKUP(C175,Sector[[Id_sector]:[Codigo]],3,0)</f>
        <v>Agricultura</v>
      </c>
      <c r="E175" s="12">
        <f t="shared" si="21"/>
        <v>100113</v>
      </c>
      <c r="F175" s="8" t="str">
        <f>+VLOOKUP(E175,Productos[[Id_producto]:[Codigo]],3,0)</f>
        <v>Industriales</v>
      </c>
      <c r="G175" s="13">
        <f t="shared" si="17"/>
        <v>100113005</v>
      </c>
      <c r="H175" s="7">
        <v>5</v>
      </c>
      <c r="I175" s="11" t="s">
        <v>587</v>
      </c>
      <c r="J175" s="11" t="str">
        <f>+Categorias[[#This Row],[Categoría]]&amp;"-"&amp;Categorias[[#This Row],[Id_categoría]]</f>
        <v>Tabaco-100113005</v>
      </c>
      <c r="K175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5" s="9" t="str">
        <f t="shared" si="18"/>
        <v>100113005tabaco</v>
      </c>
      <c r="M175" s="28" t="str">
        <f t="shared" si="16"/>
        <v>INSERT INTO categoria VALUES (100113005,'Tabaco','Tabaco-100113005','Tabaco-100113005 | Prod: Anuales-100113 | Sector: Agr-1001 | Industria: AGR - 10',100113);</v>
      </c>
    </row>
    <row r="176" spans="1:13" ht="30.6" x14ac:dyDescent="0.3">
      <c r="A176" s="12">
        <f>+A175</f>
        <v>10</v>
      </c>
      <c r="B176" s="8" t="str">
        <f>+VLOOKUP(A176,Industria[],2,0)</f>
        <v>Agricultura y Ganadería</v>
      </c>
      <c r="C176" s="12">
        <f>+C175</f>
        <v>1001</v>
      </c>
      <c r="D176" s="8" t="str">
        <f>+VLOOKUP(C176,Sector[[Id_sector]:[Codigo]],3,0)</f>
        <v>Agricultura</v>
      </c>
      <c r="E176" s="12">
        <f>+IF(H176=1,E175+1,E175)</f>
        <v>100113</v>
      </c>
      <c r="F176" s="8" t="str">
        <f>+VLOOKUP(E176,Productos[[Id_producto]:[Codigo]],3,0)</f>
        <v>Industriales</v>
      </c>
      <c r="G176" s="13">
        <f t="shared" ref="G176:G181" si="28">+E176*1000+H176</f>
        <v>100113006</v>
      </c>
      <c r="H176" s="7">
        <v>6</v>
      </c>
      <c r="I176" s="11" t="s">
        <v>588</v>
      </c>
      <c r="J176" s="40" t="str">
        <f>+Categorias[[#This Row],[Categoría]]&amp;"-"&amp;Categorias[[#This Row],[Id_categoría]]</f>
        <v>Otras industriales-100113006</v>
      </c>
      <c r="K176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6" s="9" t="str">
        <f t="shared" ref="L176:L181" si="29">+SUBSTITUTE(G176&amp;LOWER(SUBSTITUTE( SUBSTITUTE( SUBSTITUTE( SUBSTITUTE( SUBSTITUTE( SUBSTITUTE( SUBSTITUTE( SUBSTITUTE( SUBSTITUTE( SUBSTITUTE(I176, "á", "a"), "é", "e"), "í", "i"), "ó", "o"), "ú", "u"), "Á", "A"), "É", "E"), "Í", "I"), "Ó", "O"), "Ú", "U"))," ","_")</f>
        <v>100113006otras_industriales</v>
      </c>
      <c r="M176" s="39" t="str">
        <f t="shared" ref="M176:M181" si="30">+"INSERT INTO categoria VALUES ("&amp;G176&amp;",'"&amp;I176&amp;"','"&amp;J176&amp;"','"&amp;K176&amp;"',"&amp;E176&amp;");"</f>
        <v>INSERT INTO categoria VALUES (100113006,'Otras industriales','Otras industriales-100113006','Otras industriales-100113006 | Prod: Anuales-100113 | Sector: Agr-1001 | Industria: AGR - 10',100113);</v>
      </c>
    </row>
    <row r="177" spans="1:13" ht="30.6" x14ac:dyDescent="0.3">
      <c r="A177" s="12">
        <f>+A175</f>
        <v>10</v>
      </c>
      <c r="B177" s="8" t="str">
        <f>+VLOOKUP(A177,Industria[],2,0)</f>
        <v>Agricultura y Ganadería</v>
      </c>
      <c r="C177" s="12">
        <f>+C175</f>
        <v>1001</v>
      </c>
      <c r="D177" s="8" t="str">
        <f>+VLOOKUP(C177,Sector[[Id_sector]:[Codigo]],3,0)</f>
        <v>Agricultura</v>
      </c>
      <c r="E177" s="12">
        <f>+IF(H177=1,E175+1,E175)</f>
        <v>100113</v>
      </c>
      <c r="F177" s="8" t="str">
        <f>+VLOOKUP(E177,Productos[[Id_producto]:[Codigo]],3,0)</f>
        <v>Industriales</v>
      </c>
      <c r="G177" s="13">
        <f t="shared" si="28"/>
        <v>100113007</v>
      </c>
      <c r="H177" s="7">
        <v>7</v>
      </c>
      <c r="I177" s="11" t="s">
        <v>589</v>
      </c>
      <c r="J177" s="40" t="str">
        <f>+Categorias[[#This Row],[Categoría]]&amp;"-"&amp;Categorias[[#This Row],[Id_categoría]]</f>
        <v>Sésamo-100113007</v>
      </c>
      <c r="K177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7" s="9" t="str">
        <f t="shared" si="29"/>
        <v>100113007sesamo</v>
      </c>
      <c r="M177" s="39" t="str">
        <f t="shared" si="30"/>
        <v>INSERT INTO categoria VALUES (100113007,'Sésamo','Sésamo-100113007','Sésamo-100113007 | Prod: Anuales-100113 | Sector: Agr-1001 | Industria: AGR - 10',100113);</v>
      </c>
    </row>
    <row r="178" spans="1:13" ht="30.6" x14ac:dyDescent="0.3">
      <c r="A178" s="12">
        <f>+A175</f>
        <v>10</v>
      </c>
      <c r="B178" s="8" t="str">
        <f>+VLOOKUP(A178,Industria[],2,0)</f>
        <v>Agricultura y Ganadería</v>
      </c>
      <c r="C178" s="12">
        <f>+C175</f>
        <v>1001</v>
      </c>
      <c r="D178" s="8" t="str">
        <f>+VLOOKUP(C178,Sector[[Id_sector]:[Codigo]],3,0)</f>
        <v>Agricultura</v>
      </c>
      <c r="E178" s="12">
        <f>+IF(H178=1,E175+1,E175)</f>
        <v>100113</v>
      </c>
      <c r="F178" s="8" t="str">
        <f>+VLOOKUP(E178,Productos[[Id_producto]:[Codigo]],3,0)</f>
        <v>Industriales</v>
      </c>
      <c r="G178" s="13">
        <f t="shared" si="28"/>
        <v>100113008</v>
      </c>
      <c r="H178" s="7">
        <v>8</v>
      </c>
      <c r="I178" s="11" t="s">
        <v>590</v>
      </c>
      <c r="J178" s="40" t="str">
        <f>+Categorias[[#This Row],[Categoría]]&amp;"-"&amp;Categorias[[#This Row],[Id_categoría]]</f>
        <v>Chía-100113008</v>
      </c>
      <c r="K178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8" s="9" t="str">
        <f t="shared" si="29"/>
        <v>100113008chia</v>
      </c>
      <c r="M178" s="39" t="str">
        <f t="shared" si="30"/>
        <v>INSERT INTO categoria VALUES (100113008,'Chía','Chía-100113008','Chía-100113008 | Prod: Anuales-100113 | Sector: Agr-1001 | Industria: AGR - 10',100113);</v>
      </c>
    </row>
    <row r="179" spans="1:13" ht="30.6" x14ac:dyDescent="0.3">
      <c r="A179" s="12">
        <f>+A175</f>
        <v>10</v>
      </c>
      <c r="B179" s="8" t="str">
        <f>+VLOOKUP(A179,Industria[],2,0)</f>
        <v>Agricultura y Ganadería</v>
      </c>
      <c r="C179" s="12">
        <f>+C175</f>
        <v>1001</v>
      </c>
      <c r="D179" s="8" t="str">
        <f>+VLOOKUP(C179,Sector[[Id_sector]:[Codigo]],3,0)</f>
        <v>Agricultura</v>
      </c>
      <c r="E179" s="12">
        <f>+IF(H179=1,E175+1,E175)</f>
        <v>100113</v>
      </c>
      <c r="F179" s="8" t="str">
        <f>+VLOOKUP(E179,Productos[[Id_producto]:[Codigo]],3,0)</f>
        <v>Industriales</v>
      </c>
      <c r="G179" s="13">
        <f t="shared" si="28"/>
        <v>100113009</v>
      </c>
      <c r="H179" s="7">
        <v>9</v>
      </c>
      <c r="I179" s="11" t="s">
        <v>591</v>
      </c>
      <c r="J179" s="40" t="str">
        <f>+Categorias[[#This Row],[Categoría]]&amp;"-"&amp;Categorias[[#This Row],[Id_categoría]]</f>
        <v>Linaza-100113009</v>
      </c>
      <c r="K179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9" s="9" t="str">
        <f t="shared" si="29"/>
        <v>100113009linaza</v>
      </c>
      <c r="M179" s="39" t="str">
        <f t="shared" si="30"/>
        <v>INSERT INTO categoria VALUES (100113009,'Linaza','Linaza-100113009','Linaza-100113009 | Prod: Anuales-100113 | Sector: Agr-1001 | Industria: AGR - 10',100113);</v>
      </c>
    </row>
    <row r="180" spans="1:13" ht="30.6" x14ac:dyDescent="0.3">
      <c r="A180" s="12">
        <f>+A175</f>
        <v>10</v>
      </c>
      <c r="B180" s="8" t="str">
        <f>+VLOOKUP(A180,Industria[],2,0)</f>
        <v>Agricultura y Ganadería</v>
      </c>
      <c r="C180" s="12">
        <f>+C175</f>
        <v>1001</v>
      </c>
      <c r="D180" s="8" t="str">
        <f>+VLOOKUP(C180,Sector[[Id_sector]:[Codigo]],3,0)</f>
        <v>Agricultura</v>
      </c>
      <c r="E180" s="12">
        <f>+IF(H180=1,E175+1,E175)</f>
        <v>100113</v>
      </c>
      <c r="F180" s="8" t="str">
        <f>+VLOOKUP(E180,Productos[[Id_producto]:[Codigo]],3,0)</f>
        <v>Industriales</v>
      </c>
      <c r="G180" s="13">
        <f t="shared" si="28"/>
        <v>100113010</v>
      </c>
      <c r="H180" s="7">
        <v>10</v>
      </c>
      <c r="I180" s="11" t="s">
        <v>592</v>
      </c>
      <c r="J180" s="40" t="str">
        <f>+Categorias[[#This Row],[Categoría]]&amp;"-"&amp;Categorias[[#This Row],[Id_categoría]]</f>
        <v>Pepa de Zapallo-100113010</v>
      </c>
      <c r="K180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80" s="9" t="str">
        <f t="shared" si="29"/>
        <v>100113010pepa_de_zapallo</v>
      </c>
      <c r="M180" s="39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1" spans="1:13" ht="30.6" x14ac:dyDescent="0.3">
      <c r="A181" s="12">
        <f>+A175</f>
        <v>10</v>
      </c>
      <c r="B181" s="8" t="str">
        <f>+VLOOKUP(A181,Industria[],2,0)</f>
        <v>Agricultura y Ganadería</v>
      </c>
      <c r="C181" s="12">
        <f>+C175</f>
        <v>1001</v>
      </c>
      <c r="D181" s="8" t="str">
        <f>+VLOOKUP(C181,Sector[[Id_sector]:[Codigo]],3,0)</f>
        <v>Agricultura</v>
      </c>
      <c r="E181" s="12">
        <f>+IF(H181=1,E175+1,E175)</f>
        <v>100113</v>
      </c>
      <c r="F181" s="8" t="str">
        <f>+VLOOKUP(E181,Productos[[Id_producto]:[Codigo]],3,0)</f>
        <v>Industriales</v>
      </c>
      <c r="G181" s="13">
        <f t="shared" si="28"/>
        <v>100113011</v>
      </c>
      <c r="H181" s="7">
        <v>11</v>
      </c>
      <c r="I181" s="11" t="s">
        <v>593</v>
      </c>
      <c r="J181" s="40" t="str">
        <f>+Categorias[[#This Row],[Categoría]]&amp;"-"&amp;Categorias[[#This Row],[Id_categoría]]</f>
        <v>Pepa de Uva-100113011</v>
      </c>
      <c r="K181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1" s="9" t="str">
        <f t="shared" si="29"/>
        <v>100113011pepa_de_uva</v>
      </c>
      <c r="M181" s="39" t="str">
        <f t="shared" si="30"/>
        <v>INSERT INTO categoria VALUES (100113011,'Pepa de Uva','Pepa de Uva-100113011','Pepa de Uva-100113011 | Prod: Anuales-100113 | Sector: Agr-1001 | Industria: AGR - 10',100113);</v>
      </c>
    </row>
    <row r="182" spans="1:13" ht="30.6" x14ac:dyDescent="0.3">
      <c r="A182" s="12">
        <f>+A175</f>
        <v>10</v>
      </c>
      <c r="B182" s="8" t="str">
        <f>+VLOOKUP(A182,Industria[],2,0)</f>
        <v>Agricultura y Ganadería</v>
      </c>
      <c r="C182" s="12">
        <f>+C175</f>
        <v>1001</v>
      </c>
      <c r="D182" s="8" t="str">
        <f>+VLOOKUP(C182,Sector[[Id_sector]:[Codigo]],3,0)</f>
        <v>Agricultura</v>
      </c>
      <c r="E182" s="12">
        <f>+IF(H182=1,E175+1,E175)</f>
        <v>100114</v>
      </c>
      <c r="F182" s="8" t="str">
        <f>+VLOOKUP(E182,Productos[[Id_producto]:[Codigo]],3,0)</f>
        <v>Tubérculos</v>
      </c>
      <c r="G182" s="13">
        <f t="shared" si="17"/>
        <v>100114001</v>
      </c>
      <c r="H182" s="7">
        <v>1</v>
      </c>
      <c r="I182" s="11" t="s">
        <v>594</v>
      </c>
      <c r="J182" s="11" t="str">
        <f>+Categorias[[#This Row],[Categoría]]&amp;"-"&amp;Categorias[[#This Row],[Id_categoría]]</f>
        <v>Papa-100114001</v>
      </c>
      <c r="K182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2" s="9" t="str">
        <f t="shared" si="18"/>
        <v>100114001papa</v>
      </c>
      <c r="M182" s="28" t="str">
        <f t="shared" si="16"/>
        <v>INSERT INTO categoria VALUES (100114001,'Papa','Papa-100114001','Papa-100114001 | Prod: Anuales-100114 | Sector: Agr-1001 | Industria: AGR - 10',100114);</v>
      </c>
    </row>
    <row r="183" spans="1:13" ht="30.6" x14ac:dyDescent="0.3">
      <c r="A183" s="12">
        <f t="shared" si="19"/>
        <v>10</v>
      </c>
      <c r="B183" s="8" t="str">
        <f>+VLOOKUP(A183,Industria[],2,0)</f>
        <v>Agricultura y Ganadería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100114002</v>
      </c>
      <c r="H183" s="7">
        <v>2</v>
      </c>
      <c r="I183" s="11" t="s">
        <v>595</v>
      </c>
      <c r="J183" s="11" t="str">
        <f>+Categorias[[#This Row],[Categoría]]&amp;"-"&amp;Categorias[[#This Row],[Id_categoría]]</f>
        <v>Camote-100114002</v>
      </c>
      <c r="K183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3" s="9" t="str">
        <f t="shared" si="18"/>
        <v>100114002camote</v>
      </c>
      <c r="M183" s="28" t="str">
        <f t="shared" si="16"/>
        <v>INSERT INTO categoria VALUES (100114002,'Camote','Camote-100114002','Camote-100114002 | Prod: Anuales-100114 | Sector: Agr-1001 | Industria: AGR - 10',100114);</v>
      </c>
    </row>
    <row r="184" spans="1:13" ht="30.6" x14ac:dyDescent="0.3">
      <c r="A184" s="12">
        <f t="shared" si="19"/>
        <v>10</v>
      </c>
      <c r="B184" s="8" t="str">
        <f>+VLOOKUP(A184,Industria[],2,0)</f>
        <v>Agricultura y Ganadería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100114003</v>
      </c>
      <c r="H184" s="7">
        <v>3</v>
      </c>
      <c r="I184" s="11" t="s">
        <v>596</v>
      </c>
      <c r="J184" s="11" t="str">
        <f>+Categorias[[#This Row],[Categoría]]&amp;"-"&amp;Categorias[[#This Row],[Id_categoría]]</f>
        <v>Ñame-100114003</v>
      </c>
      <c r="K184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4" s="9" t="str">
        <f t="shared" si="18"/>
        <v>100114003ñame</v>
      </c>
      <c r="M184" s="28" t="str">
        <f t="shared" si="16"/>
        <v>INSERT INTO categoria VALUES (100114003,'Ñame','Ñame-100114003','Ñame-100114003 | Prod: Anuales-100114 | Sector: Agr-1001 | Industria: AGR - 10',100114);</v>
      </c>
    </row>
    <row r="185" spans="1:13" ht="30.6" x14ac:dyDescent="0.3">
      <c r="A185" s="12">
        <f t="shared" si="19"/>
        <v>10</v>
      </c>
      <c r="B185" s="8" t="str">
        <f>+VLOOKUP(A185,Industria[],2,0)</f>
        <v>Agricultura y Ganadería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100114004</v>
      </c>
      <c r="H185" s="7">
        <v>4</v>
      </c>
      <c r="I185" s="11" t="s">
        <v>597</v>
      </c>
      <c r="J185" s="11" t="str">
        <f>+Categorias[[#This Row],[Categoría]]&amp;"-"&amp;Categorias[[#This Row],[Id_categoría]]</f>
        <v>Ginsen-100114004</v>
      </c>
      <c r="K185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5" s="9" t="str">
        <f t="shared" si="18"/>
        <v>100114004ginsen</v>
      </c>
      <c r="M185" s="28" t="str">
        <f t="shared" si="16"/>
        <v>INSERT INTO categoria VALUES (100114004,'Ginsen','Ginsen-100114004','Ginsen-100114004 | Prod: Anuales-100114 | Sector: Agr-1001 | Industria: AGR - 10',100114);</v>
      </c>
    </row>
    <row r="186" spans="1:13" ht="30.6" x14ac:dyDescent="0.3">
      <c r="A186" s="12">
        <f t="shared" si="19"/>
        <v>10</v>
      </c>
      <c r="B186" s="8" t="str">
        <f>+VLOOKUP(A186,Industria[],2,0)</f>
        <v>Agricultura y Ganadería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100114005</v>
      </c>
      <c r="H186" s="7">
        <v>5</v>
      </c>
      <c r="I186" s="11" t="s">
        <v>598</v>
      </c>
      <c r="J186" s="11" t="str">
        <f>+Categorias[[#This Row],[Categoría]]&amp;"-"&amp;Categorias[[#This Row],[Id_categoría]]</f>
        <v>Nabo-100114005</v>
      </c>
      <c r="K186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6" s="9" t="str">
        <f t="shared" si="18"/>
        <v>100114005nabo</v>
      </c>
      <c r="M186" s="28" t="str">
        <f t="shared" si="16"/>
        <v>INSERT INTO categoria VALUES (100114005,'Nabo','Nabo-100114005','Nabo-100114005 | Prod: Anuales-100114 | Sector: Agr-1001 | Industria: AGR - 10',100114);</v>
      </c>
    </row>
    <row r="187" spans="1:13" ht="30.6" x14ac:dyDescent="0.3">
      <c r="A187" s="12">
        <f t="shared" si="19"/>
        <v>10</v>
      </c>
      <c r="B187" s="8" t="str">
        <f>+VLOOKUP(A187,Industria[],2,0)</f>
        <v>Agricultura y Ganadería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100114006</v>
      </c>
      <c r="H187" s="7">
        <v>6</v>
      </c>
      <c r="I187" s="11" t="s">
        <v>599</v>
      </c>
      <c r="J187" s="11" t="str">
        <f>+Categorias[[#This Row],[Categoría]]&amp;"-"&amp;Categorias[[#This Row],[Id_categoría]]</f>
        <v>Cúrcuma-100114006</v>
      </c>
      <c r="K187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7" s="9" t="str">
        <f t="shared" si="18"/>
        <v>100114006curcuma</v>
      </c>
      <c r="M187" s="28" t="str">
        <f t="shared" si="16"/>
        <v>INSERT INTO categoria VALUES (100114006,'Cúrcuma','Cúrcuma-100114006','Cúrcuma-100114006 | Prod: Anuales-100114 | Sector: Agr-1001 | Industria: AGR - 10',100114);</v>
      </c>
    </row>
    <row r="188" spans="1:13" ht="30.6" x14ac:dyDescent="0.3">
      <c r="A188" s="12">
        <f t="shared" si="19"/>
        <v>10</v>
      </c>
      <c r="B188" s="8" t="str">
        <f>+VLOOKUP(A188,Industria[],2,0)</f>
        <v>Agricultura y Ganadería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100114007</v>
      </c>
      <c r="H188" s="7">
        <v>7</v>
      </c>
      <c r="I188" s="11" t="s">
        <v>600</v>
      </c>
      <c r="J188" s="11" t="str">
        <f>+Categorias[[#This Row],[Categoría]]&amp;"-"&amp;Categorias[[#This Row],[Id_categoría]]</f>
        <v>Jengibre-100114007</v>
      </c>
      <c r="K188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8" s="9" t="str">
        <f t="shared" si="18"/>
        <v>100114007jengibre</v>
      </c>
      <c r="M188" s="28" t="str">
        <f t="shared" si="16"/>
        <v>INSERT INTO categoria VALUES (100114007,'Jengibre','Jengibre-100114007','Jengibre-100114007 | Prod: Anuales-100114 | Sector: Agr-1001 | Industria: AGR - 10',100114);</v>
      </c>
    </row>
    <row r="189" spans="1:13" ht="30.6" x14ac:dyDescent="0.3">
      <c r="A189" s="12">
        <f t="shared" si="19"/>
        <v>10</v>
      </c>
      <c r="B189" s="8" t="str">
        <f>+VLOOKUP(A189,Industria[],2,0)</f>
        <v>Agricultura y Ganadería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100114008</v>
      </c>
      <c r="H189" s="7">
        <v>8</v>
      </c>
      <c r="I189" s="11" t="s">
        <v>601</v>
      </c>
      <c r="J189" s="11" t="str">
        <f>+Categorias[[#This Row],[Categoría]]&amp;"-"&amp;Categorias[[#This Row],[Id_categoría]]</f>
        <v>Yuca-100114008</v>
      </c>
      <c r="K189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9" s="9" t="str">
        <f t="shared" si="18"/>
        <v>100114008yuca</v>
      </c>
      <c r="M189" s="28" t="str">
        <f t="shared" si="16"/>
        <v>INSERT INTO categoria VALUES (100114008,'Yuca','Yuca-100114008','Yuca-100114008 | Prod: Anuales-100114 | Sector: Agr-1001 | Industria: AGR - 10',100114);</v>
      </c>
    </row>
    <row r="190" spans="1:13" ht="30.6" x14ac:dyDescent="0.3">
      <c r="A190" s="12">
        <f t="shared" si="19"/>
        <v>10</v>
      </c>
      <c r="B190" s="8" t="str">
        <f>+VLOOKUP(A190,Industria[],2,0)</f>
        <v>Agricultura y Ganadería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100114009</v>
      </c>
      <c r="H190" s="7">
        <v>9</v>
      </c>
      <c r="I190" s="11" t="s">
        <v>602</v>
      </c>
      <c r="J190" s="11" t="str">
        <f>+Categorias[[#This Row],[Categoría]]&amp;"-"&amp;Categorias[[#This Row],[Id_categoría]]</f>
        <v>Olluca-100114009</v>
      </c>
      <c r="K190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90" s="9" t="str">
        <f t="shared" si="18"/>
        <v>100114009olluca</v>
      </c>
      <c r="M190" s="28" t="str">
        <f t="shared" si="16"/>
        <v>INSERT INTO categoria VALUES (100114009,'Olluca','Olluca-100114009','Olluca-100114009 | Prod: Anuales-100114 | Sector: Agr-1001 | Industria: AGR - 10',100114);</v>
      </c>
    </row>
    <row r="191" spans="1:13" ht="30.6" x14ac:dyDescent="0.3">
      <c r="A191" s="12">
        <f t="shared" si="19"/>
        <v>10</v>
      </c>
      <c r="B191" s="8" t="str">
        <f>+VLOOKUP(A191,Industria[],2,0)</f>
        <v>Agricultura y Ganadería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100114010</v>
      </c>
      <c r="H191" s="7">
        <v>10</v>
      </c>
      <c r="I191" s="11" t="s">
        <v>603</v>
      </c>
      <c r="J191" s="11" t="str">
        <f>+Categorias[[#This Row],[Categoría]]&amp;"-"&amp;Categorias[[#This Row],[Id_categoría]]</f>
        <v>Rábano-100114010</v>
      </c>
      <c r="K191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1" s="9" t="str">
        <f t="shared" si="18"/>
        <v>100114010rabano</v>
      </c>
      <c r="M191" s="28" t="str">
        <f t="shared" si="16"/>
        <v>INSERT INTO categoria VALUES (100114010,'Rábano','Rábano-100114010','Rábano-100114010 | Prod: Anuales-100114 | Sector: Agr-1001 | Industria: AGR - 10',100114);</v>
      </c>
    </row>
    <row r="192" spans="1:13" ht="30.6" x14ac:dyDescent="0.3">
      <c r="A192" s="12">
        <f t="shared" si="19"/>
        <v>10</v>
      </c>
      <c r="B192" s="8" t="str">
        <f>+VLOOKUP(A192,Industria[],2,0)</f>
        <v>Agricultura y Ganadería</v>
      </c>
      <c r="C192" s="12">
        <f t="shared" si="20"/>
        <v>1001</v>
      </c>
      <c r="D192" s="8" t="str">
        <f>+VLOOKUP(C192,Sector[[Id_sector]:[Codigo]],3,0)</f>
        <v>Agricultura</v>
      </c>
      <c r="E192" s="12">
        <f t="shared" si="21"/>
        <v>100114</v>
      </c>
      <c r="F192" s="8" t="str">
        <f>+VLOOKUP(E192,Productos[[Id_producto]:[Codigo]],3,0)</f>
        <v>Tubérculos</v>
      </c>
      <c r="G192" s="13">
        <f t="shared" si="17"/>
        <v>100114011</v>
      </c>
      <c r="H192" s="7">
        <v>11</v>
      </c>
      <c r="I192" s="11" t="s">
        <v>604</v>
      </c>
      <c r="J192" s="11" t="str">
        <f>+Categorias[[#This Row],[Categoría]]&amp;"-"&amp;Categorias[[#This Row],[Id_categoría]]</f>
        <v>Remolacha-100114011</v>
      </c>
      <c r="K192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2" s="9" t="str">
        <f t="shared" si="18"/>
        <v>100114011remolacha</v>
      </c>
      <c r="M192" s="28" t="str">
        <f t="shared" si="16"/>
        <v>INSERT INTO categoria VALUES (100114011,'Remolacha','Remolacha-100114011','Remolacha-100114011 | Prod: Anuales-100114 | Sector: Agr-1001 | Industria: AGR - 10',100114);</v>
      </c>
    </row>
    <row r="193" spans="1:13" ht="30.6" x14ac:dyDescent="0.3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100114</v>
      </c>
      <c r="F193" s="8" t="str">
        <f>+VLOOKUP(E193,Productos[[Id_producto]:[Codigo]],3,0)</f>
        <v>Tubérculos</v>
      </c>
      <c r="G193" s="13">
        <f t="shared" si="17"/>
        <v>100114012</v>
      </c>
      <c r="H193" s="7">
        <v>12</v>
      </c>
      <c r="I193" s="11" t="s">
        <v>605</v>
      </c>
      <c r="J193" s="11" t="str">
        <f>+Categorias[[#This Row],[Categoría]]&amp;"-"&amp;Categorias[[#This Row],[Id_categoría]]</f>
        <v>Wasabi-100114012</v>
      </c>
      <c r="K193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3" s="9" t="str">
        <f t="shared" si="18"/>
        <v>100114012wasabi</v>
      </c>
      <c r="M193" s="28" t="str">
        <f t="shared" si="16"/>
        <v>INSERT INTO categoria VALUES (100114012,'Wasabi','Wasabi-100114012','Wasabi-100114012 | Prod: Anuales-100114 | Sector: Agr-1001 | Industria: AGR - 10',100114);</v>
      </c>
    </row>
    <row r="194" spans="1:13" ht="30.6" x14ac:dyDescent="0.3">
      <c r="A194" s="12">
        <f t="shared" si="19"/>
        <v>10</v>
      </c>
      <c r="B194" s="8" t="str">
        <f>+VLOOKUP(A194,Industria[],2,0)</f>
        <v>Agricultura y Ganadería</v>
      </c>
      <c r="C194" s="12">
        <f t="shared" si="20"/>
        <v>1001</v>
      </c>
      <c r="D194" s="8" t="str">
        <f>+VLOOKUP(C194,Sector[[Id_sector]:[Codigo]],3,0)</f>
        <v>Agricultura</v>
      </c>
      <c r="E194" s="12">
        <f t="shared" si="21"/>
        <v>100114</v>
      </c>
      <c r="F194" s="8" t="str">
        <f>+VLOOKUP(E194,Productos[[Id_producto]:[Codigo]],3,0)</f>
        <v>Tubérculos</v>
      </c>
      <c r="G194" s="13">
        <f t="shared" si="17"/>
        <v>100114013</v>
      </c>
      <c r="H194" s="7">
        <v>13</v>
      </c>
      <c r="I194" s="11" t="s">
        <v>606</v>
      </c>
      <c r="J194" s="11" t="str">
        <f>+Categorias[[#This Row],[Categoría]]&amp;"-"&amp;Categorias[[#This Row],[Id_categoría]]</f>
        <v>Zanahoria-100114013</v>
      </c>
      <c r="K194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4" s="9" t="str">
        <f t="shared" si="18"/>
        <v>100114013zanahoria</v>
      </c>
      <c r="M194" s="28" t="str">
        <f t="shared" si="16"/>
        <v>INSERT INTO categoria VALUES (100114013,'Zanahoria','Zanahoria-100114013','Zanahoria-100114013 | Prod: Anuales-100114 | Sector: Agr-1001 | Industria: AGR - 10',100114);</v>
      </c>
    </row>
    <row r="195" spans="1:13" ht="30.6" x14ac:dyDescent="0.3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ref="G195:G209" si="31">+E195*1000+H195</f>
        <v>100114014</v>
      </c>
      <c r="H195" s="7">
        <v>14</v>
      </c>
      <c r="I195" s="11" t="s">
        <v>607</v>
      </c>
      <c r="J195" s="40" t="str">
        <f>+Categorias[[#This Row],[Categoría]]&amp;"-"&amp;Categorias[[#This Row],[Id_categoría]]</f>
        <v>Betarraga-100114014</v>
      </c>
      <c r="K195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5" s="9" t="str">
        <f t="shared" ref="L195:L209" si="32">+SUBSTITUTE(G195&amp;LOWER(SUBSTITUTE( SUBSTITUTE( SUBSTITUTE( SUBSTITUTE( SUBSTITUTE( SUBSTITUTE( SUBSTITUTE( SUBSTITUTE( SUBSTITUTE( SUBSTITUTE(I195, "á", "a"), "é", "e"), "í", "i"), "ó", "o"), "ú", "u"), "Á", "A"), "É", "E"), "Í", "I"), "Ó", "O"), "Ú", "U"))," ","_")</f>
        <v>100114014betarraga</v>
      </c>
      <c r="M195" s="39" t="str">
        <f t="shared" ref="M195:M209" si="33">+"INSERT INTO categoria VALUES ("&amp;G195&amp;",'"&amp;I195&amp;"','"&amp;J195&amp;"','"&amp;K195&amp;"',"&amp;E195&amp;");"</f>
        <v>INSERT INTO categoria VALUES (100114014,'Betarraga','Betarraga-100114014','Betarraga-100114014 | Prod: Anuales-100114 | Sector: Agr-1001 | Industria: AGR - 10',100114);</v>
      </c>
    </row>
    <row r="196" spans="1:13" ht="30.6" x14ac:dyDescent="0.3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100114</v>
      </c>
      <c r="F196" s="8" t="str">
        <f>+VLOOKUP(E196,Productos[[Id_producto]:[Codigo]],3,0)</f>
        <v>Tubérculos</v>
      </c>
      <c r="G196" s="13">
        <f t="shared" si="31"/>
        <v>100114015</v>
      </c>
      <c r="H196" s="7">
        <v>15</v>
      </c>
      <c r="I196" s="11" t="s">
        <v>608</v>
      </c>
      <c r="J196" s="40" t="str">
        <f>+Categorias[[#This Row],[Categoría]]&amp;"-"&amp;Categorias[[#This Row],[Id_categoría]]</f>
        <v>Otros tubérculos-100114015</v>
      </c>
      <c r="K196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6" s="9" t="str">
        <f t="shared" si="32"/>
        <v>100114015otros_tuberculos</v>
      </c>
      <c r="M196" s="39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7" spans="1:13" ht="30.6" x14ac:dyDescent="0.3">
      <c r="A197" s="12">
        <f>+A196</f>
        <v>10</v>
      </c>
      <c r="B197" s="8" t="str">
        <f>+VLOOKUP(A197,Industria[],2,0)</f>
        <v>Agricultura y Ganadería</v>
      </c>
      <c r="C197" s="12">
        <f>+C196</f>
        <v>1001</v>
      </c>
      <c r="D197" s="8" t="str">
        <f>+VLOOKUP(C197,Sector[[Id_sector]:[Codigo]],3,0)</f>
        <v>Agricultura</v>
      </c>
      <c r="E197" s="12">
        <f>+IF(H197=1,E196+1,E196)</f>
        <v>100115</v>
      </c>
      <c r="F197" s="8" t="str">
        <f>+VLOOKUP(E197,Productos[[Id_producto]:[Codigo]],3,0)</f>
        <v>Semillas</v>
      </c>
      <c r="G197" s="13">
        <f t="shared" si="31"/>
        <v>100115001</v>
      </c>
      <c r="H197" s="7">
        <v>1</v>
      </c>
      <c r="I197" s="11" t="s">
        <v>609</v>
      </c>
      <c r="J197" s="40" t="str">
        <f>+Categorias[[#This Row],[Categoría]]&amp;"-"&amp;Categorias[[#This Row],[Id_categoría]]</f>
        <v>Semillas de hortalizas-100115001</v>
      </c>
      <c r="K197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7" s="9" t="str">
        <f t="shared" si="32"/>
        <v>100115001semillas_de_hortalizas</v>
      </c>
      <c r="M197" s="39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0.6" x14ac:dyDescent="0.3">
      <c r="A198" s="12">
        <f>+A196</f>
        <v>10</v>
      </c>
      <c r="B198" s="8" t="str">
        <f>+VLOOKUP(A198,Industria[],2,0)</f>
        <v>Agricultura y Ganadería</v>
      </c>
      <c r="C198" s="12">
        <f>+C196</f>
        <v>1001</v>
      </c>
      <c r="D198" s="8" t="str">
        <f>+VLOOKUP(C198,Sector[[Id_sector]:[Codigo]],3,0)</f>
        <v>Agricultura</v>
      </c>
      <c r="E198" s="12">
        <f t="shared" ref="E198:E205" si="34">+IF(H198=1,E197+1,E197)</f>
        <v>100115</v>
      </c>
      <c r="F198" s="8" t="str">
        <f>+VLOOKUP(E198,Productos[[Id_producto]:[Codigo]],3,0)</f>
        <v>Semillas</v>
      </c>
      <c r="G198" s="13">
        <f t="shared" si="31"/>
        <v>100115002</v>
      </c>
      <c r="H198" s="7">
        <v>2</v>
      </c>
      <c r="I198" s="11" t="s">
        <v>610</v>
      </c>
      <c r="J198" s="40" t="str">
        <f>+Categorias[[#This Row],[Categoría]]&amp;"-"&amp;Categorias[[#This Row],[Id_categoría]]</f>
        <v>Semillas de frutas-100115002</v>
      </c>
      <c r="K198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8" s="9" t="str">
        <f t="shared" si="32"/>
        <v>100115002semillas_de_frutas</v>
      </c>
      <c r="M198" s="39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9" spans="1:13" ht="40.799999999999997" x14ac:dyDescent="0.3">
      <c r="A199" s="12">
        <f>+A196</f>
        <v>10</v>
      </c>
      <c r="B199" s="8" t="str">
        <f>+VLOOKUP(A199,Industria[],2,0)</f>
        <v>Agricultura y Ganadería</v>
      </c>
      <c r="C199" s="12">
        <f>+C196</f>
        <v>1001</v>
      </c>
      <c r="D199" s="8" t="str">
        <f>+VLOOKUP(C199,Sector[[Id_sector]:[Codigo]],3,0)</f>
        <v>Agricultura</v>
      </c>
      <c r="E199" s="12">
        <f t="shared" si="34"/>
        <v>100115</v>
      </c>
      <c r="F199" s="8" t="str">
        <f>+VLOOKUP(E199,Productos[[Id_producto]:[Codigo]],3,0)</f>
        <v>Semillas</v>
      </c>
      <c r="G199" s="13">
        <f t="shared" si="31"/>
        <v>100115003</v>
      </c>
      <c r="H199" s="7">
        <v>3</v>
      </c>
      <c r="I199" s="11" t="s">
        <v>611</v>
      </c>
      <c r="J199" s="40" t="str">
        <f>+Categorias[[#This Row],[Categoría]]&amp;"-"&amp;Categorias[[#This Row],[Id_categoría]]</f>
        <v>Otras semillas (cereales, legumbres y oleaginosas)-100115003</v>
      </c>
      <c r="K199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9" s="9" t="str">
        <f t="shared" si="32"/>
        <v>100115003otras_semillas_(cereales,_legumbres_y_oleaginosas)</v>
      </c>
      <c r="M199" s="39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24" x14ac:dyDescent="0.3">
      <c r="A200" s="12">
        <f>+A199</f>
        <v>10</v>
      </c>
      <c r="B200" s="8" t="str">
        <f>+VLOOKUP(A200,Industria[],2,0)</f>
        <v>Agricultura y Ganadería</v>
      </c>
      <c r="C200" s="12">
        <f>+C199</f>
        <v>1001</v>
      </c>
      <c r="D200" s="8" t="str">
        <f>+VLOOKUP(C200,Sector[[Id_sector]:[Codigo]],3,0)</f>
        <v>Agricultura</v>
      </c>
      <c r="E200" s="12">
        <f>+IF(H200=1,E199+1,E199)</f>
        <v>100115</v>
      </c>
      <c r="F200" s="8" t="str">
        <f>+VLOOKUP(E200,Productos[[Id_producto]:[Codigo]],3,0)</f>
        <v>Semillas</v>
      </c>
      <c r="G200" s="13">
        <f>+E200*1000+H200</f>
        <v>100115004</v>
      </c>
      <c r="H200" s="7">
        <v>4</v>
      </c>
      <c r="I200" s="11" t="s">
        <v>125</v>
      </c>
      <c r="J200" s="40" t="str">
        <f>+Categorias[[#This Row],[Categoría]]&amp;"-"&amp;Categorias[[#This Row],[Id_categoría]]</f>
        <v>Otros-100115004</v>
      </c>
      <c r="K200" s="41" t="str">
        <f>+Categorias[[#This Row],[Descripcion]]&amp;" | "&amp;VLOOKUP(Categorias[[#This Row],[Id_producto]],Productos[[Id_producto]:[Auxiliar]],5,0)</f>
        <v>Otros-100115004 | Prod: Semillas-100115 | Sector: Agr-1001 | Industria: AGR - 10</v>
      </c>
      <c r="L200" s="9" t="str">
        <f>+SUBSTITUTE(G200&amp;LOWER(SUBSTITUTE( SUBSTITUTE( SUBSTITUTE( SUBSTITUTE( SUBSTITUTE( SUBSTITUTE( SUBSTITUTE( SUBSTITUTE( SUBSTITUTE( SUBSTITUTE(I200, "á", "a"), "é", "e"), "í", "i"), "ó", "o"), "ú", "u"), "Á", "A"), "É", "E"), "Í", "I"), "Ó", "O"), "Ú", "U"))," ","_")</f>
        <v>100115004otros</v>
      </c>
      <c r="M200" s="39" t="str">
        <f>+"INSERT INTO categoria VALUES ("&amp;G200&amp;",'"&amp;I200&amp;"','"&amp;J200&amp;"','"&amp;K200&amp;"',"&amp;E200&amp;");"</f>
        <v>INSERT INTO categoria VALUES (100115004,'Otros','Otros-100115004','Otros-100115004 | Prod: Semillas-100115 | Sector: Agr-1001 | Industria: AGR - 10',100115);</v>
      </c>
    </row>
    <row r="201" spans="1:13" ht="30.6" x14ac:dyDescent="0.3">
      <c r="A201" s="12">
        <f>+A196</f>
        <v>10</v>
      </c>
      <c r="B201" s="8" t="str">
        <f>+VLOOKUP(A201,Industria[],2,0)</f>
        <v>Agricultura y Ganadería</v>
      </c>
      <c r="C201" s="12">
        <f>+C196</f>
        <v>1001</v>
      </c>
      <c r="D201" s="8" t="str">
        <f>+VLOOKUP(C201,Sector[[Id_sector]:[Codigo]],3,0)</f>
        <v>Agricultura</v>
      </c>
      <c r="E201" s="12">
        <f>+IF(H201=1,E199+1,E199)</f>
        <v>100116</v>
      </c>
      <c r="F201" s="8" t="str">
        <f>+VLOOKUP(E201,Productos[[Id_producto]:[Codigo]],3,0)</f>
        <v>Especias</v>
      </c>
      <c r="G201" s="13">
        <f t="shared" si="31"/>
        <v>100116001</v>
      </c>
      <c r="H201" s="7">
        <v>1</v>
      </c>
      <c r="I201" s="11" t="s">
        <v>135</v>
      </c>
      <c r="J201" s="40" t="str">
        <f>+Categorias[[#This Row],[Categoría]]&amp;"-"&amp;Categorias[[#This Row],[Id_categoría]]</f>
        <v>Especias-100116001</v>
      </c>
      <c r="K201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201" s="9" t="str">
        <f t="shared" si="32"/>
        <v>100116001especias</v>
      </c>
      <c r="M201" s="39" t="str">
        <f t="shared" si="33"/>
        <v>INSERT INTO categoria VALUES (100116001,'Especias','Especias-100116001','Especias-100116001 | Prod: Especias-100116 | Sector: Agr-1001 | Industria: AGR - 10',100116);</v>
      </c>
    </row>
    <row r="202" spans="1:13" ht="40.799999999999997" x14ac:dyDescent="0.3">
      <c r="A202" s="12">
        <f>+A196</f>
        <v>10</v>
      </c>
      <c r="B202" s="8" t="str">
        <f>+VLOOKUP(A202,Industria[],2,0)</f>
        <v>Agricultura y Ganadería</v>
      </c>
      <c r="C202" s="12">
        <f>+C196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100117001</v>
      </c>
      <c r="H202" s="7">
        <v>1</v>
      </c>
      <c r="I202" s="11" t="s">
        <v>612</v>
      </c>
      <c r="J202" s="40" t="str">
        <f>+Categorias[[#This Row],[Categoría]]&amp;"-"&amp;Categorias[[#This Row],[Id_categoría]]</f>
        <v>Plantas para preparar bebidas-100117001</v>
      </c>
      <c r="K202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2" s="9" t="str">
        <f t="shared" si="32"/>
        <v>100117001plantas_para_preparar_bebidas</v>
      </c>
      <c r="M202" s="39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0.6" x14ac:dyDescent="0.3">
      <c r="A203" s="12">
        <f>+A196</f>
        <v>10</v>
      </c>
      <c r="B203" s="8" t="str">
        <f>+VLOOKUP(A203,Industria[],2,0)</f>
        <v>Agricultura y Ganadería</v>
      </c>
      <c r="C203" s="12">
        <f>+C196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100117002</v>
      </c>
      <c r="H203" s="7">
        <v>2</v>
      </c>
      <c r="I203" s="11" t="s">
        <v>613</v>
      </c>
      <c r="J203" s="40" t="str">
        <f>+Categorias[[#This Row],[Categoría]]&amp;"-"&amp;Categorias[[#This Row],[Id_categoría]]</f>
        <v>Plantas de fibra-100117002</v>
      </c>
      <c r="K203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3" s="9" t="str">
        <f t="shared" si="32"/>
        <v>100117002plantas_de_fibra</v>
      </c>
      <c r="M203" s="39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4" spans="1:13" ht="40.799999999999997" x14ac:dyDescent="0.3">
      <c r="A204" s="12">
        <f>+A196</f>
        <v>10</v>
      </c>
      <c r="B204" s="8" t="str">
        <f>+VLOOKUP(A204,Industria[],2,0)</f>
        <v>Agricultura y Ganadería</v>
      </c>
      <c r="C204" s="12">
        <f>+C196</f>
        <v>1001</v>
      </c>
      <c r="D204" s="8" t="str">
        <f>+VLOOKUP(C204,Sector[[Id_sector]:[Codigo]],3,0)</f>
        <v>Agricultura</v>
      </c>
      <c r="E204" s="12">
        <f t="shared" si="34"/>
        <v>100117</v>
      </c>
      <c r="F204" s="8" t="str">
        <f>+VLOOKUP(E204,Productos[[Id_producto]:[Codigo]],3,0)</f>
        <v>Plantas y forraje</v>
      </c>
      <c r="G204" s="13">
        <f t="shared" si="31"/>
        <v>100117003</v>
      </c>
      <c r="H204" s="7">
        <v>3</v>
      </c>
      <c r="I204" s="11" t="s">
        <v>614</v>
      </c>
      <c r="J204" s="40" t="str">
        <f>+Categorias[[#This Row],[Categoría]]&amp;"-"&amp;Categorias[[#This Row],[Id_categoría]]</f>
        <v>Plantas aromáticas, medicinales y farmacéuticas-100117003</v>
      </c>
      <c r="K204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4" s="9" t="str">
        <f t="shared" si="32"/>
        <v>100117003plantas_aromaticas,_medicinales_y_farmaceuticas</v>
      </c>
      <c r="M204" s="39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0.6" x14ac:dyDescent="0.3">
      <c r="A205" s="12">
        <f>+A196</f>
        <v>10</v>
      </c>
      <c r="B205" s="8" t="str">
        <f>+VLOOKUP(A205,Industria[],2,0)</f>
        <v>Agricultura y Ganadería</v>
      </c>
      <c r="C205" s="12">
        <f>+C196</f>
        <v>1001</v>
      </c>
      <c r="D205" s="8" t="str">
        <f>+VLOOKUP(C205,Sector[[Id_sector]:[Codigo]],3,0)</f>
        <v>Agricultura</v>
      </c>
      <c r="E205" s="12">
        <f t="shared" si="34"/>
        <v>100117</v>
      </c>
      <c r="F205" s="8" t="str">
        <f>+VLOOKUP(E205,Productos[[Id_producto]:[Codigo]],3,0)</f>
        <v>Plantas y forraje</v>
      </c>
      <c r="G205" s="13">
        <f t="shared" si="31"/>
        <v>100117004</v>
      </c>
      <c r="H205" s="7">
        <v>4</v>
      </c>
      <c r="I205" s="11" t="s">
        <v>615</v>
      </c>
      <c r="J205" s="40" t="str">
        <f>+Categorias[[#This Row],[Categoría]]&amp;"-"&amp;Categorias[[#This Row],[Id_categoría]]</f>
        <v>Otras plantas-100117004</v>
      </c>
      <c r="K205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5" s="9" t="str">
        <f t="shared" si="32"/>
        <v>100117004otras_plantas</v>
      </c>
      <c r="M205" s="39" t="str">
        <f t="shared" si="33"/>
        <v>INSERT INTO categoria VALUES (100117004,'Otras plantas','Otras plantas-100117004','Otras plantas-100117004 | Prod: Forraje-100117 | Sector: Agr-1001 | Industria: AGR - 10',100117);</v>
      </c>
    </row>
    <row r="206" spans="1:13" ht="30.6" x14ac:dyDescent="0.3">
      <c r="A206" s="12">
        <f>+A205</f>
        <v>10</v>
      </c>
      <c r="B206" s="8" t="str">
        <f>+VLOOKUP(A206,Industria[],2,0)</f>
        <v>Agricultura y Ganadería</v>
      </c>
      <c r="C206" s="12">
        <f>+C205</f>
        <v>1001</v>
      </c>
      <c r="D206" s="8" t="str">
        <f>+VLOOKUP(C206,Sector[[Id_sector]:[Codigo]],3,0)</f>
        <v>Agricultura</v>
      </c>
      <c r="E206" s="12">
        <f>+IF(H206=1,E205+1,E205)</f>
        <v>100117</v>
      </c>
      <c r="F206" s="8" t="str">
        <f>+VLOOKUP(E206,Productos[[Id_producto]:[Codigo]],3,0)</f>
        <v>Plantas y forraje</v>
      </c>
      <c r="G206" s="13">
        <f t="shared" si="31"/>
        <v>100117005</v>
      </c>
      <c r="H206" s="7">
        <v>5</v>
      </c>
      <c r="I206" s="11" t="s">
        <v>616</v>
      </c>
      <c r="J206" s="40" t="str">
        <f>+Categorias[[#This Row],[Categoría]]&amp;"-"&amp;Categorias[[#This Row],[Id_categoría]]</f>
        <v>Flores-100117005</v>
      </c>
      <c r="K206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6" s="9" t="str">
        <f t="shared" si="32"/>
        <v>100117005flores</v>
      </c>
      <c r="M206" s="39" t="str">
        <f t="shared" si="33"/>
        <v>INSERT INTO categoria VALUES (100117005,'Flores','Flores-100117005','Flores-100117005 | Prod: Forraje-100117 | Sector: Agr-1001 | Industria: AGR - 10',100117);</v>
      </c>
    </row>
    <row r="207" spans="1:13" ht="30.6" x14ac:dyDescent="0.3">
      <c r="A207" s="12">
        <f>+A205</f>
        <v>10</v>
      </c>
      <c r="B207" s="8" t="str">
        <f>+VLOOKUP(A207,Industria[],2,0)</f>
        <v>Agricultura y Ganadería</v>
      </c>
      <c r="C207" s="12">
        <f>+C205</f>
        <v>1001</v>
      </c>
      <c r="D207" s="8" t="str">
        <f>+VLOOKUP(C207,Sector[[Id_sector]:[Codigo]],3,0)</f>
        <v>Agricultura</v>
      </c>
      <c r="E207" s="12">
        <f t="shared" ref="E207:E209" si="35">+IF(H207=1,E206+1,E206)</f>
        <v>100117</v>
      </c>
      <c r="F207" s="8" t="str">
        <f>+VLOOKUP(E207,Productos[[Id_producto]:[Codigo]],3,0)</f>
        <v>Plantas y forraje</v>
      </c>
      <c r="G207" s="13">
        <f t="shared" si="31"/>
        <v>100117006</v>
      </c>
      <c r="H207" s="7">
        <v>6</v>
      </c>
      <c r="I207" s="11" t="s">
        <v>137</v>
      </c>
      <c r="J207" s="40" t="str">
        <f>+Categorias[[#This Row],[Categoría]]&amp;"-"&amp;Categorias[[#This Row],[Id_categoría]]</f>
        <v>Forraje-100117006</v>
      </c>
      <c r="K207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7" s="9" t="str">
        <f t="shared" si="32"/>
        <v>100117006forraje</v>
      </c>
      <c r="M207" s="39" t="str">
        <f t="shared" si="33"/>
        <v>INSERT INTO categoria VALUES (100117006,'Forraje','Forraje-100117006','Forraje-100117006 | Prod: Forraje-100117 | Sector: Agr-1001 | Industria: AGR - 10',100117);</v>
      </c>
    </row>
    <row r="208" spans="1:13" ht="40.799999999999997" x14ac:dyDescent="0.3">
      <c r="A208" s="12">
        <f>+A205</f>
        <v>10</v>
      </c>
      <c r="B208" s="8" t="str">
        <f>+VLOOKUP(A208,Industria[],2,0)</f>
        <v>Agricultura y Ganadería</v>
      </c>
      <c r="C208" s="12">
        <f>+C205</f>
        <v>1001</v>
      </c>
      <c r="D208" s="8" t="str">
        <f>+VLOOKUP(C208,Sector[[Id_sector]:[Codigo]],3,0)</f>
        <v>Agricultura</v>
      </c>
      <c r="E208" s="12">
        <f t="shared" si="35"/>
        <v>100118</v>
      </c>
      <c r="F208" s="8" t="str">
        <f>+VLOOKUP(E208,Productos[[Id_producto]:[Codigo]],3,0)</f>
        <v>Mano de Obra Frutícola</v>
      </c>
      <c r="G208" s="13">
        <f t="shared" si="31"/>
        <v>100118001</v>
      </c>
      <c r="H208" s="7">
        <v>1</v>
      </c>
      <c r="I208" s="11" t="s">
        <v>617</v>
      </c>
      <c r="J208" s="40" t="str">
        <f>+Categorias[[#This Row],[Categoría]]&amp;"-"&amp;Categorias[[#This Row],[Id_categoría]]</f>
        <v>Mano de Obra en Industria Frutícola-100118001</v>
      </c>
      <c r="K208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8" s="9" t="str">
        <f t="shared" si="32"/>
        <v>100118001mano_de_obra_en_industria_fruticola</v>
      </c>
      <c r="M208" s="39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0.799999999999997" x14ac:dyDescent="0.3">
      <c r="A209" s="12">
        <f>+A205</f>
        <v>10</v>
      </c>
      <c r="B209" s="8" t="str">
        <f>+VLOOKUP(A209,Industria[],2,0)</f>
        <v>Agricultura y Ganadería</v>
      </c>
      <c r="C209" s="12">
        <f>+C205</f>
        <v>1001</v>
      </c>
      <c r="D209" s="8" t="str">
        <f>+VLOOKUP(C209,Sector[[Id_sector]:[Codigo]],3,0)</f>
        <v>Agricultura</v>
      </c>
      <c r="E209" s="12">
        <f t="shared" si="35"/>
        <v>100118</v>
      </c>
      <c r="F209" s="8" t="str">
        <f>+VLOOKUP(E209,Productos[[Id_producto]:[Codigo]],3,0)</f>
        <v>Mano de Obra Frutícola</v>
      </c>
      <c r="G209" s="13">
        <f t="shared" si="31"/>
        <v>100118002</v>
      </c>
      <c r="H209" s="7">
        <v>2</v>
      </c>
      <c r="I209" s="11" t="s">
        <v>618</v>
      </c>
      <c r="J209" s="40" t="str">
        <f>+Categorias[[#This Row],[Categoría]]&amp;"-"&amp;Categorias[[#This Row],[Id_categoría]]</f>
        <v>Mano de Obra en Predios Frutícolas-100118002</v>
      </c>
      <c r="K209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9" s="9" t="str">
        <f t="shared" si="32"/>
        <v>100118002mano_de_obra_en_predios_fruticolas</v>
      </c>
      <c r="M209" s="39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30.6" x14ac:dyDescent="0.3">
      <c r="A210" s="12">
        <f>+A194</f>
        <v>10</v>
      </c>
      <c r="B210" s="8" t="str">
        <f>+VLOOKUP(A210,Industria[],2,0)</f>
        <v>Agricultura y Ganadería</v>
      </c>
      <c r="C210" s="12">
        <v>1002</v>
      </c>
      <c r="D210" s="8" t="str">
        <f>+VLOOKUP(C210,Sector[[Id_sector]:[Codigo]],3,0)</f>
        <v>Pesca y acuicultura</v>
      </c>
      <c r="E210" s="12">
        <v>100201</v>
      </c>
      <c r="F210" s="8" t="str">
        <f>+VLOOKUP(E210,Productos[[Id_producto]:[Codigo]],3,0)</f>
        <v>Peces</v>
      </c>
      <c r="G210" s="13">
        <f t="shared" si="17"/>
        <v>100201001</v>
      </c>
      <c r="H210" s="7">
        <v>1</v>
      </c>
      <c r="I210" s="11" t="s">
        <v>619</v>
      </c>
      <c r="J210" s="11" t="str">
        <f>+Categorias[[#This Row],[Categoría]]&amp;"-"&amp;Categorias[[#This Row],[Id_categoría]]</f>
        <v>Arenque-100201001</v>
      </c>
      <c r="K210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210" s="9" t="str">
        <f t="shared" si="18"/>
        <v>100201001arenque</v>
      </c>
      <c r="M210" s="28" t="str">
        <f t="shared" si="16"/>
        <v>INSERT INTO categoria VALUES (100201001,'Arenque','Arenque-100201001','Arenque-100201001 | Prod: Marino-100201 | Sector: Pesca-1002 | Industria: AGR - 10',100201);</v>
      </c>
    </row>
    <row r="211" spans="1:13" ht="30.6" x14ac:dyDescent="0.3">
      <c r="A211" s="12">
        <f t="shared" si="19"/>
        <v>10</v>
      </c>
      <c r="B211" s="8" t="str">
        <f>+VLOOKUP(A211,Industria[],2,0)</f>
        <v>Agricultura y Ganadería</v>
      </c>
      <c r="C211" s="12">
        <f t="shared" si="20"/>
        <v>1002</v>
      </c>
      <c r="D211" s="8" t="str">
        <f>+VLOOKUP(C211,Sector[[Id_sector]:[Codigo]],3,0)</f>
        <v>Pesca y acuicultura</v>
      </c>
      <c r="E211" s="12">
        <f t="shared" si="21"/>
        <v>100201</v>
      </c>
      <c r="F211" s="8" t="str">
        <f>+VLOOKUP(E211,Productos[[Id_producto]:[Codigo]],3,0)</f>
        <v>Peces</v>
      </c>
      <c r="G211" s="13">
        <f t="shared" si="17"/>
        <v>100201002</v>
      </c>
      <c r="H211" s="7">
        <v>2</v>
      </c>
      <c r="I211" s="11" t="s">
        <v>620</v>
      </c>
      <c r="J211" s="11" t="str">
        <f>+Categorias[[#This Row],[Categoría]]&amp;"-"&amp;Categorias[[#This Row],[Id_categoría]]</f>
        <v>Merluza-100201002</v>
      </c>
      <c r="K211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211" s="9" t="str">
        <f t="shared" si="18"/>
        <v>100201002merluza</v>
      </c>
      <c r="M211" s="28" t="str">
        <f t="shared" si="16"/>
        <v>INSERT INTO categoria VALUES (100201002,'Merluza','Merluza-100201002','Merluza-100201002 | Prod: Marino-100201 | Sector: Pesca-1002 | Industria: AGR - 10',100201);</v>
      </c>
    </row>
    <row r="212" spans="1:13" ht="30.6" x14ac:dyDescent="0.3">
      <c r="A212" s="12">
        <f t="shared" si="19"/>
        <v>10</v>
      </c>
      <c r="B212" s="8" t="str">
        <f>+VLOOKUP(A212,Industria[],2,0)</f>
        <v>Agricultura y Ganadería</v>
      </c>
      <c r="C212" s="12">
        <f t="shared" si="20"/>
        <v>1002</v>
      </c>
      <c r="D212" s="8" t="str">
        <f>+VLOOKUP(C212,Sector[[Id_sector]:[Codigo]],3,0)</f>
        <v>Pesca y acuicultura</v>
      </c>
      <c r="E212" s="12">
        <f t="shared" si="21"/>
        <v>100201</v>
      </c>
      <c r="F212" s="8" t="str">
        <f>+VLOOKUP(E212,Productos[[Id_producto]:[Codigo]],3,0)</f>
        <v>Peces</v>
      </c>
      <c r="G212" s="13">
        <f t="shared" si="17"/>
        <v>100201003</v>
      </c>
      <c r="H212" s="7">
        <v>3</v>
      </c>
      <c r="I212" s="11" t="s">
        <v>621</v>
      </c>
      <c r="J212" s="11" t="str">
        <f>+Categorias[[#This Row],[Categoría]]&amp;"-"&amp;Categorias[[#This Row],[Id_categoría]]</f>
        <v>Sardina-100201003</v>
      </c>
      <c r="K212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212" s="9" t="str">
        <f t="shared" si="18"/>
        <v>100201003sardina</v>
      </c>
      <c r="M212" s="28" t="str">
        <f t="shared" si="16"/>
        <v>INSERT INTO categoria VALUES (100201003,'Sardina','Sardina-100201003','Sardina-100201003 | Prod: Marino-100201 | Sector: Pesca-1002 | Industria: AGR - 10',100201);</v>
      </c>
    </row>
    <row r="213" spans="1:13" ht="30.6" x14ac:dyDescent="0.3">
      <c r="A213" s="12">
        <f t="shared" si="19"/>
        <v>10</v>
      </c>
      <c r="B213" s="8" t="str">
        <f>+VLOOKUP(A213,Industria[],2,0)</f>
        <v>Agricultura y Ganadería</v>
      </c>
      <c r="C213" s="12">
        <f t="shared" si="20"/>
        <v>1002</v>
      </c>
      <c r="D213" s="8" t="str">
        <f>+VLOOKUP(C213,Sector[[Id_sector]:[Codigo]],3,0)</f>
        <v>Pesca y acuicultura</v>
      </c>
      <c r="E213" s="12">
        <f t="shared" si="21"/>
        <v>100201</v>
      </c>
      <c r="F213" s="8" t="str">
        <f>+VLOOKUP(E213,Productos[[Id_producto]:[Codigo]],3,0)</f>
        <v>Peces</v>
      </c>
      <c r="G213" s="13">
        <f t="shared" si="17"/>
        <v>100201004</v>
      </c>
      <c r="H213" s="7">
        <v>4</v>
      </c>
      <c r="I213" s="11" t="s">
        <v>622</v>
      </c>
      <c r="J213" s="11" t="str">
        <f>+Categorias[[#This Row],[Categoría]]&amp;"-"&amp;Categorias[[#This Row],[Id_categoría]]</f>
        <v>Atún-100201004</v>
      </c>
      <c r="K213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13" s="9" t="str">
        <f t="shared" si="18"/>
        <v>100201004atun</v>
      </c>
      <c r="M213" s="28" t="str">
        <f t="shared" si="16"/>
        <v>INSERT INTO categoria VALUES (100201004,'Atún','Atún-100201004','Atún-100201004 | Prod: Marino-100201 | Sector: Pesca-1002 | Industria: AGR - 10',100201);</v>
      </c>
    </row>
    <row r="214" spans="1:13" ht="30.6" x14ac:dyDescent="0.3">
      <c r="A214" s="12">
        <f t="shared" si="19"/>
        <v>10</v>
      </c>
      <c r="B214" s="8" t="str">
        <f>+VLOOKUP(A214,Industria[],2,0)</f>
        <v>Agricultura y Ganadería</v>
      </c>
      <c r="C214" s="12">
        <f t="shared" si="20"/>
        <v>1002</v>
      </c>
      <c r="D214" s="8" t="str">
        <f>+VLOOKUP(C214,Sector[[Id_sector]:[Codigo]],3,0)</f>
        <v>Pesca y acuicultura</v>
      </c>
      <c r="E214" s="12">
        <f t="shared" si="21"/>
        <v>100201</v>
      </c>
      <c r="F214" s="8" t="str">
        <f>+VLOOKUP(E214,Productos[[Id_producto]:[Codigo]],3,0)</f>
        <v>Peces</v>
      </c>
      <c r="G214" s="13">
        <f t="shared" si="17"/>
        <v>100201005</v>
      </c>
      <c r="H214" s="7">
        <v>5</v>
      </c>
      <c r="I214" s="11" t="s">
        <v>623</v>
      </c>
      <c r="J214" s="11" t="str">
        <f>+Categorias[[#This Row],[Categoría]]&amp;"-"&amp;Categorias[[#This Row],[Id_categoría]]</f>
        <v>Rodaballo-100201005</v>
      </c>
      <c r="K214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14" s="9" t="str">
        <f t="shared" si="18"/>
        <v>100201005rodaballo</v>
      </c>
      <c r="M214" s="28" t="str">
        <f t="shared" si="16"/>
        <v>INSERT INTO categoria VALUES (100201005,'Rodaballo','Rodaballo-100201005','Rodaballo-100201005 | Prod: Marino-100201 | Sector: Pesca-1002 | Industria: AGR - 10',100201);</v>
      </c>
    </row>
    <row r="215" spans="1:13" ht="30.6" x14ac:dyDescent="0.3">
      <c r="A215" s="12">
        <f t="shared" si="19"/>
        <v>10</v>
      </c>
      <c r="B215" s="8" t="str">
        <f>+VLOOKUP(A215,Industria[],2,0)</f>
        <v>Agricultura y Ganadería</v>
      </c>
      <c r="C215" s="12">
        <f t="shared" si="20"/>
        <v>1002</v>
      </c>
      <c r="D215" s="8" t="str">
        <f>+VLOOKUP(C215,Sector[[Id_sector]:[Codigo]],3,0)</f>
        <v>Pesca y acuicultura</v>
      </c>
      <c r="E215" s="12">
        <f t="shared" si="21"/>
        <v>100201</v>
      </c>
      <c r="F215" s="8" t="str">
        <f>+VLOOKUP(E215,Productos[[Id_producto]:[Codigo]],3,0)</f>
        <v>Peces</v>
      </c>
      <c r="G215" s="13">
        <f t="shared" si="17"/>
        <v>100201006</v>
      </c>
      <c r="H215" s="7">
        <v>6</v>
      </c>
      <c r="I215" s="11" t="s">
        <v>624</v>
      </c>
      <c r="J215" s="11" t="str">
        <f>+Categorias[[#This Row],[Categoría]]&amp;"-"&amp;Categorias[[#This Row],[Id_categoría]]</f>
        <v>Lisa-100201006</v>
      </c>
      <c r="K215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15" s="9" t="str">
        <f t="shared" si="18"/>
        <v>100201006lisa</v>
      </c>
      <c r="M215" s="28" t="str">
        <f t="shared" si="16"/>
        <v>INSERT INTO categoria VALUES (100201006,'Lisa','Lisa-100201006','Lisa-100201006 | Prod: Marino-100201 | Sector: Pesca-1002 | Industria: AGR - 10',100201);</v>
      </c>
    </row>
    <row r="216" spans="1:13" ht="30.6" x14ac:dyDescent="0.3">
      <c r="A216" s="12">
        <f t="shared" si="19"/>
        <v>10</v>
      </c>
      <c r="B216" s="8" t="str">
        <f>+VLOOKUP(A216,Industria[],2,0)</f>
        <v>Agricultura y Ganadería</v>
      </c>
      <c r="C216" s="12">
        <f t="shared" si="20"/>
        <v>1002</v>
      </c>
      <c r="D216" s="8" t="str">
        <f>+VLOOKUP(C216,Sector[[Id_sector]:[Codigo]],3,0)</f>
        <v>Pesca y acuicultura</v>
      </c>
      <c r="E216" s="12">
        <f t="shared" si="21"/>
        <v>100201</v>
      </c>
      <c r="F216" s="8" t="str">
        <f>+VLOOKUP(E216,Productos[[Id_producto]:[Codigo]],3,0)</f>
        <v>Peces</v>
      </c>
      <c r="G216" s="13">
        <f t="shared" si="17"/>
        <v>100201007</v>
      </c>
      <c r="H216" s="7">
        <v>7</v>
      </c>
      <c r="I216" s="11" t="s">
        <v>625</v>
      </c>
      <c r="J216" s="11" t="str">
        <f>+Categorias[[#This Row],[Categoría]]&amp;"-"&amp;Categorias[[#This Row],[Id_categoría]]</f>
        <v>Anchoa-100201007</v>
      </c>
      <c r="K216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16" s="9" t="str">
        <f t="shared" si="18"/>
        <v>100201007anchoa</v>
      </c>
      <c r="M216" s="28" t="str">
        <f t="shared" si="16"/>
        <v>INSERT INTO categoria VALUES (100201007,'Anchoa','Anchoa-100201007','Anchoa-100201007 | Prod: Marino-100201 | Sector: Pesca-1002 | Industria: AGR - 10',100201);</v>
      </c>
    </row>
    <row r="217" spans="1:13" ht="30.6" x14ac:dyDescent="0.3">
      <c r="A217" s="12">
        <f t="shared" si="19"/>
        <v>10</v>
      </c>
      <c r="B217" s="8" t="str">
        <f>+VLOOKUP(A217,Industria[],2,0)</f>
        <v>Agricultura y Ganadería</v>
      </c>
      <c r="C217" s="12">
        <f t="shared" si="20"/>
        <v>1002</v>
      </c>
      <c r="D217" s="8" t="str">
        <f>+VLOOKUP(C217,Sector[[Id_sector]:[Codigo]],3,0)</f>
        <v>Pesca y acuicultura</v>
      </c>
      <c r="E217" s="12">
        <f t="shared" si="21"/>
        <v>100201</v>
      </c>
      <c r="F217" s="8" t="str">
        <f>+VLOOKUP(E217,Productos[[Id_producto]:[Codigo]],3,0)</f>
        <v>Peces</v>
      </c>
      <c r="G217" s="13">
        <f t="shared" si="17"/>
        <v>100201008</v>
      </c>
      <c r="H217" s="7">
        <v>8</v>
      </c>
      <c r="I217" s="11" t="s">
        <v>626</v>
      </c>
      <c r="J217" s="11" t="str">
        <f>+Categorias[[#This Row],[Categoría]]&amp;"-"&amp;Categorias[[#This Row],[Id_categoría]]</f>
        <v>Salmón-100201008</v>
      </c>
      <c r="K217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17" s="9" t="str">
        <f t="shared" si="18"/>
        <v>100201008salmon</v>
      </c>
      <c r="M217" s="28" t="str">
        <f t="shared" si="16"/>
        <v>INSERT INTO categoria VALUES (100201008,'Salmón','Salmón-100201008','Salmón-100201008 | Prod: Marino-100201 | Sector: Pesca-1002 | Industria: AGR - 10',100201);</v>
      </c>
    </row>
    <row r="218" spans="1:13" ht="30.6" x14ac:dyDescent="0.3">
      <c r="A218" s="12">
        <f t="shared" si="19"/>
        <v>10</v>
      </c>
      <c r="B218" s="8" t="str">
        <f>+VLOOKUP(A218,Industria[],2,0)</f>
        <v>Agricultura y Ganadería</v>
      </c>
      <c r="C218" s="12">
        <f t="shared" si="20"/>
        <v>1002</v>
      </c>
      <c r="D218" s="8" t="str">
        <f>+VLOOKUP(C218,Sector[[Id_sector]:[Codigo]],3,0)</f>
        <v>Pesca y acuicultura</v>
      </c>
      <c r="E218" s="12">
        <f t="shared" si="21"/>
        <v>100201</v>
      </c>
      <c r="F218" s="8" t="str">
        <f>+VLOOKUP(E218,Productos[[Id_producto]:[Codigo]],3,0)</f>
        <v>Peces</v>
      </c>
      <c r="G218" s="13">
        <f t="shared" si="17"/>
        <v>100201009</v>
      </c>
      <c r="H218" s="7">
        <v>9</v>
      </c>
      <c r="I218" s="11" t="s">
        <v>627</v>
      </c>
      <c r="J218" s="11" t="str">
        <f>+Categorias[[#This Row],[Categoría]]&amp;"-"&amp;Categorias[[#This Row],[Id_categoría]]</f>
        <v>Carpa-100201009</v>
      </c>
      <c r="K218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18" s="9" t="str">
        <f t="shared" si="18"/>
        <v>100201009carpa</v>
      </c>
      <c r="M218" s="28" t="str">
        <f t="shared" si="16"/>
        <v>INSERT INTO categoria VALUES (100201009,'Carpa','Carpa-100201009','Carpa-100201009 | Prod: Marino-100201 | Sector: Pesca-1002 | Industria: AGR - 10',100201);</v>
      </c>
    </row>
    <row r="219" spans="1:13" ht="30.6" x14ac:dyDescent="0.3">
      <c r="A219" s="12">
        <f t="shared" si="19"/>
        <v>10</v>
      </c>
      <c r="B219" s="8" t="str">
        <f>+VLOOKUP(A219,Industria[],2,0)</f>
        <v>Agricultura y Ganadería</v>
      </c>
      <c r="C219" s="12">
        <f t="shared" si="20"/>
        <v>1002</v>
      </c>
      <c r="D219" s="8" t="str">
        <f>+VLOOKUP(C219,Sector[[Id_sector]:[Codigo]],3,0)</f>
        <v>Pesca y acuicultura</v>
      </c>
      <c r="E219" s="12">
        <f t="shared" si="21"/>
        <v>100201</v>
      </c>
      <c r="F219" s="8" t="str">
        <f>+VLOOKUP(E219,Productos[[Id_producto]:[Codigo]],3,0)</f>
        <v>Peces</v>
      </c>
      <c r="G219" s="13">
        <f t="shared" si="17"/>
        <v>100201010</v>
      </c>
      <c r="H219" s="7">
        <v>10</v>
      </c>
      <c r="I219" s="11" t="s">
        <v>628</v>
      </c>
      <c r="J219" s="11" t="str">
        <f>+Categorias[[#This Row],[Categoría]]&amp;"-"&amp;Categorias[[#This Row],[Id_categoría]]</f>
        <v>Tilapia-100201010</v>
      </c>
      <c r="K219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19" s="9" t="str">
        <f t="shared" si="18"/>
        <v>100201010tilapia</v>
      </c>
      <c r="M219" s="28" t="str">
        <f t="shared" ref="M219:M365" si="36">+"INSERT INTO categoria VALUES ("&amp;G219&amp;",'"&amp;I219&amp;"','"&amp;J219&amp;"','"&amp;K219&amp;"',"&amp;E219&amp;");"</f>
        <v>INSERT INTO categoria VALUES (100201010,'Tilapia','Tilapia-100201010','Tilapia-100201010 | Prod: Marino-100201 | Sector: Pesca-1002 | Industria: AGR - 10',100201);</v>
      </c>
    </row>
    <row r="220" spans="1:13" ht="30.6" x14ac:dyDescent="0.3">
      <c r="A220" s="12">
        <f t="shared" si="19"/>
        <v>10</v>
      </c>
      <c r="B220" s="8" t="str">
        <f>+VLOOKUP(A220,Industria[],2,0)</f>
        <v>Agricultura y Ganadería</v>
      </c>
      <c r="C220" s="12">
        <f t="shared" si="20"/>
        <v>1002</v>
      </c>
      <c r="D220" s="8" t="str">
        <f>+VLOOKUP(C220,Sector[[Id_sector]:[Codigo]],3,0)</f>
        <v>Pesca y acuicultura</v>
      </c>
      <c r="E220" s="12">
        <f t="shared" si="21"/>
        <v>100201</v>
      </c>
      <c r="F220" s="8" t="str">
        <f>+VLOOKUP(E220,Productos[[Id_producto]:[Codigo]],3,0)</f>
        <v>Peces</v>
      </c>
      <c r="G220" s="13">
        <f t="shared" ref="G220:G366" si="37">+E220*1000+H220</f>
        <v>100201011</v>
      </c>
      <c r="H220" s="7">
        <v>11</v>
      </c>
      <c r="I220" s="11" t="s">
        <v>629</v>
      </c>
      <c r="J220" s="11" t="str">
        <f>+Categorias[[#This Row],[Categoría]]&amp;"-"&amp;Categorias[[#This Row],[Id_categoría]]</f>
        <v>Anguila-100201011</v>
      </c>
      <c r="K220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20" s="9" t="str">
        <f t="shared" ref="L220:L366" si="38"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100201011anguila</v>
      </c>
      <c r="M220" s="28" t="str">
        <f t="shared" si="36"/>
        <v>INSERT INTO categoria VALUES (100201011,'Anguila','Anguila-100201011','Anguila-100201011 | Prod: Marino-100201 | Sector: Pesca-1002 | Industria: AGR - 10',100201);</v>
      </c>
    </row>
    <row r="221" spans="1:13" ht="30.6" x14ac:dyDescent="0.3">
      <c r="A221" s="12">
        <f t="shared" ref="A221:A367" si="39">+A220</f>
        <v>10</v>
      </c>
      <c r="B221" s="8" t="str">
        <f>+VLOOKUP(A221,Industria[],2,0)</f>
        <v>Agricultura y Ganadería</v>
      </c>
      <c r="C221" s="12">
        <f t="shared" ref="C221:C367" si="40">+C220</f>
        <v>1002</v>
      </c>
      <c r="D221" s="8" t="str">
        <f>+VLOOKUP(C221,Sector[[Id_sector]:[Codigo]],3,0)</f>
        <v>Pesca y acuicultura</v>
      </c>
      <c r="E221" s="12">
        <f t="shared" si="21"/>
        <v>100201</v>
      </c>
      <c r="F221" s="8" t="str">
        <f>+VLOOKUP(E221,Productos[[Id_producto]:[Codigo]],3,0)</f>
        <v>Peces</v>
      </c>
      <c r="G221" s="13">
        <f t="shared" si="37"/>
        <v>100201012</v>
      </c>
      <c r="H221" s="7">
        <v>12</v>
      </c>
      <c r="I221" s="11" t="s">
        <v>630</v>
      </c>
      <c r="J221" s="11" t="str">
        <f>+Categorias[[#This Row],[Categoría]]&amp;"-"&amp;Categorias[[#This Row],[Id_categoría]]</f>
        <v>Pangasius-100201012</v>
      </c>
      <c r="K221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21" s="9" t="str">
        <f t="shared" si="38"/>
        <v>100201012pangasius</v>
      </c>
      <c r="M221" s="28" t="str">
        <f t="shared" si="36"/>
        <v>INSERT INTO categoria VALUES (100201012,'Pangasius','Pangasius-100201012','Pangasius-100201012 | Prod: Marino-100201 | Sector: Pesca-1002 | Industria: AGR - 10',100201);</v>
      </c>
    </row>
    <row r="222" spans="1:13" ht="30.6" x14ac:dyDescent="0.3">
      <c r="A222" s="12">
        <f t="shared" si="39"/>
        <v>10</v>
      </c>
      <c r="B222" s="8" t="str">
        <f>+VLOOKUP(A222,Industria[],2,0)</f>
        <v>Agricultura y Ganadería</v>
      </c>
      <c r="C222" s="12">
        <f t="shared" si="40"/>
        <v>1002</v>
      </c>
      <c r="D222" s="8" t="str">
        <f>+VLOOKUP(C222,Sector[[Id_sector]:[Codigo]],3,0)</f>
        <v>Pesca y acuicultura</v>
      </c>
      <c r="E222" s="12">
        <f t="shared" si="21"/>
        <v>100201</v>
      </c>
      <c r="F222" s="8" t="str">
        <f>+VLOOKUP(E222,Productos[[Id_producto]:[Codigo]],3,0)</f>
        <v>Peces</v>
      </c>
      <c r="G222" s="13">
        <f t="shared" si="37"/>
        <v>100201013</v>
      </c>
      <c r="H222" s="7">
        <v>13</v>
      </c>
      <c r="I222" s="11" t="s">
        <v>631</v>
      </c>
      <c r="J222" s="11" t="str">
        <f>+Categorias[[#This Row],[Categoría]]&amp;"-"&amp;Categorias[[#This Row],[Id_categoría]]</f>
        <v>Anchoveta-100201013</v>
      </c>
      <c r="K222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22" s="9" t="str">
        <f t="shared" si="38"/>
        <v>100201013anchoveta</v>
      </c>
      <c r="M222" s="28" t="str">
        <f t="shared" si="36"/>
        <v>INSERT INTO categoria VALUES (100201013,'Anchoveta','Anchoveta-100201013','Anchoveta-100201013 | Prod: Marino-100201 | Sector: Pesca-1002 | Industria: AGR - 10',100201);</v>
      </c>
    </row>
    <row r="223" spans="1:13" ht="30.6" x14ac:dyDescent="0.3">
      <c r="A223" s="12">
        <f t="shared" si="39"/>
        <v>10</v>
      </c>
      <c r="B223" s="8" t="str">
        <f>+VLOOKUP(A223,Industria[],2,0)</f>
        <v>Agricultura y Ganadería</v>
      </c>
      <c r="C223" s="12">
        <f t="shared" si="40"/>
        <v>1002</v>
      </c>
      <c r="D223" s="8" t="str">
        <f>+VLOOKUP(C223,Sector[[Id_sector]:[Codigo]],3,0)</f>
        <v>Pesca y acuicultura</v>
      </c>
      <c r="E223" s="12">
        <f t="shared" si="21"/>
        <v>100201</v>
      </c>
      <c r="F223" s="8" t="str">
        <f>+VLOOKUP(E223,Productos[[Id_producto]:[Codigo]],3,0)</f>
        <v>Peces</v>
      </c>
      <c r="G223" s="13">
        <f t="shared" si="37"/>
        <v>100201014</v>
      </c>
      <c r="H223" s="7">
        <v>14</v>
      </c>
      <c r="I223" s="11" t="s">
        <v>632</v>
      </c>
      <c r="J223" s="11" t="str">
        <f>+Categorias[[#This Row],[Categoría]]&amp;"-"&amp;Categorias[[#This Row],[Id_categoría]]</f>
        <v>Jurel-100201014</v>
      </c>
      <c r="K223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23" s="9" t="str">
        <f t="shared" si="38"/>
        <v>100201014jurel</v>
      </c>
      <c r="M223" s="28" t="str">
        <f t="shared" si="36"/>
        <v>INSERT INTO categoria VALUES (100201014,'Jurel','Jurel-100201014','Jurel-100201014 | Prod: Marino-100201 | Sector: Pesca-1002 | Industria: AGR - 10',100201);</v>
      </c>
    </row>
    <row r="224" spans="1:13" ht="30.6" x14ac:dyDescent="0.3">
      <c r="A224" s="12">
        <f t="shared" si="39"/>
        <v>10</v>
      </c>
      <c r="B224" s="8" t="str">
        <f>+VLOOKUP(A224,Industria[],2,0)</f>
        <v>Agricultura y Ganadería</v>
      </c>
      <c r="C224" s="12">
        <f t="shared" si="40"/>
        <v>1002</v>
      </c>
      <c r="D224" s="8" t="str">
        <f>+VLOOKUP(C224,Sector[[Id_sector]:[Codigo]],3,0)</f>
        <v>Pesca y acuicultura</v>
      </c>
      <c r="E224" s="12">
        <f t="shared" si="21"/>
        <v>100201</v>
      </c>
      <c r="F224" s="8" t="str">
        <f>+VLOOKUP(E224,Productos[[Id_producto]:[Codigo]],3,0)</f>
        <v>Peces</v>
      </c>
      <c r="G224" s="13">
        <f t="shared" si="37"/>
        <v>100201015</v>
      </c>
      <c r="H224" s="7">
        <v>15</v>
      </c>
      <c r="I224" s="11" t="s">
        <v>633</v>
      </c>
      <c r="J224" s="11" t="str">
        <f>+Categorias[[#This Row],[Categoría]]&amp;"-"&amp;Categorias[[#This Row],[Id_categoría]]</f>
        <v>Bacalao-100201015</v>
      </c>
      <c r="K224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24" s="9" t="str">
        <f t="shared" si="38"/>
        <v>100201015bacalao</v>
      </c>
      <c r="M224" s="28" t="str">
        <f t="shared" si="36"/>
        <v>INSERT INTO categoria VALUES (100201015,'Bacalao','Bacalao-100201015','Bacalao-100201015 | Prod: Marino-100201 | Sector: Pesca-1002 | Industria: AGR - 10',100201);</v>
      </c>
    </row>
    <row r="225" spans="1:13" ht="30.6" x14ac:dyDescent="0.3">
      <c r="A225" s="12">
        <f t="shared" si="39"/>
        <v>10</v>
      </c>
      <c r="B225" s="8" t="str">
        <f>+VLOOKUP(A225,Industria[],2,0)</f>
        <v>Agricultura y Ganadería</v>
      </c>
      <c r="C225" s="12">
        <f t="shared" si="40"/>
        <v>1002</v>
      </c>
      <c r="D225" s="8" t="str">
        <f>+VLOOKUP(C225,Sector[[Id_sector]:[Codigo]],3,0)</f>
        <v>Pesca y acuicultura</v>
      </c>
      <c r="E225" s="12">
        <f t="shared" si="21"/>
        <v>100201</v>
      </c>
      <c r="F225" s="8" t="str">
        <f>+VLOOKUP(E225,Productos[[Id_producto]:[Codigo]],3,0)</f>
        <v>Peces</v>
      </c>
      <c r="G225" s="13">
        <f t="shared" si="37"/>
        <v>100201016</v>
      </c>
      <c r="H225" s="7">
        <v>16</v>
      </c>
      <c r="I225" s="11" t="s">
        <v>634</v>
      </c>
      <c r="J225" s="11" t="str">
        <f>+Categorias[[#This Row],[Categoría]]&amp;"-"&amp;Categorias[[#This Row],[Id_categoría]]</f>
        <v>Trucha-100201016</v>
      </c>
      <c r="K225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25" s="9" t="str">
        <f t="shared" si="38"/>
        <v>100201016trucha</v>
      </c>
      <c r="M225" s="28" t="str">
        <f t="shared" si="36"/>
        <v>INSERT INTO categoria VALUES (100201016,'Trucha','Trucha-100201016','Trucha-100201016 | Prod: Marino-100201 | Sector: Pesca-1002 | Industria: AGR - 10',100201);</v>
      </c>
    </row>
    <row r="226" spans="1:13" ht="30.6" x14ac:dyDescent="0.3">
      <c r="A226" s="12">
        <f t="shared" si="39"/>
        <v>10</v>
      </c>
      <c r="B226" s="8" t="str">
        <f>+VLOOKUP(A226,Industria[],2,0)</f>
        <v>Agricultura y Ganadería</v>
      </c>
      <c r="C226" s="12">
        <f t="shared" si="40"/>
        <v>1002</v>
      </c>
      <c r="D226" s="8" t="str">
        <f>+VLOOKUP(C226,Sector[[Id_sector]:[Codigo]],3,0)</f>
        <v>Pesca y acuicultura</v>
      </c>
      <c r="E226" s="12">
        <f t="shared" si="21"/>
        <v>100201</v>
      </c>
      <c r="F226" s="8" t="str">
        <f>+VLOOKUP(E226,Productos[[Id_producto]:[Codigo]],3,0)</f>
        <v>Peces</v>
      </c>
      <c r="G226" s="13">
        <f t="shared" si="37"/>
        <v>100201017</v>
      </c>
      <c r="H226" s="7">
        <v>17</v>
      </c>
      <c r="I226" s="11" t="s">
        <v>635</v>
      </c>
      <c r="J226" s="11" t="str">
        <f>+Categorias[[#This Row],[Categoría]]&amp;"-"&amp;Categorias[[#This Row],[Id_categoría]]</f>
        <v>Congrio-100201017</v>
      </c>
      <c r="K226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26" s="9" t="str">
        <f t="shared" si="38"/>
        <v>100201017congrio</v>
      </c>
      <c r="M226" s="28" t="str">
        <f t="shared" si="36"/>
        <v>INSERT INTO categoria VALUES (100201017,'Congrio','Congrio-100201017','Congrio-100201017 | Prod: Marino-100201 | Sector: Pesca-1002 | Industria: AGR - 10',100201);</v>
      </c>
    </row>
    <row r="227" spans="1:13" ht="30.6" x14ac:dyDescent="0.3">
      <c r="A227" s="12">
        <f t="shared" si="39"/>
        <v>10</v>
      </c>
      <c r="B227" s="8" t="str">
        <f>+VLOOKUP(A227,Industria[],2,0)</f>
        <v>Agricultura y Ganadería</v>
      </c>
      <c r="C227" s="12">
        <f t="shared" si="40"/>
        <v>1002</v>
      </c>
      <c r="D227" s="8" t="str">
        <f>+VLOOKUP(C227,Sector[[Id_sector]:[Codigo]],3,0)</f>
        <v>Pesca y acuicultura</v>
      </c>
      <c r="E227" s="12">
        <f t="shared" si="21"/>
        <v>100201</v>
      </c>
      <c r="F227" s="8" t="str">
        <f>+VLOOKUP(E227,Productos[[Id_producto]:[Codigo]],3,0)</f>
        <v>Peces</v>
      </c>
      <c r="G227" s="13">
        <f t="shared" si="37"/>
        <v>100201018</v>
      </c>
      <c r="H227" s="7">
        <v>18</v>
      </c>
      <c r="I227" s="11" t="s">
        <v>636</v>
      </c>
      <c r="J227" s="11" t="str">
        <f>+Categorias[[#This Row],[Categoría]]&amp;"-"&amp;Categorias[[#This Row],[Id_categoría]]</f>
        <v>Caballa-100201018</v>
      </c>
      <c r="K227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27" s="9" t="str">
        <f t="shared" si="38"/>
        <v>100201018caballa</v>
      </c>
      <c r="M227" s="28" t="str">
        <f t="shared" si="36"/>
        <v>INSERT INTO categoria VALUES (100201018,'Caballa','Caballa-100201018','Caballa-100201018 | Prod: Marino-100201 | Sector: Pesca-1002 | Industria: AGR - 10',100201);</v>
      </c>
    </row>
    <row r="228" spans="1:13" ht="30.6" x14ac:dyDescent="0.3">
      <c r="A228" s="12">
        <f t="shared" si="39"/>
        <v>10</v>
      </c>
      <c r="B228" s="8" t="str">
        <f>+VLOOKUP(A228,Industria[],2,0)</f>
        <v>Agricultura y Ganadería</v>
      </c>
      <c r="C228" s="12">
        <f t="shared" si="40"/>
        <v>1002</v>
      </c>
      <c r="D228" s="8" t="str">
        <f>+VLOOKUP(C228,Sector[[Id_sector]:[Codigo]],3,0)</f>
        <v>Pesca y acuicultura</v>
      </c>
      <c r="E228" s="12">
        <f t="shared" si="21"/>
        <v>100201</v>
      </c>
      <c r="F228" s="8" t="str">
        <f>+VLOOKUP(E228,Productos[[Id_producto]:[Codigo]],3,0)</f>
        <v>Peces</v>
      </c>
      <c r="G228" s="13">
        <f t="shared" si="37"/>
        <v>100201019</v>
      </c>
      <c r="H228" s="7">
        <v>19</v>
      </c>
      <c r="I228" s="11" t="s">
        <v>637</v>
      </c>
      <c r="J228" s="11" t="str">
        <f>+Categorias[[#This Row],[Categoría]]&amp;"-"&amp;Categorias[[#This Row],[Id_categoría]]</f>
        <v>Albacora-100201019</v>
      </c>
      <c r="K228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28" s="9" t="str">
        <f t="shared" si="38"/>
        <v>100201019albacora</v>
      </c>
      <c r="M228" s="28" t="str">
        <f t="shared" si="36"/>
        <v>INSERT INTO categoria VALUES (100201019,'Albacora','Albacora-100201019','Albacora-100201019 | Prod: Marino-100201 | Sector: Pesca-1002 | Industria: AGR - 10',100201);</v>
      </c>
    </row>
    <row r="229" spans="1:13" ht="30.6" x14ac:dyDescent="0.3">
      <c r="A229" s="12">
        <f t="shared" si="39"/>
        <v>10</v>
      </c>
      <c r="B229" s="8" t="str">
        <f>+VLOOKUP(A229,Industria[],2,0)</f>
        <v>Agricultura y Ganadería</v>
      </c>
      <c r="C229" s="12">
        <f t="shared" si="40"/>
        <v>1002</v>
      </c>
      <c r="D229" s="8" t="str">
        <f>+VLOOKUP(C229,Sector[[Id_sector]:[Codigo]],3,0)</f>
        <v>Pesca y acuicultura</v>
      </c>
      <c r="E229" s="12">
        <f t="shared" si="21"/>
        <v>100201</v>
      </c>
      <c r="F229" s="8" t="str">
        <f>+VLOOKUP(E229,Productos[[Id_producto]:[Codigo]],3,0)</f>
        <v>Peces</v>
      </c>
      <c r="G229" s="13">
        <f t="shared" si="37"/>
        <v>100201020</v>
      </c>
      <c r="H229" s="7">
        <v>20</v>
      </c>
      <c r="I229" s="11" t="s">
        <v>638</v>
      </c>
      <c r="J229" s="11" t="str">
        <f>+Categorias[[#This Row],[Categoría]]&amp;"-"&amp;Categorias[[#This Row],[Id_categoría]]</f>
        <v>Reineta-100201020</v>
      </c>
      <c r="K229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29" s="9" t="str">
        <f t="shared" si="38"/>
        <v>100201020reineta</v>
      </c>
      <c r="M229" s="28" t="str">
        <f t="shared" si="36"/>
        <v>INSERT INTO categoria VALUES (100201020,'Reineta','Reineta-100201020','Reineta-100201020 | Prod: Marino-100201 | Sector: Pesca-1002 | Industria: AGR - 10',100201);</v>
      </c>
    </row>
    <row r="230" spans="1:13" ht="30.6" x14ac:dyDescent="0.3">
      <c r="A230" s="12">
        <f t="shared" si="39"/>
        <v>10</v>
      </c>
      <c r="B230" s="8" t="str">
        <f>+VLOOKUP(A230,Industria[],2,0)</f>
        <v>Agricultura y Ganadería</v>
      </c>
      <c r="C230" s="12">
        <f t="shared" si="40"/>
        <v>1002</v>
      </c>
      <c r="D230" s="8" t="str">
        <f>+VLOOKUP(C230,Sector[[Id_sector]:[Codigo]],3,0)</f>
        <v>Pesca y acuicultura</v>
      </c>
      <c r="E230" s="12">
        <f t="shared" ref="E230:E376" si="41">+IF(H230=1,E229+1,E229)</f>
        <v>100201</v>
      </c>
      <c r="F230" s="8" t="str">
        <f>+VLOOKUP(E230,Productos[[Id_producto]:[Codigo]],3,0)</f>
        <v>Peces</v>
      </c>
      <c r="G230" s="13">
        <f t="shared" si="37"/>
        <v>100201021</v>
      </c>
      <c r="H230" s="7">
        <v>21</v>
      </c>
      <c r="I230" s="11" t="s">
        <v>639</v>
      </c>
      <c r="J230" s="11" t="str">
        <f>+Categorias[[#This Row],[Categoría]]&amp;"-"&amp;Categorias[[#This Row],[Id_categoría]]</f>
        <v>Sierra-100201021</v>
      </c>
      <c r="K230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30" s="9" t="str">
        <f t="shared" si="38"/>
        <v>100201021sierra</v>
      </c>
      <c r="M230" s="28" t="str">
        <f t="shared" si="36"/>
        <v>INSERT INTO categoria VALUES (100201021,'Sierra','Sierra-100201021','Sierra-100201021 | Prod: Marino-100201 | Sector: Pesca-1002 | Industria: AGR - 10',100201);</v>
      </c>
    </row>
    <row r="231" spans="1:13" ht="30.6" x14ac:dyDescent="0.3">
      <c r="A231" s="12">
        <f t="shared" si="39"/>
        <v>10</v>
      </c>
      <c r="B231" s="8" t="str">
        <f>+VLOOKUP(A231,Industria[],2,0)</f>
        <v>Agricultura y Ganadería</v>
      </c>
      <c r="C231" s="12">
        <f t="shared" si="40"/>
        <v>1002</v>
      </c>
      <c r="D231" s="8" t="str">
        <f>+VLOOKUP(C231,Sector[[Id_sector]:[Codigo]],3,0)</f>
        <v>Pesca y acuicultura</v>
      </c>
      <c r="E231" s="12">
        <f t="shared" si="41"/>
        <v>100201</v>
      </c>
      <c r="F231" s="8" t="str">
        <f>+VLOOKUP(E231,Productos[[Id_producto]:[Codigo]],3,0)</f>
        <v>Peces</v>
      </c>
      <c r="G231" s="13">
        <f t="shared" si="37"/>
        <v>100201022</v>
      </c>
      <c r="H231" s="7">
        <v>22</v>
      </c>
      <c r="I231" s="11" t="s">
        <v>640</v>
      </c>
      <c r="J231" s="11" t="str">
        <f>+Categorias[[#This Row],[Categoría]]&amp;"-"&amp;Categorias[[#This Row],[Id_categoría]]</f>
        <v>Corvina-100201022</v>
      </c>
      <c r="K231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31" s="9" t="str">
        <f t="shared" si="38"/>
        <v>100201022corvina</v>
      </c>
      <c r="M231" s="28" t="str">
        <f t="shared" si="36"/>
        <v>INSERT INTO categoria VALUES (100201022,'Corvina','Corvina-100201022','Corvina-100201022 | Prod: Marino-100201 | Sector: Pesca-1002 | Industria: AGR - 10',100201);</v>
      </c>
    </row>
    <row r="232" spans="1:13" ht="30.6" x14ac:dyDescent="0.3">
      <c r="A232" s="12">
        <f>+A231</f>
        <v>10</v>
      </c>
      <c r="B232" s="8" t="str">
        <f>+VLOOKUP(A232,Industria[],2,0)</f>
        <v>Agricultura y Ganadería</v>
      </c>
      <c r="C232" s="12">
        <f>+C231</f>
        <v>1002</v>
      </c>
      <c r="D232" s="8" t="str">
        <f>+VLOOKUP(C232,Sector[[Id_sector]:[Codigo]],3,0)</f>
        <v>Pesca y acuicultura</v>
      </c>
      <c r="E232" s="12">
        <f>+IF(H232=1,E231+1,E231)</f>
        <v>100201</v>
      </c>
      <c r="F232" s="8" t="str">
        <f>+VLOOKUP(E232,Productos[[Id_producto]:[Codigo]],3,0)</f>
        <v>Peces</v>
      </c>
      <c r="G232" s="13">
        <f t="shared" si="37"/>
        <v>100201023</v>
      </c>
      <c r="H232" s="7">
        <v>23</v>
      </c>
      <c r="I232" s="11" t="s">
        <v>641</v>
      </c>
      <c r="J232" s="11" t="str">
        <f>+Categorias[[#This Row],[Categoría]]&amp;"-"&amp;Categorias[[#This Row],[Id_categoría]]</f>
        <v>Pejerrey-100201023</v>
      </c>
      <c r="K232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32" s="9" t="str">
        <f t="shared" si="38"/>
        <v>100201023pejerrey</v>
      </c>
      <c r="M232" s="28" t="str">
        <f t="shared" si="36"/>
        <v>INSERT INTO categoria VALUES (100201023,'Pejerrey','Pejerrey-100201023','Pejerrey-100201023 | Prod: Marino-100201 | Sector: Pesca-1002 | Industria: AGR - 10',100201);</v>
      </c>
    </row>
    <row r="233" spans="1:13" ht="30.6" x14ac:dyDescent="0.3">
      <c r="A233" s="12">
        <f>+A232</f>
        <v>10</v>
      </c>
      <c r="B233" s="8" t="str">
        <f>+VLOOKUP(A233,Industria[],2,0)</f>
        <v>Agricultura y Ganadería</v>
      </c>
      <c r="C233" s="12">
        <f>+C232</f>
        <v>1002</v>
      </c>
      <c r="D233" s="8" t="str">
        <f>+VLOOKUP(C233,Sector[[Id_sector]:[Codigo]],3,0)</f>
        <v>Pesca y acuicultura</v>
      </c>
      <c r="E233" s="12">
        <f>+IF(H233=1,E232+1,E232)</f>
        <v>100201</v>
      </c>
      <c r="F233" s="8" t="str">
        <f>+VLOOKUP(E233,Productos[[Id_producto]:[Codigo]],3,0)</f>
        <v>Peces</v>
      </c>
      <c r="G233" s="13">
        <f t="shared" ref="G233:G264" si="42">+E233*1000+H233</f>
        <v>100201024</v>
      </c>
      <c r="H233" s="7">
        <v>24</v>
      </c>
      <c r="I233" s="11" t="s">
        <v>642</v>
      </c>
      <c r="J233" s="40" t="str">
        <f>+Categorias[[#This Row],[Categoría]]&amp;"-"&amp;Categorias[[#This Row],[Id_categoría]]</f>
        <v>Bacaladillo o Mote-100201024</v>
      </c>
      <c r="K233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33" s="9" t="str">
        <f t="shared" ref="L233:L264" si="43">+SUBSTITUTE(G233&amp;LOWER(SUBSTITUTE( SUBSTITUTE( SUBSTITUTE( SUBSTITUTE( SUBSTITUTE( SUBSTITUTE( SUBSTITUTE( SUBSTITUTE( SUBSTITUTE( SUBSTITUTE(I233, "á", "a"), "é", "e"), "í", "i"), "ó", "o"), "ú", "u"), "Á", "A"), "É", "E"), "Í", "I"), "Ó", "O"), "Ú", "U"))," ","_")</f>
        <v>100201024bacaladillo_o_mote</v>
      </c>
      <c r="M233" s="39" t="str">
        <f t="shared" ref="M233:M264" si="44">+"INSERT INTO categoria VALUES ("&amp;G233&amp;",'"&amp;I233&amp;"','"&amp;J233&amp;"','"&amp;K233&amp;"',"&amp;E233&amp;");"</f>
        <v>INSERT INTO categoria VALUES (100201024,'Bacaladillo o Mote','Bacaladillo o Mote-100201024','Bacaladillo o Mote-100201024 | Prod: Marino-100201 | Sector: Pesca-1002 | Industria: AGR - 10',100201);</v>
      </c>
    </row>
    <row r="234" spans="1:13" ht="30.6" x14ac:dyDescent="0.3">
      <c r="A234" s="12">
        <f>+A233</f>
        <v>10</v>
      </c>
      <c r="B234" s="8" t="str">
        <f>+VLOOKUP(A234,Industria[],2,0)</f>
        <v>Agricultura y Ganadería</v>
      </c>
      <c r="C234" s="12">
        <f>+C233</f>
        <v>1002</v>
      </c>
      <c r="D234" s="8" t="str">
        <f>+VLOOKUP(C234,Sector[[Id_sector]:[Codigo]],3,0)</f>
        <v>Pesca y acuicultura</v>
      </c>
      <c r="E234" s="12">
        <f>+IF(H234=1,E233+1,E233)</f>
        <v>100201</v>
      </c>
      <c r="F234" s="8" t="str">
        <f>+VLOOKUP(E234,Productos[[Id_producto]:[Codigo]],3,0)</f>
        <v>Peces</v>
      </c>
      <c r="G234" s="13">
        <f t="shared" si="42"/>
        <v>100201025</v>
      </c>
      <c r="H234" s="7">
        <v>25</v>
      </c>
      <c r="I234" s="11" t="s">
        <v>643</v>
      </c>
      <c r="J234" s="40" t="str">
        <f>+Categorias[[#This Row],[Categoría]]&amp;"-"&amp;Categorias[[#This Row],[Id_categoría]]</f>
        <v>Tritre-100201025</v>
      </c>
      <c r="K234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34" s="9" t="str">
        <f t="shared" si="43"/>
        <v>100201025tritre</v>
      </c>
      <c r="M234" s="39" t="str">
        <f t="shared" si="44"/>
        <v>INSERT INTO categoria VALUES (100201025,'Tritre','Tritre-100201025','Tritre-100201025 | Prod: Marino-100201 | Sector: Pesca-1002 | Industria: AGR - 10',100201);</v>
      </c>
    </row>
    <row r="235" spans="1:13" ht="30.6" x14ac:dyDescent="0.3">
      <c r="A235" s="12">
        <f>+A233</f>
        <v>10</v>
      </c>
      <c r="B235" s="8" t="str">
        <f>+VLOOKUP(A235,Industria[],2,0)</f>
        <v>Agricultura y Ganadería</v>
      </c>
      <c r="C235" s="12">
        <f>+C233</f>
        <v>1002</v>
      </c>
      <c r="D235" s="8" t="str">
        <f>+VLOOKUP(C235,Sector[[Id_sector]:[Codigo]],3,0)</f>
        <v>Pesca y acuicultura</v>
      </c>
      <c r="E235" s="12">
        <f>+IF(H235=1,E233+1,E233)</f>
        <v>100201</v>
      </c>
      <c r="F235" s="8" t="str">
        <f>+VLOOKUP(E235,Productos[[Id_producto]:[Codigo]],3,0)</f>
        <v>Peces</v>
      </c>
      <c r="G235" s="13">
        <f t="shared" si="42"/>
        <v>100201026</v>
      </c>
      <c r="H235" s="7">
        <v>26</v>
      </c>
      <c r="I235" s="11" t="s">
        <v>644</v>
      </c>
      <c r="J235" s="40" t="str">
        <f>+Categorias[[#This Row],[Categoría]]&amp;"-"&amp;Categorias[[#This Row],[Id_categoría]]</f>
        <v>Pampanito-100201026</v>
      </c>
      <c r="K235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35" s="9" t="str">
        <f t="shared" si="43"/>
        <v>100201026pampanito</v>
      </c>
      <c r="M235" s="39" t="str">
        <f t="shared" si="44"/>
        <v>INSERT INTO categoria VALUES (100201026,'Pampanito','Pampanito-100201026','Pampanito-100201026 | Prod: Marino-100201 | Sector: Pesca-1002 | Industria: AGR - 10',100201);</v>
      </c>
    </row>
    <row r="236" spans="1:13" ht="30.6" x14ac:dyDescent="0.3">
      <c r="A236" s="12">
        <f>+A233</f>
        <v>10</v>
      </c>
      <c r="B236" s="8" t="str">
        <f>+VLOOKUP(A236,Industria[],2,0)</f>
        <v>Agricultura y Ganadería</v>
      </c>
      <c r="C236" s="12">
        <f>+C233</f>
        <v>1002</v>
      </c>
      <c r="D236" s="8" t="str">
        <f>+VLOOKUP(C236,Sector[[Id_sector]:[Codigo]],3,0)</f>
        <v>Pesca y acuicultura</v>
      </c>
      <c r="E236" s="12">
        <f>+IF(H236=1,E233+1,E233)</f>
        <v>100201</v>
      </c>
      <c r="F236" s="8" t="str">
        <f>+VLOOKUP(E236,Productos[[Id_producto]:[Codigo]],3,0)</f>
        <v>Peces</v>
      </c>
      <c r="G236" s="13">
        <f t="shared" si="42"/>
        <v>100201027</v>
      </c>
      <c r="H236" s="7">
        <v>27</v>
      </c>
      <c r="I236" s="11" t="s">
        <v>140</v>
      </c>
      <c r="J236" s="40" t="str">
        <f>+Categorias[[#This Row],[Categoría]]&amp;"-"&amp;Categorias[[#This Row],[Id_categoría]]</f>
        <v>Peces-100201027</v>
      </c>
      <c r="K236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36" s="9" t="str">
        <f t="shared" si="43"/>
        <v>100201027peces</v>
      </c>
      <c r="M236" s="39" t="str">
        <f t="shared" si="44"/>
        <v>INSERT INTO categoria VALUES (100201027,'Peces','Peces-100201027','Peces-100201027 | Prod: Marino-100201 | Sector: Pesca-1002 | Industria: AGR - 10',100201);</v>
      </c>
    </row>
    <row r="237" spans="1:13" ht="30.6" x14ac:dyDescent="0.3">
      <c r="A237" s="12">
        <f>+A236</f>
        <v>10</v>
      </c>
      <c r="B237" s="8" t="str">
        <f>+VLOOKUP(A237,Industria[],2,0)</f>
        <v>Agricultura y Ganadería</v>
      </c>
      <c r="C237" s="12">
        <f>+C236</f>
        <v>1002</v>
      </c>
      <c r="D237" s="8" t="str">
        <f>+VLOOKUP(C237,Sector[[Id_sector]:[Codigo]],3,0)</f>
        <v>Pesca y acuicultura</v>
      </c>
      <c r="E237" s="12">
        <f>+IF(H237=1,E236+1,E236)</f>
        <v>100201</v>
      </c>
      <c r="F237" s="8" t="str">
        <f>+VLOOKUP(E237,Productos[[Id_producto]:[Codigo]],3,0)</f>
        <v>Peces</v>
      </c>
      <c r="G237" s="13">
        <f t="shared" si="42"/>
        <v>100201028</v>
      </c>
      <c r="H237" s="7">
        <v>28</v>
      </c>
      <c r="I237" s="11" t="s">
        <v>645</v>
      </c>
      <c r="J237" s="40" t="str">
        <f>+Categorias[[#This Row],[Categoría]]&amp;"-"&amp;Categorias[[#This Row],[Id_categoría]]</f>
        <v>Acha-100201028</v>
      </c>
      <c r="K237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37" s="9" t="str">
        <f t="shared" si="43"/>
        <v>100201028acha</v>
      </c>
      <c r="M237" s="39" t="str">
        <f t="shared" si="44"/>
        <v>INSERT INTO categoria VALUES (100201028,'Acha','Acha-100201028','Acha-100201028 | Prod: Marino-100201 | Sector: Pesca-1002 | Industria: AGR - 10',100201);</v>
      </c>
    </row>
    <row r="238" spans="1:13" ht="30.6" x14ac:dyDescent="0.3">
      <c r="A238" s="12">
        <f>+A236</f>
        <v>10</v>
      </c>
      <c r="B238" s="8" t="str">
        <f>+VLOOKUP(A238,Industria[],2,0)</f>
        <v>Agricultura y Ganadería</v>
      </c>
      <c r="C238" s="12">
        <f>+C236</f>
        <v>1002</v>
      </c>
      <c r="D238" s="8" t="str">
        <f>+VLOOKUP(C238,Sector[[Id_sector]:[Codigo]],3,0)</f>
        <v>Pesca y acuicultura</v>
      </c>
      <c r="E238" s="12">
        <f>+IF(H238=1,E236+1,E236)</f>
        <v>100201</v>
      </c>
      <c r="F238" s="8" t="str">
        <f>+VLOOKUP(E238,Productos[[Id_producto]:[Codigo]],3,0)</f>
        <v>Peces</v>
      </c>
      <c r="G238" s="13">
        <f t="shared" si="42"/>
        <v>100201029</v>
      </c>
      <c r="H238" s="7">
        <v>29</v>
      </c>
      <c r="I238" s="11" t="s">
        <v>646</v>
      </c>
      <c r="J238" s="40" t="str">
        <f>+Categorias[[#This Row],[Categoría]]&amp;"-"&amp;Categorias[[#This Row],[Id_categoría]]</f>
        <v>Agujilla-100201029</v>
      </c>
      <c r="K238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38" s="9" t="str">
        <f t="shared" si="43"/>
        <v>100201029agujilla</v>
      </c>
      <c r="M238" s="39" t="str">
        <f t="shared" si="44"/>
        <v>INSERT INTO categoria VALUES (100201029,'Agujilla','Agujilla-100201029','Agujilla-100201029 | Prod: Marino-100201 | Sector: Pesca-1002 | Industria: AGR - 10',100201);</v>
      </c>
    </row>
    <row r="239" spans="1:13" ht="30.6" x14ac:dyDescent="0.3">
      <c r="A239" s="12">
        <f>+A236</f>
        <v>10</v>
      </c>
      <c r="B239" s="8" t="str">
        <f>+VLOOKUP(A239,Industria[],2,0)</f>
        <v>Agricultura y Ganadería</v>
      </c>
      <c r="C239" s="12">
        <f>+C236</f>
        <v>1002</v>
      </c>
      <c r="D239" s="8" t="str">
        <f>+VLOOKUP(C239,Sector[[Id_sector]:[Codigo]],3,0)</f>
        <v>Pesca y acuicultura</v>
      </c>
      <c r="E239" s="12">
        <f>+IF(H239=1,E236+1,E236)</f>
        <v>100201</v>
      </c>
      <c r="F239" s="8" t="str">
        <f>+VLOOKUP(E239,Productos[[Id_producto]:[Codigo]],3,0)</f>
        <v>Peces</v>
      </c>
      <c r="G239" s="13">
        <f t="shared" si="42"/>
        <v>100201030</v>
      </c>
      <c r="H239" s="7">
        <v>30</v>
      </c>
      <c r="I239" s="11" t="s">
        <v>647</v>
      </c>
      <c r="J239" s="40" t="str">
        <f>+Categorias[[#This Row],[Categoría]]&amp;"-"&amp;Categorias[[#This Row],[Id_categoría]]</f>
        <v>Alfonsino-100201030</v>
      </c>
      <c r="K239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39" s="9" t="str">
        <f t="shared" si="43"/>
        <v>100201030alfonsino</v>
      </c>
      <c r="M239" s="39" t="str">
        <f t="shared" si="44"/>
        <v>INSERT INTO categoria VALUES (100201030,'Alfonsino','Alfonsino-100201030','Alfonsino-100201030 | Prod: Marino-100201 | Sector: Pesca-1002 | Industria: AGR - 10',100201);</v>
      </c>
    </row>
    <row r="240" spans="1:13" ht="30.6" x14ac:dyDescent="0.3">
      <c r="A240" s="12">
        <f>+A236</f>
        <v>10</v>
      </c>
      <c r="B240" s="8" t="str">
        <f>+VLOOKUP(A240,Industria[],2,0)</f>
        <v>Agricultura y Ganadería</v>
      </c>
      <c r="C240" s="12">
        <f>+C236</f>
        <v>1002</v>
      </c>
      <c r="D240" s="8" t="str">
        <f>+VLOOKUP(C240,Sector[[Id_sector]:[Codigo]],3,0)</f>
        <v>Pesca y acuicultura</v>
      </c>
      <c r="E240" s="12">
        <f>+IF(H240=1,E236+1,E236)</f>
        <v>100201</v>
      </c>
      <c r="F240" s="8" t="str">
        <f>+VLOOKUP(E240,Productos[[Id_producto]:[Codigo]],3,0)</f>
        <v>Peces</v>
      </c>
      <c r="G240" s="13">
        <f t="shared" si="42"/>
        <v>100201031</v>
      </c>
      <c r="H240" s="7">
        <v>31</v>
      </c>
      <c r="I240" s="11" t="s">
        <v>648</v>
      </c>
      <c r="J240" s="40" t="str">
        <f>+Categorias[[#This Row],[Categoría]]&amp;"-"&amp;Categorias[[#This Row],[Id_categoría]]</f>
        <v>Apañado-100201031</v>
      </c>
      <c r="K240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40" s="9" t="str">
        <f t="shared" si="43"/>
        <v>100201031apañado</v>
      </c>
      <c r="M240" s="39" t="str">
        <f t="shared" si="44"/>
        <v>INSERT INTO categoria VALUES (100201031,'Apañado','Apañado-100201031','Apañado-100201031 | Prod: Marino-100201 | Sector: Pesca-1002 | Industria: AGR - 10',100201);</v>
      </c>
    </row>
    <row r="241" spans="1:13" ht="30.6" x14ac:dyDescent="0.3">
      <c r="A241" s="12">
        <f>+A236</f>
        <v>10</v>
      </c>
      <c r="B241" s="8" t="str">
        <f>+VLOOKUP(A241,Industria[],2,0)</f>
        <v>Agricultura y Ganadería</v>
      </c>
      <c r="C241" s="12">
        <f>+C236</f>
        <v>1002</v>
      </c>
      <c r="D241" s="8" t="str">
        <f>+VLOOKUP(C241,Sector[[Id_sector]:[Codigo]],3,0)</f>
        <v>Pesca y acuicultura</v>
      </c>
      <c r="E241" s="12">
        <f>+IF(H241=1,E236+1,E236)</f>
        <v>100201</v>
      </c>
      <c r="F241" s="8" t="str">
        <f>+VLOOKUP(E241,Productos[[Id_producto]:[Codigo]],3,0)</f>
        <v>Peces</v>
      </c>
      <c r="G241" s="13">
        <f t="shared" si="42"/>
        <v>100201032</v>
      </c>
      <c r="H241" s="7">
        <v>32</v>
      </c>
      <c r="I241" s="11" t="s">
        <v>649</v>
      </c>
      <c r="J241" s="40" t="str">
        <f>+Categorias[[#This Row],[Categoría]]&amp;"-"&amp;Categorias[[#This Row],[Id_categoría]]</f>
        <v>Ayanque-100201032</v>
      </c>
      <c r="K241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41" s="9" t="str">
        <f t="shared" si="43"/>
        <v>100201032ayanque</v>
      </c>
      <c r="M241" s="39" t="str">
        <f t="shared" si="44"/>
        <v>INSERT INTO categoria VALUES (100201032,'Ayanque','Ayanque-100201032','Ayanque-100201032 | Prod: Marino-100201 | Sector: Pesca-1002 | Industria: AGR - 10',100201);</v>
      </c>
    </row>
    <row r="242" spans="1:13" ht="30.6" x14ac:dyDescent="0.3">
      <c r="A242" s="12">
        <f>+A236</f>
        <v>10</v>
      </c>
      <c r="B242" s="8" t="str">
        <f>+VLOOKUP(A242,Industria[],2,0)</f>
        <v>Agricultura y Ganadería</v>
      </c>
      <c r="C242" s="12">
        <f>+C236</f>
        <v>1002</v>
      </c>
      <c r="D242" s="8" t="str">
        <f>+VLOOKUP(C242,Sector[[Id_sector]:[Codigo]],3,0)</f>
        <v>Pesca y acuicultura</v>
      </c>
      <c r="E242" s="12">
        <f>+IF(H242=1,E236+1,E236)</f>
        <v>100201</v>
      </c>
      <c r="F242" s="8" t="str">
        <f>+VLOOKUP(E242,Productos[[Id_producto]:[Codigo]],3,0)</f>
        <v>Peces</v>
      </c>
      <c r="G242" s="13">
        <f t="shared" si="42"/>
        <v>100201033</v>
      </c>
      <c r="H242" s="7">
        <v>33</v>
      </c>
      <c r="I242" s="11" t="s">
        <v>650</v>
      </c>
      <c r="J242" s="40" t="str">
        <f>+Categorias[[#This Row],[Categoría]]&amp;"-"&amp;Categorias[[#This Row],[Id_categoría]]</f>
        <v>Azulejo-100201033</v>
      </c>
      <c r="K242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42" s="9" t="str">
        <f t="shared" si="43"/>
        <v>100201033azulejo</v>
      </c>
      <c r="M242" s="39" t="str">
        <f t="shared" si="44"/>
        <v>INSERT INTO categoria VALUES (100201033,'Azulejo','Azulejo-100201033','Azulejo-100201033 | Prod: Marino-100201 | Sector: Pesca-1002 | Industria: AGR - 10',100201);</v>
      </c>
    </row>
    <row r="243" spans="1:13" ht="30.6" x14ac:dyDescent="0.3">
      <c r="A243" s="12">
        <f>+A236</f>
        <v>10</v>
      </c>
      <c r="B243" s="8" t="str">
        <f>+VLOOKUP(A243,Industria[],2,0)</f>
        <v>Agricultura y Ganadería</v>
      </c>
      <c r="C243" s="12">
        <f>+C236</f>
        <v>1002</v>
      </c>
      <c r="D243" s="8" t="str">
        <f>+VLOOKUP(C243,Sector[[Id_sector]:[Codigo]],3,0)</f>
        <v>Pesca y acuicultura</v>
      </c>
      <c r="E243" s="12">
        <f>+IF(H243=1,E236+1,E236)</f>
        <v>100201</v>
      </c>
      <c r="F243" s="8" t="str">
        <f>+VLOOKUP(E243,Productos[[Id_producto]:[Codigo]],3,0)</f>
        <v>Peces</v>
      </c>
      <c r="G243" s="13">
        <f t="shared" si="42"/>
        <v>100201034</v>
      </c>
      <c r="H243" s="7">
        <v>34</v>
      </c>
      <c r="I243" s="11" t="s">
        <v>651</v>
      </c>
      <c r="J243" s="40" t="str">
        <f>+Categorias[[#This Row],[Categoría]]&amp;"-"&amp;Categorias[[#This Row],[Id_categoría]]</f>
        <v>Besugo-100201034</v>
      </c>
      <c r="K243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43" s="9" t="str">
        <f t="shared" si="43"/>
        <v>100201034besugo</v>
      </c>
      <c r="M243" s="39" t="str">
        <f t="shared" si="44"/>
        <v>INSERT INTO categoria VALUES (100201034,'Besugo','Besugo-100201034','Besugo-100201034 | Prod: Marino-100201 | Sector: Pesca-1002 | Industria: AGR - 10',100201);</v>
      </c>
    </row>
    <row r="244" spans="1:13" ht="30.6" x14ac:dyDescent="0.3">
      <c r="A244" s="12">
        <f>+A236</f>
        <v>10</v>
      </c>
      <c r="B244" s="8" t="str">
        <f>+VLOOKUP(A244,Industria[],2,0)</f>
        <v>Agricultura y Ganadería</v>
      </c>
      <c r="C244" s="12">
        <f>+C236</f>
        <v>1002</v>
      </c>
      <c r="D244" s="8" t="str">
        <f>+VLOOKUP(C244,Sector[[Id_sector]:[Codigo]],3,0)</f>
        <v>Pesca y acuicultura</v>
      </c>
      <c r="E244" s="12">
        <f>+IF(H244=1,E236+1,E236)</f>
        <v>100201</v>
      </c>
      <c r="F244" s="8" t="str">
        <f>+VLOOKUP(E244,Productos[[Id_producto]:[Codigo]],3,0)</f>
        <v>Peces</v>
      </c>
      <c r="G244" s="13">
        <f t="shared" si="42"/>
        <v>100201035</v>
      </c>
      <c r="H244" s="7">
        <v>35</v>
      </c>
      <c r="I244" s="11" t="s">
        <v>652</v>
      </c>
      <c r="J244" s="40" t="str">
        <f>+Categorias[[#This Row],[Categoría]]&amp;"-"&amp;Categorias[[#This Row],[Id_categoría]]</f>
        <v>Blanquillo-100201035</v>
      </c>
      <c r="K244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44" s="9" t="str">
        <f t="shared" si="43"/>
        <v>100201035blanquillo</v>
      </c>
      <c r="M244" s="39" t="str">
        <f t="shared" si="44"/>
        <v>INSERT INTO categoria VALUES (100201035,'Blanquillo','Blanquillo-100201035','Blanquillo-100201035 | Prod: Marino-100201 | Sector: Pesca-1002 | Industria: AGR - 10',100201);</v>
      </c>
    </row>
    <row r="245" spans="1:13" ht="30.6" x14ac:dyDescent="0.3">
      <c r="A245" s="12">
        <f>+A236</f>
        <v>10</v>
      </c>
      <c r="B245" s="8" t="str">
        <f>+VLOOKUP(A245,Industria[],2,0)</f>
        <v>Agricultura y Ganadería</v>
      </c>
      <c r="C245" s="12">
        <f>+C236</f>
        <v>1002</v>
      </c>
      <c r="D245" s="8" t="str">
        <f>+VLOOKUP(C245,Sector[[Id_sector]:[Codigo]],3,0)</f>
        <v>Pesca y acuicultura</v>
      </c>
      <c r="E245" s="12">
        <f>+IF(H245=1,E236+1,E236)</f>
        <v>100201</v>
      </c>
      <c r="F245" s="8" t="str">
        <f>+VLOOKUP(E245,Productos[[Id_producto]:[Codigo]],3,0)</f>
        <v>Peces</v>
      </c>
      <c r="G245" s="13">
        <f t="shared" si="42"/>
        <v>100201036</v>
      </c>
      <c r="H245" s="7">
        <v>36</v>
      </c>
      <c r="I245" s="11" t="s">
        <v>653</v>
      </c>
      <c r="J245" s="40" t="str">
        <f>+Categorias[[#This Row],[Categoría]]&amp;"-"&amp;Categorias[[#This Row],[Id_categoría]]</f>
        <v>Bonito-100201036</v>
      </c>
      <c r="K245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45" s="9" t="str">
        <f t="shared" si="43"/>
        <v>100201036bonito</v>
      </c>
      <c r="M245" s="39" t="str">
        <f t="shared" si="44"/>
        <v>INSERT INTO categoria VALUES (100201036,'Bonito','Bonito-100201036','Bonito-100201036 | Prod: Marino-100201 | Sector: Pesca-1002 | Industria: AGR - 10',100201);</v>
      </c>
    </row>
    <row r="246" spans="1:13" ht="30.6" x14ac:dyDescent="0.3">
      <c r="A246" s="12">
        <f>+A236</f>
        <v>10</v>
      </c>
      <c r="B246" s="8" t="str">
        <f>+VLOOKUP(A246,Industria[],2,0)</f>
        <v>Agricultura y Ganadería</v>
      </c>
      <c r="C246" s="12">
        <f>+C236</f>
        <v>1002</v>
      </c>
      <c r="D246" s="8" t="str">
        <f>+VLOOKUP(C246,Sector[[Id_sector]:[Codigo]],3,0)</f>
        <v>Pesca y acuicultura</v>
      </c>
      <c r="E246" s="12">
        <f>+IF(H246=1,E236+1,E236)</f>
        <v>100201</v>
      </c>
      <c r="F246" s="8" t="str">
        <f>+VLOOKUP(E246,Productos[[Id_producto]:[Codigo]],3,0)</f>
        <v>Peces</v>
      </c>
      <c r="G246" s="13">
        <f t="shared" si="42"/>
        <v>100201037</v>
      </c>
      <c r="H246" s="7">
        <v>37</v>
      </c>
      <c r="I246" s="11" t="s">
        <v>654</v>
      </c>
      <c r="J246" s="40" t="str">
        <f>+Categorias[[#This Row],[Categoría]]&amp;"-"&amp;Categorias[[#This Row],[Id_categoría]]</f>
        <v>Breca O Bilagay-100201037</v>
      </c>
      <c r="K246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46" s="9" t="str">
        <f t="shared" si="43"/>
        <v>100201037breca_o_bilagay</v>
      </c>
      <c r="M246" s="39" t="str">
        <f t="shared" si="44"/>
        <v>INSERT INTO categoria VALUES (100201037,'Breca O Bilagay','Breca O Bilagay-100201037','Breca O Bilagay-100201037 | Prod: Marino-100201 | Sector: Pesca-1002 | Industria: AGR - 10',100201);</v>
      </c>
    </row>
    <row r="247" spans="1:13" ht="30.6" x14ac:dyDescent="0.3">
      <c r="A247" s="12">
        <f>+A236</f>
        <v>10</v>
      </c>
      <c r="B247" s="8" t="str">
        <f>+VLOOKUP(A247,Industria[],2,0)</f>
        <v>Agricultura y Ganadería</v>
      </c>
      <c r="C247" s="12">
        <f>+C236</f>
        <v>1002</v>
      </c>
      <c r="D247" s="8" t="str">
        <f>+VLOOKUP(C247,Sector[[Id_sector]:[Codigo]],3,0)</f>
        <v>Pesca y acuicultura</v>
      </c>
      <c r="E247" s="12">
        <f>+IF(H247=1,E236+1,E236)</f>
        <v>100201</v>
      </c>
      <c r="F247" s="8" t="str">
        <f>+VLOOKUP(E247,Productos[[Id_producto]:[Codigo]],3,0)</f>
        <v>Peces</v>
      </c>
      <c r="G247" s="13">
        <f t="shared" si="42"/>
        <v>100201038</v>
      </c>
      <c r="H247" s="7">
        <v>38</v>
      </c>
      <c r="I247" s="11" t="s">
        <v>655</v>
      </c>
      <c r="J247" s="40" t="str">
        <f>+Categorias[[#This Row],[Categoría]]&amp;"-"&amp;Categorias[[#This Row],[Id_categoría]]</f>
        <v>Brotula-100201038</v>
      </c>
      <c r="K247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47" s="9" t="str">
        <f t="shared" si="43"/>
        <v>100201038brotula</v>
      </c>
      <c r="M247" s="39" t="str">
        <f t="shared" si="44"/>
        <v>INSERT INTO categoria VALUES (100201038,'Brotula','Brotula-100201038','Brotula-100201038 | Prod: Marino-100201 | Sector: Pesca-1002 | Industria: AGR - 10',100201);</v>
      </c>
    </row>
    <row r="248" spans="1:13" ht="30.6" x14ac:dyDescent="0.3">
      <c r="A248" s="12">
        <f>+A236</f>
        <v>10</v>
      </c>
      <c r="B248" s="8" t="str">
        <f>+VLOOKUP(A248,Industria[],2,0)</f>
        <v>Agricultura y Ganadería</v>
      </c>
      <c r="C248" s="12">
        <f>+C236</f>
        <v>1002</v>
      </c>
      <c r="D248" s="8" t="str">
        <f>+VLOOKUP(C248,Sector[[Id_sector]:[Codigo]],3,0)</f>
        <v>Pesca y acuicultura</v>
      </c>
      <c r="E248" s="12">
        <f>+IF(H248=1,E236+1,E236)</f>
        <v>100201</v>
      </c>
      <c r="F248" s="8" t="str">
        <f>+VLOOKUP(E248,Productos[[Id_producto]:[Codigo]],3,0)</f>
        <v>Peces</v>
      </c>
      <c r="G248" s="13">
        <f t="shared" si="42"/>
        <v>100201039</v>
      </c>
      <c r="H248" s="7">
        <v>39</v>
      </c>
      <c r="I248" s="11" t="s">
        <v>656</v>
      </c>
      <c r="J248" s="40" t="str">
        <f>+Categorias[[#This Row],[Categoría]]&amp;"-"&amp;Categorias[[#This Row],[Id_categoría]]</f>
        <v>Cabinza-100201039</v>
      </c>
      <c r="K248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48" s="9" t="str">
        <f t="shared" si="43"/>
        <v>100201039cabinza</v>
      </c>
      <c r="M248" s="39" t="str">
        <f t="shared" si="44"/>
        <v>INSERT INTO categoria VALUES (100201039,'Cabinza','Cabinza-100201039','Cabinza-100201039 | Prod: Marino-100201 | Sector: Pesca-1002 | Industria: AGR - 10',100201);</v>
      </c>
    </row>
    <row r="249" spans="1:13" ht="30.6" x14ac:dyDescent="0.3">
      <c r="A249" s="12">
        <f>+A236</f>
        <v>10</v>
      </c>
      <c r="B249" s="8" t="str">
        <f>+VLOOKUP(A249,Industria[],2,0)</f>
        <v>Agricultura y Ganadería</v>
      </c>
      <c r="C249" s="12">
        <f>+C236</f>
        <v>1002</v>
      </c>
      <c r="D249" s="8" t="str">
        <f>+VLOOKUP(C249,Sector[[Id_sector]:[Codigo]],3,0)</f>
        <v>Pesca y acuicultura</v>
      </c>
      <c r="E249" s="12">
        <f>+IF(H249=1,E236+1,E236)</f>
        <v>100201</v>
      </c>
      <c r="F249" s="8" t="str">
        <f>+VLOOKUP(E249,Productos[[Id_producto]:[Codigo]],3,0)</f>
        <v>Peces</v>
      </c>
      <c r="G249" s="13">
        <f t="shared" si="42"/>
        <v>100201040</v>
      </c>
      <c r="H249" s="7">
        <v>40</v>
      </c>
      <c r="I249" s="11" t="s">
        <v>657</v>
      </c>
      <c r="J249" s="40" t="str">
        <f>+Categorias[[#This Row],[Categoría]]&amp;"-"&amp;Categorias[[#This Row],[Id_categoría]]</f>
        <v>Cabrilla-100201040</v>
      </c>
      <c r="K249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49" s="9" t="str">
        <f t="shared" si="43"/>
        <v>100201040cabrilla</v>
      </c>
      <c r="M249" s="39" t="str">
        <f t="shared" si="44"/>
        <v>INSERT INTO categoria VALUES (100201040,'Cabrilla','Cabrilla-100201040','Cabrilla-100201040 | Prod: Marino-100201 | Sector: Pesca-1002 | Industria: AGR - 10',100201);</v>
      </c>
    </row>
    <row r="250" spans="1:13" ht="30.6" x14ac:dyDescent="0.3">
      <c r="A250" s="12">
        <f>+A236</f>
        <v>10</v>
      </c>
      <c r="B250" s="8" t="str">
        <f>+VLOOKUP(A250,Industria[],2,0)</f>
        <v>Agricultura y Ganadería</v>
      </c>
      <c r="C250" s="12">
        <f>+C236</f>
        <v>1002</v>
      </c>
      <c r="D250" s="8" t="str">
        <f>+VLOOKUP(C250,Sector[[Id_sector]:[Codigo]],3,0)</f>
        <v>Pesca y acuicultura</v>
      </c>
      <c r="E250" s="12">
        <f>+IF(H250=1,E236+1,E236)</f>
        <v>100201</v>
      </c>
      <c r="F250" s="8" t="str">
        <f>+VLOOKUP(E250,Productos[[Id_producto]:[Codigo]],3,0)</f>
        <v>Peces</v>
      </c>
      <c r="G250" s="13">
        <f t="shared" si="42"/>
        <v>100201041</v>
      </c>
      <c r="H250" s="7">
        <v>41</v>
      </c>
      <c r="I250" s="11" t="s">
        <v>658</v>
      </c>
      <c r="J250" s="40" t="str">
        <f>+Categorias[[#This Row],[Categoría]]&amp;"-"&amp;Categorias[[#This Row],[Id_categoría]]</f>
        <v>Cachurreta-100201041</v>
      </c>
      <c r="K250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50" s="9" t="str">
        <f t="shared" si="43"/>
        <v>100201041cachurreta</v>
      </c>
      <c r="M250" s="39" t="str">
        <f t="shared" si="44"/>
        <v>INSERT INTO categoria VALUES (100201041,'Cachurreta','Cachurreta-100201041','Cachurreta-100201041 | Prod: Marino-100201 | Sector: Pesca-1002 | Industria: AGR - 10',100201);</v>
      </c>
    </row>
    <row r="251" spans="1:13" ht="30.6" x14ac:dyDescent="0.3">
      <c r="A251" s="12">
        <f>+A236</f>
        <v>10</v>
      </c>
      <c r="B251" s="8" t="str">
        <f>+VLOOKUP(A251,Industria[],2,0)</f>
        <v>Agricultura y Ganadería</v>
      </c>
      <c r="C251" s="12">
        <f>+C236</f>
        <v>1002</v>
      </c>
      <c r="D251" s="8" t="str">
        <f>+VLOOKUP(C251,Sector[[Id_sector]:[Codigo]],3,0)</f>
        <v>Pesca y acuicultura</v>
      </c>
      <c r="E251" s="12">
        <f>+IF(H251=1,E236+1,E236)</f>
        <v>100201</v>
      </c>
      <c r="F251" s="8" t="str">
        <f>+VLOOKUP(E251,Productos[[Id_producto]:[Codigo]],3,0)</f>
        <v>Peces</v>
      </c>
      <c r="G251" s="13">
        <f t="shared" si="42"/>
        <v>100201042</v>
      </c>
      <c r="H251" s="7">
        <v>42</v>
      </c>
      <c r="I251" s="11" t="s">
        <v>659</v>
      </c>
      <c r="J251" s="40" t="str">
        <f>+Categorias[[#This Row],[Categoría]]&amp;"-"&amp;Categorias[[#This Row],[Id_categoría]]</f>
        <v>Cazon-100201042</v>
      </c>
      <c r="K251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51" s="9" t="str">
        <f t="shared" si="43"/>
        <v>100201042cazon</v>
      </c>
      <c r="M251" s="39" t="str">
        <f t="shared" si="44"/>
        <v>INSERT INTO categoria VALUES (100201042,'Cazon','Cazon-100201042','Cazon-100201042 | Prod: Marino-100201 | Sector: Pesca-1002 | Industria: AGR - 10',100201);</v>
      </c>
    </row>
    <row r="252" spans="1:13" ht="30.6" x14ac:dyDescent="0.3">
      <c r="A252" s="12">
        <f>+A236</f>
        <v>10</v>
      </c>
      <c r="B252" s="8" t="str">
        <f>+VLOOKUP(A252,Industria[],2,0)</f>
        <v>Agricultura y Ganadería</v>
      </c>
      <c r="C252" s="12">
        <f>+C236</f>
        <v>1002</v>
      </c>
      <c r="D252" s="8" t="str">
        <f>+VLOOKUP(C252,Sector[[Id_sector]:[Codigo]],3,0)</f>
        <v>Pesca y acuicultura</v>
      </c>
      <c r="E252" s="12">
        <f>+IF(H252=1,E236+1,E236)</f>
        <v>100201</v>
      </c>
      <c r="F252" s="8" t="str">
        <f>+VLOOKUP(E252,Productos[[Id_producto]:[Codigo]],3,0)</f>
        <v>Peces</v>
      </c>
      <c r="G252" s="13">
        <f t="shared" si="42"/>
        <v>100201043</v>
      </c>
      <c r="H252" s="7">
        <v>43</v>
      </c>
      <c r="I252" s="11" t="s">
        <v>660</v>
      </c>
      <c r="J252" s="40" t="str">
        <f>+Categorias[[#This Row],[Categoría]]&amp;"-"&amp;Categorias[[#This Row],[Id_categoría]]</f>
        <v>Chancharro-100201043</v>
      </c>
      <c r="K252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52" s="9" t="str">
        <f t="shared" si="43"/>
        <v>100201043chancharro</v>
      </c>
      <c r="M252" s="39" t="str">
        <f t="shared" si="44"/>
        <v>INSERT INTO categoria VALUES (100201043,'Chancharro','Chancharro-100201043','Chancharro-100201043 | Prod: Marino-100201 | Sector: Pesca-1002 | Industria: AGR - 10',100201);</v>
      </c>
    </row>
    <row r="253" spans="1:13" ht="30.6" x14ac:dyDescent="0.3">
      <c r="A253" s="12">
        <f>+A236</f>
        <v>10</v>
      </c>
      <c r="B253" s="8" t="str">
        <f>+VLOOKUP(A253,Industria[],2,0)</f>
        <v>Agricultura y Ganadería</v>
      </c>
      <c r="C253" s="12">
        <f>+C236</f>
        <v>1002</v>
      </c>
      <c r="D253" s="8" t="str">
        <f>+VLOOKUP(C253,Sector[[Id_sector]:[Codigo]],3,0)</f>
        <v>Pesca y acuicultura</v>
      </c>
      <c r="E253" s="12">
        <f>+IF(H253=1,E236+1,E236)</f>
        <v>100201</v>
      </c>
      <c r="F253" s="8" t="str">
        <f>+VLOOKUP(E253,Productos[[Id_producto]:[Codigo]],3,0)</f>
        <v>Peces</v>
      </c>
      <c r="G253" s="13">
        <f t="shared" si="42"/>
        <v>100201044</v>
      </c>
      <c r="H253" s="7">
        <v>44</v>
      </c>
      <c r="I253" s="11" t="s">
        <v>661</v>
      </c>
      <c r="J253" s="40" t="str">
        <f>+Categorias[[#This Row],[Categoría]]&amp;"-"&amp;Categorias[[#This Row],[Id_categoría]]</f>
        <v>Cochinilla-100201044</v>
      </c>
      <c r="K253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53" s="9" t="str">
        <f t="shared" si="43"/>
        <v>100201044cochinilla</v>
      </c>
      <c r="M253" s="39" t="str">
        <f t="shared" si="44"/>
        <v>INSERT INTO categoria VALUES (100201044,'Cochinilla','Cochinilla-100201044','Cochinilla-100201044 | Prod: Marino-100201 | Sector: Pesca-1002 | Industria: AGR - 10',100201);</v>
      </c>
    </row>
    <row r="254" spans="1:13" ht="30.6" x14ac:dyDescent="0.3">
      <c r="A254" s="12">
        <f>+A236</f>
        <v>10</v>
      </c>
      <c r="B254" s="8" t="str">
        <f>+VLOOKUP(A254,Industria[],2,0)</f>
        <v>Agricultura y Ganadería</v>
      </c>
      <c r="C254" s="12">
        <f>+C236</f>
        <v>1002</v>
      </c>
      <c r="D254" s="8" t="str">
        <f>+VLOOKUP(C254,Sector[[Id_sector]:[Codigo]],3,0)</f>
        <v>Pesca y acuicultura</v>
      </c>
      <c r="E254" s="12">
        <f>+IF(H254=1,E236+1,E236)</f>
        <v>100201</v>
      </c>
      <c r="F254" s="8" t="str">
        <f>+VLOOKUP(E254,Productos[[Id_producto]:[Codigo]],3,0)</f>
        <v>Peces</v>
      </c>
      <c r="G254" s="13">
        <f t="shared" si="42"/>
        <v>100201045</v>
      </c>
      <c r="H254" s="7">
        <v>45</v>
      </c>
      <c r="I254" s="11" t="s">
        <v>662</v>
      </c>
      <c r="J254" s="40" t="str">
        <f>+Categorias[[#This Row],[Categoría]]&amp;"-"&amp;Categorias[[#This Row],[Id_categoría]]</f>
        <v>Cojinoba-100201045</v>
      </c>
      <c r="K254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54" s="9" t="str">
        <f t="shared" si="43"/>
        <v>100201045cojinoba</v>
      </c>
      <c r="M254" s="39" t="str">
        <f t="shared" si="44"/>
        <v>INSERT INTO categoria VALUES (100201045,'Cojinoba','Cojinoba-100201045','Cojinoba-100201045 | Prod: Marino-100201 | Sector: Pesca-1002 | Industria: AGR - 10',100201);</v>
      </c>
    </row>
    <row r="255" spans="1:13" ht="30.6" x14ac:dyDescent="0.3">
      <c r="A255" s="12">
        <f>+A236</f>
        <v>10</v>
      </c>
      <c r="B255" s="8" t="str">
        <f>+VLOOKUP(A255,Industria[],2,0)</f>
        <v>Agricultura y Ganadería</v>
      </c>
      <c r="C255" s="12">
        <f>+C236</f>
        <v>1002</v>
      </c>
      <c r="D255" s="8" t="str">
        <f>+VLOOKUP(C255,Sector[[Id_sector]:[Codigo]],3,0)</f>
        <v>Pesca y acuicultura</v>
      </c>
      <c r="E255" s="12">
        <f>+IF(H255=1,E236+1,E236)</f>
        <v>100201</v>
      </c>
      <c r="F255" s="8" t="str">
        <f>+VLOOKUP(E255,Productos[[Id_producto]:[Codigo]],3,0)</f>
        <v>Peces</v>
      </c>
      <c r="G255" s="13">
        <f t="shared" si="42"/>
        <v>100201046</v>
      </c>
      <c r="H255" s="7">
        <v>46</v>
      </c>
      <c r="I255" s="11" t="s">
        <v>663</v>
      </c>
      <c r="J255" s="40" t="str">
        <f>+Categorias[[#This Row],[Categoría]]&amp;"-"&amp;Categorias[[#This Row],[Id_categoría]]</f>
        <v>Dorado De Altura-100201046</v>
      </c>
      <c r="K255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55" s="9" t="str">
        <f t="shared" si="43"/>
        <v>100201046dorado_de_altura</v>
      </c>
      <c r="M255" s="39" t="str">
        <f t="shared" si="44"/>
        <v>INSERT INTO categoria VALUES (100201046,'Dorado De Altura','Dorado De Altura-100201046','Dorado De Altura-100201046 | Prod: Marino-100201 | Sector: Pesca-1002 | Industria: AGR - 10',100201);</v>
      </c>
    </row>
    <row r="256" spans="1:13" ht="30.6" x14ac:dyDescent="0.3">
      <c r="A256" s="12">
        <f>+A236</f>
        <v>10</v>
      </c>
      <c r="B256" s="8" t="str">
        <f>+VLOOKUP(A256,Industria[],2,0)</f>
        <v>Agricultura y Ganadería</v>
      </c>
      <c r="C256" s="12">
        <f>+C236</f>
        <v>1002</v>
      </c>
      <c r="D256" s="8" t="str">
        <f>+VLOOKUP(C256,Sector[[Id_sector]:[Codigo]],3,0)</f>
        <v>Pesca y acuicultura</v>
      </c>
      <c r="E256" s="12">
        <f>+IF(H256=1,E236+1,E236)</f>
        <v>100201</v>
      </c>
      <c r="F256" s="8" t="str">
        <f>+VLOOKUP(E256,Productos[[Id_producto]:[Codigo]],3,0)</f>
        <v>Peces</v>
      </c>
      <c r="G256" s="13">
        <f t="shared" si="42"/>
        <v>100201047</v>
      </c>
      <c r="H256" s="7">
        <v>47</v>
      </c>
      <c r="I256" s="11" t="s">
        <v>664</v>
      </c>
      <c r="J256" s="40" t="str">
        <f>+Categorias[[#This Row],[Categoría]]&amp;"-"&amp;Categorias[[#This Row],[Id_categoría]]</f>
        <v>Draco Rayado-100201047</v>
      </c>
      <c r="K256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56" s="9" t="str">
        <f t="shared" si="43"/>
        <v>100201047draco_rayado</v>
      </c>
      <c r="M256" s="39" t="str">
        <f t="shared" si="44"/>
        <v>INSERT INTO categoria VALUES (100201047,'Draco Rayado','Draco Rayado-100201047','Draco Rayado-100201047 | Prod: Marino-100201 | Sector: Pesca-1002 | Industria: AGR - 10',100201);</v>
      </c>
    </row>
    <row r="257" spans="1:13" ht="30.6" x14ac:dyDescent="0.3">
      <c r="A257" s="12">
        <f>+A236</f>
        <v>10</v>
      </c>
      <c r="B257" s="8" t="str">
        <f>+VLOOKUP(A257,Industria[],2,0)</f>
        <v>Agricultura y Ganadería</v>
      </c>
      <c r="C257" s="12">
        <f>+C236</f>
        <v>1002</v>
      </c>
      <c r="D257" s="8" t="str">
        <f>+VLOOKUP(C257,Sector[[Id_sector]:[Codigo]],3,0)</f>
        <v>Pesca y acuicultura</v>
      </c>
      <c r="E257" s="12">
        <f>+IF(H257=1,E236+1,E236)</f>
        <v>100201</v>
      </c>
      <c r="F257" s="8" t="str">
        <f>+VLOOKUP(E257,Productos[[Id_producto]:[Codigo]],3,0)</f>
        <v>Peces</v>
      </c>
      <c r="G257" s="13">
        <f t="shared" si="42"/>
        <v>100201048</v>
      </c>
      <c r="H257" s="7">
        <v>48</v>
      </c>
      <c r="I257" s="11" t="s">
        <v>665</v>
      </c>
      <c r="J257" s="40" t="str">
        <f>+Categorias[[#This Row],[Categoría]]&amp;"-"&amp;Categorias[[#This Row],[Id_categoría]]</f>
        <v>Huaiquil O Corvinilla-100201048</v>
      </c>
      <c r="K257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57" s="9" t="str">
        <f t="shared" si="43"/>
        <v>100201048huaiquil_o_corvinilla</v>
      </c>
      <c r="M257" s="39" t="str">
        <f t="shared" si="44"/>
        <v>INSERT INTO categoria VALUES (100201048,'Huaiquil O Corvinilla','Huaiquil O Corvinilla-100201048','Huaiquil O Corvinilla-100201048 | Prod: Marino-100201 | Sector: Pesca-1002 | Industria: AGR - 10',100201);</v>
      </c>
    </row>
    <row r="258" spans="1:13" ht="30.6" x14ac:dyDescent="0.3">
      <c r="A258" s="12">
        <f>+A236</f>
        <v>10</v>
      </c>
      <c r="B258" s="8" t="str">
        <f>+VLOOKUP(A258,Industria[],2,0)</f>
        <v>Agricultura y Ganadería</v>
      </c>
      <c r="C258" s="12">
        <f>+C236</f>
        <v>1002</v>
      </c>
      <c r="D258" s="8" t="str">
        <f>+VLOOKUP(C258,Sector[[Id_sector]:[Codigo]],3,0)</f>
        <v>Pesca y acuicultura</v>
      </c>
      <c r="E258" s="12">
        <f>+IF(H258=1,E236+1,E236)</f>
        <v>100201</v>
      </c>
      <c r="F258" s="8" t="str">
        <f>+VLOOKUP(E258,Productos[[Id_producto]:[Codigo]],3,0)</f>
        <v>Peces</v>
      </c>
      <c r="G258" s="13">
        <f t="shared" si="42"/>
        <v>100201049</v>
      </c>
      <c r="H258" s="7">
        <v>49</v>
      </c>
      <c r="I258" s="11" t="s">
        <v>666</v>
      </c>
      <c r="J258" s="40" t="str">
        <f>+Categorias[[#This Row],[Categoría]]&amp;"-"&amp;Categorias[[#This Row],[Id_categoría]]</f>
        <v>Jerguilla-100201049</v>
      </c>
      <c r="K258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58" s="9" t="str">
        <f t="shared" si="43"/>
        <v>100201049jerguilla</v>
      </c>
      <c r="M258" s="39" t="str">
        <f t="shared" si="44"/>
        <v>INSERT INTO categoria VALUES (100201049,'Jerguilla','Jerguilla-100201049','Jerguilla-100201049 | Prod: Marino-100201 | Sector: Pesca-1002 | Industria: AGR - 10',100201);</v>
      </c>
    </row>
    <row r="259" spans="1:13" ht="30.6" x14ac:dyDescent="0.3">
      <c r="A259" s="12">
        <f>+A236</f>
        <v>10</v>
      </c>
      <c r="B259" s="8" t="str">
        <f>+VLOOKUP(A259,Industria[],2,0)</f>
        <v>Agricultura y Ganadería</v>
      </c>
      <c r="C259" s="12">
        <f>+C236</f>
        <v>1002</v>
      </c>
      <c r="D259" s="8" t="str">
        <f>+VLOOKUP(C259,Sector[[Id_sector]:[Codigo]],3,0)</f>
        <v>Pesca y acuicultura</v>
      </c>
      <c r="E259" s="12">
        <f>+IF(H259=1,E236+1,E236)</f>
        <v>100201</v>
      </c>
      <c r="F259" s="8" t="str">
        <f>+VLOOKUP(E259,Productos[[Id_producto]:[Codigo]],3,0)</f>
        <v>Peces</v>
      </c>
      <c r="G259" s="13">
        <f t="shared" si="42"/>
        <v>100201050</v>
      </c>
      <c r="H259" s="7">
        <v>50</v>
      </c>
      <c r="I259" s="11" t="s">
        <v>667</v>
      </c>
      <c r="J259" s="40" t="str">
        <f>+Categorias[[#This Row],[Categoría]]&amp;"-"&amp;Categorias[[#This Row],[Id_categoría]]</f>
        <v>Lenguado-100201050</v>
      </c>
      <c r="K259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59" s="9" t="str">
        <f t="shared" si="43"/>
        <v>100201050lenguado</v>
      </c>
      <c r="M259" s="39" t="str">
        <f t="shared" si="44"/>
        <v>INSERT INTO categoria VALUES (100201050,'Lenguado','Lenguado-100201050','Lenguado-100201050 | Prod: Marino-100201 | Sector: Pesca-1002 | Industria: AGR - 10',100201);</v>
      </c>
    </row>
    <row r="260" spans="1:13" ht="30.6" x14ac:dyDescent="0.3">
      <c r="A260" s="12">
        <f>+A236</f>
        <v>10</v>
      </c>
      <c r="B260" s="8" t="str">
        <f>+VLOOKUP(A260,Industria[],2,0)</f>
        <v>Agricultura y Ganadería</v>
      </c>
      <c r="C260" s="12">
        <f>+C236</f>
        <v>1002</v>
      </c>
      <c r="D260" s="8" t="str">
        <f>+VLOOKUP(C260,Sector[[Id_sector]:[Codigo]],3,0)</f>
        <v>Pesca y acuicultura</v>
      </c>
      <c r="E260" s="12">
        <f>+IF(H260=1,E236+1,E236)</f>
        <v>100201</v>
      </c>
      <c r="F260" s="8" t="str">
        <f>+VLOOKUP(E260,Productos[[Id_producto]:[Codigo]],3,0)</f>
        <v>Peces</v>
      </c>
      <c r="G260" s="13">
        <f t="shared" si="42"/>
        <v>100201051</v>
      </c>
      <c r="H260" s="7">
        <v>51</v>
      </c>
      <c r="I260" s="11" t="s">
        <v>668</v>
      </c>
      <c r="J260" s="40" t="str">
        <f>+Categorias[[#This Row],[Categoría]]&amp;"-"&amp;Categorias[[#This Row],[Id_categoría]]</f>
        <v>Machuelo Tritre-100201051</v>
      </c>
      <c r="K260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60" s="9" t="str">
        <f t="shared" si="43"/>
        <v>100201051machuelo_tritre</v>
      </c>
      <c r="M260" s="39" t="str">
        <f t="shared" si="44"/>
        <v>INSERT INTO categoria VALUES (100201051,'Machuelo Tritre','Machuelo Tritre-100201051','Machuelo Tritre-100201051 | Prod: Marino-100201 | Sector: Pesca-1002 | Industria: AGR - 10',100201);</v>
      </c>
    </row>
    <row r="261" spans="1:13" ht="30.6" x14ac:dyDescent="0.3">
      <c r="A261" s="12">
        <f>+A236</f>
        <v>10</v>
      </c>
      <c r="B261" s="8" t="str">
        <f>+VLOOKUP(A261,Industria[],2,0)</f>
        <v>Agricultura y Ganadería</v>
      </c>
      <c r="C261" s="12">
        <f>+C236</f>
        <v>1002</v>
      </c>
      <c r="D261" s="8" t="str">
        <f>+VLOOKUP(C261,Sector[[Id_sector]:[Codigo]],3,0)</f>
        <v>Pesca y acuicultura</v>
      </c>
      <c r="E261" s="12">
        <f>+IF(H261=1,E236+1,E236)</f>
        <v>100201</v>
      </c>
      <c r="F261" s="8" t="str">
        <f>+VLOOKUP(E261,Productos[[Id_producto]:[Codigo]],3,0)</f>
        <v>Peces</v>
      </c>
      <c r="G261" s="13">
        <f t="shared" si="42"/>
        <v>100201052</v>
      </c>
      <c r="H261" s="7">
        <v>52</v>
      </c>
      <c r="I261" s="11" t="s">
        <v>669</v>
      </c>
      <c r="J261" s="40" t="str">
        <f>+Categorias[[#This Row],[Categoría]]&amp;"-"&amp;Categorias[[#This Row],[Id_categoría]]</f>
        <v>Marlin-100201052</v>
      </c>
      <c r="K261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61" s="9" t="str">
        <f t="shared" si="43"/>
        <v>100201052marlin</v>
      </c>
      <c r="M261" s="39" t="str">
        <f t="shared" si="44"/>
        <v>INSERT INTO categoria VALUES (100201052,'Marlin','Marlin-100201052','Marlin-100201052 | Prod: Marino-100201 | Sector: Pesca-1002 | Industria: AGR - 10',100201);</v>
      </c>
    </row>
    <row r="262" spans="1:13" ht="30.6" x14ac:dyDescent="0.3">
      <c r="A262" s="12">
        <f>+A236</f>
        <v>10</v>
      </c>
      <c r="B262" s="8" t="str">
        <f>+VLOOKUP(A262,Industria[],2,0)</f>
        <v>Agricultura y Ganadería</v>
      </c>
      <c r="C262" s="12">
        <f>+C236</f>
        <v>1002</v>
      </c>
      <c r="D262" s="8" t="str">
        <f>+VLOOKUP(C262,Sector[[Id_sector]:[Codigo]],3,0)</f>
        <v>Pesca y acuicultura</v>
      </c>
      <c r="E262" s="12">
        <f>+IF(H262=1,E236+1,E236)</f>
        <v>100201</v>
      </c>
      <c r="F262" s="8" t="str">
        <f>+VLOOKUP(E262,Productos[[Id_producto]:[Codigo]],3,0)</f>
        <v>Peces</v>
      </c>
      <c r="G262" s="13">
        <f t="shared" si="42"/>
        <v>100201053</v>
      </c>
      <c r="H262" s="7">
        <v>53</v>
      </c>
      <c r="I262" s="11" t="s">
        <v>670</v>
      </c>
      <c r="J262" s="40" t="str">
        <f>+Categorias[[#This Row],[Categoría]]&amp;"-"&amp;Categorias[[#This Row],[Id_categoría]]</f>
        <v>Marrajo O Tiburon-100201053</v>
      </c>
      <c r="K262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62" s="9" t="str">
        <f t="shared" si="43"/>
        <v>100201053marrajo_o_tiburon</v>
      </c>
      <c r="M262" s="39" t="str">
        <f t="shared" si="44"/>
        <v>INSERT INTO categoria VALUES (100201053,'Marrajo O Tiburon','Marrajo O Tiburon-100201053','Marrajo O Tiburon-100201053 | Prod: Marino-100201 | Sector: Pesca-1002 | Industria: AGR - 10',100201);</v>
      </c>
    </row>
    <row r="263" spans="1:13" ht="30.6" x14ac:dyDescent="0.3">
      <c r="A263" s="12">
        <f>+A236</f>
        <v>10</v>
      </c>
      <c r="B263" s="8" t="str">
        <f>+VLOOKUP(A263,Industria[],2,0)</f>
        <v>Agricultura y Ganadería</v>
      </c>
      <c r="C263" s="12">
        <f>+C236</f>
        <v>1002</v>
      </c>
      <c r="D263" s="8" t="str">
        <f>+VLOOKUP(C263,Sector[[Id_sector]:[Codigo]],3,0)</f>
        <v>Pesca y acuicultura</v>
      </c>
      <c r="E263" s="12">
        <f>+IF(H263=1,E236+1,E236)</f>
        <v>100201</v>
      </c>
      <c r="F263" s="8" t="str">
        <f>+VLOOKUP(E263,Productos[[Id_producto]:[Codigo]],3,0)</f>
        <v>Peces</v>
      </c>
      <c r="G263" s="13">
        <f t="shared" si="42"/>
        <v>100201054</v>
      </c>
      <c r="H263" s="7">
        <v>54</v>
      </c>
      <c r="I263" s="11" t="s">
        <v>671</v>
      </c>
      <c r="J263" s="40" t="str">
        <f>+Categorias[[#This Row],[Categoría]]&amp;"-"&amp;Categorias[[#This Row],[Id_categoría]]</f>
        <v>Nanue-100201054</v>
      </c>
      <c r="K263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63" s="9" t="str">
        <f t="shared" si="43"/>
        <v>100201054nanue</v>
      </c>
      <c r="M263" s="39" t="str">
        <f t="shared" si="44"/>
        <v>INSERT INTO categoria VALUES (100201054,'Nanue','Nanue-100201054','Nanue-100201054 | Prod: Marino-100201 | Sector: Pesca-1002 | Industria: AGR - 10',100201);</v>
      </c>
    </row>
    <row r="264" spans="1:13" ht="30.6" x14ac:dyDescent="0.3">
      <c r="A264" s="12">
        <f>+A236</f>
        <v>10</v>
      </c>
      <c r="B264" s="8" t="str">
        <f>+VLOOKUP(A264,Industria[],2,0)</f>
        <v>Agricultura y Ganadería</v>
      </c>
      <c r="C264" s="12">
        <f>+C236</f>
        <v>1002</v>
      </c>
      <c r="D264" s="8" t="str">
        <f>+VLOOKUP(C264,Sector[[Id_sector]:[Codigo]],3,0)</f>
        <v>Pesca y acuicultura</v>
      </c>
      <c r="E264" s="12">
        <f>+IF(H264=1,E236+1,E236)</f>
        <v>100201</v>
      </c>
      <c r="F264" s="8" t="str">
        <f>+VLOOKUP(E264,Productos[[Id_producto]:[Codigo]],3,0)</f>
        <v>Peces</v>
      </c>
      <c r="G264" s="13">
        <f t="shared" si="42"/>
        <v>100201055</v>
      </c>
      <c r="H264" s="7">
        <v>55</v>
      </c>
      <c r="I264" s="11" t="s">
        <v>672</v>
      </c>
      <c r="J264" s="40" t="str">
        <f>+Categorias[[#This Row],[Categoría]]&amp;"-"&amp;Categorias[[#This Row],[Id_categoría]]</f>
        <v>Orange Roughy-100201055</v>
      </c>
      <c r="K264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64" s="9" t="str">
        <f t="shared" si="43"/>
        <v>100201055orange_roughy</v>
      </c>
      <c r="M264" s="39" t="str">
        <f t="shared" si="44"/>
        <v>INSERT INTO categoria VALUES (100201055,'Orange Roughy','Orange Roughy-100201055','Orange Roughy-100201055 | Prod: Marino-100201 | Sector: Pesca-1002 | Industria: AGR - 10',100201);</v>
      </c>
    </row>
    <row r="265" spans="1:13" ht="30.6" x14ac:dyDescent="0.3">
      <c r="A265" s="12">
        <f>+A236</f>
        <v>10</v>
      </c>
      <c r="B265" s="8" t="str">
        <f>+VLOOKUP(A265,Industria[],2,0)</f>
        <v>Agricultura y Ganadería</v>
      </c>
      <c r="C265" s="12">
        <f>+C236</f>
        <v>1002</v>
      </c>
      <c r="D265" s="8" t="str">
        <f>+VLOOKUP(C265,Sector[[Id_sector]:[Codigo]],3,0)</f>
        <v>Pesca y acuicultura</v>
      </c>
      <c r="E265" s="12">
        <f>+IF(H265=1,E236+1,E236)</f>
        <v>100201</v>
      </c>
      <c r="F265" s="8" t="str">
        <f>+VLOOKUP(E265,Productos[[Id_producto]:[Codigo]],3,0)</f>
        <v>Peces</v>
      </c>
      <c r="G265" s="13">
        <f t="shared" ref="G265:G294" si="45">+E265*1000+H265</f>
        <v>100201056</v>
      </c>
      <c r="H265" s="7">
        <v>56</v>
      </c>
      <c r="I265" s="11" t="s">
        <v>673</v>
      </c>
      <c r="J265" s="40" t="str">
        <f>+Categorias[[#This Row],[Categoría]]&amp;"-"&amp;Categorias[[#This Row],[Id_categoría]]</f>
        <v>Pejegallo-100201056</v>
      </c>
      <c r="K265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65" s="9" t="str">
        <f t="shared" ref="L265:L294" si="46">+SUBSTITUTE(G265&amp;LOWER(SUBSTITUTE( SUBSTITUTE( SUBSTITUTE( SUBSTITUTE( SUBSTITUTE( SUBSTITUTE( SUBSTITUTE( SUBSTITUTE( SUBSTITUTE( SUBSTITUTE(I265, "á", "a"), "é", "e"), "í", "i"), "ó", "o"), "ú", "u"), "Á", "A"), "É", "E"), "Í", "I"), "Ó", "O"), "Ú", "U"))," ","_")</f>
        <v>100201056pejegallo</v>
      </c>
      <c r="M265" s="39" t="str">
        <f t="shared" ref="M265:M294" si="47">+"INSERT INTO categoria VALUES ("&amp;G265&amp;",'"&amp;I265&amp;"','"&amp;J265&amp;"','"&amp;K265&amp;"',"&amp;E265&amp;");"</f>
        <v>INSERT INTO categoria VALUES (100201056,'Pejegallo','Pejegallo-100201056','Pejegallo-100201056 | Prod: Marino-100201 | Sector: Pesca-1002 | Industria: AGR - 10',100201);</v>
      </c>
    </row>
    <row r="266" spans="1:13" ht="30.6" x14ac:dyDescent="0.3">
      <c r="A266" s="12">
        <f>+A236</f>
        <v>10</v>
      </c>
      <c r="B266" s="8" t="str">
        <f>+VLOOKUP(A266,Industria[],2,0)</f>
        <v>Agricultura y Ganadería</v>
      </c>
      <c r="C266" s="12">
        <f>+C236</f>
        <v>1002</v>
      </c>
      <c r="D266" s="8" t="str">
        <f>+VLOOKUP(C266,Sector[[Id_sector]:[Codigo]],3,0)</f>
        <v>Pesca y acuicultura</v>
      </c>
      <c r="E266" s="12">
        <f>+IF(H266=1,E236+1,E236)</f>
        <v>100201</v>
      </c>
      <c r="F266" s="8" t="str">
        <f>+VLOOKUP(E266,Productos[[Id_producto]:[Codigo]],3,0)</f>
        <v>Peces</v>
      </c>
      <c r="G266" s="13">
        <f t="shared" si="45"/>
        <v>100201057</v>
      </c>
      <c r="H266" s="7">
        <v>57</v>
      </c>
      <c r="I266" s="11" t="s">
        <v>674</v>
      </c>
      <c r="J266" s="40" t="str">
        <f>+Categorias[[#This Row],[Categoría]]&amp;"-"&amp;Categorias[[#This Row],[Id_categoría]]</f>
        <v>Pejeperro-100201057</v>
      </c>
      <c r="K266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66" s="9" t="str">
        <f t="shared" si="46"/>
        <v>100201057pejeperro</v>
      </c>
      <c r="M266" s="39" t="str">
        <f t="shared" si="47"/>
        <v>INSERT INTO categoria VALUES (100201057,'Pejeperro','Pejeperro-100201057','Pejeperro-100201057 | Prod: Marino-100201 | Sector: Pesca-1002 | Industria: AGR - 10',100201);</v>
      </c>
    </row>
    <row r="267" spans="1:13" ht="30.6" x14ac:dyDescent="0.3">
      <c r="A267" s="12">
        <f>+A236</f>
        <v>10</v>
      </c>
      <c r="B267" s="8" t="str">
        <f>+VLOOKUP(A267,Industria[],2,0)</f>
        <v>Agricultura y Ganadería</v>
      </c>
      <c r="C267" s="12">
        <f>+C236</f>
        <v>1002</v>
      </c>
      <c r="D267" s="8" t="str">
        <f>+VLOOKUP(C267,Sector[[Id_sector]:[Codigo]],3,0)</f>
        <v>Pesca y acuicultura</v>
      </c>
      <c r="E267" s="12">
        <f>+IF(H267=1,E236+1,E236)</f>
        <v>100201</v>
      </c>
      <c r="F267" s="8" t="str">
        <f>+VLOOKUP(E267,Productos[[Id_producto]:[Codigo]],3,0)</f>
        <v>Peces</v>
      </c>
      <c r="G267" s="13">
        <f t="shared" si="45"/>
        <v>100201058</v>
      </c>
      <c r="H267" s="7">
        <v>58</v>
      </c>
      <c r="I267" s="11" t="s">
        <v>675</v>
      </c>
      <c r="J267" s="40" t="str">
        <f>+Categorias[[#This Row],[Categoría]]&amp;"-"&amp;Categorias[[#This Row],[Id_categoría]]</f>
        <v>Pejerrata-100201058</v>
      </c>
      <c r="K267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67" s="9" t="str">
        <f t="shared" si="46"/>
        <v>100201058pejerrata</v>
      </c>
      <c r="M267" s="39" t="str">
        <f t="shared" si="47"/>
        <v>INSERT INTO categoria VALUES (100201058,'Pejerrata','Pejerrata-100201058','Pejerrata-100201058 | Prod: Marino-100201 | Sector: Pesca-1002 | Industria: AGR - 10',100201);</v>
      </c>
    </row>
    <row r="268" spans="1:13" ht="30.6" x14ac:dyDescent="0.3">
      <c r="A268" s="12">
        <f>+A236</f>
        <v>10</v>
      </c>
      <c r="B268" s="8" t="str">
        <f>+VLOOKUP(A268,Industria[],2,0)</f>
        <v>Agricultura y Ganadería</v>
      </c>
      <c r="C268" s="12">
        <f>+C236</f>
        <v>1002</v>
      </c>
      <c r="D268" s="8" t="str">
        <f>+VLOOKUP(C268,Sector[[Id_sector]:[Codigo]],3,0)</f>
        <v>Pesca y acuicultura</v>
      </c>
      <c r="E268" s="12">
        <f>+IF(H268=1,E236+1,E236)</f>
        <v>100201</v>
      </c>
      <c r="F268" s="8" t="str">
        <f>+VLOOKUP(E268,Productos[[Id_producto]:[Codigo]],3,0)</f>
        <v>Peces</v>
      </c>
      <c r="G268" s="13">
        <f t="shared" si="45"/>
        <v>100201059</v>
      </c>
      <c r="H268" s="7">
        <v>59</v>
      </c>
      <c r="I268" s="11" t="s">
        <v>676</v>
      </c>
      <c r="J268" s="40" t="str">
        <f>+Categorias[[#This Row],[Categoría]]&amp;"-"&amp;Categorias[[#This Row],[Id_categoría]]</f>
        <v>Pejesapo-100201059</v>
      </c>
      <c r="K268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68" s="9" t="str">
        <f t="shared" si="46"/>
        <v>100201059pejesapo</v>
      </c>
      <c r="M268" s="39" t="str">
        <f t="shared" si="47"/>
        <v>INSERT INTO categoria VALUES (100201059,'Pejesapo','Pejesapo-100201059','Pejesapo-100201059 | Prod: Marino-100201 | Sector: Pesca-1002 | Industria: AGR - 10',100201);</v>
      </c>
    </row>
    <row r="269" spans="1:13" ht="30.6" x14ac:dyDescent="0.3">
      <c r="A269" s="12">
        <f>+A236</f>
        <v>10</v>
      </c>
      <c r="B269" s="8" t="str">
        <f>+VLOOKUP(A269,Industria[],2,0)</f>
        <v>Agricultura y Ganadería</v>
      </c>
      <c r="C269" s="12">
        <f>+C236</f>
        <v>1002</v>
      </c>
      <c r="D269" s="8" t="str">
        <f>+VLOOKUP(C269,Sector[[Id_sector]:[Codigo]],3,0)</f>
        <v>Pesca y acuicultura</v>
      </c>
      <c r="E269" s="12">
        <f>+IF(H269=1,E236+1,E236)</f>
        <v>100201</v>
      </c>
      <c r="F269" s="8" t="str">
        <f>+VLOOKUP(E269,Productos[[Id_producto]:[Codigo]],3,0)</f>
        <v>Peces</v>
      </c>
      <c r="G269" s="13">
        <f t="shared" si="45"/>
        <v>100201060</v>
      </c>
      <c r="H269" s="7">
        <v>60</v>
      </c>
      <c r="I269" s="11" t="s">
        <v>677</v>
      </c>
      <c r="J269" s="40" t="str">
        <f>+Categorias[[#This Row],[Categoría]]&amp;"-"&amp;Categorias[[#This Row],[Id_categoría]]</f>
        <v>Puye-100201060</v>
      </c>
      <c r="K269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69" s="9" t="str">
        <f t="shared" si="46"/>
        <v>100201060puye</v>
      </c>
      <c r="M269" s="39" t="str">
        <f t="shared" si="47"/>
        <v>INSERT INTO categoria VALUES (100201060,'Puye','Puye-100201060','Puye-100201060 | Prod: Marino-100201 | Sector: Pesca-1002 | Industria: AGR - 10',100201);</v>
      </c>
    </row>
    <row r="270" spans="1:13" ht="30.6" x14ac:dyDescent="0.3">
      <c r="A270" s="12">
        <f>+A236</f>
        <v>10</v>
      </c>
      <c r="B270" s="8" t="str">
        <f>+VLOOKUP(A270,Industria[],2,0)</f>
        <v>Agricultura y Ganadería</v>
      </c>
      <c r="C270" s="12">
        <f>+C236</f>
        <v>1002</v>
      </c>
      <c r="D270" s="8" t="str">
        <f>+VLOOKUP(C270,Sector[[Id_sector]:[Codigo]],3,0)</f>
        <v>Pesca y acuicultura</v>
      </c>
      <c r="E270" s="12">
        <f>+IF(H270=1,E236+1,E236)</f>
        <v>100201</v>
      </c>
      <c r="F270" s="8" t="str">
        <f>+VLOOKUP(E270,Productos[[Id_producto]:[Codigo]],3,0)</f>
        <v>Peces</v>
      </c>
      <c r="G270" s="13">
        <f t="shared" si="45"/>
        <v>100201061</v>
      </c>
      <c r="H270" s="7">
        <v>61</v>
      </c>
      <c r="I270" s="11" t="s">
        <v>678</v>
      </c>
      <c r="J270" s="40" t="str">
        <f>+Categorias[[#This Row],[Categoría]]&amp;"-"&amp;Categorias[[#This Row],[Id_categoría]]</f>
        <v>Raya-100201061</v>
      </c>
      <c r="K270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70" s="9" t="str">
        <f t="shared" si="46"/>
        <v>100201061raya</v>
      </c>
      <c r="M270" s="39" t="str">
        <f t="shared" si="47"/>
        <v>INSERT INTO categoria VALUES (100201061,'Raya','Raya-100201061','Raya-100201061 | Prod: Marino-100201 | Sector: Pesca-1002 | Industria: AGR - 10',100201);</v>
      </c>
    </row>
    <row r="271" spans="1:13" ht="30.6" x14ac:dyDescent="0.3">
      <c r="A271" s="12">
        <f>+A236</f>
        <v>10</v>
      </c>
      <c r="B271" s="8" t="str">
        <f>+VLOOKUP(A271,Industria[],2,0)</f>
        <v>Agricultura y Ganadería</v>
      </c>
      <c r="C271" s="12">
        <f>+C236</f>
        <v>1002</v>
      </c>
      <c r="D271" s="8" t="str">
        <f>+VLOOKUP(C271,Sector[[Id_sector]:[Codigo]],3,0)</f>
        <v>Pesca y acuicultura</v>
      </c>
      <c r="E271" s="12">
        <f>+IF(H271=1,E236+1,E236)</f>
        <v>100201</v>
      </c>
      <c r="F271" s="8" t="str">
        <f>+VLOOKUP(E271,Productos[[Id_producto]:[Codigo]],3,0)</f>
        <v>Peces</v>
      </c>
      <c r="G271" s="13">
        <f t="shared" si="45"/>
        <v>100201062</v>
      </c>
      <c r="H271" s="7">
        <v>62</v>
      </c>
      <c r="I271" s="11" t="s">
        <v>679</v>
      </c>
      <c r="J271" s="40" t="str">
        <f>+Categorias[[#This Row],[Categoría]]&amp;"-"&amp;Categorias[[#This Row],[Id_categoría]]</f>
        <v>Remoremo-100201062</v>
      </c>
      <c r="K271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71" s="9" t="str">
        <f t="shared" si="46"/>
        <v>100201062remoremo</v>
      </c>
      <c r="M271" s="39" t="str">
        <f t="shared" si="47"/>
        <v>INSERT INTO categoria VALUES (100201062,'Remoremo','Remoremo-100201062','Remoremo-100201062 | Prod: Marino-100201 | Sector: Pesca-1002 | Industria: AGR - 10',100201);</v>
      </c>
    </row>
    <row r="272" spans="1:13" ht="30.6" x14ac:dyDescent="0.3">
      <c r="A272" s="12">
        <f>+A236</f>
        <v>10</v>
      </c>
      <c r="B272" s="8" t="str">
        <f>+VLOOKUP(A272,Industria[],2,0)</f>
        <v>Agricultura y Ganadería</v>
      </c>
      <c r="C272" s="12">
        <f>+C236</f>
        <v>1002</v>
      </c>
      <c r="D272" s="8" t="str">
        <f>+VLOOKUP(C272,Sector[[Id_sector]:[Codigo]],3,0)</f>
        <v>Pesca y acuicultura</v>
      </c>
      <c r="E272" s="12">
        <f>+IF(H272=1,E236+1,E236)</f>
        <v>100201</v>
      </c>
      <c r="F272" s="8" t="str">
        <f>+VLOOKUP(E272,Productos[[Id_producto]:[Codigo]],3,0)</f>
        <v>Peces</v>
      </c>
      <c r="G272" s="13">
        <f t="shared" si="45"/>
        <v>100201063</v>
      </c>
      <c r="H272" s="7">
        <v>63</v>
      </c>
      <c r="I272" s="11" t="s">
        <v>680</v>
      </c>
      <c r="J272" s="40" t="str">
        <f>+Categorias[[#This Row],[Categoría]]&amp;"-"&amp;Categorias[[#This Row],[Id_categoría]]</f>
        <v>Robalo-100201063</v>
      </c>
      <c r="K272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72" s="9" t="str">
        <f t="shared" si="46"/>
        <v>100201063robalo</v>
      </c>
      <c r="M272" s="39" t="str">
        <f t="shared" si="47"/>
        <v>INSERT INTO categoria VALUES (100201063,'Robalo','Robalo-100201063','Robalo-100201063 | Prod: Marino-100201 | Sector: Pesca-1002 | Industria: AGR - 10',100201);</v>
      </c>
    </row>
    <row r="273" spans="1:13" ht="30.6" x14ac:dyDescent="0.3">
      <c r="A273" s="12">
        <f>+A236</f>
        <v>10</v>
      </c>
      <c r="B273" s="8" t="str">
        <f>+VLOOKUP(A273,Industria[],2,0)</f>
        <v>Agricultura y Ganadería</v>
      </c>
      <c r="C273" s="12">
        <f>+C236</f>
        <v>1002</v>
      </c>
      <c r="D273" s="8" t="str">
        <f>+VLOOKUP(C273,Sector[[Id_sector]:[Codigo]],3,0)</f>
        <v>Pesca y acuicultura</v>
      </c>
      <c r="E273" s="12">
        <f>+IF(H273=1,E236+1,E236)</f>
        <v>100201</v>
      </c>
      <c r="F273" s="8" t="str">
        <f>+VLOOKUP(E273,Productos[[Id_producto]:[Codigo]],3,0)</f>
        <v>Peces</v>
      </c>
      <c r="G273" s="13">
        <f t="shared" si="45"/>
        <v>100201064</v>
      </c>
      <c r="H273" s="7">
        <v>64</v>
      </c>
      <c r="I273" s="11" t="s">
        <v>681</v>
      </c>
      <c r="J273" s="40" t="str">
        <f>+Categorias[[#This Row],[Categoría]]&amp;"-"&amp;Categorias[[#This Row],[Id_categoría]]</f>
        <v>Rococo-100201064</v>
      </c>
      <c r="K273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73" s="9" t="str">
        <f t="shared" si="46"/>
        <v>100201064rococo</v>
      </c>
      <c r="M273" s="39" t="str">
        <f t="shared" si="47"/>
        <v>INSERT INTO categoria VALUES (100201064,'Rococo','Rococo-100201064','Rococo-100201064 | Prod: Marino-100201 | Sector: Pesca-1002 | Industria: AGR - 10',100201);</v>
      </c>
    </row>
    <row r="274" spans="1:13" ht="30.6" x14ac:dyDescent="0.3">
      <c r="A274" s="12">
        <f>+A236</f>
        <v>10</v>
      </c>
      <c r="B274" s="8" t="str">
        <f>+VLOOKUP(A274,Industria[],2,0)</f>
        <v>Agricultura y Ganadería</v>
      </c>
      <c r="C274" s="12">
        <f>+C236</f>
        <v>1002</v>
      </c>
      <c r="D274" s="8" t="str">
        <f>+VLOOKUP(C274,Sector[[Id_sector]:[Codigo]],3,0)</f>
        <v>Pesca y acuicultura</v>
      </c>
      <c r="E274" s="12">
        <f>+IF(H274=1,E236+1,E236)</f>
        <v>100201</v>
      </c>
      <c r="F274" s="8" t="str">
        <f>+VLOOKUP(E274,Productos[[Id_producto]:[Codigo]],3,0)</f>
        <v>Peces</v>
      </c>
      <c r="G274" s="13">
        <f t="shared" si="45"/>
        <v>100201065</v>
      </c>
      <c r="H274" s="7">
        <v>65</v>
      </c>
      <c r="I274" s="11" t="s">
        <v>682</v>
      </c>
      <c r="J274" s="40" t="str">
        <f>+Categorias[[#This Row],[Categoría]]&amp;"-"&amp;Categorias[[#This Row],[Id_categoría]]</f>
        <v>Rollizo-100201065</v>
      </c>
      <c r="K274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74" s="9" t="str">
        <f t="shared" si="46"/>
        <v>100201065rollizo</v>
      </c>
      <c r="M274" s="39" t="str">
        <f t="shared" si="47"/>
        <v>INSERT INTO categoria VALUES (100201065,'Rollizo','Rollizo-100201065','Rollizo-100201065 | Prod: Marino-100201 | Sector: Pesca-1002 | Industria: AGR - 10',100201);</v>
      </c>
    </row>
    <row r="275" spans="1:13" ht="30.6" x14ac:dyDescent="0.3">
      <c r="A275" s="12">
        <f>+A236</f>
        <v>10</v>
      </c>
      <c r="B275" s="8" t="str">
        <f>+VLOOKUP(A275,Industria[],2,0)</f>
        <v>Agricultura y Ganadería</v>
      </c>
      <c r="C275" s="12">
        <f>+C236</f>
        <v>1002</v>
      </c>
      <c r="D275" s="8" t="str">
        <f>+VLOOKUP(C275,Sector[[Id_sector]:[Codigo]],3,0)</f>
        <v>Pesca y acuicultura</v>
      </c>
      <c r="E275" s="12">
        <f>+IF(H275=1,E236+1,E236)</f>
        <v>100201</v>
      </c>
      <c r="F275" s="8" t="str">
        <f>+VLOOKUP(E275,Productos[[Id_producto]:[Codigo]],3,0)</f>
        <v>Peces</v>
      </c>
      <c r="G275" s="13">
        <f t="shared" si="45"/>
        <v>100201066</v>
      </c>
      <c r="H275" s="7">
        <v>66</v>
      </c>
      <c r="I275" s="11" t="s">
        <v>683</v>
      </c>
      <c r="J275" s="40" t="str">
        <f>+Categorias[[#This Row],[Categoría]]&amp;"-"&amp;Categorias[[#This Row],[Id_categoría]]</f>
        <v>Roncacho-100201066</v>
      </c>
      <c r="K275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75" s="9" t="str">
        <f t="shared" si="46"/>
        <v>100201066roncacho</v>
      </c>
      <c r="M275" s="39" t="str">
        <f t="shared" si="47"/>
        <v>INSERT INTO categoria VALUES (100201066,'Roncacho','Roncacho-100201066','Roncacho-100201066 | Prod: Marino-100201 | Sector: Pesca-1002 | Industria: AGR - 10',100201);</v>
      </c>
    </row>
    <row r="276" spans="1:13" ht="30.6" x14ac:dyDescent="0.3">
      <c r="A276" s="12">
        <f>+A236</f>
        <v>10</v>
      </c>
      <c r="B276" s="8" t="str">
        <f>+VLOOKUP(A276,Industria[],2,0)</f>
        <v>Agricultura y Ganadería</v>
      </c>
      <c r="C276" s="12">
        <f>+C236</f>
        <v>1002</v>
      </c>
      <c r="D276" s="8" t="str">
        <f>+VLOOKUP(C276,Sector[[Id_sector]:[Codigo]],3,0)</f>
        <v>Pesca y acuicultura</v>
      </c>
      <c r="E276" s="12">
        <f>+IF(H276=1,E236+1,E236)</f>
        <v>100201</v>
      </c>
      <c r="F276" s="8" t="str">
        <f>+VLOOKUP(E276,Productos[[Id_producto]:[Codigo]],3,0)</f>
        <v>Peces</v>
      </c>
      <c r="G276" s="13">
        <f t="shared" si="45"/>
        <v>100201067</v>
      </c>
      <c r="H276" s="7">
        <v>67</v>
      </c>
      <c r="I276" s="11" t="s">
        <v>684</v>
      </c>
      <c r="J276" s="40" t="str">
        <f>+Categorias[[#This Row],[Categoría]]&amp;"-"&amp;Categorias[[#This Row],[Id_categoría]]</f>
        <v>Sargo-100201067</v>
      </c>
      <c r="K276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76" s="9" t="str">
        <f t="shared" si="46"/>
        <v>100201067sargo</v>
      </c>
      <c r="M276" s="39" t="str">
        <f t="shared" si="47"/>
        <v>INSERT INTO categoria VALUES (100201067,'Sargo','Sargo-100201067','Sargo-100201067 | Prod: Marino-100201 | Sector: Pesca-1002 | Industria: AGR - 10',100201);</v>
      </c>
    </row>
    <row r="277" spans="1:13" ht="30.6" x14ac:dyDescent="0.3">
      <c r="A277" s="12">
        <f>+A236</f>
        <v>10</v>
      </c>
      <c r="B277" s="8" t="str">
        <f>+VLOOKUP(A277,Industria[],2,0)</f>
        <v>Agricultura y Ganadería</v>
      </c>
      <c r="C277" s="12">
        <f>+C236</f>
        <v>1002</v>
      </c>
      <c r="D277" s="8" t="str">
        <f>+VLOOKUP(C277,Sector[[Id_sector]:[Codigo]],3,0)</f>
        <v>Pesca y acuicultura</v>
      </c>
      <c r="E277" s="12">
        <f>+IF(H277=1,E236+1,E236)</f>
        <v>100201</v>
      </c>
      <c r="F277" s="8" t="str">
        <f>+VLOOKUP(E277,Productos[[Id_producto]:[Codigo]],3,0)</f>
        <v>Peces</v>
      </c>
      <c r="G277" s="13">
        <f t="shared" si="45"/>
        <v>100201068</v>
      </c>
      <c r="H277" s="7">
        <v>68</v>
      </c>
      <c r="I277" s="11" t="s">
        <v>685</v>
      </c>
      <c r="J277" s="40" t="str">
        <f>+Categorias[[#This Row],[Categoría]]&amp;"-"&amp;Categorias[[#This Row],[Id_categoría]]</f>
        <v>Tollo-100201068</v>
      </c>
      <c r="K277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77" s="9" t="str">
        <f t="shared" si="46"/>
        <v>100201068tollo</v>
      </c>
      <c r="M277" s="39" t="str">
        <f t="shared" si="47"/>
        <v>INSERT INTO categoria VALUES (100201068,'Tollo','Tollo-100201068','Tollo-100201068 | Prod: Marino-100201 | Sector: Pesca-1002 | Industria: AGR - 10',100201);</v>
      </c>
    </row>
    <row r="278" spans="1:13" ht="30.6" x14ac:dyDescent="0.3">
      <c r="A278" s="12">
        <f>+A236</f>
        <v>10</v>
      </c>
      <c r="B278" s="8" t="str">
        <f>+VLOOKUP(A278,Industria[],2,0)</f>
        <v>Agricultura y Ganadería</v>
      </c>
      <c r="C278" s="12">
        <f>+C236</f>
        <v>1002</v>
      </c>
      <c r="D278" s="8" t="str">
        <f>+VLOOKUP(C278,Sector[[Id_sector]:[Codigo]],3,0)</f>
        <v>Pesca y acuicultura</v>
      </c>
      <c r="E278" s="12">
        <f>+IF(H278=1,E236+1,E236)</f>
        <v>100201</v>
      </c>
      <c r="F278" s="8" t="str">
        <f>+VLOOKUP(E278,Productos[[Id_producto]:[Codigo]],3,0)</f>
        <v>Peces</v>
      </c>
      <c r="G278" s="13">
        <f t="shared" si="45"/>
        <v>100201069</v>
      </c>
      <c r="H278" s="7">
        <v>69</v>
      </c>
      <c r="I278" s="11" t="s">
        <v>686</v>
      </c>
      <c r="J278" s="40" t="str">
        <f>+Categorias[[#This Row],[Categoría]]&amp;"-"&amp;Categorias[[#This Row],[Id_categoría]]</f>
        <v>Tomoyo-100201069</v>
      </c>
      <c r="K278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78" s="9" t="str">
        <f t="shared" si="46"/>
        <v>100201069tomoyo</v>
      </c>
      <c r="M278" s="39" t="str">
        <f t="shared" si="47"/>
        <v>INSERT INTO categoria VALUES (100201069,'Tomoyo','Tomoyo-100201069','Tomoyo-100201069 | Prod: Marino-100201 | Sector: Pesca-1002 | Industria: AGR - 10',100201);</v>
      </c>
    </row>
    <row r="279" spans="1:13" ht="30.6" x14ac:dyDescent="0.3">
      <c r="A279" s="12">
        <f>+A236</f>
        <v>10</v>
      </c>
      <c r="B279" s="8" t="str">
        <f>+VLOOKUP(A279,Industria[],2,0)</f>
        <v>Agricultura y Ganadería</v>
      </c>
      <c r="C279" s="12">
        <f>+C236</f>
        <v>1002</v>
      </c>
      <c r="D279" s="8" t="str">
        <f>+VLOOKUP(C279,Sector[[Id_sector]:[Codigo]],3,0)</f>
        <v>Pesca y acuicultura</v>
      </c>
      <c r="E279" s="12">
        <f>+IF(H279=1,E236+1,E236)</f>
        <v>100201</v>
      </c>
      <c r="F279" s="8" t="str">
        <f>+VLOOKUP(E279,Productos[[Id_producto]:[Codigo]],3,0)</f>
        <v>Peces</v>
      </c>
      <c r="G279" s="13">
        <f t="shared" si="45"/>
        <v>100201070</v>
      </c>
      <c r="H279" s="7">
        <v>70</v>
      </c>
      <c r="I279" s="11" t="s">
        <v>687</v>
      </c>
      <c r="J279" s="40" t="str">
        <f>+Categorias[[#This Row],[Categoría]]&amp;"-"&amp;Categorias[[#This Row],[Id_categoría]]</f>
        <v>Turbot-100201070</v>
      </c>
      <c r="K279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79" s="9" t="str">
        <f t="shared" si="46"/>
        <v>100201070turbot</v>
      </c>
      <c r="M279" s="39" t="str">
        <f t="shared" si="47"/>
        <v>INSERT INTO categoria VALUES (100201070,'Turbot','Turbot-100201070','Turbot-100201070 | Prod: Marino-100201 | Sector: Pesca-1002 | Industria: AGR - 10',100201);</v>
      </c>
    </row>
    <row r="280" spans="1:13" ht="40.799999999999997" x14ac:dyDescent="0.3">
      <c r="A280" s="12">
        <f>+A236</f>
        <v>10</v>
      </c>
      <c r="B280" s="8" t="str">
        <f>+VLOOKUP(A280,Industria[],2,0)</f>
        <v>Agricultura y Ganadería</v>
      </c>
      <c r="C280" s="12">
        <f>+C236</f>
        <v>1002</v>
      </c>
      <c r="D280" s="8" t="str">
        <f>+VLOOKUP(C280,Sector[[Id_sector]:[Codigo]],3,0)</f>
        <v>Pesca y acuicultura</v>
      </c>
      <c r="E280" s="12">
        <f>+IF(H280=1,E236+1,E236)</f>
        <v>100201</v>
      </c>
      <c r="F280" s="8" t="str">
        <f>+VLOOKUP(E280,Productos[[Id_producto]:[Codigo]],3,0)</f>
        <v>Peces</v>
      </c>
      <c r="G280" s="13">
        <f t="shared" si="45"/>
        <v>100201071</v>
      </c>
      <c r="H280" s="7">
        <v>71</v>
      </c>
      <c r="I280" s="11" t="s">
        <v>688</v>
      </c>
      <c r="J280" s="40" t="str">
        <f>+Categorias[[#This Row],[Categoría]]&amp;"-"&amp;Categorias[[#This Row],[Id_categoría]]</f>
        <v>Vidriola, Palometa, Dorado O Toremo-100201071</v>
      </c>
      <c r="K280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80" s="9" t="str">
        <f t="shared" si="46"/>
        <v>100201071vidriola,_palometa,_dorado_o_toremo</v>
      </c>
      <c r="M280" s="39" t="str">
        <f t="shared" si="47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81" spans="1:13" ht="30.6" x14ac:dyDescent="0.3">
      <c r="A281" s="12">
        <f>+A236</f>
        <v>10</v>
      </c>
      <c r="B281" s="8" t="str">
        <f>+VLOOKUP(A281,Industria[],2,0)</f>
        <v>Agricultura y Ganadería</v>
      </c>
      <c r="C281" s="12">
        <f>+C236</f>
        <v>1002</v>
      </c>
      <c r="D281" s="8" t="str">
        <f>+VLOOKUP(C281,Sector[[Id_sector]:[Codigo]],3,0)</f>
        <v>Pesca y acuicultura</v>
      </c>
      <c r="E281" s="12">
        <f>+IF(H281=1,E236+1,E236)</f>
        <v>100201</v>
      </c>
      <c r="F281" s="8" t="str">
        <f>+VLOOKUP(E281,Productos[[Id_producto]:[Codigo]],3,0)</f>
        <v>Peces</v>
      </c>
      <c r="G281" s="13">
        <f t="shared" si="45"/>
        <v>100201072</v>
      </c>
      <c r="H281" s="7">
        <v>72</v>
      </c>
      <c r="I281" s="11" t="s">
        <v>689</v>
      </c>
      <c r="J281" s="40" t="str">
        <f>+Categorias[[#This Row],[Categoría]]&amp;"-"&amp;Categorias[[#This Row],[Id_categoría]]</f>
        <v>Vieja O Mulata-100201072</v>
      </c>
      <c r="K281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81" s="9" t="str">
        <f t="shared" si="46"/>
        <v>100201072vieja_o_mulata</v>
      </c>
      <c r="M281" s="39" t="str">
        <f t="shared" si="47"/>
        <v>INSERT INTO categoria VALUES (100201072,'Vieja O Mulata','Vieja O Mulata-100201072','Vieja O Mulata-100201072 | Prod: Marino-100201 | Sector: Pesca-1002 | Industria: AGR - 10',100201);</v>
      </c>
    </row>
    <row r="282" spans="1:13" ht="30.6" x14ac:dyDescent="0.3">
      <c r="A282" s="12">
        <f>+A236</f>
        <v>10</v>
      </c>
      <c r="B282" s="8" t="str">
        <f>+VLOOKUP(A282,Industria[],2,0)</f>
        <v>Agricultura y Ganadería</v>
      </c>
      <c r="C282" s="12">
        <f>+C236</f>
        <v>1002</v>
      </c>
      <c r="D282" s="8" t="str">
        <f>+VLOOKUP(C282,Sector[[Id_sector]:[Codigo]],3,0)</f>
        <v>Pesca y acuicultura</v>
      </c>
      <c r="E282" s="12">
        <f>+IF(H282=1,E236+1,E236)</f>
        <v>100201</v>
      </c>
      <c r="F282" s="8" t="str">
        <f>+VLOOKUP(E282,Productos[[Id_producto]:[Codigo]],3,0)</f>
        <v>Peces</v>
      </c>
      <c r="G282" s="13">
        <f t="shared" si="45"/>
        <v>100201073</v>
      </c>
      <c r="H282" s="7">
        <v>73</v>
      </c>
      <c r="I282" s="11" t="s">
        <v>690</v>
      </c>
      <c r="J282" s="40" t="str">
        <f>+Categorias[[#This Row],[Categoría]]&amp;"-"&amp;Categorias[[#This Row],[Id_categoría]]</f>
        <v>Tiburon-100201073</v>
      </c>
      <c r="K282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82" s="9" t="str">
        <f t="shared" si="46"/>
        <v>100201073tiburon</v>
      </c>
      <c r="M282" s="39" t="str">
        <f t="shared" si="47"/>
        <v>INSERT INTO categoria VALUES (100201073,'Tiburon','Tiburon-100201073','Tiburon-100201073 | Prod: Marino-100201 | Sector: Pesca-1002 | Industria: AGR - 10',100201);</v>
      </c>
    </row>
    <row r="283" spans="1:13" ht="30.6" x14ac:dyDescent="0.3">
      <c r="A283" s="12">
        <f>+A236</f>
        <v>10</v>
      </c>
      <c r="B283" s="8" t="str">
        <f>+VLOOKUP(A283,Industria[],2,0)</f>
        <v>Agricultura y Ganadería</v>
      </c>
      <c r="C283" s="12">
        <f>+C236</f>
        <v>1002</v>
      </c>
      <c r="D283" s="8" t="str">
        <f>+VLOOKUP(C283,Sector[[Id_sector]:[Codigo]],3,0)</f>
        <v>Pesca y acuicultura</v>
      </c>
      <c r="E283" s="12">
        <f>+IF(H283=1,E236+1,E236)</f>
        <v>100201</v>
      </c>
      <c r="F283" s="8" t="str">
        <f>+VLOOKUP(E283,Productos[[Id_producto]:[Codigo]],3,0)</f>
        <v>Peces</v>
      </c>
      <c r="G283" s="13">
        <f t="shared" si="45"/>
        <v>100201074</v>
      </c>
      <c r="H283" s="7">
        <v>74</v>
      </c>
      <c r="I283" s="11" t="s">
        <v>691</v>
      </c>
      <c r="J283" s="40" t="str">
        <f>+Categorias[[#This Row],[Categoría]]&amp;"-"&amp;Categorias[[#This Row],[Id_categoría]]</f>
        <v>Pejezorro-100201074</v>
      </c>
      <c r="K283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83" s="9" t="str">
        <f t="shared" si="46"/>
        <v>100201074pejezorro</v>
      </c>
      <c r="M283" s="39" t="str">
        <f t="shared" si="47"/>
        <v>INSERT INTO categoria VALUES (100201074,'Pejezorro','Pejezorro-100201074','Pejezorro-100201074 | Prod: Marino-100201 | Sector: Pesca-1002 | Industria: AGR - 10',100201);</v>
      </c>
    </row>
    <row r="284" spans="1:13" ht="30.6" x14ac:dyDescent="0.3">
      <c r="A284" s="12">
        <f>+A236</f>
        <v>10</v>
      </c>
      <c r="B284" s="8" t="str">
        <f>+VLOOKUP(A284,Industria[],2,0)</f>
        <v>Agricultura y Ganadería</v>
      </c>
      <c r="C284" s="12">
        <f>+C236</f>
        <v>1002</v>
      </c>
      <c r="D284" s="8" t="str">
        <f>+VLOOKUP(C284,Sector[[Id_sector]:[Codigo]],3,0)</f>
        <v>Pesca y acuicultura</v>
      </c>
      <c r="E284" s="12">
        <f>+IF(H284=1,E236+1,E236)</f>
        <v>100201</v>
      </c>
      <c r="F284" s="8" t="str">
        <f>+VLOOKUP(E284,Productos[[Id_producto]:[Codigo]],3,0)</f>
        <v>Peces</v>
      </c>
      <c r="G284" s="13">
        <f t="shared" si="45"/>
        <v>100201075</v>
      </c>
      <c r="H284" s="7">
        <v>75</v>
      </c>
      <c r="I284" s="11" t="s">
        <v>692</v>
      </c>
      <c r="J284" s="40" t="str">
        <f>+Categorias[[#This Row],[Categoría]]&amp;"-"&amp;Categorias[[#This Row],[Id_categoría]]</f>
        <v>Pelagic Armourhead-100201075</v>
      </c>
      <c r="K284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84" s="9" t="str">
        <f t="shared" si="46"/>
        <v>100201075pelagic_armourhead</v>
      </c>
      <c r="M284" s="39" t="str">
        <f t="shared" si="47"/>
        <v>INSERT INTO categoria VALUES (100201075,'Pelagic Armourhead','Pelagic Armourhead-100201075','Pelagic Armourhead-100201075 | Prod: Marino-100201 | Sector: Pesca-1002 | Industria: AGR - 10',100201);</v>
      </c>
    </row>
    <row r="285" spans="1:13" ht="30.6" x14ac:dyDescent="0.3">
      <c r="A285" s="12">
        <f>+A236</f>
        <v>10</v>
      </c>
      <c r="B285" s="8" t="str">
        <f>+VLOOKUP(A285,Industria[],2,0)</f>
        <v>Agricultura y Ganadería</v>
      </c>
      <c r="C285" s="12">
        <f>+C236</f>
        <v>1002</v>
      </c>
      <c r="D285" s="8" t="str">
        <f>+VLOOKUP(C285,Sector[[Id_sector]:[Codigo]],3,0)</f>
        <v>Pesca y acuicultura</v>
      </c>
      <c r="E285" s="12">
        <f>+IF(H285=1,E236+1,E236)</f>
        <v>100201</v>
      </c>
      <c r="F285" s="8" t="str">
        <f>+VLOOKUP(E285,Productos[[Id_producto]:[Codigo]],3,0)</f>
        <v>Peces</v>
      </c>
      <c r="G285" s="13">
        <f t="shared" si="45"/>
        <v>100201076</v>
      </c>
      <c r="H285" s="7">
        <v>76</v>
      </c>
      <c r="I285" s="11" t="s">
        <v>693</v>
      </c>
      <c r="J285" s="40" t="str">
        <f>+Categorias[[#This Row],[Categoría]]&amp;"-"&amp;Categorias[[#This Row],[Id_categoría]]</f>
        <v>Pez Sol-100201076</v>
      </c>
      <c r="K285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85" s="9" t="str">
        <f t="shared" si="46"/>
        <v>100201076pez_sol</v>
      </c>
      <c r="M285" s="39" t="str">
        <f t="shared" si="47"/>
        <v>INSERT INTO categoria VALUES (100201076,'Pez Sol','Pez Sol-100201076','Pez Sol-100201076 | Prod: Marino-100201 | Sector: Pesca-1002 | Industria: AGR - 10',100201);</v>
      </c>
    </row>
    <row r="286" spans="1:13" ht="30.6" x14ac:dyDescent="0.3">
      <c r="A286" s="12">
        <f>+A236</f>
        <v>10</v>
      </c>
      <c r="B286" s="8" t="str">
        <f>+VLOOKUP(A286,Industria[],2,0)</f>
        <v>Agricultura y Ganadería</v>
      </c>
      <c r="C286" s="12">
        <f>+C236</f>
        <v>1002</v>
      </c>
      <c r="D286" s="8" t="str">
        <f>+VLOOKUP(C286,Sector[[Id_sector]:[Codigo]],3,0)</f>
        <v>Pesca y acuicultura</v>
      </c>
      <c r="E286" s="12">
        <f>+IF(H286=1,E236+1,E236)</f>
        <v>100201</v>
      </c>
      <c r="F286" s="8" t="str">
        <f>+VLOOKUP(E286,Productos[[Id_producto]:[Codigo]],3,0)</f>
        <v>Peces</v>
      </c>
      <c r="G286" s="13">
        <f t="shared" si="45"/>
        <v>100201077</v>
      </c>
      <c r="H286" s="7">
        <v>77</v>
      </c>
      <c r="I286" s="11" t="s">
        <v>694</v>
      </c>
      <c r="J286" s="40" t="str">
        <f>+Categorias[[#This Row],[Categoría]]&amp;"-"&amp;Categorias[[#This Row],[Id_categoría]]</f>
        <v>Pichibueno-100201077</v>
      </c>
      <c r="K286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86" s="9" t="str">
        <f t="shared" si="46"/>
        <v>100201077pichibueno</v>
      </c>
      <c r="M286" s="39" t="str">
        <f t="shared" si="47"/>
        <v>INSERT INTO categoria VALUES (100201077,'Pichibueno','Pichibueno-100201077','Pichibueno-100201077 | Prod: Marino-100201 | Sector: Pesca-1002 | Industria: AGR - 10',100201);</v>
      </c>
    </row>
    <row r="287" spans="1:13" ht="30.6" x14ac:dyDescent="0.3">
      <c r="A287" s="12">
        <f>+A236</f>
        <v>10</v>
      </c>
      <c r="B287" s="8" t="str">
        <f>+VLOOKUP(A287,Industria[],2,0)</f>
        <v>Agricultura y Ganadería</v>
      </c>
      <c r="C287" s="12">
        <f>+C236</f>
        <v>1002</v>
      </c>
      <c r="D287" s="8" t="str">
        <f>+VLOOKUP(C287,Sector[[Id_sector]:[Codigo]],3,0)</f>
        <v>Pesca y acuicultura</v>
      </c>
      <c r="E287" s="12">
        <f>+IF(H287=1,E236+1,E236)</f>
        <v>100201</v>
      </c>
      <c r="F287" s="8" t="str">
        <f>+VLOOKUP(E287,Productos[[Id_producto]:[Codigo]],3,0)</f>
        <v>Peces</v>
      </c>
      <c r="G287" s="13">
        <f t="shared" si="45"/>
        <v>100201078</v>
      </c>
      <c r="H287" s="7">
        <v>78</v>
      </c>
      <c r="I287" s="11" t="s">
        <v>695</v>
      </c>
      <c r="J287" s="40" t="str">
        <f>+Categorias[[#This Row],[Categoría]]&amp;"-"&amp;Categorias[[#This Row],[Id_categoría]]</f>
        <v>Bagre-100201078</v>
      </c>
      <c r="K287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87" s="9" t="str">
        <f t="shared" si="46"/>
        <v>100201078bagre</v>
      </c>
      <c r="M287" s="39" t="str">
        <f t="shared" si="47"/>
        <v>INSERT INTO categoria VALUES (100201078,'Bagre','Bagre-100201078','Bagre-100201078 | Prod: Marino-100201 | Sector: Pesca-1002 | Industria: AGR - 10',100201);</v>
      </c>
    </row>
    <row r="288" spans="1:13" ht="40.799999999999997" x14ac:dyDescent="0.3">
      <c r="A288" s="12">
        <f>+A236</f>
        <v>10</v>
      </c>
      <c r="B288" s="8" t="str">
        <f>+VLOOKUP(A288,Industria[],2,0)</f>
        <v>Agricultura y Ganadería</v>
      </c>
      <c r="C288" s="12">
        <f>+C236</f>
        <v>1002</v>
      </c>
      <c r="D288" s="8" t="str">
        <f>+VLOOKUP(C288,Sector[[Id_sector]:[Codigo]],3,0)</f>
        <v>Pesca y acuicultura</v>
      </c>
      <c r="E288" s="12">
        <f>+IF(H288=1,E236+1,E236)</f>
        <v>100201</v>
      </c>
      <c r="F288" s="8" t="str">
        <f>+VLOOKUP(E288,Productos[[Id_producto]:[Codigo]],3,0)</f>
        <v>Peces</v>
      </c>
      <c r="G288" s="13">
        <f t="shared" si="45"/>
        <v>100201079</v>
      </c>
      <c r="H288" s="7">
        <v>79</v>
      </c>
      <c r="I288" s="11" t="s">
        <v>696</v>
      </c>
      <c r="J288" s="40" t="str">
        <f>+Categorias[[#This Row],[Categoría]]&amp;"-"&amp;Categorias[[#This Row],[Id_categoría]]</f>
        <v>Barracuda O Peto / Kana Kana-100201079</v>
      </c>
      <c r="K288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88" s="9" t="str">
        <f t="shared" si="46"/>
        <v>100201079barracuda_o_peto_/_kana_kana</v>
      </c>
      <c r="M288" s="39" t="str">
        <f t="shared" si="47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89" spans="1:13" ht="30.6" x14ac:dyDescent="0.3">
      <c r="A289" s="12">
        <f>+A236</f>
        <v>10</v>
      </c>
      <c r="B289" s="8" t="str">
        <f>+VLOOKUP(A289,Industria[],2,0)</f>
        <v>Agricultura y Ganadería</v>
      </c>
      <c r="C289" s="12">
        <f>+C236</f>
        <v>1002</v>
      </c>
      <c r="D289" s="8" t="str">
        <f>+VLOOKUP(C289,Sector[[Id_sector]:[Codigo]],3,0)</f>
        <v>Pesca y acuicultura</v>
      </c>
      <c r="E289" s="12">
        <f>+IF(H289=1,E236+1,E236)</f>
        <v>100201</v>
      </c>
      <c r="F289" s="8" t="str">
        <f>+VLOOKUP(E289,Productos[[Id_producto]:[Codigo]],3,0)</f>
        <v>Peces</v>
      </c>
      <c r="G289" s="13">
        <f t="shared" si="45"/>
        <v>100201080</v>
      </c>
      <c r="H289" s="7">
        <v>80</v>
      </c>
      <c r="I289" s="11" t="s">
        <v>697</v>
      </c>
      <c r="J289" s="40" t="str">
        <f>+Categorias[[#This Row],[Categoría]]&amp;"-"&amp;Categorias[[#This Row],[Id_categoría]]</f>
        <v>Canque-100201080</v>
      </c>
      <c r="K289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89" s="9" t="str">
        <f t="shared" si="46"/>
        <v>100201080canque</v>
      </c>
      <c r="M289" s="39" t="str">
        <f t="shared" si="47"/>
        <v>INSERT INTO categoria VALUES (100201080,'Canque','Canque-100201080','Canque-100201080 | Prod: Marino-100201 | Sector: Pesca-1002 | Industria: AGR - 10',100201);</v>
      </c>
    </row>
    <row r="290" spans="1:13" ht="30.6" x14ac:dyDescent="0.3">
      <c r="A290" s="12">
        <f>+A236</f>
        <v>10</v>
      </c>
      <c r="B290" s="8" t="str">
        <f>+VLOOKUP(A290,Industria[],2,0)</f>
        <v>Agricultura y Ganadería</v>
      </c>
      <c r="C290" s="12">
        <f>+C236</f>
        <v>1002</v>
      </c>
      <c r="D290" s="8" t="str">
        <f>+VLOOKUP(C290,Sector[[Id_sector]:[Codigo]],3,0)</f>
        <v>Pesca y acuicultura</v>
      </c>
      <c r="E290" s="12">
        <f>+IF(H290=1,E236+1,E236)</f>
        <v>100201</v>
      </c>
      <c r="F290" s="8" t="str">
        <f>+VLOOKUP(E290,Productos[[Id_producto]:[Codigo]],3,0)</f>
        <v>Peces</v>
      </c>
      <c r="G290" s="13">
        <f t="shared" si="45"/>
        <v>100201081</v>
      </c>
      <c r="H290" s="7">
        <v>81</v>
      </c>
      <c r="I290" s="11" t="s">
        <v>660</v>
      </c>
      <c r="J290" s="40" t="str">
        <f>+Categorias[[#This Row],[Categoría]]&amp;"-"&amp;Categorias[[#This Row],[Id_categoría]]</f>
        <v>Chancharro-100201081</v>
      </c>
      <c r="K290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90" s="9" t="str">
        <f t="shared" si="46"/>
        <v>100201081chancharro</v>
      </c>
      <c r="M290" s="39" t="str">
        <f t="shared" si="47"/>
        <v>INSERT INTO categoria VALUES (100201081,'Chancharro','Chancharro-100201081','Chancharro-100201081 | Prod: Marino-100201 | Sector: Pesca-1002 | Industria: AGR - 10',100201);</v>
      </c>
    </row>
    <row r="291" spans="1:13" ht="30.6" x14ac:dyDescent="0.3">
      <c r="A291" s="12">
        <f>+A236</f>
        <v>10</v>
      </c>
      <c r="B291" s="8" t="str">
        <f>+VLOOKUP(A291,Industria[],2,0)</f>
        <v>Agricultura y Ganadería</v>
      </c>
      <c r="C291" s="12">
        <f>+C236</f>
        <v>1002</v>
      </c>
      <c r="D291" s="8" t="str">
        <f>+VLOOKUP(C291,Sector[[Id_sector]:[Codigo]],3,0)</f>
        <v>Pesca y acuicultura</v>
      </c>
      <c r="E291" s="12">
        <f>+IF(H291=1,E236+1,E236)</f>
        <v>100201</v>
      </c>
      <c r="F291" s="8" t="str">
        <f>+VLOOKUP(E291,Productos[[Id_producto]:[Codigo]],3,0)</f>
        <v>Peces</v>
      </c>
      <c r="G291" s="13">
        <f t="shared" si="45"/>
        <v>100201082</v>
      </c>
      <c r="H291" s="7">
        <v>82</v>
      </c>
      <c r="I291" s="11" t="s">
        <v>698</v>
      </c>
      <c r="J291" s="40" t="str">
        <f>+Categorias[[#This Row],[Categoría]]&amp;"-"&amp;Categorias[[#This Row],[Id_categoría]]</f>
        <v>Cubiceps-100201082</v>
      </c>
      <c r="K291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91" s="9" t="str">
        <f t="shared" si="46"/>
        <v>100201082cubiceps</v>
      </c>
      <c r="M291" s="39" t="str">
        <f t="shared" si="47"/>
        <v>INSERT INTO categoria VALUES (100201082,'Cubiceps','Cubiceps-100201082','Cubiceps-100201082 | Prod: Marino-100201 | Sector: Pesca-1002 | Industria: AGR - 10',100201);</v>
      </c>
    </row>
    <row r="292" spans="1:13" ht="30.6" x14ac:dyDescent="0.3">
      <c r="A292" s="12">
        <f>+A236</f>
        <v>10</v>
      </c>
      <c r="B292" s="8" t="str">
        <f>+VLOOKUP(A292,Industria[],2,0)</f>
        <v>Agricultura y Ganadería</v>
      </c>
      <c r="C292" s="12">
        <f>+C236</f>
        <v>1002</v>
      </c>
      <c r="D292" s="8" t="str">
        <f>+VLOOKUP(C292,Sector[[Id_sector]:[Codigo]],3,0)</f>
        <v>Pesca y acuicultura</v>
      </c>
      <c r="E292" s="12">
        <f>+IF(H292=1,E236+1,E236)</f>
        <v>100201</v>
      </c>
      <c r="F292" s="8" t="str">
        <f>+VLOOKUP(E292,Productos[[Id_producto]:[Codigo]],3,0)</f>
        <v>Peces</v>
      </c>
      <c r="G292" s="13">
        <f t="shared" si="45"/>
        <v>100201083</v>
      </c>
      <c r="H292" s="7">
        <v>83</v>
      </c>
      <c r="I292" s="11" t="s">
        <v>699</v>
      </c>
      <c r="J292" s="40" t="str">
        <f>+Categorias[[#This Row],[Categoría]]&amp;"-"&amp;Categorias[[#This Row],[Id_categoría]]</f>
        <v>Emperador-100201083</v>
      </c>
      <c r="K292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92" s="9" t="str">
        <f t="shared" si="46"/>
        <v>100201083emperador</v>
      </c>
      <c r="M292" s="39" t="str">
        <f t="shared" si="47"/>
        <v>INSERT INTO categoria VALUES (100201083,'Emperador','Emperador-100201083','Emperador-100201083 | Prod: Marino-100201 | Sector: Pesca-1002 | Industria: AGR - 10',100201);</v>
      </c>
    </row>
    <row r="293" spans="1:13" ht="30.6" x14ac:dyDescent="0.3">
      <c r="A293" s="12">
        <f>+A236</f>
        <v>10</v>
      </c>
      <c r="B293" s="8" t="str">
        <f>+VLOOKUP(A293,Industria[],2,0)</f>
        <v>Agricultura y Ganadería</v>
      </c>
      <c r="C293" s="12">
        <f>+C236</f>
        <v>1002</v>
      </c>
      <c r="D293" s="8" t="str">
        <f>+VLOOKUP(C293,Sector[[Id_sector]:[Codigo]],3,0)</f>
        <v>Pesca y acuicultura</v>
      </c>
      <c r="E293" s="12">
        <f>+IF(H293=1,E236+1,E236)</f>
        <v>100201</v>
      </c>
      <c r="F293" s="8" t="str">
        <f>+VLOOKUP(E293,Productos[[Id_producto]:[Codigo]],3,0)</f>
        <v>Peces</v>
      </c>
      <c r="G293" s="13">
        <f t="shared" si="45"/>
        <v>100201084</v>
      </c>
      <c r="H293" s="7">
        <v>84</v>
      </c>
      <c r="I293" s="11" t="s">
        <v>700</v>
      </c>
      <c r="J293" s="40" t="str">
        <f>+Categorias[[#This Row],[Categoría]]&amp;"-"&amp;Categorias[[#This Row],[Id_categoría]]</f>
        <v>Esturion Osetra-100201084</v>
      </c>
      <c r="K293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93" s="9" t="str">
        <f t="shared" si="46"/>
        <v>100201084esturion_osetra</v>
      </c>
      <c r="M293" s="39" t="str">
        <f t="shared" si="47"/>
        <v>INSERT INTO categoria VALUES (100201084,'Esturion Osetra','Esturion Osetra-100201084','Esturion Osetra-100201084 | Prod: Marino-100201 | Sector: Pesca-1002 | Industria: AGR - 10',100201);</v>
      </c>
    </row>
    <row r="294" spans="1:13" ht="30.6" x14ac:dyDescent="0.3">
      <c r="A294" s="12">
        <f>+A236</f>
        <v>10</v>
      </c>
      <c r="B294" s="8" t="str">
        <f>+VLOOKUP(A294,Industria[],2,0)</f>
        <v>Agricultura y Ganadería</v>
      </c>
      <c r="C294" s="12">
        <f>+C236</f>
        <v>1002</v>
      </c>
      <c r="D294" s="8" t="str">
        <f>+VLOOKUP(C294,Sector[[Id_sector]:[Codigo]],3,0)</f>
        <v>Pesca y acuicultura</v>
      </c>
      <c r="E294" s="12">
        <f>+IF(H294=1,E236+1,E236)</f>
        <v>100201</v>
      </c>
      <c r="F294" s="8" t="str">
        <f>+VLOOKUP(E294,Productos[[Id_producto]:[Codigo]],3,0)</f>
        <v>Peces</v>
      </c>
      <c r="G294" s="13">
        <f t="shared" si="45"/>
        <v>100201085</v>
      </c>
      <c r="H294" s="7">
        <v>85</v>
      </c>
      <c r="I294" s="11" t="s">
        <v>701</v>
      </c>
      <c r="J294" s="40" t="str">
        <f>+Categorias[[#This Row],[Categoría]]&amp;"-"&amp;Categorias[[#This Row],[Id_categoría]]</f>
        <v>Granadero Grande-100201085</v>
      </c>
      <c r="K294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94" s="9" t="str">
        <f t="shared" si="46"/>
        <v>100201085granadero_grande</v>
      </c>
      <c r="M294" s="39" t="str">
        <f t="shared" si="47"/>
        <v>INSERT INTO categoria VALUES (100201085,'Granadero Grande','Granadero Grande-100201085','Granadero Grande-100201085 | Prod: Marino-100201 | Sector: Pesca-1002 | Industria: AGR - 10',100201);</v>
      </c>
    </row>
    <row r="295" spans="1:13" ht="30.6" x14ac:dyDescent="0.3">
      <c r="A295" s="12">
        <f>+A232</f>
        <v>10</v>
      </c>
      <c r="B295" s="8" t="str">
        <f>+VLOOKUP(A295,Industria[],2,0)</f>
        <v>Agricultura y Ganadería</v>
      </c>
      <c r="C295" s="12">
        <f>+C232</f>
        <v>1002</v>
      </c>
      <c r="D295" s="8" t="str">
        <f>+VLOOKUP(C295,Sector[[Id_sector]:[Codigo]],3,0)</f>
        <v>Pesca y acuicultura</v>
      </c>
      <c r="E295" s="12">
        <f>+IF(H295=1,E232+1,E232)</f>
        <v>100202</v>
      </c>
      <c r="F295" s="8" t="str">
        <f>+VLOOKUP(E295,Productos[[Id_producto]:[Codigo]],3,0)</f>
        <v>Moluscos</v>
      </c>
      <c r="G295" s="13">
        <f t="shared" si="37"/>
        <v>100202001</v>
      </c>
      <c r="H295" s="7">
        <v>1</v>
      </c>
      <c r="I295" s="11" t="s">
        <v>702</v>
      </c>
      <c r="J295" s="11" t="str">
        <f>+Categorias[[#This Row],[Categoría]]&amp;"-"&amp;Categorias[[#This Row],[Id_categoría]]</f>
        <v>Abalón-100202001</v>
      </c>
      <c r="K295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95" s="9" t="str">
        <f t="shared" si="38"/>
        <v>100202001abalon</v>
      </c>
      <c r="M295" s="28" t="str">
        <f t="shared" si="36"/>
        <v>INSERT INTO categoria VALUES (100202001,'Abalón','Abalón-100202001','Abalón-100202001 | Prod: Marino-100202 | Sector: Pesca-1002 | Industria: AGR - 10',100202);</v>
      </c>
    </row>
    <row r="296" spans="1:13" ht="30.6" x14ac:dyDescent="0.3">
      <c r="A296" s="12">
        <f t="shared" si="39"/>
        <v>10</v>
      </c>
      <c r="B296" s="8" t="str">
        <f>+VLOOKUP(A296,Industria[],2,0)</f>
        <v>Agricultura y Ganadería</v>
      </c>
      <c r="C296" s="12">
        <f t="shared" si="40"/>
        <v>1002</v>
      </c>
      <c r="D296" s="8" t="str">
        <f>+VLOOKUP(C296,Sector[[Id_sector]:[Codigo]],3,0)</f>
        <v>Pesca y acuicultura</v>
      </c>
      <c r="E296" s="12">
        <f t="shared" si="41"/>
        <v>100202</v>
      </c>
      <c r="F296" s="8" t="str">
        <f>+VLOOKUP(E296,Productos[[Id_producto]:[Codigo]],3,0)</f>
        <v>Moluscos</v>
      </c>
      <c r="G296" s="13">
        <f t="shared" si="37"/>
        <v>100202002</v>
      </c>
      <c r="H296" s="7">
        <v>2</v>
      </c>
      <c r="I296" s="11" t="s">
        <v>703</v>
      </c>
      <c r="J296" s="11" t="str">
        <f>+Categorias[[#This Row],[Categoría]]&amp;"-"&amp;Categorias[[#This Row],[Id_categoría]]</f>
        <v>Almeja-100202002</v>
      </c>
      <c r="K296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96" s="9" t="str">
        <f t="shared" si="38"/>
        <v>100202002almeja</v>
      </c>
      <c r="M296" s="28" t="str">
        <f t="shared" si="36"/>
        <v>INSERT INTO categoria VALUES (100202002,'Almeja','Almeja-100202002','Almeja-100202002 | Prod: Marino-100202 | Sector: Pesca-1002 | Industria: AGR - 10',100202);</v>
      </c>
    </row>
    <row r="297" spans="1:13" ht="30.6" x14ac:dyDescent="0.3">
      <c r="A297" s="12">
        <f t="shared" si="39"/>
        <v>10</v>
      </c>
      <c r="B297" s="8" t="str">
        <f>+VLOOKUP(A297,Industria[],2,0)</f>
        <v>Agricultura y Ganadería</v>
      </c>
      <c r="C297" s="12">
        <f t="shared" si="40"/>
        <v>1002</v>
      </c>
      <c r="D297" s="8" t="str">
        <f>+VLOOKUP(C297,Sector[[Id_sector]:[Codigo]],3,0)</f>
        <v>Pesca y acuicultura</v>
      </c>
      <c r="E297" s="12">
        <f t="shared" si="41"/>
        <v>100202</v>
      </c>
      <c r="F297" s="8" t="str">
        <f>+VLOOKUP(E297,Productos[[Id_producto]:[Codigo]],3,0)</f>
        <v>Moluscos</v>
      </c>
      <c r="G297" s="13">
        <f t="shared" si="37"/>
        <v>100202003</v>
      </c>
      <c r="H297" s="7">
        <v>3</v>
      </c>
      <c r="I297" s="11" t="s">
        <v>704</v>
      </c>
      <c r="J297" s="11" t="str">
        <f>+Categorias[[#This Row],[Categoría]]&amp;"-"&amp;Categorias[[#This Row],[Id_categoría]]</f>
        <v>Caracol Trophon-100202003</v>
      </c>
      <c r="K297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97" s="9" t="str">
        <f t="shared" si="38"/>
        <v>100202003caracol_trophon</v>
      </c>
      <c r="M297" s="28" t="str">
        <f t="shared" si="36"/>
        <v>INSERT INTO categoria VALUES (100202003,'Caracol Trophon','Caracol Trophon-100202003','Caracol Trophon-100202003 | Prod: Marino-100202 | Sector: Pesca-1002 | Industria: AGR - 10',100202);</v>
      </c>
    </row>
    <row r="298" spans="1:13" ht="30.6" x14ac:dyDescent="0.3">
      <c r="A298" s="12">
        <f t="shared" si="39"/>
        <v>10</v>
      </c>
      <c r="B298" s="8" t="str">
        <f>+VLOOKUP(A298,Industria[],2,0)</f>
        <v>Agricultura y Ganadería</v>
      </c>
      <c r="C298" s="12">
        <f t="shared" si="40"/>
        <v>1002</v>
      </c>
      <c r="D298" s="8" t="str">
        <f>+VLOOKUP(C298,Sector[[Id_sector]:[Codigo]],3,0)</f>
        <v>Pesca y acuicultura</v>
      </c>
      <c r="E298" s="12">
        <f t="shared" si="41"/>
        <v>100202</v>
      </c>
      <c r="F298" s="8" t="str">
        <f>+VLOOKUP(E298,Productos[[Id_producto]:[Codigo]],3,0)</f>
        <v>Moluscos</v>
      </c>
      <c r="G298" s="13">
        <f t="shared" si="37"/>
        <v>100202004</v>
      </c>
      <c r="H298" s="7">
        <v>4</v>
      </c>
      <c r="I298" s="11" t="s">
        <v>705</v>
      </c>
      <c r="J298" s="11" t="str">
        <f>+Categorias[[#This Row],[Categoría]]&amp;"-"&amp;Categorias[[#This Row],[Id_categoría]]</f>
        <v>Huepo-100202004</v>
      </c>
      <c r="K298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98" s="9" t="str">
        <f t="shared" si="38"/>
        <v>100202004huepo</v>
      </c>
      <c r="M298" s="28" t="str">
        <f t="shared" si="36"/>
        <v>INSERT INTO categoria VALUES (100202004,'Huepo','Huepo-100202004','Huepo-100202004 | Prod: Marino-100202 | Sector: Pesca-1002 | Industria: AGR - 10',100202);</v>
      </c>
    </row>
    <row r="299" spans="1:13" ht="30.6" x14ac:dyDescent="0.3">
      <c r="A299" s="12">
        <f t="shared" si="39"/>
        <v>10</v>
      </c>
      <c r="B299" s="8" t="str">
        <f>+VLOOKUP(A299,Industria[],2,0)</f>
        <v>Agricultura y Ganadería</v>
      </c>
      <c r="C299" s="12">
        <f t="shared" si="40"/>
        <v>1002</v>
      </c>
      <c r="D299" s="8" t="str">
        <f>+VLOOKUP(C299,Sector[[Id_sector]:[Codigo]],3,0)</f>
        <v>Pesca y acuicultura</v>
      </c>
      <c r="E299" s="12">
        <f t="shared" si="41"/>
        <v>100202</v>
      </c>
      <c r="F299" s="8" t="str">
        <f>+VLOOKUP(E299,Productos[[Id_producto]:[Codigo]],3,0)</f>
        <v>Moluscos</v>
      </c>
      <c r="G299" s="13">
        <f t="shared" si="37"/>
        <v>100202005</v>
      </c>
      <c r="H299" s="7">
        <v>5</v>
      </c>
      <c r="I299" s="11" t="s">
        <v>706</v>
      </c>
      <c r="J299" s="11" t="str">
        <f>+Categorias[[#This Row],[Categoría]]&amp;"-"&amp;Categorias[[#This Row],[Id_categoría]]</f>
        <v>Jibia-100202005</v>
      </c>
      <c r="K299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99" s="9" t="str">
        <f t="shared" si="38"/>
        <v>100202005jibia</v>
      </c>
      <c r="M299" s="28" t="str">
        <f t="shared" si="36"/>
        <v>INSERT INTO categoria VALUES (100202005,'Jibia','Jibia-100202005','Jibia-100202005 | Prod: Marino-100202 | Sector: Pesca-1002 | Industria: AGR - 10',100202);</v>
      </c>
    </row>
    <row r="300" spans="1:13" ht="30.6" x14ac:dyDescent="0.3">
      <c r="A300" s="12">
        <f t="shared" si="39"/>
        <v>10</v>
      </c>
      <c r="B300" s="8" t="str">
        <f>+VLOOKUP(A300,Industria[],2,0)</f>
        <v>Agricultura y Ganadería</v>
      </c>
      <c r="C300" s="12">
        <f t="shared" si="40"/>
        <v>1002</v>
      </c>
      <c r="D300" s="8" t="str">
        <f>+VLOOKUP(C300,Sector[[Id_sector]:[Codigo]],3,0)</f>
        <v>Pesca y acuicultura</v>
      </c>
      <c r="E300" s="12">
        <f t="shared" si="41"/>
        <v>100202</v>
      </c>
      <c r="F300" s="8" t="str">
        <f>+VLOOKUP(E300,Productos[[Id_producto]:[Codigo]],3,0)</f>
        <v>Moluscos</v>
      </c>
      <c r="G300" s="13">
        <f t="shared" si="37"/>
        <v>100202006</v>
      </c>
      <c r="H300" s="7">
        <v>6</v>
      </c>
      <c r="I300" s="11" t="s">
        <v>707</v>
      </c>
      <c r="J300" s="11" t="str">
        <f>+Categorias[[#This Row],[Categoría]]&amp;"-"&amp;Categorias[[#This Row],[Id_categoría]]</f>
        <v>Juliana-100202006</v>
      </c>
      <c r="K300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300" s="9" t="str">
        <f t="shared" si="38"/>
        <v>100202006juliana</v>
      </c>
      <c r="M300" s="28" t="str">
        <f t="shared" si="36"/>
        <v>INSERT INTO categoria VALUES (100202006,'Juliana','Juliana-100202006','Juliana-100202006 | Prod: Marino-100202 | Sector: Pesca-1002 | Industria: AGR - 10',100202);</v>
      </c>
    </row>
    <row r="301" spans="1:13" ht="30.6" x14ac:dyDescent="0.3">
      <c r="A301" s="12">
        <f t="shared" si="39"/>
        <v>10</v>
      </c>
      <c r="B301" s="8" t="str">
        <f>+VLOOKUP(A301,Industria[],2,0)</f>
        <v>Agricultura y Ganadería</v>
      </c>
      <c r="C301" s="12">
        <f t="shared" si="40"/>
        <v>1002</v>
      </c>
      <c r="D301" s="8" t="str">
        <f>+VLOOKUP(C301,Sector[[Id_sector]:[Codigo]],3,0)</f>
        <v>Pesca y acuicultura</v>
      </c>
      <c r="E301" s="12">
        <f t="shared" si="41"/>
        <v>100202</v>
      </c>
      <c r="F301" s="8" t="str">
        <f>+VLOOKUP(E301,Productos[[Id_producto]:[Codigo]],3,0)</f>
        <v>Moluscos</v>
      </c>
      <c r="G301" s="13">
        <f t="shared" si="37"/>
        <v>100202007</v>
      </c>
      <c r="H301" s="7">
        <v>7</v>
      </c>
      <c r="I301" s="11" t="s">
        <v>708</v>
      </c>
      <c r="J301" s="11" t="str">
        <f>+Categorias[[#This Row],[Categoría]]&amp;"-"&amp;Categorias[[#This Row],[Id_categoría]]</f>
        <v>Lapa-100202007</v>
      </c>
      <c r="K301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301" s="9" t="str">
        <f t="shared" si="38"/>
        <v>100202007lapa</v>
      </c>
      <c r="M301" s="28" t="str">
        <f t="shared" si="36"/>
        <v>INSERT INTO categoria VALUES (100202007,'Lapa','Lapa-100202007','Lapa-100202007 | Prod: Marino-100202 | Sector: Pesca-1002 | Industria: AGR - 10',100202);</v>
      </c>
    </row>
    <row r="302" spans="1:13" ht="30.6" x14ac:dyDescent="0.3">
      <c r="A302" s="12">
        <f t="shared" si="39"/>
        <v>10</v>
      </c>
      <c r="B302" s="8" t="str">
        <f>+VLOOKUP(A302,Industria[],2,0)</f>
        <v>Agricultura y Ganadería</v>
      </c>
      <c r="C302" s="12">
        <f t="shared" si="40"/>
        <v>1002</v>
      </c>
      <c r="D302" s="8" t="str">
        <f>+VLOOKUP(C302,Sector[[Id_sector]:[Codigo]],3,0)</f>
        <v>Pesca y acuicultura</v>
      </c>
      <c r="E302" s="12">
        <f t="shared" si="41"/>
        <v>100202</v>
      </c>
      <c r="F302" s="8" t="str">
        <f>+VLOOKUP(E302,Productos[[Id_producto]:[Codigo]],3,0)</f>
        <v>Moluscos</v>
      </c>
      <c r="G302" s="13">
        <f t="shared" si="37"/>
        <v>100202008</v>
      </c>
      <c r="H302" s="7">
        <v>8</v>
      </c>
      <c r="I302" s="11" t="s">
        <v>709</v>
      </c>
      <c r="J302" s="11" t="str">
        <f>+Categorias[[#This Row],[Categoría]]&amp;"-"&amp;Categorias[[#This Row],[Id_categoría]]</f>
        <v>Loco-100202008</v>
      </c>
      <c r="K302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302" s="9" t="str">
        <f t="shared" si="38"/>
        <v>100202008loco</v>
      </c>
      <c r="M302" s="28" t="str">
        <f t="shared" si="36"/>
        <v>INSERT INTO categoria VALUES (100202008,'Loco','Loco-100202008','Loco-100202008 | Prod: Marino-100202 | Sector: Pesca-1002 | Industria: AGR - 10',100202);</v>
      </c>
    </row>
    <row r="303" spans="1:13" ht="30.6" x14ac:dyDescent="0.3">
      <c r="A303" s="12">
        <f t="shared" si="39"/>
        <v>10</v>
      </c>
      <c r="B303" s="8" t="str">
        <f>+VLOOKUP(A303,Industria[],2,0)</f>
        <v>Agricultura y Ganadería</v>
      </c>
      <c r="C303" s="12">
        <f t="shared" si="40"/>
        <v>1002</v>
      </c>
      <c r="D303" s="8" t="str">
        <f>+VLOOKUP(C303,Sector[[Id_sector]:[Codigo]],3,0)</f>
        <v>Pesca y acuicultura</v>
      </c>
      <c r="E303" s="12">
        <f t="shared" si="41"/>
        <v>100202</v>
      </c>
      <c r="F303" s="8" t="str">
        <f>+VLOOKUP(E303,Productos[[Id_producto]:[Codigo]],3,0)</f>
        <v>Moluscos</v>
      </c>
      <c r="G303" s="13">
        <f t="shared" si="37"/>
        <v>100202009</v>
      </c>
      <c r="H303" s="7">
        <v>9</v>
      </c>
      <c r="I303" s="11" t="s">
        <v>710</v>
      </c>
      <c r="J303" s="11" t="str">
        <f>+Categorias[[#This Row],[Categoría]]&amp;"-"&amp;Categorias[[#This Row],[Id_categoría]]</f>
        <v>Macha-100202009</v>
      </c>
      <c r="K303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303" s="9" t="str">
        <f t="shared" si="38"/>
        <v>100202009macha</v>
      </c>
      <c r="M303" s="28" t="str">
        <f t="shared" si="36"/>
        <v>INSERT INTO categoria VALUES (100202009,'Macha','Macha-100202009','Macha-100202009 | Prod: Marino-100202 | Sector: Pesca-1002 | Industria: AGR - 10',100202);</v>
      </c>
    </row>
    <row r="304" spans="1:13" ht="30.6" x14ac:dyDescent="0.3">
      <c r="A304" s="12">
        <f t="shared" si="39"/>
        <v>10</v>
      </c>
      <c r="B304" s="8" t="str">
        <f>+VLOOKUP(A304,Industria[],2,0)</f>
        <v>Agricultura y Ganadería</v>
      </c>
      <c r="C304" s="12">
        <f t="shared" si="40"/>
        <v>1002</v>
      </c>
      <c r="D304" s="8" t="str">
        <f>+VLOOKUP(C304,Sector[[Id_sector]:[Codigo]],3,0)</f>
        <v>Pesca y acuicultura</v>
      </c>
      <c r="E304" s="12">
        <f t="shared" si="41"/>
        <v>100202</v>
      </c>
      <c r="F304" s="8" t="str">
        <f>+VLOOKUP(E304,Productos[[Id_producto]:[Codigo]],3,0)</f>
        <v>Moluscos</v>
      </c>
      <c r="G304" s="13">
        <f t="shared" si="37"/>
        <v>100202010</v>
      </c>
      <c r="H304" s="7">
        <v>10</v>
      </c>
      <c r="I304" s="11" t="s">
        <v>711</v>
      </c>
      <c r="J304" s="11" t="str">
        <f>+Categorias[[#This Row],[Categoría]]&amp;"-"&amp;Categorias[[#This Row],[Id_categoría]]</f>
        <v>Mejillón-100202010</v>
      </c>
      <c r="K304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304" s="9" t="str">
        <f t="shared" si="38"/>
        <v>100202010mejillon</v>
      </c>
      <c r="M304" s="28" t="str">
        <f t="shared" si="36"/>
        <v>INSERT INTO categoria VALUES (100202010,'Mejillón','Mejillón-100202010','Mejillón-100202010 | Prod: Marino-100202 | Sector: Pesca-1002 | Industria: AGR - 10',100202);</v>
      </c>
    </row>
    <row r="305" spans="1:13" ht="30.6" x14ac:dyDescent="0.3">
      <c r="A305" s="12">
        <f t="shared" si="39"/>
        <v>10</v>
      </c>
      <c r="B305" s="8" t="str">
        <f>+VLOOKUP(A305,Industria[],2,0)</f>
        <v>Agricultura y Ganadería</v>
      </c>
      <c r="C305" s="12">
        <f t="shared" si="40"/>
        <v>1002</v>
      </c>
      <c r="D305" s="8" t="str">
        <f>+VLOOKUP(C305,Sector[[Id_sector]:[Codigo]],3,0)</f>
        <v>Pesca y acuicultura</v>
      </c>
      <c r="E305" s="12">
        <f t="shared" si="41"/>
        <v>100202</v>
      </c>
      <c r="F305" s="8" t="str">
        <f>+VLOOKUP(E305,Productos[[Id_producto]:[Codigo]],3,0)</f>
        <v>Moluscos</v>
      </c>
      <c r="G305" s="13">
        <f t="shared" si="37"/>
        <v>100202011</v>
      </c>
      <c r="H305" s="7">
        <v>11</v>
      </c>
      <c r="I305" s="11" t="s">
        <v>712</v>
      </c>
      <c r="J305" s="11" t="str">
        <f>+Categorias[[#This Row],[Categoría]]&amp;"-"&amp;Categorias[[#This Row],[Id_categoría]]</f>
        <v>Navajuela-100202011</v>
      </c>
      <c r="K305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305" s="9" t="str">
        <f t="shared" si="38"/>
        <v>100202011navajuela</v>
      </c>
      <c r="M305" s="28" t="str">
        <f t="shared" si="36"/>
        <v>INSERT INTO categoria VALUES (100202011,'Navajuela','Navajuela-100202011','Navajuela-100202011 | Prod: Marino-100202 | Sector: Pesca-1002 | Industria: AGR - 10',100202);</v>
      </c>
    </row>
    <row r="306" spans="1:13" ht="30.6" x14ac:dyDescent="0.3">
      <c r="A306" s="12">
        <f t="shared" si="39"/>
        <v>10</v>
      </c>
      <c r="B306" s="8" t="str">
        <f>+VLOOKUP(A306,Industria[],2,0)</f>
        <v>Agricultura y Ganadería</v>
      </c>
      <c r="C306" s="12">
        <f t="shared" si="40"/>
        <v>1002</v>
      </c>
      <c r="D306" s="8" t="str">
        <f>+VLOOKUP(C306,Sector[[Id_sector]:[Codigo]],3,0)</f>
        <v>Pesca y acuicultura</v>
      </c>
      <c r="E306" s="12">
        <f t="shared" si="41"/>
        <v>100202</v>
      </c>
      <c r="F306" s="8" t="str">
        <f>+VLOOKUP(E306,Productos[[Id_producto]:[Codigo]],3,0)</f>
        <v>Moluscos</v>
      </c>
      <c r="G306" s="13">
        <f t="shared" si="37"/>
        <v>100202012</v>
      </c>
      <c r="H306" s="7">
        <v>12</v>
      </c>
      <c r="I306" s="11" t="s">
        <v>713</v>
      </c>
      <c r="J306" s="11" t="str">
        <f>+Categorias[[#This Row],[Categoría]]&amp;"-"&amp;Categorias[[#This Row],[Id_categoría]]</f>
        <v>Ostión-100202012</v>
      </c>
      <c r="K306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306" s="9" t="str">
        <f t="shared" si="38"/>
        <v>100202012ostion</v>
      </c>
      <c r="M306" s="28" t="str">
        <f t="shared" si="36"/>
        <v>INSERT INTO categoria VALUES (100202012,'Ostión','Ostión-100202012','Ostión-100202012 | Prod: Marino-100202 | Sector: Pesca-1002 | Industria: AGR - 10',100202);</v>
      </c>
    </row>
    <row r="307" spans="1:13" ht="30.6" x14ac:dyDescent="0.3">
      <c r="A307" s="12">
        <f t="shared" si="39"/>
        <v>10</v>
      </c>
      <c r="B307" s="8" t="str">
        <f>+VLOOKUP(A307,Industria[],2,0)</f>
        <v>Agricultura y Ganadería</v>
      </c>
      <c r="C307" s="12">
        <f t="shared" si="40"/>
        <v>1002</v>
      </c>
      <c r="D307" s="8" t="str">
        <f>+VLOOKUP(C307,Sector[[Id_sector]:[Codigo]],3,0)</f>
        <v>Pesca y acuicultura</v>
      </c>
      <c r="E307" s="12">
        <f t="shared" si="41"/>
        <v>100202</v>
      </c>
      <c r="F307" s="8" t="str">
        <f>+VLOOKUP(E307,Productos[[Id_producto]:[Codigo]],3,0)</f>
        <v>Moluscos</v>
      </c>
      <c r="G307" s="13">
        <f t="shared" si="37"/>
        <v>100202013</v>
      </c>
      <c r="H307" s="7">
        <v>13</v>
      </c>
      <c r="I307" s="11" t="s">
        <v>714</v>
      </c>
      <c r="J307" s="11" t="str">
        <f>+Categorias[[#This Row],[Categoría]]&amp;"-"&amp;Categorias[[#This Row],[Id_categoría]]</f>
        <v>Ostra-100202013</v>
      </c>
      <c r="K307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307" s="9" t="str">
        <f t="shared" si="38"/>
        <v>100202013ostra</v>
      </c>
      <c r="M307" s="28" t="str">
        <f t="shared" si="36"/>
        <v>INSERT INTO categoria VALUES (100202013,'Ostra','Ostra-100202013','Ostra-100202013 | Prod: Marino-100202 | Sector: Pesca-1002 | Industria: AGR - 10',100202);</v>
      </c>
    </row>
    <row r="308" spans="1:13" ht="30.6" x14ac:dyDescent="0.3">
      <c r="A308" s="12">
        <f t="shared" si="39"/>
        <v>10</v>
      </c>
      <c r="B308" s="8" t="str">
        <f>+VLOOKUP(A308,Industria[],2,0)</f>
        <v>Agricultura y Ganadería</v>
      </c>
      <c r="C308" s="12">
        <f t="shared" si="40"/>
        <v>1002</v>
      </c>
      <c r="D308" s="8" t="str">
        <f>+VLOOKUP(C308,Sector[[Id_sector]:[Codigo]],3,0)</f>
        <v>Pesca y acuicultura</v>
      </c>
      <c r="E308" s="12">
        <f t="shared" si="41"/>
        <v>100202</v>
      </c>
      <c r="F308" s="8" t="str">
        <f>+VLOOKUP(E308,Productos[[Id_producto]:[Codigo]],3,0)</f>
        <v>Moluscos</v>
      </c>
      <c r="G308" s="13">
        <f t="shared" si="37"/>
        <v>100202014</v>
      </c>
      <c r="H308" s="7">
        <v>14</v>
      </c>
      <c r="I308" s="11" t="s">
        <v>715</v>
      </c>
      <c r="J308" s="11" t="str">
        <f>+Categorias[[#This Row],[Categoría]]&amp;"-"&amp;Categorias[[#This Row],[Id_categoría]]</f>
        <v>Pulpo-100202014</v>
      </c>
      <c r="K308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308" s="9" t="str">
        <f t="shared" si="38"/>
        <v>100202014pulpo</v>
      </c>
      <c r="M308" s="28" t="str">
        <f t="shared" si="36"/>
        <v>INSERT INTO categoria VALUES (100202014,'Pulpo','Pulpo-100202014','Pulpo-100202014 | Prod: Marino-100202 | Sector: Pesca-1002 | Industria: AGR - 10',100202);</v>
      </c>
    </row>
    <row r="309" spans="1:13" ht="30.6" x14ac:dyDescent="0.3">
      <c r="A309" s="12">
        <f t="shared" si="39"/>
        <v>10</v>
      </c>
      <c r="B309" s="8" t="str">
        <f>+VLOOKUP(A309,Industria[],2,0)</f>
        <v>Agricultura y Ganadería</v>
      </c>
      <c r="C309" s="12">
        <f t="shared" si="40"/>
        <v>1002</v>
      </c>
      <c r="D309" s="8" t="str">
        <f>+VLOOKUP(C309,Sector[[Id_sector]:[Codigo]],3,0)</f>
        <v>Pesca y acuicultura</v>
      </c>
      <c r="E309" s="12">
        <f t="shared" si="41"/>
        <v>100202</v>
      </c>
      <c r="F309" s="8" t="str">
        <f>+VLOOKUP(E309,Productos[[Id_producto]:[Codigo]],3,0)</f>
        <v>Moluscos</v>
      </c>
      <c r="G309" s="13">
        <f t="shared" si="37"/>
        <v>100202015</v>
      </c>
      <c r="H309" s="7">
        <v>15</v>
      </c>
      <c r="I309" s="11" t="s">
        <v>716</v>
      </c>
      <c r="J309" s="11" t="str">
        <f>+Categorias[[#This Row],[Categoría]]&amp;"-"&amp;Categorias[[#This Row],[Id_categoría]]</f>
        <v>Calamar-100202015</v>
      </c>
      <c r="K309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309" s="9" t="str">
        <f t="shared" si="38"/>
        <v>100202015calamar</v>
      </c>
      <c r="M309" s="28" t="str">
        <f t="shared" si="36"/>
        <v>INSERT INTO categoria VALUES (100202015,'Calamar','Calamar-100202015','Calamar-100202015 | Prod: Marino-100202 | Sector: Pesca-1002 | Industria: AGR - 10',100202);</v>
      </c>
    </row>
    <row r="310" spans="1:13" ht="30.6" x14ac:dyDescent="0.3">
      <c r="A310" s="12">
        <f t="shared" si="39"/>
        <v>10</v>
      </c>
      <c r="B310" s="8" t="str">
        <f>+VLOOKUP(A310,Industria[],2,0)</f>
        <v>Agricultura y Ganadería</v>
      </c>
      <c r="C310" s="12">
        <f t="shared" si="40"/>
        <v>1002</v>
      </c>
      <c r="D310" s="8" t="str">
        <f>+VLOOKUP(C310,Sector[[Id_sector]:[Codigo]],3,0)</f>
        <v>Pesca y acuicultura</v>
      </c>
      <c r="E310" s="12">
        <f t="shared" si="41"/>
        <v>100202</v>
      </c>
      <c r="F310" s="8" t="str">
        <f>+VLOOKUP(E310,Productos[[Id_producto]:[Codigo]],3,0)</f>
        <v>Moluscos</v>
      </c>
      <c r="G310" s="13">
        <f t="shared" si="37"/>
        <v>100202016</v>
      </c>
      <c r="H310" s="7">
        <v>16</v>
      </c>
      <c r="I310" s="11" t="s">
        <v>717</v>
      </c>
      <c r="J310" s="11" t="str">
        <f>+Categorias[[#This Row],[Categoría]]&amp;"-"&amp;Categorias[[#This Row],[Id_categoría]]</f>
        <v>Chorito-100202016</v>
      </c>
      <c r="K310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310" s="9" t="str">
        <f t="shared" si="38"/>
        <v>100202016chorito</v>
      </c>
      <c r="M310" s="28" t="str">
        <f t="shared" si="36"/>
        <v>INSERT INTO categoria VALUES (100202016,'Chorito','Chorito-100202016','Chorito-100202016 | Prod: Marino-100202 | Sector: Pesca-1002 | Industria: AGR - 10',100202);</v>
      </c>
    </row>
    <row r="311" spans="1:13" ht="30.6" x14ac:dyDescent="0.3">
      <c r="A311" s="12">
        <f t="shared" si="39"/>
        <v>10</v>
      </c>
      <c r="B311" s="8" t="str">
        <f>+VLOOKUP(A311,Industria[],2,0)</f>
        <v>Agricultura y Ganadería</v>
      </c>
      <c r="C311" s="12">
        <f t="shared" si="40"/>
        <v>1002</v>
      </c>
      <c r="D311" s="8" t="str">
        <f>+VLOOKUP(C311,Sector[[Id_sector]:[Codigo]],3,0)</f>
        <v>Pesca y acuicultura</v>
      </c>
      <c r="E311" s="12">
        <f t="shared" si="41"/>
        <v>100202</v>
      </c>
      <c r="F311" s="8" t="str">
        <f>+VLOOKUP(E311,Productos[[Id_producto]:[Codigo]],3,0)</f>
        <v>Moluscos</v>
      </c>
      <c r="G311" s="13">
        <f t="shared" si="37"/>
        <v>100202017</v>
      </c>
      <c r="H311" s="7">
        <v>17</v>
      </c>
      <c r="I311" s="11" t="s">
        <v>718</v>
      </c>
      <c r="J311" s="11" t="str">
        <f>+Categorias[[#This Row],[Categoría]]&amp;"-"&amp;Categorias[[#This Row],[Id_categoría]]</f>
        <v>Piure-100202017</v>
      </c>
      <c r="K311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311" s="9" t="str">
        <f t="shared" si="38"/>
        <v>100202017piure</v>
      </c>
      <c r="M311" s="28" t="str">
        <f t="shared" si="36"/>
        <v>INSERT INTO categoria VALUES (100202017,'Piure','Piure-100202017','Piure-100202017 | Prod: Marino-100202 | Sector: Pesca-1002 | Industria: AGR - 10',100202);</v>
      </c>
    </row>
    <row r="312" spans="1:13" ht="30.6" x14ac:dyDescent="0.3">
      <c r="A312" s="12">
        <f t="shared" si="39"/>
        <v>10</v>
      </c>
      <c r="B312" s="8" t="str">
        <f>+VLOOKUP(A312,Industria[],2,0)</f>
        <v>Agricultura y Ganadería</v>
      </c>
      <c r="C312" s="12">
        <f t="shared" si="40"/>
        <v>1002</v>
      </c>
      <c r="D312" s="8" t="str">
        <f>+VLOOKUP(C312,Sector[[Id_sector]:[Codigo]],3,0)</f>
        <v>Pesca y acuicultura</v>
      </c>
      <c r="E312" s="12">
        <f t="shared" si="41"/>
        <v>100202</v>
      </c>
      <c r="F312" s="8" t="str">
        <f>+VLOOKUP(E312,Productos[[Id_producto]:[Codigo]],3,0)</f>
        <v>Moluscos</v>
      </c>
      <c r="G312" s="13">
        <f t="shared" si="37"/>
        <v>100202018</v>
      </c>
      <c r="H312" s="7">
        <v>18</v>
      </c>
      <c r="I312" s="11" t="s">
        <v>719</v>
      </c>
      <c r="J312" s="11" t="str">
        <f>+Categorias[[#This Row],[Categoría]]&amp;"-"&amp;Categorias[[#This Row],[Id_categoría]]</f>
        <v>Choro Maltón-100202018</v>
      </c>
      <c r="K312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312" s="9" t="str">
        <f t="shared" si="38"/>
        <v>100202018choro_malton</v>
      </c>
      <c r="M312" s="28" t="str">
        <f t="shared" si="36"/>
        <v>INSERT INTO categoria VALUES (100202018,'Choro Maltón','Choro Maltón-100202018','Choro Maltón-100202018 | Prod: Marino-100202 | Sector: Pesca-1002 | Industria: AGR - 10',100202);</v>
      </c>
    </row>
    <row r="313" spans="1:13" ht="30.6" x14ac:dyDescent="0.3">
      <c r="A313" s="12">
        <f>+A312</f>
        <v>10</v>
      </c>
      <c r="B313" s="8" t="str">
        <f>+VLOOKUP(A313,Industria[],2,0)</f>
        <v>Agricultura y Ganadería</v>
      </c>
      <c r="C313" s="12">
        <f>+C312</f>
        <v>1002</v>
      </c>
      <c r="D313" s="8" t="str">
        <f>+VLOOKUP(C313,Sector[[Id_sector]:[Codigo]],3,0)</f>
        <v>Pesca y acuicultura</v>
      </c>
      <c r="E313" s="12">
        <f>+IF(H313=1,E312+1,E312)</f>
        <v>100202</v>
      </c>
      <c r="F313" s="8" t="str">
        <f>+VLOOKUP(E313,Productos[[Id_producto]:[Codigo]],3,0)</f>
        <v>Moluscos</v>
      </c>
      <c r="G313" s="13">
        <f t="shared" ref="G313:G321" si="48">+E313*1000+H313</f>
        <v>100202019</v>
      </c>
      <c r="H313" s="7">
        <v>19</v>
      </c>
      <c r="I313" s="11" t="s">
        <v>720</v>
      </c>
      <c r="J313" s="40" t="str">
        <f>+Categorias[[#This Row],[Categoría]]&amp;"-"&amp;Categorias[[#This Row],[Id_categoría]]</f>
        <v>Cholga-100202019</v>
      </c>
      <c r="K313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13" s="9" t="str">
        <f t="shared" ref="L313:L321" si="49">+SUBSTITUTE(G313&amp;LOWER(SUBSTITUTE( SUBSTITUTE( SUBSTITUTE( SUBSTITUTE( SUBSTITUTE( SUBSTITUTE( SUBSTITUTE( SUBSTITUTE( SUBSTITUTE( SUBSTITUTE(I313, "á", "a"), "é", "e"), "í", "i"), "ó", "o"), "ú", "u"), "Á", "A"), "É", "E"), "Í", "I"), "Ó", "O"), "Ú", "U"))," ","_")</f>
        <v>100202019cholga</v>
      </c>
      <c r="M313" s="39" t="str">
        <f t="shared" ref="M313:M321" si="50">+"INSERT INTO categoria VALUES ("&amp;G313&amp;",'"&amp;I313&amp;"','"&amp;J313&amp;"','"&amp;K313&amp;"',"&amp;E313&amp;");"</f>
        <v>INSERT INTO categoria VALUES (100202019,'Cholga','Cholga-100202019','Cholga-100202019 | Prod: Marino-100202 | Sector: Pesca-1002 | Industria: AGR - 10',100202);</v>
      </c>
    </row>
    <row r="314" spans="1:13" ht="30.6" x14ac:dyDescent="0.3">
      <c r="A314" s="12">
        <f>+A313</f>
        <v>10</v>
      </c>
      <c r="B314" s="8" t="str">
        <f>+VLOOKUP(A314,Industria[],2,0)</f>
        <v>Agricultura y Ganadería</v>
      </c>
      <c r="C314" s="12">
        <f>+C313</f>
        <v>1002</v>
      </c>
      <c r="D314" s="8" t="str">
        <f>+VLOOKUP(C314,Sector[[Id_sector]:[Codigo]],3,0)</f>
        <v>Pesca y acuicultura</v>
      </c>
      <c r="E314" s="12">
        <f>+IF(H314=1,E313+1,E313)</f>
        <v>100202</v>
      </c>
      <c r="F314" s="8" t="str">
        <f>+VLOOKUP(E314,Productos[[Id_producto]:[Codigo]],3,0)</f>
        <v>Moluscos</v>
      </c>
      <c r="G314" s="13">
        <f t="shared" si="48"/>
        <v>100202020</v>
      </c>
      <c r="H314" s="7">
        <v>20</v>
      </c>
      <c r="I314" s="11" t="s">
        <v>721</v>
      </c>
      <c r="J314" s="40" t="str">
        <f>+Categorias[[#This Row],[Categoría]]&amp;"-"&amp;Categorias[[#This Row],[Id_categoría]]</f>
        <v>Choro-100202020</v>
      </c>
      <c r="K314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14" s="9" t="str">
        <f t="shared" si="49"/>
        <v>100202020choro</v>
      </c>
      <c r="M314" s="39" t="str">
        <f t="shared" si="50"/>
        <v>INSERT INTO categoria VALUES (100202020,'Choro','Choro-100202020','Choro-100202020 | Prod: Marino-100202 | Sector: Pesca-1002 | Industria: AGR - 10',100202);</v>
      </c>
    </row>
    <row r="315" spans="1:13" ht="30.6" x14ac:dyDescent="0.3">
      <c r="A315" s="12">
        <f>+A314</f>
        <v>10</v>
      </c>
      <c r="B315" s="8" t="str">
        <f>+VLOOKUP(A315,Industria[],2,0)</f>
        <v>Agricultura y Ganadería</v>
      </c>
      <c r="C315" s="12">
        <f>+C314</f>
        <v>1002</v>
      </c>
      <c r="D315" s="8" t="str">
        <f>+VLOOKUP(C315,Sector[[Id_sector]:[Codigo]],3,0)</f>
        <v>Pesca y acuicultura</v>
      </c>
      <c r="E315" s="12">
        <f>+IF(H315=1,E314+1,E314)</f>
        <v>100202</v>
      </c>
      <c r="F315" s="8" t="str">
        <f>+VLOOKUP(E315,Productos[[Id_producto]:[Codigo]],3,0)</f>
        <v>Moluscos</v>
      </c>
      <c r="G315" s="13">
        <f t="shared" si="48"/>
        <v>100202021</v>
      </c>
      <c r="H315" s="7">
        <v>21</v>
      </c>
      <c r="I315" s="11" t="s">
        <v>142</v>
      </c>
      <c r="J315" s="40" t="str">
        <f>+Categorias[[#This Row],[Categoría]]&amp;"-"&amp;Categorias[[#This Row],[Id_categoría]]</f>
        <v>Moluscos-100202021</v>
      </c>
      <c r="K315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15" s="9" t="str">
        <f t="shared" si="49"/>
        <v>100202021moluscos</v>
      </c>
      <c r="M315" s="39" t="str">
        <f t="shared" si="50"/>
        <v>INSERT INTO categoria VALUES (100202021,'Moluscos','Moluscos-100202021','Moluscos-100202021 | Prod: Marino-100202 | Sector: Pesca-1002 | Industria: AGR - 10',100202);</v>
      </c>
    </row>
    <row r="316" spans="1:13" ht="30.6" x14ac:dyDescent="0.3">
      <c r="A316" s="12">
        <f>+A315</f>
        <v>10</v>
      </c>
      <c r="B316" s="8" t="str">
        <f>+VLOOKUP(A316,Industria[],2,0)</f>
        <v>Agricultura y Ganadería</v>
      </c>
      <c r="C316" s="12">
        <f>+C315</f>
        <v>1002</v>
      </c>
      <c r="D316" s="8" t="str">
        <f>+VLOOKUP(C316,Sector[[Id_sector]:[Codigo]],3,0)</f>
        <v>Pesca y acuicultura</v>
      </c>
      <c r="E316" s="12">
        <f>+IF(H316=1,E315+1,E315)</f>
        <v>100202</v>
      </c>
      <c r="F316" s="8" t="str">
        <f>+VLOOKUP(E316,Productos[[Id_producto]:[Codigo]],3,0)</f>
        <v>Moluscos</v>
      </c>
      <c r="G316" s="13">
        <f t="shared" si="48"/>
        <v>100202022</v>
      </c>
      <c r="H316" s="7">
        <v>22</v>
      </c>
      <c r="I316" s="11" t="s">
        <v>722</v>
      </c>
      <c r="J316" s="40" t="str">
        <f>+Categorias[[#This Row],[Categoría]]&amp;"-"&amp;Categorias[[#This Row],[Id_categoría]]</f>
        <v>Chocha-100202022</v>
      </c>
      <c r="K316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16" s="9" t="str">
        <f t="shared" si="49"/>
        <v>100202022chocha</v>
      </c>
      <c r="M316" s="39" t="str">
        <f t="shared" si="50"/>
        <v>INSERT INTO categoria VALUES (100202022,'Chocha','Chocha-100202022','Chocha-100202022 | Prod: Marino-100202 | Sector: Pesca-1002 | Industria: AGR - 10',100202);</v>
      </c>
    </row>
    <row r="317" spans="1:13" ht="30.6" x14ac:dyDescent="0.3">
      <c r="A317" s="12">
        <f>+A315</f>
        <v>10</v>
      </c>
      <c r="B317" s="8" t="str">
        <f>+VLOOKUP(A317,Industria[],2,0)</f>
        <v>Agricultura y Ganadería</v>
      </c>
      <c r="C317" s="12">
        <f>+C315</f>
        <v>1002</v>
      </c>
      <c r="D317" s="8" t="str">
        <f>+VLOOKUP(C317,Sector[[Id_sector]:[Codigo]],3,0)</f>
        <v>Pesca y acuicultura</v>
      </c>
      <c r="E317" s="12">
        <f>+IF(H317=1,E315+1,E315)</f>
        <v>100202</v>
      </c>
      <c r="F317" s="8" t="str">
        <f>+VLOOKUP(E317,Productos[[Id_producto]:[Codigo]],3,0)</f>
        <v>Moluscos</v>
      </c>
      <c r="G317" s="13">
        <f t="shared" si="48"/>
        <v>100202023</v>
      </c>
      <c r="H317" s="7">
        <v>23</v>
      </c>
      <c r="I317" s="11" t="s">
        <v>723</v>
      </c>
      <c r="J317" s="40" t="str">
        <f>+Categorias[[#This Row],[Categoría]]&amp;"-"&amp;Categorias[[#This Row],[Id_categoría]]</f>
        <v>Culengue-100202023</v>
      </c>
      <c r="K317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17" s="9" t="str">
        <f t="shared" si="49"/>
        <v>100202023culengue</v>
      </c>
      <c r="M317" s="39" t="str">
        <f t="shared" si="50"/>
        <v>INSERT INTO categoria VALUES (100202023,'Culengue','Culengue-100202023','Culengue-100202023 | Prod: Marino-100202 | Sector: Pesca-1002 | Industria: AGR - 10',100202);</v>
      </c>
    </row>
    <row r="318" spans="1:13" ht="30.6" x14ac:dyDescent="0.3">
      <c r="A318" s="12">
        <f>+A315</f>
        <v>10</v>
      </c>
      <c r="B318" s="8" t="str">
        <f>+VLOOKUP(A318,Industria[],2,0)</f>
        <v>Agricultura y Ganadería</v>
      </c>
      <c r="C318" s="12">
        <f>+C315</f>
        <v>1002</v>
      </c>
      <c r="D318" s="8" t="str">
        <f>+VLOOKUP(C318,Sector[[Id_sector]:[Codigo]],3,0)</f>
        <v>Pesca y acuicultura</v>
      </c>
      <c r="E318" s="12">
        <f>+IF(H318=1,E315+1,E315)</f>
        <v>100202</v>
      </c>
      <c r="F318" s="8" t="str">
        <f>+VLOOKUP(E318,Productos[[Id_producto]:[Codigo]],3,0)</f>
        <v>Moluscos</v>
      </c>
      <c r="G318" s="13">
        <f t="shared" si="48"/>
        <v>100202024</v>
      </c>
      <c r="H318" s="7">
        <v>24</v>
      </c>
      <c r="I318" s="11" t="s">
        <v>724</v>
      </c>
      <c r="J318" s="40" t="str">
        <f>+Categorias[[#This Row],[Categoría]]&amp;"-"&amp;Categorias[[#This Row],[Id_categoría]]</f>
        <v>Huepo O Navaja De Mar-100202024</v>
      </c>
      <c r="K318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18" s="9" t="str">
        <f t="shared" si="49"/>
        <v>100202024huepo_o_navaja_de_mar</v>
      </c>
      <c r="M318" s="39" t="str">
        <f t="shared" si="50"/>
        <v>INSERT INTO categoria VALUES (100202024,'Huepo O Navaja De Mar','Huepo O Navaja De Mar-100202024','Huepo O Navaja De Mar-100202024 | Prod: Marino-100202 | Sector: Pesca-1002 | Industria: AGR - 10',100202);</v>
      </c>
    </row>
    <row r="319" spans="1:13" ht="30.6" x14ac:dyDescent="0.3">
      <c r="A319" s="12">
        <f>+A315</f>
        <v>10</v>
      </c>
      <c r="B319" s="8" t="str">
        <f>+VLOOKUP(A319,Industria[],2,0)</f>
        <v>Agricultura y Ganadería</v>
      </c>
      <c r="C319" s="12">
        <f>+C315</f>
        <v>1002</v>
      </c>
      <c r="D319" s="8" t="str">
        <f>+VLOOKUP(C319,Sector[[Id_sector]:[Codigo]],3,0)</f>
        <v>Pesca y acuicultura</v>
      </c>
      <c r="E319" s="12">
        <f>+IF(H319=1,E315+1,E315)</f>
        <v>100202</v>
      </c>
      <c r="F319" s="8" t="str">
        <f>+VLOOKUP(E319,Productos[[Id_producto]:[Codigo]],3,0)</f>
        <v>Moluscos</v>
      </c>
      <c r="G319" s="13">
        <f t="shared" si="48"/>
        <v>100202025</v>
      </c>
      <c r="H319" s="7">
        <v>25</v>
      </c>
      <c r="I319" s="11" t="s">
        <v>725</v>
      </c>
      <c r="J319" s="40" t="str">
        <f>+Categorias[[#This Row],[Categoría]]&amp;"-"&amp;Categorias[[#This Row],[Id_categoría]]</f>
        <v>Taca-100202025</v>
      </c>
      <c r="K319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19" s="9" t="str">
        <f t="shared" si="49"/>
        <v>100202025taca</v>
      </c>
      <c r="M319" s="39" t="str">
        <f t="shared" si="50"/>
        <v>INSERT INTO categoria VALUES (100202025,'Taca','Taca-100202025','Taca-100202025 | Prod: Marino-100202 | Sector: Pesca-1002 | Industria: AGR - 10',100202);</v>
      </c>
    </row>
    <row r="320" spans="1:13" ht="30.6" x14ac:dyDescent="0.3">
      <c r="A320" s="12">
        <f>+A315</f>
        <v>10</v>
      </c>
      <c r="B320" s="8" t="str">
        <f>+VLOOKUP(A320,Industria[],2,0)</f>
        <v>Agricultura y Ganadería</v>
      </c>
      <c r="C320" s="12">
        <f>+C315</f>
        <v>1002</v>
      </c>
      <c r="D320" s="8" t="str">
        <f>+VLOOKUP(C320,Sector[[Id_sector]:[Codigo]],3,0)</f>
        <v>Pesca y acuicultura</v>
      </c>
      <c r="E320" s="12">
        <f>+IF(H320=1,E315+1,E315)</f>
        <v>100202</v>
      </c>
      <c r="F320" s="8" t="str">
        <f>+VLOOKUP(E320,Productos[[Id_producto]:[Codigo]],3,0)</f>
        <v>Moluscos</v>
      </c>
      <c r="G320" s="13">
        <f t="shared" si="48"/>
        <v>100202026</v>
      </c>
      <c r="H320" s="7">
        <v>26</v>
      </c>
      <c r="I320" s="11" t="s">
        <v>726</v>
      </c>
      <c r="J320" s="40" t="str">
        <f>+Categorias[[#This Row],[Categoría]]&amp;"-"&amp;Categorias[[#This Row],[Id_categoría]]</f>
        <v>Taquilla-100202026</v>
      </c>
      <c r="K320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20" s="9" t="str">
        <f t="shared" si="49"/>
        <v>100202026taquilla</v>
      </c>
      <c r="M320" s="39" t="str">
        <f t="shared" si="50"/>
        <v>INSERT INTO categoria VALUES (100202026,'Taquilla','Taquilla-100202026','Taquilla-100202026 | Prod: Marino-100202 | Sector: Pesca-1002 | Industria: AGR - 10',100202);</v>
      </c>
    </row>
    <row r="321" spans="1:13" ht="30.6" x14ac:dyDescent="0.3">
      <c r="A321" s="12">
        <f>+A315</f>
        <v>10</v>
      </c>
      <c r="B321" s="8" t="str">
        <f>+VLOOKUP(A321,Industria[],2,0)</f>
        <v>Agricultura y Ganadería</v>
      </c>
      <c r="C321" s="12">
        <f>+C315</f>
        <v>1002</v>
      </c>
      <c r="D321" s="8" t="str">
        <f>+VLOOKUP(C321,Sector[[Id_sector]:[Codigo]],3,0)</f>
        <v>Pesca y acuicultura</v>
      </c>
      <c r="E321" s="12">
        <f>+IF(H321=1,E315+1,E315)</f>
        <v>100202</v>
      </c>
      <c r="F321" s="8" t="str">
        <f>+VLOOKUP(E321,Productos[[Id_producto]:[Codigo]],3,0)</f>
        <v>Moluscos</v>
      </c>
      <c r="G321" s="13">
        <f t="shared" si="48"/>
        <v>100202027</v>
      </c>
      <c r="H321" s="7">
        <v>27</v>
      </c>
      <c r="I321" s="11" t="s">
        <v>727</v>
      </c>
      <c r="J321" s="40" t="str">
        <f>+Categorias[[#This Row],[Categoría]]&amp;"-"&amp;Categorias[[#This Row],[Id_categoría]]</f>
        <v>Tumbao-100202027</v>
      </c>
      <c r="K321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21" s="9" t="str">
        <f t="shared" si="49"/>
        <v>100202027tumbao</v>
      </c>
      <c r="M321" s="39" t="str">
        <f t="shared" si="50"/>
        <v>INSERT INTO categoria VALUES (100202027,'Tumbao','Tumbao-100202027','Tumbao-100202027 | Prod: Marino-100202 | Sector: Pesca-1002 | Industria: AGR - 10',100202);</v>
      </c>
    </row>
    <row r="322" spans="1:13" ht="30.6" x14ac:dyDescent="0.3">
      <c r="A322" s="12">
        <f>+A312</f>
        <v>10</v>
      </c>
      <c r="B322" s="8" t="str">
        <f>+VLOOKUP(A322,Industria[],2,0)</f>
        <v>Agricultura y Ganadería</v>
      </c>
      <c r="C322" s="12">
        <f>+C312</f>
        <v>1002</v>
      </c>
      <c r="D322" s="8" t="str">
        <f>+VLOOKUP(C322,Sector[[Id_sector]:[Codigo]],3,0)</f>
        <v>Pesca y acuicultura</v>
      </c>
      <c r="E322" s="12">
        <f>+IF(H322=1,E312+1,E312)</f>
        <v>100203</v>
      </c>
      <c r="F322" s="8" t="str">
        <f>+VLOOKUP(E322,Productos[[Id_producto]:[Codigo]],3,0)</f>
        <v>Algas y microphytes</v>
      </c>
      <c r="G322" s="13">
        <f t="shared" si="37"/>
        <v>100203001</v>
      </c>
      <c r="H322" s="7">
        <v>1</v>
      </c>
      <c r="I322" s="11" t="s">
        <v>728</v>
      </c>
      <c r="J322" s="11" t="str">
        <f>+Categorias[[#This Row],[Categoría]]&amp;"-"&amp;Categorias[[#This Row],[Id_categoría]]</f>
        <v>Nori-100203001</v>
      </c>
      <c r="K322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22" s="9" t="str">
        <f t="shared" si="38"/>
        <v>100203001nori</v>
      </c>
      <c r="M322" s="28" t="str">
        <f t="shared" si="36"/>
        <v>INSERT INTO categoria VALUES (100203001,'Nori','Nori-100203001','Nori-100203001 | Prod: Marino-100203 | Sector: Pesca-1002 | Industria: AGR - 10',100203);</v>
      </c>
    </row>
    <row r="323" spans="1:13" ht="30.6" x14ac:dyDescent="0.3">
      <c r="A323" s="12">
        <f t="shared" si="39"/>
        <v>10</v>
      </c>
      <c r="B323" s="8" t="str">
        <f>+VLOOKUP(A323,Industria[],2,0)</f>
        <v>Agricultura y Ganadería</v>
      </c>
      <c r="C323" s="12">
        <f t="shared" si="40"/>
        <v>1002</v>
      </c>
      <c r="D323" s="8" t="str">
        <f>+VLOOKUP(C323,Sector[[Id_sector]:[Codigo]],3,0)</f>
        <v>Pesca y acuicultura</v>
      </c>
      <c r="E323" s="12">
        <f t="shared" si="41"/>
        <v>100203</v>
      </c>
      <c r="F323" s="8" t="str">
        <f>+VLOOKUP(E323,Productos[[Id_producto]:[Codigo]],3,0)</f>
        <v>Algas y microphytes</v>
      </c>
      <c r="G323" s="13">
        <f t="shared" si="37"/>
        <v>100203002</v>
      </c>
      <c r="H323" s="7">
        <v>2</v>
      </c>
      <c r="I323" s="11" t="s">
        <v>729</v>
      </c>
      <c r="J323" s="11" t="str">
        <f>+Categorias[[#This Row],[Categoría]]&amp;"-"&amp;Categorias[[#This Row],[Id_categoría]]</f>
        <v>Cochayuyo-100203002</v>
      </c>
      <c r="K323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23" s="9" t="str">
        <f t="shared" si="38"/>
        <v>100203002cochayuyo</v>
      </c>
      <c r="M323" s="28" t="str">
        <f t="shared" si="36"/>
        <v>INSERT INTO categoria VALUES (100203002,'Cochayuyo','Cochayuyo-100203002','Cochayuyo-100203002 | Prod: Marino-100203 | Sector: Pesca-1002 | Industria: AGR - 10',100203);</v>
      </c>
    </row>
    <row r="324" spans="1:13" ht="30.6" x14ac:dyDescent="0.3">
      <c r="A324" s="12">
        <f t="shared" si="39"/>
        <v>10</v>
      </c>
      <c r="B324" s="8" t="str">
        <f>+VLOOKUP(A324,Industria[],2,0)</f>
        <v>Agricultura y Ganadería</v>
      </c>
      <c r="C324" s="12">
        <f t="shared" si="40"/>
        <v>1002</v>
      </c>
      <c r="D324" s="8" t="str">
        <f>+VLOOKUP(C324,Sector[[Id_sector]:[Codigo]],3,0)</f>
        <v>Pesca y acuicultura</v>
      </c>
      <c r="E324" s="12">
        <f t="shared" si="41"/>
        <v>100203</v>
      </c>
      <c r="F324" s="8" t="str">
        <f>+VLOOKUP(E324,Productos[[Id_producto]:[Codigo]],3,0)</f>
        <v>Algas y microphytes</v>
      </c>
      <c r="G324" s="13">
        <f t="shared" si="37"/>
        <v>100203003</v>
      </c>
      <c r="H324" s="7">
        <v>3</v>
      </c>
      <c r="I324" s="11" t="s">
        <v>730</v>
      </c>
      <c r="J324" s="11" t="str">
        <f>+Categorias[[#This Row],[Categoría]]&amp;"-"&amp;Categorias[[#This Row],[Id_categoría]]</f>
        <v>Huiro-100203003</v>
      </c>
      <c r="K324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24" s="9" t="str">
        <f t="shared" si="38"/>
        <v>100203003huiro</v>
      </c>
      <c r="M324" s="28" t="str">
        <f t="shared" si="36"/>
        <v>INSERT INTO categoria VALUES (100203003,'Huiro','Huiro-100203003','Huiro-100203003 | Prod: Marino-100203 | Sector: Pesca-1002 | Industria: AGR - 10',100203);</v>
      </c>
    </row>
    <row r="325" spans="1:13" ht="30.6" x14ac:dyDescent="0.3">
      <c r="A325" s="12">
        <f t="shared" si="39"/>
        <v>10</v>
      </c>
      <c r="B325" s="8" t="str">
        <f>+VLOOKUP(A325,Industria[],2,0)</f>
        <v>Agricultura y Ganadería</v>
      </c>
      <c r="C325" s="12">
        <f t="shared" si="40"/>
        <v>1002</v>
      </c>
      <c r="D325" s="8" t="str">
        <f>+VLOOKUP(C325,Sector[[Id_sector]:[Codigo]],3,0)</f>
        <v>Pesca y acuicultura</v>
      </c>
      <c r="E325" s="12">
        <f t="shared" si="41"/>
        <v>100203</v>
      </c>
      <c r="F325" s="8" t="str">
        <f>+VLOOKUP(E325,Productos[[Id_producto]:[Codigo]],3,0)</f>
        <v>Algas y microphytes</v>
      </c>
      <c r="G325" s="13">
        <f t="shared" si="37"/>
        <v>100203004</v>
      </c>
      <c r="H325" s="7">
        <v>4</v>
      </c>
      <c r="I325" s="11" t="s">
        <v>731</v>
      </c>
      <c r="J325" s="11" t="str">
        <f>+Categorias[[#This Row],[Categoría]]&amp;"-"&amp;Categorias[[#This Row],[Id_categoría]]</f>
        <v>Ulte-100203004</v>
      </c>
      <c r="K325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25" s="9" t="str">
        <f t="shared" si="38"/>
        <v>100203004ulte</v>
      </c>
      <c r="M325" s="28" t="str">
        <f t="shared" si="36"/>
        <v>INSERT INTO categoria VALUES (100203004,'Ulte','Ulte-100203004','Ulte-100203004 | Prod: Marino-100203 | Sector: Pesca-1002 | Industria: AGR - 10',100203);</v>
      </c>
    </row>
    <row r="326" spans="1:13" ht="30.6" x14ac:dyDescent="0.3">
      <c r="A326" s="12">
        <f t="shared" si="39"/>
        <v>10</v>
      </c>
      <c r="B326" s="8" t="str">
        <f>+VLOOKUP(A326,Industria[],2,0)</f>
        <v>Agricultura y Ganadería</v>
      </c>
      <c r="C326" s="12">
        <f t="shared" si="40"/>
        <v>1002</v>
      </c>
      <c r="D326" s="8" t="str">
        <f>+VLOOKUP(C326,Sector[[Id_sector]:[Codigo]],3,0)</f>
        <v>Pesca y acuicultura</v>
      </c>
      <c r="E326" s="12">
        <f t="shared" si="41"/>
        <v>100203</v>
      </c>
      <c r="F326" s="8" t="str">
        <f>+VLOOKUP(E326,Productos[[Id_producto]:[Codigo]],3,0)</f>
        <v>Algas y microphytes</v>
      </c>
      <c r="G326" s="13">
        <f t="shared" si="37"/>
        <v>100203005</v>
      </c>
      <c r="H326" s="7">
        <v>5</v>
      </c>
      <c r="I326" s="11" t="s">
        <v>732</v>
      </c>
      <c r="J326" s="11" t="str">
        <f>+Categorias[[#This Row],[Categoría]]&amp;"-"&amp;Categorias[[#This Row],[Id_categoría]]</f>
        <v>Alga Parda-100203005</v>
      </c>
      <c r="K326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26" s="9" t="str">
        <f t="shared" si="38"/>
        <v>100203005alga_parda</v>
      </c>
      <c r="M326" s="28" t="str">
        <f t="shared" si="36"/>
        <v>INSERT INTO categoria VALUES (100203005,'Alga Parda','Alga Parda-100203005','Alga Parda-100203005 | Prod: Marino-100203 | Sector: Pesca-1002 | Industria: AGR - 10',100203);</v>
      </c>
    </row>
    <row r="327" spans="1:13" ht="30.6" x14ac:dyDescent="0.3">
      <c r="A327" s="12">
        <f t="shared" si="39"/>
        <v>10</v>
      </c>
      <c r="B327" s="8" t="str">
        <f>+VLOOKUP(A327,Industria[],2,0)</f>
        <v>Agricultura y Ganadería</v>
      </c>
      <c r="C327" s="12">
        <f t="shared" si="40"/>
        <v>1002</v>
      </c>
      <c r="D327" s="8" t="str">
        <f>+VLOOKUP(C327,Sector[[Id_sector]:[Codigo]],3,0)</f>
        <v>Pesca y acuicultura</v>
      </c>
      <c r="E327" s="12">
        <f t="shared" si="41"/>
        <v>100203</v>
      </c>
      <c r="F327" s="8" t="str">
        <f>+VLOOKUP(E327,Productos[[Id_producto]:[Codigo]],3,0)</f>
        <v>Algas y microphytes</v>
      </c>
      <c r="G327" s="13">
        <f t="shared" si="37"/>
        <v>100203006</v>
      </c>
      <c r="H327" s="7">
        <v>6</v>
      </c>
      <c r="I327" s="11" t="s">
        <v>733</v>
      </c>
      <c r="J327" s="11" t="str">
        <f>+Categorias[[#This Row],[Categoría]]&amp;"-"&amp;Categorias[[#This Row],[Id_categoría]]</f>
        <v>Alga Luga-100203006</v>
      </c>
      <c r="K327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27" s="9" t="str">
        <f t="shared" si="38"/>
        <v>100203006alga_luga</v>
      </c>
      <c r="M327" s="28" t="str">
        <f t="shared" si="36"/>
        <v>INSERT INTO categoria VALUES (100203006,'Alga Luga','Alga Luga-100203006','Alga Luga-100203006 | Prod: Marino-100203 | Sector: Pesca-1002 | Industria: AGR - 10',100203);</v>
      </c>
    </row>
    <row r="328" spans="1:13" ht="30.6" x14ac:dyDescent="0.3">
      <c r="A328" s="12">
        <f t="shared" si="39"/>
        <v>10</v>
      </c>
      <c r="B328" s="8" t="str">
        <f>+VLOOKUP(A328,Industria[],2,0)</f>
        <v>Agricultura y Ganadería</v>
      </c>
      <c r="C328" s="12">
        <f t="shared" si="40"/>
        <v>1002</v>
      </c>
      <c r="D328" s="8" t="str">
        <f>+VLOOKUP(C328,Sector[[Id_sector]:[Codigo]],3,0)</f>
        <v>Pesca y acuicultura</v>
      </c>
      <c r="E328" s="12">
        <f t="shared" si="41"/>
        <v>100203</v>
      </c>
      <c r="F328" s="8" t="str">
        <f>+VLOOKUP(E328,Productos[[Id_producto]:[Codigo]],3,0)</f>
        <v>Algas y microphytes</v>
      </c>
      <c r="G328" s="13">
        <f t="shared" si="37"/>
        <v>100203007</v>
      </c>
      <c r="H328" s="7">
        <v>7</v>
      </c>
      <c r="I328" s="11" t="s">
        <v>734</v>
      </c>
      <c r="J328" s="11" t="str">
        <f>+Categorias[[#This Row],[Categoría]]&amp;"-"&amp;Categorias[[#This Row],[Id_categoría]]</f>
        <v>Pelillo-100203007</v>
      </c>
      <c r="K328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28" s="9" t="str">
        <f t="shared" si="38"/>
        <v>100203007pelillo</v>
      </c>
      <c r="M328" s="28" t="str">
        <f t="shared" si="36"/>
        <v>INSERT INTO categoria VALUES (100203007,'Pelillo','Pelillo-100203007','Pelillo-100203007 | Prod: Marino-100203 | Sector: Pesca-1002 | Industria: AGR - 10',100203);</v>
      </c>
    </row>
    <row r="329" spans="1:13" ht="30.6" x14ac:dyDescent="0.3">
      <c r="A329" s="12">
        <f t="shared" si="39"/>
        <v>10</v>
      </c>
      <c r="B329" s="8" t="str">
        <f>+VLOOKUP(A329,Industria[],2,0)</f>
        <v>Agricultura y Ganadería</v>
      </c>
      <c r="C329" s="12">
        <f t="shared" si="40"/>
        <v>1002</v>
      </c>
      <c r="D329" s="8" t="str">
        <f>+VLOOKUP(C329,Sector[[Id_sector]:[Codigo]],3,0)</f>
        <v>Pesca y acuicultura</v>
      </c>
      <c r="E329" s="12">
        <f t="shared" si="41"/>
        <v>100203</v>
      </c>
      <c r="F329" s="8" t="str">
        <f>+VLOOKUP(E329,Productos[[Id_producto]:[Codigo]],3,0)</f>
        <v>Algas y microphytes</v>
      </c>
      <c r="G329" s="13">
        <f t="shared" si="37"/>
        <v>100203008</v>
      </c>
      <c r="H329" s="7">
        <v>8</v>
      </c>
      <c r="I329" s="11" t="s">
        <v>735</v>
      </c>
      <c r="J329" s="11" t="str">
        <f>+Categorias[[#This Row],[Categoría]]&amp;"-"&amp;Categorias[[#This Row],[Id_categoría]]</f>
        <v>Espirulina-100203008</v>
      </c>
      <c r="K329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29" s="9" t="str">
        <f t="shared" si="38"/>
        <v>100203008espirulina</v>
      </c>
      <c r="M329" s="28" t="str">
        <f t="shared" si="36"/>
        <v>INSERT INTO categoria VALUES (100203008,'Espirulina','Espirulina-100203008','Espirulina-100203008 | Prod: Marino-100203 | Sector: Pesca-1002 | Industria: AGR - 10',100203);</v>
      </c>
    </row>
    <row r="330" spans="1:13" ht="30.6" x14ac:dyDescent="0.3">
      <c r="A330" s="12">
        <f>+A329</f>
        <v>10</v>
      </c>
      <c r="B330" s="8" t="str">
        <f>+VLOOKUP(A330,Industria[],2,0)</f>
        <v>Agricultura y Ganadería</v>
      </c>
      <c r="C330" s="12">
        <f>+C329</f>
        <v>1002</v>
      </c>
      <c r="D330" s="8" t="str">
        <f>+VLOOKUP(C330,Sector[[Id_sector]:[Codigo]],3,0)</f>
        <v>Pesca y acuicultura</v>
      </c>
      <c r="E330" s="12">
        <f>+IF(H330=1,E329+1,E329)</f>
        <v>100203</v>
      </c>
      <c r="F330" s="8" t="str">
        <f>+VLOOKUP(E330,Productos[[Id_producto]:[Codigo]],3,0)</f>
        <v>Algas y microphytes</v>
      </c>
      <c r="G330" s="13">
        <f t="shared" ref="G330:G337" si="51">+E330*1000+H330</f>
        <v>100203009</v>
      </c>
      <c r="H330" s="7">
        <v>9</v>
      </c>
      <c r="I330" s="11" t="s">
        <v>736</v>
      </c>
      <c r="J330" s="40" t="str">
        <f>+Categorias[[#This Row],[Categoría]]&amp;"-"&amp;Categorias[[#This Row],[Id_categoría]]</f>
        <v>Luga-100203009</v>
      </c>
      <c r="K330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30" s="9" t="str">
        <f t="shared" ref="L330:L337" si="52">+SUBSTITUTE(G330&amp;LOWER(SUBSTITUTE( SUBSTITUTE( SUBSTITUTE( SUBSTITUTE( SUBSTITUTE( SUBSTITUTE( SUBSTITUTE( SUBSTITUTE( SUBSTITUTE( SUBSTITUTE(I330, "á", "a"), "é", "e"), "í", "i"), "ó", "o"), "ú", "u"), "Á", "A"), "É", "E"), "Í", "I"), "Ó", "O"), "Ú", "U"))," ","_")</f>
        <v>100203009luga</v>
      </c>
      <c r="M330" s="39" t="str">
        <f t="shared" ref="M330:M337" si="53">+"INSERT INTO categoria VALUES ("&amp;G330&amp;",'"&amp;I330&amp;"','"&amp;J330&amp;"','"&amp;K330&amp;"',"&amp;E330&amp;");"</f>
        <v>INSERT INTO categoria VALUES (100203009,'Luga','Luga-100203009','Luga-100203009 | Prod: Marino-100203 | Sector: Pesca-1002 | Industria: AGR - 10',100203);</v>
      </c>
    </row>
    <row r="331" spans="1:13" ht="30.6" x14ac:dyDescent="0.3">
      <c r="A331" s="12">
        <f>+A330</f>
        <v>10</v>
      </c>
      <c r="B331" s="8" t="str">
        <f>+VLOOKUP(A331,Industria[],2,0)</f>
        <v>Agricultura y Ganadería</v>
      </c>
      <c r="C331" s="12">
        <f>+C330</f>
        <v>1002</v>
      </c>
      <c r="D331" s="8" t="str">
        <f>+VLOOKUP(C331,Sector[[Id_sector]:[Codigo]],3,0)</f>
        <v>Pesca y acuicultura</v>
      </c>
      <c r="E331" s="12">
        <f>+IF(H331=1,E330+1,E330)</f>
        <v>100203</v>
      </c>
      <c r="F331" s="8" t="str">
        <f>+VLOOKUP(E331,Productos[[Id_producto]:[Codigo]],3,0)</f>
        <v>Algas y microphytes</v>
      </c>
      <c r="G331" s="13">
        <f t="shared" si="51"/>
        <v>100203010</v>
      </c>
      <c r="H331" s="7">
        <v>10</v>
      </c>
      <c r="I331" s="11" t="s">
        <v>737</v>
      </c>
      <c r="J331" s="40" t="str">
        <f>+Categorias[[#This Row],[Categoría]]&amp;"-"&amp;Categorias[[#This Row],[Id_categoría]]</f>
        <v>Algas-100203010</v>
      </c>
      <c r="K331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31" s="9" t="str">
        <f t="shared" si="52"/>
        <v>100203010algas</v>
      </c>
      <c r="M331" s="39" t="str">
        <f t="shared" si="53"/>
        <v>INSERT INTO categoria VALUES (100203010,'Algas','Algas-100203010','Algas-100203010 | Prod: Marino-100203 | Sector: Pesca-1002 | Industria: AGR - 10',100203);</v>
      </c>
    </row>
    <row r="332" spans="1:13" ht="30.6" x14ac:dyDescent="0.3">
      <c r="A332" s="12">
        <f>+A331</f>
        <v>10</v>
      </c>
      <c r="B332" s="8" t="str">
        <f>+VLOOKUP(A332,Industria[],2,0)</f>
        <v>Agricultura y Ganadería</v>
      </c>
      <c r="C332" s="12">
        <f>+C331</f>
        <v>1002</v>
      </c>
      <c r="D332" s="8" t="str">
        <f>+VLOOKUP(C332,Sector[[Id_sector]:[Codigo]],3,0)</f>
        <v>Pesca y acuicultura</v>
      </c>
      <c r="E332" s="12">
        <f>+IF(H332=1,E331+1,E331)</f>
        <v>100203</v>
      </c>
      <c r="F332" s="8" t="str">
        <f>+VLOOKUP(E332,Productos[[Id_producto]:[Codigo]],3,0)</f>
        <v>Algas y microphytes</v>
      </c>
      <c r="G332" s="13">
        <f t="shared" si="51"/>
        <v>100203011</v>
      </c>
      <c r="H332" s="7">
        <v>11</v>
      </c>
      <c r="I332" s="11" t="s">
        <v>738</v>
      </c>
      <c r="J332" s="40" t="str">
        <f>+Categorias[[#This Row],[Categoría]]&amp;"-"&amp;Categorias[[#This Row],[Id_categoría]]</f>
        <v>Chasca-100203011</v>
      </c>
      <c r="K332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32" s="9" t="str">
        <f t="shared" si="52"/>
        <v>100203011chasca</v>
      </c>
      <c r="M332" s="39" t="str">
        <f t="shared" si="53"/>
        <v>INSERT INTO categoria VALUES (100203011,'Chasca','Chasca-100203011','Chasca-100203011 | Prod: Marino-100203 | Sector: Pesca-1002 | Industria: AGR - 10',100203);</v>
      </c>
    </row>
    <row r="333" spans="1:13" ht="30.6" x14ac:dyDescent="0.3">
      <c r="A333" s="12">
        <f>+A331</f>
        <v>10</v>
      </c>
      <c r="B333" s="8" t="str">
        <f>+VLOOKUP(A333,Industria[],2,0)</f>
        <v>Agricultura y Ganadería</v>
      </c>
      <c r="C333" s="12">
        <f>+C331</f>
        <v>1002</v>
      </c>
      <c r="D333" s="8" t="str">
        <f>+VLOOKUP(C333,Sector[[Id_sector]:[Codigo]],3,0)</f>
        <v>Pesca y acuicultura</v>
      </c>
      <c r="E333" s="12">
        <f>+IF(H333=1,E331+1,E331)</f>
        <v>100203</v>
      </c>
      <c r="F333" s="8" t="str">
        <f>+VLOOKUP(E333,Productos[[Id_producto]:[Codigo]],3,0)</f>
        <v>Algas y microphytes</v>
      </c>
      <c r="G333" s="13">
        <f t="shared" si="51"/>
        <v>100203012</v>
      </c>
      <c r="H333" s="7">
        <v>12</v>
      </c>
      <c r="I333" s="11" t="s">
        <v>739</v>
      </c>
      <c r="J333" s="40" t="str">
        <f>+Categorias[[#This Row],[Categoría]]&amp;"-"&amp;Categorias[[#This Row],[Id_categoría]]</f>
        <v>Chicorea De Mar-100203012</v>
      </c>
      <c r="K333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33" s="9" t="str">
        <f t="shared" si="52"/>
        <v>100203012chicorea_de_mar</v>
      </c>
      <c r="M333" s="39" t="str">
        <f t="shared" si="53"/>
        <v>INSERT INTO categoria VALUES (100203012,'Chicorea De Mar','Chicorea De Mar-100203012','Chicorea De Mar-100203012 | Prod: Marino-100203 | Sector: Pesca-1002 | Industria: AGR - 10',100203);</v>
      </c>
    </row>
    <row r="334" spans="1:13" ht="30.6" x14ac:dyDescent="0.3">
      <c r="A334" s="12">
        <f>+A331</f>
        <v>10</v>
      </c>
      <c r="B334" s="8" t="str">
        <f>+VLOOKUP(A334,Industria[],2,0)</f>
        <v>Agricultura y Ganadería</v>
      </c>
      <c r="C334" s="12">
        <f>+C331</f>
        <v>1002</v>
      </c>
      <c r="D334" s="8" t="str">
        <f>+VLOOKUP(C334,Sector[[Id_sector]:[Codigo]],3,0)</f>
        <v>Pesca y acuicultura</v>
      </c>
      <c r="E334" s="12">
        <f>+IF(H334=1,E331+1,E331)</f>
        <v>100203</v>
      </c>
      <c r="F334" s="8" t="str">
        <f>+VLOOKUP(E334,Productos[[Id_producto]:[Codigo]],3,0)</f>
        <v>Algas y microphytes</v>
      </c>
      <c r="G334" s="13">
        <f t="shared" si="51"/>
        <v>100203013</v>
      </c>
      <c r="H334" s="7">
        <v>13</v>
      </c>
      <c r="I334" s="11" t="s">
        <v>740</v>
      </c>
      <c r="J334" s="40" t="str">
        <f>+Categorias[[#This Row],[Categoría]]&amp;"-"&amp;Categorias[[#This Row],[Id_categoría]]</f>
        <v>Haematococcus-100203013</v>
      </c>
      <c r="K334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34" s="9" t="str">
        <f t="shared" si="52"/>
        <v>100203013haematococcus</v>
      </c>
      <c r="M334" s="39" t="str">
        <f t="shared" si="53"/>
        <v>INSERT INTO categoria VALUES (100203013,'Haematococcus','Haematococcus-100203013','Haematococcus-100203013 | Prod: Marino-100203 | Sector: Pesca-1002 | Industria: AGR - 10',100203);</v>
      </c>
    </row>
    <row r="335" spans="1:13" ht="30.6" x14ac:dyDescent="0.3">
      <c r="A335" s="12">
        <f>+A331</f>
        <v>10</v>
      </c>
      <c r="B335" s="8" t="str">
        <f>+VLOOKUP(A335,Industria[],2,0)</f>
        <v>Agricultura y Ganadería</v>
      </c>
      <c r="C335" s="12">
        <f>+C331</f>
        <v>1002</v>
      </c>
      <c r="D335" s="8" t="str">
        <f>+VLOOKUP(C335,Sector[[Id_sector]:[Codigo]],3,0)</f>
        <v>Pesca y acuicultura</v>
      </c>
      <c r="E335" s="12">
        <f>+IF(H335=1,E331+1,E331)</f>
        <v>100203</v>
      </c>
      <c r="F335" s="8" t="str">
        <f>+VLOOKUP(E335,Productos[[Id_producto]:[Codigo]],3,0)</f>
        <v>Algas y microphytes</v>
      </c>
      <c r="G335" s="13">
        <f t="shared" si="51"/>
        <v>100203014</v>
      </c>
      <c r="H335" s="7">
        <v>14</v>
      </c>
      <c r="I335" s="11" t="s">
        <v>741</v>
      </c>
      <c r="J335" s="40" t="str">
        <f>+Categorias[[#This Row],[Categoría]]&amp;"-"&amp;Categorias[[#This Row],[Id_categoría]]</f>
        <v>Lechuguilla-100203014</v>
      </c>
      <c r="K335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35" s="9" t="str">
        <f t="shared" si="52"/>
        <v>100203014lechuguilla</v>
      </c>
      <c r="M335" s="39" t="str">
        <f t="shared" si="53"/>
        <v>INSERT INTO categoria VALUES (100203014,'Lechuguilla','Lechuguilla-100203014','Lechuguilla-100203014 | Prod: Marino-100203 | Sector: Pesca-1002 | Industria: AGR - 10',100203);</v>
      </c>
    </row>
    <row r="336" spans="1:13" ht="30.6" x14ac:dyDescent="0.3">
      <c r="A336" s="12">
        <f>+A331</f>
        <v>10</v>
      </c>
      <c r="B336" s="8" t="str">
        <f>+VLOOKUP(A336,Industria[],2,0)</f>
        <v>Agricultura y Ganadería</v>
      </c>
      <c r="C336" s="12">
        <f>+C331</f>
        <v>1002</v>
      </c>
      <c r="D336" s="8" t="str">
        <f>+VLOOKUP(C336,Sector[[Id_sector]:[Codigo]],3,0)</f>
        <v>Pesca y acuicultura</v>
      </c>
      <c r="E336" s="12">
        <f>+IF(H336=1,E331+1,E331)</f>
        <v>100203</v>
      </c>
      <c r="F336" s="8" t="str">
        <f>+VLOOKUP(E336,Productos[[Id_producto]:[Codigo]],3,0)</f>
        <v>Algas y microphytes</v>
      </c>
      <c r="G336" s="13">
        <f t="shared" si="51"/>
        <v>100203015</v>
      </c>
      <c r="H336" s="7">
        <v>15</v>
      </c>
      <c r="I336" s="11" t="s">
        <v>742</v>
      </c>
      <c r="J336" s="40" t="str">
        <f>+Categorias[[#This Row],[Categoría]]&amp;"-"&amp;Categorias[[#This Row],[Id_categoría]]</f>
        <v>Liquen Gomoso-100203015</v>
      </c>
      <c r="K336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36" s="9" t="str">
        <f t="shared" si="52"/>
        <v>100203015liquen_gomoso</v>
      </c>
      <c r="M336" s="39" t="str">
        <f t="shared" si="53"/>
        <v>INSERT INTO categoria VALUES (100203015,'Liquen Gomoso','Liquen Gomoso-100203015','Liquen Gomoso-100203015 | Prod: Marino-100203 | Sector: Pesca-1002 | Industria: AGR - 10',100203);</v>
      </c>
    </row>
    <row r="337" spans="1:13" ht="30.6" x14ac:dyDescent="0.3">
      <c r="A337" s="12">
        <f>+A331</f>
        <v>10</v>
      </c>
      <c r="B337" s="8" t="str">
        <f>+VLOOKUP(A337,Industria[],2,0)</f>
        <v>Agricultura y Ganadería</v>
      </c>
      <c r="C337" s="12">
        <f>+C331</f>
        <v>1002</v>
      </c>
      <c r="D337" s="8" t="str">
        <f>+VLOOKUP(C337,Sector[[Id_sector]:[Codigo]],3,0)</f>
        <v>Pesca y acuicultura</v>
      </c>
      <c r="E337" s="12">
        <f>+IF(H337=1,E331+1,E331)</f>
        <v>100203</v>
      </c>
      <c r="F337" s="8" t="str">
        <f>+VLOOKUP(E337,Productos[[Id_producto]:[Codigo]],3,0)</f>
        <v>Algas y microphytes</v>
      </c>
      <c r="G337" s="13">
        <f t="shared" si="51"/>
        <v>100203016</v>
      </c>
      <c r="H337" s="7">
        <v>16</v>
      </c>
      <c r="I337" s="11" t="s">
        <v>743</v>
      </c>
      <c r="J337" s="40" t="str">
        <f>+Categorias[[#This Row],[Categoría]]&amp;"-"&amp;Categorias[[#This Row],[Id_categoría]]</f>
        <v>Luche-100203016</v>
      </c>
      <c r="K337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37" s="9" t="str">
        <f t="shared" si="52"/>
        <v>100203016luche</v>
      </c>
      <c r="M337" s="39" t="str">
        <f t="shared" si="53"/>
        <v>INSERT INTO categoria VALUES (100203016,'Luche','Luche-100203016','Luche-100203016 | Prod: Marino-100203 | Sector: Pesca-1002 | Industria: AGR - 10',100203);</v>
      </c>
    </row>
    <row r="338" spans="1:13" ht="30.6" x14ac:dyDescent="0.3">
      <c r="A338" s="12">
        <f>+A329</f>
        <v>10</v>
      </c>
      <c r="B338" s="8" t="str">
        <f>+VLOOKUP(A338,Industria[],2,0)</f>
        <v>Agricultura y Ganadería</v>
      </c>
      <c r="C338" s="12">
        <f>+C329</f>
        <v>1002</v>
      </c>
      <c r="D338" s="8" t="str">
        <f>+VLOOKUP(C338,Sector[[Id_sector]:[Codigo]],3,0)</f>
        <v>Pesca y acuicultura</v>
      </c>
      <c r="E338" s="12">
        <f>+IF(H338=1,E329+1,E329)</f>
        <v>100204</v>
      </c>
      <c r="F338" s="8" t="str">
        <f>+VLOOKUP(E338,Productos[[Id_producto]:[Codigo]],3,0)</f>
        <v>Crustáceos</v>
      </c>
      <c r="G338" s="13">
        <f t="shared" si="37"/>
        <v>100204001</v>
      </c>
      <c r="H338" s="7">
        <v>1</v>
      </c>
      <c r="I338" s="11" t="s">
        <v>744</v>
      </c>
      <c r="J338" s="11" t="str">
        <f>+Categorias[[#This Row],[Categoría]]&amp;"-"&amp;Categorias[[#This Row],[Id_categoría]]</f>
        <v>Camarón-100204001</v>
      </c>
      <c r="K338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38" s="9" t="str">
        <f t="shared" si="38"/>
        <v>100204001camaron</v>
      </c>
      <c r="M338" s="28" t="str">
        <f t="shared" si="36"/>
        <v>INSERT INTO categoria VALUES (100204001,'Camarón','Camarón-100204001','Camarón-100204001 | Prod: Marino-100204 | Sector: Pesca-1002 | Industria: AGR - 10',100204);</v>
      </c>
    </row>
    <row r="339" spans="1:13" ht="30.6" x14ac:dyDescent="0.3">
      <c r="A339" s="12">
        <f t="shared" si="39"/>
        <v>10</v>
      </c>
      <c r="B339" s="8" t="str">
        <f>+VLOOKUP(A339,Industria[],2,0)</f>
        <v>Agricultura y Ganadería</v>
      </c>
      <c r="C339" s="12">
        <f t="shared" si="40"/>
        <v>1002</v>
      </c>
      <c r="D339" s="8" t="str">
        <f>+VLOOKUP(C339,Sector[[Id_sector]:[Codigo]],3,0)</f>
        <v>Pesca y acuicultura</v>
      </c>
      <c r="E339" s="12">
        <f t="shared" si="41"/>
        <v>100204</v>
      </c>
      <c r="F339" s="8" t="str">
        <f>+VLOOKUP(E339,Productos[[Id_producto]:[Codigo]],3,0)</f>
        <v>Crustáceos</v>
      </c>
      <c r="G339" s="13">
        <f t="shared" si="37"/>
        <v>100204002</v>
      </c>
      <c r="H339" s="7">
        <v>2</v>
      </c>
      <c r="I339" s="11" t="s">
        <v>745</v>
      </c>
      <c r="J339" s="11" t="str">
        <f>+Categorias[[#This Row],[Categoría]]&amp;"-"&amp;Categorias[[#This Row],[Id_categoría]]</f>
        <v>Cangrejo-100204002</v>
      </c>
      <c r="K339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39" s="9" t="str">
        <f t="shared" si="38"/>
        <v>100204002cangrejo</v>
      </c>
      <c r="M339" s="28" t="str">
        <f t="shared" si="36"/>
        <v>INSERT INTO categoria VALUES (100204002,'Cangrejo','Cangrejo-100204002','Cangrejo-100204002 | Prod: Marino-100204 | Sector: Pesca-1002 | Industria: AGR - 10',100204);</v>
      </c>
    </row>
    <row r="340" spans="1:13" ht="30.6" x14ac:dyDescent="0.3">
      <c r="A340" s="12">
        <f t="shared" si="39"/>
        <v>10</v>
      </c>
      <c r="B340" s="8" t="str">
        <f>+VLOOKUP(A340,Industria[],2,0)</f>
        <v>Agricultura y Ganadería</v>
      </c>
      <c r="C340" s="12">
        <f t="shared" si="40"/>
        <v>1002</v>
      </c>
      <c r="D340" s="8" t="str">
        <f>+VLOOKUP(C340,Sector[[Id_sector]:[Codigo]],3,0)</f>
        <v>Pesca y acuicultura</v>
      </c>
      <c r="E340" s="12">
        <f t="shared" si="41"/>
        <v>100204</v>
      </c>
      <c r="F340" s="8" t="str">
        <f>+VLOOKUP(E340,Productos[[Id_producto]:[Codigo]],3,0)</f>
        <v>Crustáceos</v>
      </c>
      <c r="G340" s="13">
        <f t="shared" si="37"/>
        <v>100204003</v>
      </c>
      <c r="H340" s="7">
        <v>3</v>
      </c>
      <c r="I340" s="11" t="s">
        <v>746</v>
      </c>
      <c r="J340" s="11" t="str">
        <f>+Categorias[[#This Row],[Categoría]]&amp;"-"&amp;Categorias[[#This Row],[Id_categoría]]</f>
        <v>Langosta-100204003</v>
      </c>
      <c r="K340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40" s="9" t="str">
        <f t="shared" si="38"/>
        <v>100204003langosta</v>
      </c>
      <c r="M340" s="28" t="str">
        <f t="shared" si="36"/>
        <v>INSERT INTO categoria VALUES (100204003,'Langosta','Langosta-100204003','Langosta-100204003 | Prod: Marino-100204 | Sector: Pesca-1002 | Industria: AGR - 10',100204);</v>
      </c>
    </row>
    <row r="341" spans="1:13" ht="30.6" x14ac:dyDescent="0.3">
      <c r="A341" s="12">
        <f t="shared" si="39"/>
        <v>10</v>
      </c>
      <c r="B341" s="8" t="str">
        <f>+VLOOKUP(A341,Industria[],2,0)</f>
        <v>Agricultura y Ganadería</v>
      </c>
      <c r="C341" s="12">
        <f t="shared" si="40"/>
        <v>1002</v>
      </c>
      <c r="D341" s="8" t="str">
        <f>+VLOOKUP(C341,Sector[[Id_sector]:[Codigo]],3,0)</f>
        <v>Pesca y acuicultura</v>
      </c>
      <c r="E341" s="12">
        <f t="shared" si="41"/>
        <v>100204</v>
      </c>
      <c r="F341" s="8" t="str">
        <f>+VLOOKUP(E341,Productos[[Id_producto]:[Codigo]],3,0)</f>
        <v>Crustáceos</v>
      </c>
      <c r="G341" s="13">
        <f t="shared" si="37"/>
        <v>100204004</v>
      </c>
      <c r="H341" s="7">
        <v>4</v>
      </c>
      <c r="I341" s="11" t="s">
        <v>747</v>
      </c>
      <c r="J341" s="11" t="str">
        <f>+Categorias[[#This Row],[Categoría]]&amp;"-"&amp;Categorias[[#This Row],[Id_categoría]]</f>
        <v>Centolla-100204004</v>
      </c>
      <c r="K341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41" s="9" t="str">
        <f t="shared" si="38"/>
        <v>100204004centolla</v>
      </c>
      <c r="M341" s="28" t="str">
        <f t="shared" si="36"/>
        <v>INSERT INTO categoria VALUES (100204004,'Centolla','Centolla-100204004','Centolla-100204004 | Prod: Marino-100204 | Sector: Pesca-1002 | Industria: AGR - 10',100204);</v>
      </c>
    </row>
    <row r="342" spans="1:13" ht="30.6" x14ac:dyDescent="0.3">
      <c r="A342" s="12">
        <f t="shared" si="39"/>
        <v>10</v>
      </c>
      <c r="B342" s="8" t="str">
        <f>+VLOOKUP(A342,Industria[],2,0)</f>
        <v>Agricultura y Ganadería</v>
      </c>
      <c r="C342" s="12">
        <f t="shared" si="40"/>
        <v>1002</v>
      </c>
      <c r="D342" s="8" t="str">
        <f>+VLOOKUP(C342,Sector[[Id_sector]:[Codigo]],3,0)</f>
        <v>Pesca y acuicultura</v>
      </c>
      <c r="E342" s="12">
        <f t="shared" si="41"/>
        <v>100204</v>
      </c>
      <c r="F342" s="8" t="str">
        <f>+VLOOKUP(E342,Productos[[Id_producto]:[Codigo]],3,0)</f>
        <v>Crustáceos</v>
      </c>
      <c r="G342" s="13">
        <f t="shared" si="37"/>
        <v>100204005</v>
      </c>
      <c r="H342" s="7">
        <v>5</v>
      </c>
      <c r="I342" s="11" t="s">
        <v>748</v>
      </c>
      <c r="J342" s="11" t="str">
        <f>+Categorias[[#This Row],[Categoría]]&amp;"-"&amp;Categorias[[#This Row],[Id_categoría]]</f>
        <v>Centollón-100204005</v>
      </c>
      <c r="K342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42" s="9" t="str">
        <f t="shared" si="38"/>
        <v>100204005centollon</v>
      </c>
      <c r="M342" s="28" t="str">
        <f t="shared" si="36"/>
        <v>INSERT INTO categoria VALUES (100204005,'Centollón','Centollón-100204005','Centollón-100204005 | Prod: Marino-100204 | Sector: Pesca-1002 | Industria: AGR - 10',100204);</v>
      </c>
    </row>
    <row r="343" spans="1:13" ht="30.6" x14ac:dyDescent="0.3">
      <c r="A343" s="12">
        <f t="shared" si="39"/>
        <v>10</v>
      </c>
      <c r="B343" s="8" t="str">
        <f>+VLOOKUP(A343,Industria[],2,0)</f>
        <v>Agricultura y Ganadería</v>
      </c>
      <c r="C343" s="12">
        <f t="shared" si="40"/>
        <v>1002</v>
      </c>
      <c r="D343" s="8" t="str">
        <f>+VLOOKUP(C343,Sector[[Id_sector]:[Codigo]],3,0)</f>
        <v>Pesca y acuicultura</v>
      </c>
      <c r="E343" s="12">
        <f t="shared" si="41"/>
        <v>100204</v>
      </c>
      <c r="F343" s="8" t="str">
        <f>+VLOOKUP(E343,Productos[[Id_producto]:[Codigo]],3,0)</f>
        <v>Crustáceos</v>
      </c>
      <c r="G343" s="13">
        <f t="shared" si="37"/>
        <v>100204006</v>
      </c>
      <c r="H343" s="7">
        <v>6</v>
      </c>
      <c r="I343" s="11" t="s">
        <v>749</v>
      </c>
      <c r="J343" s="11" t="str">
        <f>+Categorias[[#This Row],[Categoría]]&amp;"-"&amp;Categorias[[#This Row],[Id_categoría]]</f>
        <v>Jaiba-100204006</v>
      </c>
      <c r="K343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43" s="9" t="str">
        <f t="shared" si="38"/>
        <v>100204006jaiba</v>
      </c>
      <c r="M343" s="28" t="str">
        <f t="shared" si="36"/>
        <v>INSERT INTO categoria VALUES (100204006,'Jaiba','Jaiba-100204006','Jaiba-100204006 | Prod: Marino-100204 | Sector: Pesca-1002 | Industria: AGR - 10',100204);</v>
      </c>
    </row>
    <row r="344" spans="1:13" ht="30.6" x14ac:dyDescent="0.3">
      <c r="A344" s="12">
        <f t="shared" si="39"/>
        <v>10</v>
      </c>
      <c r="B344" s="8" t="str">
        <f>+VLOOKUP(A344,Industria[],2,0)</f>
        <v>Agricultura y Ganadería</v>
      </c>
      <c r="C344" s="12">
        <f t="shared" si="40"/>
        <v>1002</v>
      </c>
      <c r="D344" s="8" t="str">
        <f>+VLOOKUP(C344,Sector[[Id_sector]:[Codigo]],3,0)</f>
        <v>Pesca y acuicultura</v>
      </c>
      <c r="E344" s="12">
        <f t="shared" si="41"/>
        <v>100204</v>
      </c>
      <c r="F344" s="8" t="str">
        <f>+VLOOKUP(E344,Productos[[Id_producto]:[Codigo]],3,0)</f>
        <v>Crustáceos</v>
      </c>
      <c r="G344" s="13">
        <f t="shared" si="37"/>
        <v>100204007</v>
      </c>
      <c r="H344" s="7">
        <v>7</v>
      </c>
      <c r="I344" s="11" t="s">
        <v>750</v>
      </c>
      <c r="J344" s="11" t="str">
        <f>+Categorias[[#This Row],[Categoría]]&amp;"-"&amp;Categorias[[#This Row],[Id_categoría]]</f>
        <v>Langostino-100204007</v>
      </c>
      <c r="K344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44" s="9" t="str">
        <f t="shared" si="38"/>
        <v>100204007langostino</v>
      </c>
      <c r="M344" s="28" t="str">
        <f t="shared" si="36"/>
        <v>INSERT INTO categoria VALUES (100204007,'Langostino','Langostino-100204007','Langostino-100204007 | Prod: Marino-100204 | Sector: Pesca-1002 | Industria: AGR - 10',100204);</v>
      </c>
    </row>
    <row r="345" spans="1:13" ht="30.6" x14ac:dyDescent="0.3">
      <c r="A345" s="12">
        <f t="shared" si="39"/>
        <v>10</v>
      </c>
      <c r="B345" s="8" t="str">
        <f>+VLOOKUP(A345,Industria[],2,0)</f>
        <v>Agricultura y Ganadería</v>
      </c>
      <c r="C345" s="12">
        <f t="shared" si="40"/>
        <v>1002</v>
      </c>
      <c r="D345" s="8" t="str">
        <f>+VLOOKUP(C345,Sector[[Id_sector]:[Codigo]],3,0)</f>
        <v>Pesca y acuicultura</v>
      </c>
      <c r="E345" s="12">
        <f t="shared" si="41"/>
        <v>100204</v>
      </c>
      <c r="F345" s="8" t="str">
        <f>+VLOOKUP(E345,Productos[[Id_producto]:[Codigo]],3,0)</f>
        <v>Crustáceos</v>
      </c>
      <c r="G345" s="13">
        <f t="shared" si="37"/>
        <v>100204008</v>
      </c>
      <c r="H345" s="7">
        <v>8</v>
      </c>
      <c r="I345" s="11" t="s">
        <v>751</v>
      </c>
      <c r="J345" s="11" t="str">
        <f>+Categorias[[#This Row],[Categoría]]&amp;"-"&amp;Categorias[[#This Row],[Id_categoría]]</f>
        <v>Krill-100204008</v>
      </c>
      <c r="K345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45" s="9" t="str">
        <f t="shared" si="38"/>
        <v>100204008krill</v>
      </c>
      <c r="M345" s="28" t="str">
        <f t="shared" si="36"/>
        <v>INSERT INTO categoria VALUES (100204008,'Krill','Krill-100204008','Krill-100204008 | Prod: Marino-100204 | Sector: Pesca-1002 | Industria: AGR - 10',100204);</v>
      </c>
    </row>
    <row r="346" spans="1:13" ht="30.6" x14ac:dyDescent="0.3">
      <c r="A346" s="12">
        <f t="shared" si="39"/>
        <v>10</v>
      </c>
      <c r="B346" s="8" t="str">
        <f>+VLOOKUP(A346,Industria[],2,0)</f>
        <v>Agricultura y Ganadería</v>
      </c>
      <c r="C346" s="12">
        <f t="shared" si="40"/>
        <v>1002</v>
      </c>
      <c r="D346" s="8" t="str">
        <f>+VLOOKUP(C346,Sector[[Id_sector]:[Codigo]],3,0)</f>
        <v>Pesca y acuicultura</v>
      </c>
      <c r="E346" s="12">
        <f t="shared" si="41"/>
        <v>100204</v>
      </c>
      <c r="F346" s="8" t="str">
        <f>+VLOOKUP(E346,Productos[[Id_producto]:[Codigo]],3,0)</f>
        <v>Crustáceos</v>
      </c>
      <c r="G346" s="13">
        <f t="shared" si="37"/>
        <v>100204009</v>
      </c>
      <c r="H346" s="7">
        <v>9</v>
      </c>
      <c r="I346" s="11" t="s">
        <v>752</v>
      </c>
      <c r="J346" s="11" t="str">
        <f>+Categorias[[#This Row],[Categoría]]&amp;"-"&amp;Categorias[[#This Row],[Id_categoría]]</f>
        <v>Gamba-100204009</v>
      </c>
      <c r="K346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46" s="9" t="str">
        <f t="shared" si="38"/>
        <v>100204009gamba</v>
      </c>
      <c r="M346" s="28" t="str">
        <f t="shared" si="36"/>
        <v>INSERT INTO categoria VALUES (100204009,'Gamba','Gamba-100204009','Gamba-100204009 | Prod: Marino-100204 | Sector: Pesca-1002 | Industria: AGR - 10',100204);</v>
      </c>
    </row>
    <row r="347" spans="1:13" ht="30.6" x14ac:dyDescent="0.3">
      <c r="A347" s="12">
        <f>+A346</f>
        <v>10</v>
      </c>
      <c r="B347" s="8" t="str">
        <f>+VLOOKUP(A347,Industria[],2,0)</f>
        <v>Agricultura y Ganadería</v>
      </c>
      <c r="C347" s="12">
        <f>+C346</f>
        <v>1002</v>
      </c>
      <c r="D347" s="8" t="str">
        <f>+VLOOKUP(C347,Sector[[Id_sector]:[Codigo]],3,0)</f>
        <v>Pesca y acuicultura</v>
      </c>
      <c r="E347" s="12">
        <f>+IF(H347=1,E346+1,E346)</f>
        <v>100204</v>
      </c>
      <c r="F347" s="8" t="str">
        <f>+VLOOKUP(E347,Productos[[Id_producto]:[Codigo]],3,0)</f>
        <v>Crustáceos</v>
      </c>
      <c r="G347" s="13">
        <f>+E347*1000+H347</f>
        <v>100204010</v>
      </c>
      <c r="H347" s="7">
        <v>10</v>
      </c>
      <c r="I347" s="11" t="s">
        <v>144</v>
      </c>
      <c r="J347" s="40" t="str">
        <f>+Categorias[[#This Row],[Categoría]]&amp;"-"&amp;Categorias[[#This Row],[Id_categoría]]</f>
        <v>Crustáceos-100204010</v>
      </c>
      <c r="K347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47" s="9" t="str">
        <f>+SUBSTITUTE(G347&amp;LOWER(SUBSTITUTE( SUBSTITUTE( SUBSTITUTE( SUBSTITUTE( SUBSTITUTE( SUBSTITUTE( SUBSTITUTE( SUBSTITUTE( SUBSTITUTE( SUBSTITUTE(I347, "á", "a"), "é", "e"), "í", "i"), "ó", "o"), "ú", "u"), "Á", "A"), "É", "E"), "Í", "I"), "Ó", "O"), "Ú", "U"))," ","_")</f>
        <v>100204010crustaceos</v>
      </c>
      <c r="M347" s="39" t="str">
        <f>+"INSERT INTO categoria VALUES ("&amp;G347&amp;",'"&amp;I347&amp;"','"&amp;J347&amp;"','"&amp;K347&amp;"',"&amp;E347&amp;");"</f>
        <v>INSERT INTO categoria VALUES (100204010,'Crustáceos','Crustáceos-100204010','Crustáceos-100204010 | Prod: Marino-100204 | Sector: Pesca-1002 | Industria: AGR - 10',100204);</v>
      </c>
    </row>
    <row r="348" spans="1:13" ht="30.6" x14ac:dyDescent="0.3">
      <c r="A348" s="12">
        <f>+A347</f>
        <v>10</v>
      </c>
      <c r="B348" s="8" t="str">
        <f>+VLOOKUP(A348,Industria[],2,0)</f>
        <v>Agricultura y Ganadería</v>
      </c>
      <c r="C348" s="12">
        <f>+C347</f>
        <v>1002</v>
      </c>
      <c r="D348" s="8" t="str">
        <f>+VLOOKUP(C348,Sector[[Id_sector]:[Codigo]],3,0)</f>
        <v>Pesca y acuicultura</v>
      </c>
      <c r="E348" s="12">
        <f>+IF(H348=1,E347+1,E347)</f>
        <v>100204</v>
      </c>
      <c r="F348" s="8" t="str">
        <f>+VLOOKUP(E348,Productos[[Id_producto]:[Codigo]],3,0)</f>
        <v>Crustáceos</v>
      </c>
      <c r="G348" s="13">
        <f>+E348*1000+H348</f>
        <v>100204011</v>
      </c>
      <c r="H348" s="7">
        <v>11</v>
      </c>
      <c r="I348" s="11" t="s">
        <v>753</v>
      </c>
      <c r="J348" s="40" t="str">
        <f>+Categorias[[#This Row],[Categoría]]&amp;"-"&amp;Categorias[[#This Row],[Id_categoría]]</f>
        <v>Langosta De J.Fernandez-100204011</v>
      </c>
      <c r="K348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48" s="9" t="str">
        <f>+SUBSTITUTE(G348&amp;LOWER(SUBSTITUTE( SUBSTITUTE( SUBSTITUTE( SUBSTITUTE( SUBSTITUTE( SUBSTITUTE( SUBSTITUTE( SUBSTITUTE( SUBSTITUTE( SUBSTITUTE(I348, "á", "a"), "é", "e"), "í", "i"), "ó", "o"), "ú", "u"), "Á", "A"), "É", "E"), "Í", "I"), "Ó", "O"), "Ú", "U"))," ","_")</f>
        <v>100204011langosta_de_j.fernandez</v>
      </c>
      <c r="M348" s="39" t="str">
        <f>+"INSERT INTO categoria VALUES ("&amp;G348&amp;",'"&amp;I348&amp;"','"&amp;J348&amp;"','"&amp;K348&amp;"',"&amp;E348&amp;");"</f>
        <v>INSERT INTO categoria VALUES (100204011,'Langosta De J.Fernandez','Langosta De J.Fernandez-100204011','Langosta De J.Fernandez-100204011 | Prod: Marino-100204 | Sector: Pesca-1002 | Industria: AGR - 10',100204);</v>
      </c>
    </row>
    <row r="349" spans="1:13" ht="30.6" x14ac:dyDescent="0.3">
      <c r="A349" s="12">
        <f>+A347</f>
        <v>10</v>
      </c>
      <c r="B349" s="8" t="str">
        <f>+VLOOKUP(A349,Industria[],2,0)</f>
        <v>Agricultura y Ganadería</v>
      </c>
      <c r="C349" s="12">
        <f>+C347</f>
        <v>1002</v>
      </c>
      <c r="D349" s="8" t="str">
        <f>+VLOOKUP(C349,Sector[[Id_sector]:[Codigo]],3,0)</f>
        <v>Pesca y acuicultura</v>
      </c>
      <c r="E349" s="12">
        <f>+IF(H349=1,E347+1,E347)</f>
        <v>100204</v>
      </c>
      <c r="F349" s="8" t="str">
        <f>+VLOOKUP(E349,Productos[[Id_producto]:[Codigo]],3,0)</f>
        <v>Crustáceos</v>
      </c>
      <c r="G349" s="13">
        <f>+E349*1000+H349</f>
        <v>100204012</v>
      </c>
      <c r="H349" s="7">
        <v>12</v>
      </c>
      <c r="I349" s="11" t="s">
        <v>754</v>
      </c>
      <c r="J349" s="40" t="str">
        <f>+Categorias[[#This Row],[Categoría]]&amp;"-"&amp;Categorias[[#This Row],[Id_categoría]]</f>
        <v>Picoroco-100204012</v>
      </c>
      <c r="K349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49" s="9" t="str">
        <f>+SUBSTITUTE(G349&amp;LOWER(SUBSTITUTE( SUBSTITUTE( SUBSTITUTE( SUBSTITUTE( SUBSTITUTE( SUBSTITUTE( SUBSTITUTE( SUBSTITUTE( SUBSTITUTE( SUBSTITUTE(I349, "á", "a"), "é", "e"), "í", "i"), "ó", "o"), "ú", "u"), "Á", "A"), "É", "E"), "Í", "I"), "Ó", "O"), "Ú", "U"))," ","_")</f>
        <v>100204012picoroco</v>
      </c>
      <c r="M349" s="39" t="str">
        <f>+"INSERT INTO categoria VALUES ("&amp;G349&amp;",'"&amp;I349&amp;"','"&amp;J349&amp;"','"&amp;K349&amp;"',"&amp;E349&amp;");"</f>
        <v>INSERT INTO categoria VALUES (100204012,'Picoroco','Picoroco-100204012','Picoroco-100204012 | Prod: Marino-100204 | Sector: Pesca-1002 | Industria: AGR - 10',100204);</v>
      </c>
    </row>
    <row r="350" spans="1:13" ht="30.6" x14ac:dyDescent="0.3">
      <c r="A350" s="12">
        <f>+A347</f>
        <v>10</v>
      </c>
      <c r="B350" s="8" t="str">
        <f>+VLOOKUP(A350,Industria[],2,0)</f>
        <v>Agricultura y Ganadería</v>
      </c>
      <c r="C350" s="12">
        <f>+C347</f>
        <v>1002</v>
      </c>
      <c r="D350" s="8" t="str">
        <f>+VLOOKUP(C350,Sector[[Id_sector]:[Codigo]],3,0)</f>
        <v>Pesca y acuicultura</v>
      </c>
      <c r="E350" s="12">
        <f>+IF(H350=1,E347+1,E347)</f>
        <v>100204</v>
      </c>
      <c r="F350" s="8" t="str">
        <f>+VLOOKUP(E350,Productos[[Id_producto]:[Codigo]],3,0)</f>
        <v>Crustáceos</v>
      </c>
      <c r="G350" s="13">
        <f>+E350*1000+H350</f>
        <v>100204013</v>
      </c>
      <c r="H350" s="7">
        <v>13</v>
      </c>
      <c r="I350" s="11" t="s">
        <v>755</v>
      </c>
      <c r="J350" s="40" t="str">
        <f>+Categorias[[#This Row],[Categoría]]&amp;"-"&amp;Categorias[[#This Row],[Id_categoría]]</f>
        <v>Pulga Saltarina O Gambita-100204013</v>
      </c>
      <c r="K350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50" s="9" t="str">
        <f>+SUBSTITUTE(G350&amp;LOWER(SUBSTITUTE( SUBSTITUTE( SUBSTITUTE( SUBSTITUTE( SUBSTITUTE( SUBSTITUTE( SUBSTITUTE( SUBSTITUTE( SUBSTITUTE( SUBSTITUTE(I350, "á", "a"), "é", "e"), "í", "i"), "ó", "o"), "ú", "u"), "Á", "A"), "É", "E"), "Í", "I"), "Ó", "O"), "Ú", "U"))," ","_")</f>
        <v>100204013pulga_saltarina_o_gambita</v>
      </c>
      <c r="M350" s="39" t="str">
        <f>+"INSERT INTO categoria VALUES ("&amp;G350&amp;",'"&amp;I350&amp;"','"&amp;J350&amp;"','"&amp;K350&amp;"',"&amp;E350&amp;");"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51" spans="1:13" ht="30.6" x14ac:dyDescent="0.3">
      <c r="A351" s="12">
        <f>+A346</f>
        <v>10</v>
      </c>
      <c r="B351" s="8" t="str">
        <f>+VLOOKUP(A351,Industria[],2,0)</f>
        <v>Agricultura y Ganadería</v>
      </c>
      <c r="C351" s="12">
        <f>+C346</f>
        <v>1002</v>
      </c>
      <c r="D351" s="8" t="str">
        <f>+VLOOKUP(C351,Sector[[Id_sector]:[Codigo]],3,0)</f>
        <v>Pesca y acuicultura</v>
      </c>
      <c r="E351" s="12">
        <f>+IF(H351=1,E346+1,E346)</f>
        <v>100205</v>
      </c>
      <c r="F351" s="8" t="str">
        <f>+VLOOKUP(E351,Productos[[Id_producto]:[Codigo]],3,0)</f>
        <v>Equinodermos</v>
      </c>
      <c r="G351" s="13">
        <f t="shared" si="37"/>
        <v>100205001</v>
      </c>
      <c r="H351" s="7">
        <v>1</v>
      </c>
      <c r="I351" s="11" t="s">
        <v>756</v>
      </c>
      <c r="J351" s="11" t="str">
        <f>+Categorias[[#This Row],[Categoría]]&amp;"-"&amp;Categorias[[#This Row],[Id_categoría]]</f>
        <v>Erizo-100205001</v>
      </c>
      <c r="K351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51" s="9" t="str">
        <f t="shared" si="38"/>
        <v>100205001erizo</v>
      </c>
      <c r="M351" s="28" t="str">
        <f t="shared" si="36"/>
        <v>INSERT INTO categoria VALUES (100205001,'Erizo','Erizo-100205001','Erizo-100205001 | Prod: Marino-100205 | Sector: Pesca-1002 | Industria: AGR - 10',100205);</v>
      </c>
    </row>
    <row r="352" spans="1:13" ht="30.6" x14ac:dyDescent="0.3">
      <c r="A352" s="12">
        <f>+A351</f>
        <v>10</v>
      </c>
      <c r="B352" s="8" t="str">
        <f>+VLOOKUP(A352,Industria[],2,0)</f>
        <v>Agricultura y Ganadería</v>
      </c>
      <c r="C352" s="12">
        <f>+C351</f>
        <v>1002</v>
      </c>
      <c r="D352" s="8" t="str">
        <f>+VLOOKUP(C352,Sector[[Id_sector]:[Codigo]],3,0)</f>
        <v>Pesca y acuicultura</v>
      </c>
      <c r="E352" s="12">
        <f>+IF(H352=1,E351+1,E351)</f>
        <v>100205</v>
      </c>
      <c r="F352" s="8" t="str">
        <f>+VLOOKUP(E352,Productos[[Id_producto]:[Codigo]],3,0)</f>
        <v>Equinodermos</v>
      </c>
      <c r="G352" s="13">
        <f t="shared" si="37"/>
        <v>100205002</v>
      </c>
      <c r="H352" s="7">
        <v>2</v>
      </c>
      <c r="I352" s="11" t="s">
        <v>757</v>
      </c>
      <c r="J352" s="11" t="str">
        <f>+Categorias[[#This Row],[Categoría]]&amp;"-"&amp;Categorias[[#This Row],[Id_categoría]]</f>
        <v>Pepino de Mar-100205002</v>
      </c>
      <c r="K352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52" s="9" t="str">
        <f t="shared" si="38"/>
        <v>100205002pepino_de_mar</v>
      </c>
      <c r="M352" s="28" t="str">
        <f t="shared" si="36"/>
        <v>INSERT INTO categoria VALUES (100205002,'Pepino de Mar','Pepino de Mar-100205002','Pepino de Mar-100205002 | Prod: Marino-100205 | Sector: Pesca-1002 | Industria: AGR - 10',100205);</v>
      </c>
    </row>
    <row r="353" spans="1:13" ht="30.6" x14ac:dyDescent="0.3">
      <c r="A353" s="12">
        <f t="shared" si="39"/>
        <v>10</v>
      </c>
      <c r="B353" s="8" t="str">
        <f>+VLOOKUP(A353,Industria[],2,0)</f>
        <v>Agricultura y Ganadería</v>
      </c>
      <c r="C353" s="12">
        <f t="shared" si="40"/>
        <v>1002</v>
      </c>
      <c r="D353" s="8" t="str">
        <f>+VLOOKUP(C353,Sector[[Id_sector]:[Codigo]],3,0)</f>
        <v>Pesca y acuicultura</v>
      </c>
      <c r="E353" s="12">
        <f t="shared" si="41"/>
        <v>100205</v>
      </c>
      <c r="F353" s="8" t="str">
        <f>+VLOOKUP(E353,Productos[[Id_producto]:[Codigo]],3,0)</f>
        <v>Equinodermos</v>
      </c>
      <c r="G353" s="13">
        <f t="shared" si="37"/>
        <v>100205003</v>
      </c>
      <c r="H353" s="7">
        <v>3</v>
      </c>
      <c r="I353" s="11" t="s">
        <v>758</v>
      </c>
      <c r="J353" s="11" t="str">
        <f>+Categorias[[#This Row],[Categoría]]&amp;"-"&amp;Categorias[[#This Row],[Id_categoría]]</f>
        <v>Sol de Mar-100205003</v>
      </c>
      <c r="K353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53" s="9" t="str">
        <f t="shared" si="38"/>
        <v>100205003sol_de_mar</v>
      </c>
      <c r="M353" s="28" t="str">
        <f t="shared" si="36"/>
        <v>INSERT INTO categoria VALUES (100205003,'Sol de Mar','Sol de Mar-100205003','Sol de Mar-100205003 | Prod: Marino-100205 | Sector: Pesca-1002 | Industria: AGR - 10',100205);</v>
      </c>
    </row>
    <row r="354" spans="1:13" ht="30.6" x14ac:dyDescent="0.3">
      <c r="A354" s="12">
        <f t="shared" si="39"/>
        <v>10</v>
      </c>
      <c r="B354" s="8" t="str">
        <f>+VLOOKUP(A354,Industria[],2,0)</f>
        <v>Agricultura y Ganadería</v>
      </c>
      <c r="C354" s="12">
        <f t="shared" si="40"/>
        <v>1002</v>
      </c>
      <c r="D354" s="8" t="str">
        <f>+VLOOKUP(C354,Sector[[Id_sector]:[Codigo]],3,0)</f>
        <v>Pesca y acuicultura</v>
      </c>
      <c r="E354" s="12">
        <f t="shared" si="41"/>
        <v>100205</v>
      </c>
      <c r="F354" s="8" t="str">
        <f>+VLOOKUP(E354,Productos[[Id_producto]:[Codigo]],3,0)</f>
        <v>Equinodermos</v>
      </c>
      <c r="G354" s="13">
        <f t="shared" si="37"/>
        <v>100205004</v>
      </c>
      <c r="H354" s="7">
        <v>4</v>
      </c>
      <c r="I354" s="11" t="s">
        <v>759</v>
      </c>
      <c r="J354" s="11" t="str">
        <f>+Categorias[[#This Row],[Categoría]]&amp;"-"&amp;Categorias[[#This Row],[Id_categoría]]</f>
        <v>Estrella de Mar-100205004</v>
      </c>
      <c r="K354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54" s="9" t="str">
        <f t="shared" si="38"/>
        <v>100205004estrella_de_mar</v>
      </c>
      <c r="M354" s="28" t="str">
        <f t="shared" si="36"/>
        <v>INSERT INTO categoria VALUES (100205004,'Estrella de Mar','Estrella de Mar-100205004','Estrella de Mar-100205004 | Prod: Marino-100205 | Sector: Pesca-1002 | Industria: AGR - 10',100205);</v>
      </c>
    </row>
    <row r="355" spans="1:13" ht="30.6" x14ac:dyDescent="0.3">
      <c r="A355" s="12">
        <f t="shared" si="39"/>
        <v>10</v>
      </c>
      <c r="B355" s="8" t="str">
        <f>+VLOOKUP(A355,Industria[],2,0)</f>
        <v>Agricultura y Ganadería</v>
      </c>
      <c r="C355" s="12">
        <f t="shared" si="40"/>
        <v>1002</v>
      </c>
      <c r="D355" s="8" t="str">
        <f>+VLOOKUP(C355,Sector[[Id_sector]:[Codigo]],3,0)</f>
        <v>Pesca y acuicultura</v>
      </c>
      <c r="E355" s="12">
        <f t="shared" si="41"/>
        <v>100206</v>
      </c>
      <c r="F355" s="8" t="str">
        <f>+VLOOKUP(E355,Productos[[Id_producto]:[Codigo]],3,0)</f>
        <v>Mamíferos acuáticos</v>
      </c>
      <c r="G355" s="13">
        <f t="shared" si="37"/>
        <v>100206001</v>
      </c>
      <c r="H355" s="7">
        <v>1</v>
      </c>
      <c r="I355" s="11" t="s">
        <v>760</v>
      </c>
      <c r="J355" s="11" t="str">
        <f>+Categorias[[#This Row],[Categoría]]&amp;"-"&amp;Categorias[[#This Row],[Id_categoría]]</f>
        <v>Ballena-100206001</v>
      </c>
      <c r="K355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55" s="9" t="str">
        <f t="shared" si="38"/>
        <v>100206001ballena</v>
      </c>
      <c r="M355" s="28" t="str">
        <f t="shared" si="36"/>
        <v>INSERT INTO categoria VALUES (100206001,'Ballena','Ballena-100206001','Ballena-100206001 | Prod: Marino-100206 | Sector: Pesca-1002 | Industria: AGR - 10',100206);</v>
      </c>
    </row>
    <row r="356" spans="1:13" ht="30.6" x14ac:dyDescent="0.3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41"/>
        <v>100206</v>
      </c>
      <c r="F356" s="8" t="str">
        <f>+VLOOKUP(E356,Productos[[Id_producto]:[Codigo]],3,0)</f>
        <v>Mamíferos acuáticos</v>
      </c>
      <c r="G356" s="13">
        <f t="shared" si="37"/>
        <v>100206002</v>
      </c>
      <c r="H356" s="7">
        <v>2</v>
      </c>
      <c r="I356" s="11" t="s">
        <v>761</v>
      </c>
      <c r="J356" s="11" t="str">
        <f>+Categorias[[#This Row],[Categoría]]&amp;"-"&amp;Categorias[[#This Row],[Id_categoría]]</f>
        <v>Delfín-100206002</v>
      </c>
      <c r="K356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56" s="9" t="str">
        <f t="shared" si="38"/>
        <v>100206002delfin</v>
      </c>
      <c r="M356" s="28" t="str">
        <f t="shared" si="36"/>
        <v>INSERT INTO categoria VALUES (100206002,'Delfín','Delfín-100206002','Delfín-100206002 | Prod: Marino-100206 | Sector: Pesca-1002 | Industria: AGR - 10',100206);</v>
      </c>
    </row>
    <row r="357" spans="1:13" ht="30.6" x14ac:dyDescent="0.3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41"/>
        <v>100206</v>
      </c>
      <c r="F357" s="8" t="str">
        <f>+VLOOKUP(E357,Productos[[Id_producto]:[Codigo]],3,0)</f>
        <v>Mamíferos acuáticos</v>
      </c>
      <c r="G357" s="13">
        <f t="shared" si="37"/>
        <v>100206003</v>
      </c>
      <c r="H357" s="7">
        <v>3</v>
      </c>
      <c r="I357" s="11" t="s">
        <v>762</v>
      </c>
      <c r="J357" s="11" t="str">
        <f>+Categorias[[#This Row],[Categoría]]&amp;"-"&amp;Categorias[[#This Row],[Id_categoría]]</f>
        <v>Manatí-100206003</v>
      </c>
      <c r="K357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57" s="9" t="str">
        <f t="shared" si="38"/>
        <v>100206003manati</v>
      </c>
      <c r="M357" s="28" t="str">
        <f t="shared" si="36"/>
        <v>INSERT INTO categoria VALUES (100206003,'Manatí','Manatí-100206003','Manatí-100206003 | Prod: Marino-100206 | Sector: Pesca-1002 | Industria: AGR - 10',100206);</v>
      </c>
    </row>
    <row r="358" spans="1:13" ht="30.6" x14ac:dyDescent="0.3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41"/>
        <v>100206</v>
      </c>
      <c r="F358" s="8" t="str">
        <f>+VLOOKUP(E358,Productos[[Id_producto]:[Codigo]],3,0)</f>
        <v>Mamíferos acuáticos</v>
      </c>
      <c r="G358" s="13">
        <f t="shared" si="37"/>
        <v>100206004</v>
      </c>
      <c r="H358" s="7">
        <v>4</v>
      </c>
      <c r="I358" s="11" t="s">
        <v>763</v>
      </c>
      <c r="J358" s="11" t="str">
        <f>+Categorias[[#This Row],[Categoría]]&amp;"-"&amp;Categorias[[#This Row],[Id_categoría]]</f>
        <v>Morsa-100206004</v>
      </c>
      <c r="K358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58" s="9" t="str">
        <f t="shared" si="38"/>
        <v>100206004morsa</v>
      </c>
      <c r="M358" s="28" t="str">
        <f t="shared" si="36"/>
        <v>INSERT INTO categoria VALUES (100206004,'Morsa','Morsa-100206004','Morsa-100206004 | Prod: Marino-100206 | Sector: Pesca-1002 | Industria: AGR - 10',100206);</v>
      </c>
    </row>
    <row r="359" spans="1:13" ht="30.6" x14ac:dyDescent="0.3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41"/>
        <v>100206</v>
      </c>
      <c r="F359" s="8" t="str">
        <f>+VLOOKUP(E359,Productos[[Id_producto]:[Codigo]],3,0)</f>
        <v>Mamíferos acuáticos</v>
      </c>
      <c r="G359" s="13">
        <f t="shared" si="37"/>
        <v>100206005</v>
      </c>
      <c r="H359" s="7">
        <v>5</v>
      </c>
      <c r="I359" s="11" t="s">
        <v>764</v>
      </c>
      <c r="J359" s="11" t="str">
        <f>+Categorias[[#This Row],[Categoría]]&amp;"-"&amp;Categorias[[#This Row],[Id_categoría]]</f>
        <v>Castor-100206005</v>
      </c>
      <c r="K359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59" s="9" t="str">
        <f t="shared" si="38"/>
        <v>100206005castor</v>
      </c>
      <c r="M359" s="28" t="str">
        <f t="shared" si="36"/>
        <v>INSERT INTO categoria VALUES (100206005,'Castor','Castor-100206005','Castor-100206005 | Prod: Marino-100206 | Sector: Pesca-1002 | Industria: AGR - 10',100206);</v>
      </c>
    </row>
    <row r="360" spans="1:13" ht="30.6" x14ac:dyDescent="0.3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41"/>
        <v>100206</v>
      </c>
      <c r="F360" s="8" t="str">
        <f>+VLOOKUP(E360,Productos[[Id_producto]:[Codigo]],3,0)</f>
        <v>Mamíferos acuáticos</v>
      </c>
      <c r="G360" s="13">
        <f t="shared" si="37"/>
        <v>100206006</v>
      </c>
      <c r="H360" s="7">
        <v>6</v>
      </c>
      <c r="I360" s="11" t="s">
        <v>765</v>
      </c>
      <c r="J360" s="11" t="str">
        <f>+Categorias[[#This Row],[Categoría]]&amp;"-"&amp;Categorias[[#This Row],[Id_categoría]]</f>
        <v>Foca-100206006</v>
      </c>
      <c r="K360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60" s="9" t="str">
        <f t="shared" si="38"/>
        <v>100206006foca</v>
      </c>
      <c r="M360" s="28" t="str">
        <f t="shared" si="36"/>
        <v>INSERT INTO categoria VALUES (100206006,'Foca','Foca-100206006','Foca-100206006 | Prod: Marino-100206 | Sector: Pesca-1002 | Industria: AGR - 10',100206);</v>
      </c>
    </row>
    <row r="361" spans="1:13" ht="30.6" x14ac:dyDescent="0.3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41"/>
        <v>100206</v>
      </c>
      <c r="F361" s="8" t="str">
        <f>+VLOOKUP(E361,Productos[[Id_producto]:[Codigo]],3,0)</f>
        <v>Mamíferos acuáticos</v>
      </c>
      <c r="G361" s="13">
        <f t="shared" si="37"/>
        <v>100206007</v>
      </c>
      <c r="H361" s="7">
        <v>7</v>
      </c>
      <c r="I361" s="11" t="s">
        <v>766</v>
      </c>
      <c r="J361" s="11" t="str">
        <f>+Categorias[[#This Row],[Categoría]]&amp;"-"&amp;Categorias[[#This Row],[Id_categoría]]</f>
        <v>Lobo Marino-100206007</v>
      </c>
      <c r="K361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61" s="9" t="str">
        <f t="shared" si="38"/>
        <v>100206007lobo_marino</v>
      </c>
      <c r="M361" s="28" t="str">
        <f t="shared" si="36"/>
        <v>INSERT INTO categoria VALUES (100206007,'Lobo Marino','Lobo Marino-100206007','Lobo Marino-100206007 | Prod: Marino-100206 | Sector: Pesca-1002 | Industria: AGR - 10',100206);</v>
      </c>
    </row>
    <row r="362" spans="1:13" ht="30.6" x14ac:dyDescent="0.3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41"/>
        <v>100206</v>
      </c>
      <c r="F362" s="8" t="str">
        <f>+VLOOKUP(E362,Productos[[Id_producto]:[Codigo]],3,0)</f>
        <v>Mamíferos acuáticos</v>
      </c>
      <c r="G362" s="13">
        <f t="shared" si="37"/>
        <v>100206008</v>
      </c>
      <c r="H362" s="7">
        <v>8</v>
      </c>
      <c r="I362" s="11" t="s">
        <v>767</v>
      </c>
      <c r="J362" s="11" t="str">
        <f>+Categorias[[#This Row],[Categoría]]&amp;"-"&amp;Categorias[[#This Row],[Id_categoría]]</f>
        <v>Cachalote-100206008</v>
      </c>
      <c r="K362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62" s="9" t="str">
        <f t="shared" si="38"/>
        <v>100206008cachalote</v>
      </c>
      <c r="M362" s="28" t="str">
        <f t="shared" si="36"/>
        <v>INSERT INTO categoria VALUES (100206008,'Cachalote','Cachalote-100206008','Cachalote-100206008 | Prod: Marino-100206 | Sector: Pesca-1002 | Industria: AGR - 10',100206);</v>
      </c>
    </row>
    <row r="363" spans="1:13" ht="30.6" x14ac:dyDescent="0.3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41"/>
        <v>100206</v>
      </c>
      <c r="F363" s="8" t="str">
        <f>+VLOOKUP(E363,Productos[[Id_producto]:[Codigo]],3,0)</f>
        <v>Mamíferos acuáticos</v>
      </c>
      <c r="G363" s="13">
        <f t="shared" si="37"/>
        <v>100206009</v>
      </c>
      <c r="H363" s="7">
        <v>9</v>
      </c>
      <c r="I363" s="11" t="s">
        <v>768</v>
      </c>
      <c r="J363" s="11" t="str">
        <f>+Categorias[[#This Row],[Categoría]]&amp;"-"&amp;Categorias[[#This Row],[Id_categoría]]</f>
        <v>Nutria-100206009</v>
      </c>
      <c r="K363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63" s="9" t="str">
        <f t="shared" si="38"/>
        <v>100206009nutria</v>
      </c>
      <c r="M363" s="28" t="str">
        <f t="shared" si="36"/>
        <v>INSERT INTO categoria VALUES (100206009,'Nutria','Nutria-100206009','Nutria-100206009 | Prod: Marino-100206 | Sector: Pesca-1002 | Industria: AGR - 10',100206);</v>
      </c>
    </row>
    <row r="364" spans="1:13" ht="30.6" x14ac:dyDescent="0.3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si="41"/>
        <v>100206</v>
      </c>
      <c r="F364" s="8" t="str">
        <f>+VLOOKUP(E364,Productos[[Id_producto]:[Codigo]],3,0)</f>
        <v>Mamíferos acuáticos</v>
      </c>
      <c r="G364" s="13">
        <f t="shared" si="37"/>
        <v>100206010</v>
      </c>
      <c r="H364" s="7">
        <v>10</v>
      </c>
      <c r="I364" s="11" t="s">
        <v>769</v>
      </c>
      <c r="J364" s="11" t="str">
        <f>+Categorias[[#This Row],[Categoría]]&amp;"-"&amp;Categorias[[#This Row],[Id_categoría]]</f>
        <v>Marsopa-100206010</v>
      </c>
      <c r="K364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64" s="9" t="str">
        <f t="shared" si="38"/>
        <v>100206010marsopa</v>
      </c>
      <c r="M364" s="28" t="str">
        <f t="shared" si="36"/>
        <v>INSERT INTO categoria VALUES (100206010,'Marsopa','Marsopa-100206010','Marsopa-100206010 | Prod: Marino-100206 | Sector: Pesca-1002 | Industria: AGR - 10',100206);</v>
      </c>
    </row>
    <row r="365" spans="1:13" ht="30.6" x14ac:dyDescent="0.3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100206</v>
      </c>
      <c r="F365" s="8" t="str">
        <f>+VLOOKUP(E365,Productos[[Id_producto]:[Codigo]],3,0)</f>
        <v>Mamíferos acuáticos</v>
      </c>
      <c r="G365" s="13">
        <f t="shared" si="37"/>
        <v>100206011</v>
      </c>
      <c r="H365" s="7">
        <v>11</v>
      </c>
      <c r="I365" s="11" t="s">
        <v>770</v>
      </c>
      <c r="J365" s="11" t="str">
        <f>+Categorias[[#This Row],[Categoría]]&amp;"-"&amp;Categorias[[#This Row],[Id_categoría]]</f>
        <v>Dugongo-100206011</v>
      </c>
      <c r="K365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65" s="9" t="str">
        <f t="shared" si="38"/>
        <v>100206011dugongo</v>
      </c>
      <c r="M365" s="28" t="str">
        <f t="shared" si="36"/>
        <v>INSERT INTO categoria VALUES (100206011,'Dugongo','Dugongo-100206011','Dugongo-100206011 | Prod: Marino-100206 | Sector: Pesca-1002 | Industria: AGR - 10',100206);</v>
      </c>
    </row>
    <row r="366" spans="1:13" ht="30.6" x14ac:dyDescent="0.3">
      <c r="A366" s="12">
        <f t="shared" si="39"/>
        <v>10</v>
      </c>
      <c r="B366" s="8" t="str">
        <f>+VLOOKUP(A366,Industria[],2,0)</f>
        <v>Agricultura y Ganadería</v>
      </c>
      <c r="C366" s="12">
        <f t="shared" si="40"/>
        <v>1002</v>
      </c>
      <c r="D366" s="8" t="str">
        <f>+VLOOKUP(C366,Sector[[Id_sector]:[Codigo]],3,0)</f>
        <v>Pesca y acuicultura</v>
      </c>
      <c r="E366" s="12">
        <f t="shared" si="41"/>
        <v>100206</v>
      </c>
      <c r="F366" s="8" t="str">
        <f>+VLOOKUP(E366,Productos[[Id_producto]:[Codigo]],3,0)</f>
        <v>Mamíferos acuáticos</v>
      </c>
      <c r="G366" s="13">
        <f t="shared" si="37"/>
        <v>100206012</v>
      </c>
      <c r="H366" s="7">
        <v>12</v>
      </c>
      <c r="I366" s="11" t="s">
        <v>771</v>
      </c>
      <c r="J366" s="11" t="str">
        <f>+Categorias[[#This Row],[Categoría]]&amp;"-"&amp;Categorias[[#This Row],[Id_categoría]]</f>
        <v>Narval-100206012</v>
      </c>
      <c r="K366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66" s="9" t="str">
        <f t="shared" si="38"/>
        <v>100206012narval</v>
      </c>
      <c r="M366" s="28" t="str">
        <f t="shared" ref="M366:M433" si="54">+"INSERT INTO categoria VALUES ("&amp;G366&amp;",'"&amp;I366&amp;"','"&amp;J366&amp;"','"&amp;K366&amp;"',"&amp;E366&amp;");"</f>
        <v>INSERT INTO categoria VALUES (100206012,'Narval','Narval-100206012','Narval-100206012 | Prod: Marino-100206 | Sector: Pesca-1002 | Industria: AGR - 10',100206);</v>
      </c>
    </row>
    <row r="367" spans="1:13" ht="30.6" x14ac:dyDescent="0.3">
      <c r="A367" s="12">
        <f t="shared" si="39"/>
        <v>10</v>
      </c>
      <c r="B367" s="8" t="str">
        <f>+VLOOKUP(A367,Industria[],2,0)</f>
        <v>Agricultura y Ganadería</v>
      </c>
      <c r="C367" s="12">
        <f t="shared" si="40"/>
        <v>1002</v>
      </c>
      <c r="D367" s="8" t="str">
        <f>+VLOOKUP(C367,Sector[[Id_sector]:[Codigo]],3,0)</f>
        <v>Pesca y acuicultura</v>
      </c>
      <c r="E367" s="12">
        <f t="shared" si="41"/>
        <v>100206</v>
      </c>
      <c r="F367" s="8" t="str">
        <f>+VLOOKUP(E367,Productos[[Id_producto]:[Codigo]],3,0)</f>
        <v>Mamíferos acuáticos</v>
      </c>
      <c r="G367" s="13">
        <f t="shared" ref="G367:G434" si="55">+E367*1000+H367</f>
        <v>100206013</v>
      </c>
      <c r="H367" s="7">
        <v>13</v>
      </c>
      <c r="I367" s="11" t="s">
        <v>772</v>
      </c>
      <c r="J367" s="11" t="str">
        <f>+Categorias[[#This Row],[Categoría]]&amp;"-"&amp;Categorias[[#This Row],[Id_categoría]]</f>
        <v>Beluga-100206013</v>
      </c>
      <c r="K367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67" s="9" t="str">
        <f t="shared" ref="L367:L434" si="56">+SUBSTITUTE(G367&amp;LOWER(SUBSTITUTE( SUBSTITUTE( SUBSTITUTE( SUBSTITUTE( SUBSTITUTE( SUBSTITUTE( SUBSTITUTE( SUBSTITUTE( SUBSTITUTE( SUBSTITUTE(I367, "á", "a"), "é", "e"), "í", "i"), "ó", "o"), "ú", "u"), "Á", "A"), "É", "E"), "Í", "I"), "Ó", "O"), "Ú", "U"))," ","_")</f>
        <v>100206013beluga</v>
      </c>
      <c r="M367" s="28" t="str">
        <f t="shared" si="54"/>
        <v>INSERT INTO categoria VALUES (100206013,'Beluga','Beluga-100206013','Beluga-100206013 | Prod: Marino-100206 | Sector: Pesca-1002 | Industria: AGR - 10',100206);</v>
      </c>
    </row>
    <row r="368" spans="1:13" ht="30.6" x14ac:dyDescent="0.3">
      <c r="A368" s="12">
        <f t="shared" ref="A368:A435" si="57">+A367</f>
        <v>10</v>
      </c>
      <c r="B368" s="8" t="str">
        <f>+VLOOKUP(A368,Industria[],2,0)</f>
        <v>Agricultura y Ganadería</v>
      </c>
      <c r="C368" s="12">
        <f t="shared" ref="C368:C435" si="58">+C367</f>
        <v>1002</v>
      </c>
      <c r="D368" s="8" t="str">
        <f>+VLOOKUP(C368,Sector[[Id_sector]:[Codigo]],3,0)</f>
        <v>Pesca y acuicultura</v>
      </c>
      <c r="E368" s="12">
        <f t="shared" si="41"/>
        <v>100206</v>
      </c>
      <c r="F368" s="8" t="str">
        <f>+VLOOKUP(E368,Productos[[Id_producto]:[Codigo]],3,0)</f>
        <v>Mamíferos acuáticos</v>
      </c>
      <c r="G368" s="13">
        <f t="shared" si="55"/>
        <v>100206014</v>
      </c>
      <c r="H368" s="7">
        <v>14</v>
      </c>
      <c r="I368" s="11" t="s">
        <v>773</v>
      </c>
      <c r="J368" s="11" t="str">
        <f>+Categorias[[#This Row],[Categoría]]&amp;"-"&amp;Categorias[[#This Row],[Id_categoría]]</f>
        <v>Tonina-100206014</v>
      </c>
      <c r="K368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68" s="9" t="str">
        <f t="shared" si="56"/>
        <v>100206014tonina</v>
      </c>
      <c r="M368" s="28" t="str">
        <f t="shared" si="54"/>
        <v>INSERT INTO categoria VALUES (100206014,'Tonina','Tonina-100206014','Tonina-100206014 | Prod: Marino-100206 | Sector: Pesca-1002 | Industria: AGR - 10',100206);</v>
      </c>
    </row>
    <row r="369" spans="1:13" ht="30.6" x14ac:dyDescent="0.3">
      <c r="A369" s="12">
        <f t="shared" si="57"/>
        <v>10</v>
      </c>
      <c r="B369" s="8" t="str">
        <f>+VLOOKUP(A369,Industria[],2,0)</f>
        <v>Agricultura y Ganadería</v>
      </c>
      <c r="C369" s="12">
        <f t="shared" si="58"/>
        <v>1002</v>
      </c>
      <c r="D369" s="8" t="str">
        <f>+VLOOKUP(C369,Sector[[Id_sector]:[Codigo]],3,0)</f>
        <v>Pesca y acuicultura</v>
      </c>
      <c r="E369" s="12">
        <f t="shared" si="41"/>
        <v>100207</v>
      </c>
      <c r="F369" s="8" t="str">
        <f>+VLOOKUP(E369,Productos[[Id_producto]:[Codigo]],3,0)</f>
        <v>Reptiles acuáticos</v>
      </c>
      <c r="G369" s="13">
        <f t="shared" si="55"/>
        <v>100207001</v>
      </c>
      <c r="H369" s="7">
        <v>1</v>
      </c>
      <c r="I369" s="11" t="s">
        <v>774</v>
      </c>
      <c r="J369" s="11" t="str">
        <f>+Categorias[[#This Row],[Categoría]]&amp;"-"&amp;Categorias[[#This Row],[Id_categoría]]</f>
        <v>Tortuga de Mar-100207001</v>
      </c>
      <c r="K369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69" s="9" t="str">
        <f t="shared" si="56"/>
        <v>100207001tortuga_de_mar</v>
      </c>
      <c r="M369" s="28" t="str">
        <f t="shared" si="54"/>
        <v>INSERT INTO categoria VALUES (100207001,'Tortuga de Mar','Tortuga de Mar-100207001','Tortuga de Mar-100207001 | Prod: Marino-100207 | Sector: Pesca-1002 | Industria: AGR - 10',100207);</v>
      </c>
    </row>
    <row r="370" spans="1:13" ht="30.6" x14ac:dyDescent="0.3">
      <c r="A370" s="12">
        <f t="shared" si="57"/>
        <v>10</v>
      </c>
      <c r="B370" s="8" t="str">
        <f>+VLOOKUP(A370,Industria[],2,0)</f>
        <v>Agricultura y Ganadería</v>
      </c>
      <c r="C370" s="12">
        <f t="shared" si="58"/>
        <v>1002</v>
      </c>
      <c r="D370" s="8" t="str">
        <f>+VLOOKUP(C370,Sector[[Id_sector]:[Codigo]],3,0)</f>
        <v>Pesca y acuicultura</v>
      </c>
      <c r="E370" s="12">
        <f t="shared" si="41"/>
        <v>100208</v>
      </c>
      <c r="F370" s="8" t="str">
        <f>+VLOOKUP(E370,Productos[[Id_producto]:[Codigo]],3,0)</f>
        <v>Medusas</v>
      </c>
      <c r="G370" s="13">
        <f t="shared" si="55"/>
        <v>100208001</v>
      </c>
      <c r="H370" s="7">
        <v>1</v>
      </c>
      <c r="I370" s="11" t="s">
        <v>775</v>
      </c>
      <c r="J370" s="11" t="str">
        <f>+Categorias[[#This Row],[Categoría]]&amp;"-"&amp;Categorias[[#This Row],[Id_categoría]]</f>
        <v>Medusa Común-100208001</v>
      </c>
      <c r="K370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70" s="9" t="str">
        <f t="shared" si="56"/>
        <v>100208001medusa_comun</v>
      </c>
      <c r="M370" s="28" t="str">
        <f t="shared" si="54"/>
        <v>INSERT INTO categoria VALUES (100208001,'Medusa Común','Medusa Común-100208001','Medusa Común-100208001 | Prod: Marino-100208 | Sector: Pesca-1002 | Industria: AGR - 10',100208);</v>
      </c>
    </row>
    <row r="371" spans="1:13" ht="30.6" x14ac:dyDescent="0.3">
      <c r="A371" s="12">
        <f t="shared" si="57"/>
        <v>10</v>
      </c>
      <c r="B371" s="8" t="str">
        <f>+VLOOKUP(A371,Industria[],2,0)</f>
        <v>Agricultura y Ganadería</v>
      </c>
      <c r="C371" s="12">
        <f t="shared" si="58"/>
        <v>1002</v>
      </c>
      <c r="D371" s="8" t="str">
        <f>+VLOOKUP(C371,Sector[[Id_sector]:[Codigo]],3,0)</f>
        <v>Pesca y acuicultura</v>
      </c>
      <c r="E371" s="12">
        <f t="shared" si="41"/>
        <v>100208</v>
      </c>
      <c r="F371" s="8" t="str">
        <f>+VLOOKUP(E371,Productos[[Id_producto]:[Codigo]],3,0)</f>
        <v>Medusas</v>
      </c>
      <c r="G371" s="13">
        <f t="shared" si="55"/>
        <v>100208002</v>
      </c>
      <c r="H371" s="7">
        <v>2</v>
      </c>
      <c r="I371" s="11" t="s">
        <v>776</v>
      </c>
      <c r="J371" s="11" t="str">
        <f>+Categorias[[#This Row],[Categoría]]&amp;"-"&amp;Categorias[[#This Row],[Id_categoría]]</f>
        <v>Medusa Luminiscente-100208002</v>
      </c>
      <c r="K371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71" s="9" t="str">
        <f t="shared" si="56"/>
        <v>100208002medusa_luminiscente</v>
      </c>
      <c r="M371" s="28" t="str">
        <f t="shared" si="54"/>
        <v>INSERT INTO categoria VALUES (100208002,'Medusa Luminiscente','Medusa Luminiscente-100208002','Medusa Luminiscente-100208002 | Prod: Marino-100208 | Sector: Pesca-1002 | Industria: AGR - 10',100208);</v>
      </c>
    </row>
    <row r="372" spans="1:13" ht="40.799999999999997" x14ac:dyDescent="0.3">
      <c r="A372" s="12">
        <f t="shared" si="57"/>
        <v>10</v>
      </c>
      <c r="B372" s="8" t="str">
        <f>+VLOOKUP(A372,Industria[],2,0)</f>
        <v>Agricultura y Ganadería</v>
      </c>
      <c r="C372" s="12">
        <f t="shared" si="58"/>
        <v>1002</v>
      </c>
      <c r="D372" s="8" t="str">
        <f>+VLOOKUP(C372,Sector[[Id_sector]:[Codigo]],3,0)</f>
        <v>Pesca y acuicultura</v>
      </c>
      <c r="E372" s="12">
        <f t="shared" si="41"/>
        <v>100208</v>
      </c>
      <c r="F372" s="8" t="str">
        <f>+VLOOKUP(E372,Productos[[Id_producto]:[Codigo]],3,0)</f>
        <v>Medusas</v>
      </c>
      <c r="G372" s="13">
        <f t="shared" si="55"/>
        <v>100208003</v>
      </c>
      <c r="H372" s="7">
        <v>3</v>
      </c>
      <c r="I372" s="11" t="s">
        <v>777</v>
      </c>
      <c r="J372" s="11" t="str">
        <f>+Categorias[[#This Row],[Categoría]]&amp;"-"&amp;Categorias[[#This Row],[Id_categoría]]</f>
        <v>Medusa Melena de León Ártica-100208003</v>
      </c>
      <c r="K372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72" s="9" t="str">
        <f t="shared" si="56"/>
        <v>100208003medusa_melena_de_leon_artica</v>
      </c>
      <c r="M372" s="28" t="str">
        <f t="shared" si="54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73" spans="1:13" ht="30.6" x14ac:dyDescent="0.3">
      <c r="A373" s="12">
        <f t="shared" si="57"/>
        <v>10</v>
      </c>
      <c r="B373" s="8" t="str">
        <f>+VLOOKUP(A373,Industria[],2,0)</f>
        <v>Agricultura y Ganadería</v>
      </c>
      <c r="C373" s="12">
        <f t="shared" si="58"/>
        <v>1002</v>
      </c>
      <c r="D373" s="8" t="str">
        <f>+VLOOKUP(C373,Sector[[Id_sector]:[Codigo]],3,0)</f>
        <v>Pesca y acuicultura</v>
      </c>
      <c r="E373" s="12">
        <f t="shared" si="41"/>
        <v>100208</v>
      </c>
      <c r="F373" s="8" t="str">
        <f>+VLOOKUP(E373,Productos[[Id_producto]:[Codigo]],3,0)</f>
        <v>Medusas</v>
      </c>
      <c r="G373" s="13">
        <f t="shared" si="55"/>
        <v>100208004</v>
      </c>
      <c r="H373" s="7">
        <v>4</v>
      </c>
      <c r="I373" s="11" t="s">
        <v>778</v>
      </c>
      <c r="J373" s="11" t="str">
        <f>+Categorias[[#This Row],[Categoría]]&amp;"-"&amp;Categorias[[#This Row],[Id_categoría]]</f>
        <v>Ortiga de Mar-100208004</v>
      </c>
      <c r="K373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73" s="9" t="str">
        <f t="shared" si="56"/>
        <v>100208004ortiga_de_mar</v>
      </c>
      <c r="M373" s="28" t="str">
        <f t="shared" si="54"/>
        <v>INSERT INTO categoria VALUES (100208004,'Ortiga de Mar','Ortiga de Mar-100208004','Ortiga de Mar-100208004 | Prod: Marino-100208 | Sector: Pesca-1002 | Industria: AGR - 10',100208);</v>
      </c>
    </row>
    <row r="374" spans="1:13" ht="30.6" x14ac:dyDescent="0.3">
      <c r="A374" s="12">
        <f t="shared" si="57"/>
        <v>10</v>
      </c>
      <c r="B374" s="8" t="str">
        <f>+VLOOKUP(A374,Industria[],2,0)</f>
        <v>Agricultura y Ganadería</v>
      </c>
      <c r="C374" s="12">
        <f t="shared" si="58"/>
        <v>1002</v>
      </c>
      <c r="D374" s="8" t="str">
        <f>+VLOOKUP(C374,Sector[[Id_sector]:[Codigo]],3,0)</f>
        <v>Pesca y acuicultura</v>
      </c>
      <c r="E374" s="12">
        <f t="shared" si="41"/>
        <v>100208</v>
      </c>
      <c r="F374" s="8" t="str">
        <f>+VLOOKUP(E374,Productos[[Id_producto]:[Codigo]],3,0)</f>
        <v>Medusas</v>
      </c>
      <c r="G374" s="13">
        <f t="shared" si="55"/>
        <v>100208005</v>
      </c>
      <c r="H374" s="7">
        <v>5</v>
      </c>
      <c r="I374" s="11" t="s">
        <v>779</v>
      </c>
      <c r="J374" s="11" t="str">
        <f>+Categorias[[#This Row],[Categoría]]&amp;"-"&amp;Categorias[[#This Row],[Id_categoría]]</f>
        <v>Ortiga del Pacífico-100208005</v>
      </c>
      <c r="K374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74" s="9" t="str">
        <f t="shared" si="56"/>
        <v>100208005ortiga_del_pacifico</v>
      </c>
      <c r="M374" s="28" t="str">
        <f t="shared" si="54"/>
        <v>INSERT INTO categoria VALUES (100208005,'Ortiga del Pacífico','Ortiga del Pacífico-100208005','Ortiga del Pacífico-100208005 | Prod: Marino-100208 | Sector: Pesca-1002 | Industria: AGR - 10',100208);</v>
      </c>
    </row>
    <row r="375" spans="1:13" ht="30.6" x14ac:dyDescent="0.3">
      <c r="A375" s="12">
        <f t="shared" si="57"/>
        <v>10</v>
      </c>
      <c r="B375" s="8" t="str">
        <f>+VLOOKUP(A375,Industria[],2,0)</f>
        <v>Agricultura y Ganadería</v>
      </c>
      <c r="C375" s="12">
        <f t="shared" si="58"/>
        <v>1002</v>
      </c>
      <c r="D375" s="8" t="str">
        <f>+VLOOKUP(C375,Sector[[Id_sector]:[Codigo]],3,0)</f>
        <v>Pesca y acuicultura</v>
      </c>
      <c r="E375" s="12">
        <f t="shared" si="41"/>
        <v>100209</v>
      </c>
      <c r="F375" s="8" t="str">
        <f>+VLOOKUP(E375,Productos[[Id_producto]:[Codigo]],3,0)</f>
        <v>Otros</v>
      </c>
      <c r="G375" s="13">
        <f t="shared" si="55"/>
        <v>100209001</v>
      </c>
      <c r="H375" s="7">
        <v>1</v>
      </c>
      <c r="I375" s="11" t="s">
        <v>780</v>
      </c>
      <c r="J375" s="11" t="str">
        <f>+Categorias[[#This Row],[Categoría]]&amp;"-"&amp;Categorias[[#This Row],[Id_categoría]]</f>
        <v>Gusano de Cuchara-100209001</v>
      </c>
      <c r="K375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75" s="9" t="str">
        <f t="shared" si="56"/>
        <v>100209001gusano_de_cuchara</v>
      </c>
      <c r="M375" s="28" t="str">
        <f t="shared" si="54"/>
        <v>INSERT INTO categoria VALUES (100209001,'Gusano de Cuchara','Gusano de Cuchara-100209001','Gusano de Cuchara-100209001 | Prod: Marino-100209 | Sector: Pesca-1002 | Industria: AGR - 10',100209);</v>
      </c>
    </row>
    <row r="376" spans="1:13" ht="30.6" x14ac:dyDescent="0.3">
      <c r="A376" s="12">
        <f t="shared" si="57"/>
        <v>10</v>
      </c>
      <c r="B376" s="8" t="str">
        <f>+VLOOKUP(A376,Industria[],2,0)</f>
        <v>Agricultura y Ganadería</v>
      </c>
      <c r="C376" s="12">
        <f t="shared" si="58"/>
        <v>1002</v>
      </c>
      <c r="D376" s="8" t="str">
        <f>+VLOOKUP(C376,Sector[[Id_sector]:[Codigo]],3,0)</f>
        <v>Pesca y acuicultura</v>
      </c>
      <c r="E376" s="12">
        <f t="shared" si="41"/>
        <v>100209</v>
      </c>
      <c r="F376" s="8" t="str">
        <f>+VLOOKUP(E376,Productos[[Id_producto]:[Codigo]],3,0)</f>
        <v>Otros</v>
      </c>
      <c r="G376" s="13">
        <f t="shared" si="55"/>
        <v>100209002</v>
      </c>
      <c r="H376" s="7">
        <v>2</v>
      </c>
      <c r="I376" s="11" t="s">
        <v>781</v>
      </c>
      <c r="J376" s="11" t="str">
        <f>+Categorias[[#This Row],[Categoría]]&amp;"-"&amp;Categorias[[#This Row],[Id_categoría]]</f>
        <v>Pato-100209002</v>
      </c>
      <c r="K376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76" s="9" t="str">
        <f t="shared" si="56"/>
        <v>100209002pato</v>
      </c>
      <c r="M376" s="28" t="str">
        <f t="shared" si="54"/>
        <v>INSERT INTO categoria VALUES (100209002,'Pato','Pato-100209002','Pato-100209002 | Prod: Marino-100209 | Sector: Pesca-1002 | Industria: AGR - 10',100209);</v>
      </c>
    </row>
    <row r="377" spans="1:13" ht="30.6" x14ac:dyDescent="0.3">
      <c r="A377" s="12">
        <f t="shared" si="57"/>
        <v>10</v>
      </c>
      <c r="B377" s="8" t="str">
        <f>+VLOOKUP(A377,Industria[],2,0)</f>
        <v>Agricultura y Ganadería</v>
      </c>
      <c r="C377" s="12">
        <f t="shared" si="58"/>
        <v>1002</v>
      </c>
      <c r="D377" s="8" t="str">
        <f>+VLOOKUP(C377,Sector[[Id_sector]:[Codigo]],3,0)</f>
        <v>Pesca y acuicultura</v>
      </c>
      <c r="E377" s="12">
        <f t="shared" ref="E377:E445" si="59">+IF(H377=1,E376+1,E376)</f>
        <v>100209</v>
      </c>
      <c r="F377" s="8" t="str">
        <f>+VLOOKUP(E377,Productos[[Id_producto]:[Codigo]],3,0)</f>
        <v>Otros</v>
      </c>
      <c r="G377" s="13">
        <f t="shared" si="55"/>
        <v>100209003</v>
      </c>
      <c r="H377" s="7">
        <v>3</v>
      </c>
      <c r="I377" s="11" t="s">
        <v>782</v>
      </c>
      <c r="J377" s="11" t="str">
        <f>+Categorias[[#This Row],[Categoría]]&amp;"-"&amp;Categorias[[#This Row],[Id_categoría]]</f>
        <v>Rana-100209003</v>
      </c>
      <c r="K377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77" s="9" t="str">
        <f t="shared" si="56"/>
        <v>100209003rana</v>
      </c>
      <c r="M377" s="28" t="str">
        <f t="shared" si="54"/>
        <v>INSERT INTO categoria VALUES (100209003,'Rana','Rana-100209003','Rana-100209003 | Prod: Marino-100209 | Sector: Pesca-1002 | Industria: AGR - 10',100209);</v>
      </c>
    </row>
    <row r="378" spans="1:13" ht="30.6" x14ac:dyDescent="0.3">
      <c r="A378" s="12">
        <f t="shared" si="57"/>
        <v>10</v>
      </c>
      <c r="B378" s="8" t="str">
        <f>+VLOOKUP(A378,Industria[],2,0)</f>
        <v>Agricultura y Ganadería</v>
      </c>
      <c r="C378" s="12">
        <f t="shared" si="58"/>
        <v>1002</v>
      </c>
      <c r="D378" s="8" t="str">
        <f>+VLOOKUP(C378,Sector[[Id_sector]:[Codigo]],3,0)</f>
        <v>Pesca y acuicultura</v>
      </c>
      <c r="E378" s="12">
        <f t="shared" si="59"/>
        <v>100209</v>
      </c>
      <c r="F378" s="8" t="str">
        <f>+VLOOKUP(E378,Productos[[Id_producto]:[Codigo]],3,0)</f>
        <v>Otros</v>
      </c>
      <c r="G378" s="13">
        <f t="shared" si="55"/>
        <v>100209004</v>
      </c>
      <c r="H378" s="7">
        <v>4</v>
      </c>
      <c r="I378" s="11" t="s">
        <v>783</v>
      </c>
      <c r="J378" s="11" t="str">
        <f>+Categorias[[#This Row],[Categoría]]&amp;"-"&amp;Categorias[[#This Row],[Id_categoría]]</f>
        <v>Mar Squirts-100209004</v>
      </c>
      <c r="K378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78" s="9" t="str">
        <f t="shared" si="56"/>
        <v>100209004mar_squirts</v>
      </c>
      <c r="M378" s="28" t="str">
        <f t="shared" si="54"/>
        <v>INSERT INTO categoria VALUES (100209004,'Mar Squirts','Mar Squirts-100209004','Mar Squirts-100209004 | Prod: Marino-100209 | Sector: Pesca-1002 | Industria: AGR - 10',100209);</v>
      </c>
    </row>
    <row r="379" spans="1:13" ht="30.6" x14ac:dyDescent="0.3">
      <c r="A379" s="12">
        <f>+A378</f>
        <v>10</v>
      </c>
      <c r="B379" s="8" t="str">
        <f>+VLOOKUP(A379,Industria[],2,0)</f>
        <v>Agricultura y Ganadería</v>
      </c>
      <c r="C379" s="12">
        <f>+C378</f>
        <v>1002</v>
      </c>
      <c r="D379" s="8" t="str">
        <f>+VLOOKUP(C379,Sector[[Id_sector]:[Codigo]],3,0)</f>
        <v>Pesca y acuicultura</v>
      </c>
      <c r="E379" s="12">
        <f>+IF(H379=1,E378+1,E378)</f>
        <v>100209</v>
      </c>
      <c r="F379" s="8" t="str">
        <f>+VLOOKUP(E379,Productos[[Id_producto]:[Codigo]],3,0)</f>
        <v>Otros</v>
      </c>
      <c r="G379" s="13">
        <f>+E379*1000+H379</f>
        <v>100209005</v>
      </c>
      <c r="H379" s="7">
        <v>5</v>
      </c>
      <c r="I379" s="11" t="s">
        <v>784</v>
      </c>
      <c r="J379" s="40" t="str">
        <f>+Categorias[[#This Row],[Categoría]]&amp;"-"&amp;Categorias[[#This Row],[Id_categoría]]</f>
        <v>Lancelets-100209005</v>
      </c>
      <c r="K379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79" s="9" t="str">
        <f>+SUBSTITUTE(G379&amp;LOWER(SUBSTITUTE( SUBSTITUTE( SUBSTITUTE( SUBSTITUTE( SUBSTITUTE( SUBSTITUTE( SUBSTITUTE( SUBSTITUTE( SUBSTITUTE( SUBSTITUTE(I379, "á", "a"), "é", "e"), "í", "i"), "ó", "o"), "ú", "u"), "Á", "A"), "É", "E"), "Í", "I"), "Ó", "O"), "Ú", "U"))," ","_")</f>
        <v>100209005lancelets</v>
      </c>
      <c r="M379" s="39" t="str">
        <f>+"INSERT INTO categoria VALUES ("&amp;G379&amp;",'"&amp;I379&amp;"','"&amp;J379&amp;"','"&amp;K379&amp;"',"&amp;E379&amp;");"</f>
        <v>INSERT INTO categoria VALUES (100209005,'Lancelets','Lancelets-100209005','Lancelets-100209005 | Prod: Marino-100209 | Sector: Pesca-1002 | Industria: AGR - 10',100209);</v>
      </c>
    </row>
    <row r="380" spans="1:13" ht="30.6" x14ac:dyDescent="0.3">
      <c r="A380" s="12">
        <f>+A379</f>
        <v>10</v>
      </c>
      <c r="B380" s="8" t="str">
        <f>+VLOOKUP(A380,Industria[],2,0)</f>
        <v>Agricultura y Ganadería</v>
      </c>
      <c r="C380" s="12">
        <f>+C379</f>
        <v>1002</v>
      </c>
      <c r="D380" s="8" t="str">
        <f>+VLOOKUP(C380,Sector[[Id_sector]:[Codigo]],3,0)</f>
        <v>Pesca y acuicultura</v>
      </c>
      <c r="E380" s="12">
        <f>+IF(H380=1,E379+1,E379)</f>
        <v>100209</v>
      </c>
      <c r="F380" s="8" t="str">
        <f>+VLOOKUP(E380,Productos[[Id_producto]:[Codigo]],3,0)</f>
        <v>Otros</v>
      </c>
      <c r="G380" s="13">
        <f>+E380*1000+H380</f>
        <v>100209006</v>
      </c>
      <c r="H380" s="7">
        <v>6</v>
      </c>
      <c r="I380" s="11" t="s">
        <v>125</v>
      </c>
      <c r="J380" s="11" t="str">
        <f>+Categorias[[#This Row],[Categoría]]&amp;"-"&amp;Categorias[[#This Row],[Id_categoría]]</f>
        <v>Otros-100209006</v>
      </c>
      <c r="K380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80" s="9" t="str">
        <f t="shared" si="56"/>
        <v>100209006otros</v>
      </c>
      <c r="M380" s="28" t="str">
        <f t="shared" si="54"/>
        <v>INSERT INTO categoria VALUES (100209006,'Otros','Otros-100209006','Otros-100209006 | Prod: Marino-100209 | Sector: Pesca-1002 | Industria: AGR - 10',100209);</v>
      </c>
    </row>
    <row r="381" spans="1:13" ht="30.6" x14ac:dyDescent="0.3">
      <c r="A381" s="12">
        <f t="shared" si="57"/>
        <v>10</v>
      </c>
      <c r="B381" s="8" t="str">
        <f>+VLOOKUP(A381,Industria[],2,0)</f>
        <v>Agricultura y Ganadería</v>
      </c>
      <c r="C381" s="12">
        <v>1003</v>
      </c>
      <c r="D381" s="8" t="str">
        <f>+VLOOKUP(C381,Sector[[Id_sector]:[Codigo]],3,0)</f>
        <v>Silvicultura</v>
      </c>
      <c r="E381" s="12">
        <v>100301</v>
      </c>
      <c r="F381" s="8" t="str">
        <f>+VLOOKUP(E381,Productos[[Id_producto]:[Codigo]],3,0)</f>
        <v>Producción Directa</v>
      </c>
      <c r="G381" s="13">
        <f t="shared" si="55"/>
        <v>100301001</v>
      </c>
      <c r="H381" s="7">
        <v>1</v>
      </c>
      <c r="I381" s="11" t="s">
        <v>785</v>
      </c>
      <c r="J381" s="11" t="str">
        <f>+Categorias[[#This Row],[Categoría]]&amp;"-"&amp;Categorias[[#This Row],[Id_categoría]]</f>
        <v>Madera-100301001</v>
      </c>
      <c r="K381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81" s="9" t="str">
        <f t="shared" si="56"/>
        <v>100301001madera</v>
      </c>
      <c r="M381" s="28" t="str">
        <f t="shared" si="54"/>
        <v>INSERT INTO categoria VALUES (100301001,'Madera','Madera-100301001','Madera-100301001 | Prod: Forestal-100301 | Sector: Silvo-1003 | Industria: AGR - 10',100301);</v>
      </c>
    </row>
    <row r="382" spans="1:13" ht="30.6" x14ac:dyDescent="0.3">
      <c r="A382" s="12">
        <f t="shared" si="57"/>
        <v>10</v>
      </c>
      <c r="B382" s="8" t="str">
        <f>+VLOOKUP(A382,Industria[],2,0)</f>
        <v>Agricultura y Ganadería</v>
      </c>
      <c r="C382" s="12">
        <f t="shared" si="58"/>
        <v>1003</v>
      </c>
      <c r="D382" s="8" t="str">
        <f>+VLOOKUP(C382,Sector[[Id_sector]:[Codigo]],3,0)</f>
        <v>Silvicultura</v>
      </c>
      <c r="E382" s="12">
        <f t="shared" si="59"/>
        <v>100301</v>
      </c>
      <c r="F382" s="8" t="str">
        <f>+VLOOKUP(E382,Productos[[Id_producto]:[Codigo]],3,0)</f>
        <v>Producción Directa</v>
      </c>
      <c r="G382" s="13">
        <f t="shared" si="55"/>
        <v>100301002</v>
      </c>
      <c r="H382" s="7">
        <v>2</v>
      </c>
      <c r="I382" s="11" t="s">
        <v>786</v>
      </c>
      <c r="J382" s="11" t="str">
        <f>+Categorias[[#This Row],[Categoría]]&amp;"-"&amp;Categorias[[#This Row],[Id_categoría]]</f>
        <v>Leña-100301002</v>
      </c>
      <c r="K382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82" s="9" t="str">
        <f t="shared" si="56"/>
        <v>100301002leña</v>
      </c>
      <c r="M382" s="28" t="str">
        <f t="shared" si="54"/>
        <v>INSERT INTO categoria VALUES (100301002,'Leña','Leña-100301002','Leña-100301002 | Prod: Forestal-100301 | Sector: Silvo-1003 | Industria: AGR - 10',100301);</v>
      </c>
    </row>
    <row r="383" spans="1:13" ht="30.6" x14ac:dyDescent="0.3">
      <c r="A383" s="12">
        <f t="shared" si="57"/>
        <v>10</v>
      </c>
      <c r="B383" s="8" t="str">
        <f>+VLOOKUP(A383,Industria[],2,0)</f>
        <v>Agricultura y Ganadería</v>
      </c>
      <c r="C383" s="12">
        <f t="shared" si="58"/>
        <v>1003</v>
      </c>
      <c r="D383" s="8" t="str">
        <f>+VLOOKUP(C383,Sector[[Id_sector]:[Codigo]],3,0)</f>
        <v>Silvicultura</v>
      </c>
      <c r="E383" s="12">
        <f t="shared" si="59"/>
        <v>100301</v>
      </c>
      <c r="F383" s="8" t="str">
        <f>+VLOOKUP(E383,Productos[[Id_producto]:[Codigo]],3,0)</f>
        <v>Producción Directa</v>
      </c>
      <c r="G383" s="13">
        <f t="shared" si="55"/>
        <v>100301003</v>
      </c>
      <c r="H383" s="7">
        <v>3</v>
      </c>
      <c r="I383" s="11" t="s">
        <v>787</v>
      </c>
      <c r="J383" s="11" t="str">
        <f>+Categorias[[#This Row],[Categoría]]&amp;"-"&amp;Categorias[[#This Row],[Id_categoría]]</f>
        <v>Corcho-100301003</v>
      </c>
      <c r="K383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83" s="9" t="str">
        <f t="shared" si="56"/>
        <v>100301003corcho</v>
      </c>
      <c r="M383" s="28" t="str">
        <f t="shared" si="54"/>
        <v>INSERT INTO categoria VALUES (100301003,'Corcho','Corcho-100301003','Corcho-100301003 | Prod: Forestal-100301 | Sector: Silvo-1003 | Industria: AGR - 10',100301);</v>
      </c>
    </row>
    <row r="384" spans="1:13" ht="30.6" x14ac:dyDescent="0.3">
      <c r="A384" s="12">
        <f t="shared" si="57"/>
        <v>10</v>
      </c>
      <c r="B384" s="8" t="str">
        <f>+VLOOKUP(A384,Industria[],2,0)</f>
        <v>Agricultura y Ganadería</v>
      </c>
      <c r="C384" s="12">
        <f t="shared" si="58"/>
        <v>1003</v>
      </c>
      <c r="D384" s="8" t="str">
        <f>+VLOOKUP(C384,Sector[[Id_sector]:[Codigo]],3,0)</f>
        <v>Silvicultura</v>
      </c>
      <c r="E384" s="12">
        <f t="shared" si="59"/>
        <v>100301</v>
      </c>
      <c r="F384" s="8" t="str">
        <f>+VLOOKUP(E384,Productos[[Id_producto]:[Codigo]],3,0)</f>
        <v>Producción Directa</v>
      </c>
      <c r="G384" s="13">
        <f t="shared" si="55"/>
        <v>100301004</v>
      </c>
      <c r="H384" s="7">
        <v>4</v>
      </c>
      <c r="I384" s="11" t="s">
        <v>788</v>
      </c>
      <c r="J384" s="11" t="str">
        <f>+Categorias[[#This Row],[Categoría]]&amp;"-"&amp;Categorias[[#This Row],[Id_categoría]]</f>
        <v>Resina-100301004</v>
      </c>
      <c r="K384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84" s="9" t="str">
        <f t="shared" si="56"/>
        <v>100301004resina</v>
      </c>
      <c r="M384" s="28" t="str">
        <f t="shared" si="54"/>
        <v>INSERT INTO categoria VALUES (100301004,'Resina','Resina-100301004','Resina-100301004 | Prod: Forestal-100301 | Sector: Silvo-1003 | Industria: AGR - 10',100301);</v>
      </c>
    </row>
    <row r="385" spans="1:13" ht="30.6" x14ac:dyDescent="0.3">
      <c r="A385" s="12">
        <f t="shared" si="57"/>
        <v>10</v>
      </c>
      <c r="B385" s="8" t="str">
        <f>+VLOOKUP(A385,Industria[],2,0)</f>
        <v>Agricultura y Ganadería</v>
      </c>
      <c r="C385" s="12">
        <f t="shared" si="58"/>
        <v>1003</v>
      </c>
      <c r="D385" s="8" t="str">
        <f>+VLOOKUP(C385,Sector[[Id_sector]:[Codigo]],3,0)</f>
        <v>Silvicultura</v>
      </c>
      <c r="E385" s="12">
        <f t="shared" si="59"/>
        <v>100301</v>
      </c>
      <c r="F385" s="8" t="str">
        <f>+VLOOKUP(E385,Productos[[Id_producto]:[Codigo]],3,0)</f>
        <v>Producción Directa</v>
      </c>
      <c r="G385" s="13">
        <f t="shared" si="55"/>
        <v>100301005</v>
      </c>
      <c r="H385" s="7">
        <v>5</v>
      </c>
      <c r="I385" s="11" t="s">
        <v>789</v>
      </c>
      <c r="J385" s="11" t="str">
        <f>+Categorias[[#This Row],[Categoría]]&amp;"-"&amp;Categorias[[#This Row],[Id_categoría]]</f>
        <v>Fruto-100301005</v>
      </c>
      <c r="K385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85" s="9" t="str">
        <f t="shared" si="56"/>
        <v>100301005fruto</v>
      </c>
      <c r="M385" s="28" t="str">
        <f t="shared" si="54"/>
        <v>INSERT INTO categoria VALUES (100301005,'Fruto','Fruto-100301005','Fruto-100301005 | Prod: Forestal-100301 | Sector: Silvo-1003 | Industria: AGR - 10',100301);</v>
      </c>
    </row>
    <row r="386" spans="1:13" ht="30.6" x14ac:dyDescent="0.3">
      <c r="A386" s="12">
        <f t="shared" si="57"/>
        <v>10</v>
      </c>
      <c r="B386" s="8" t="str">
        <f>+VLOOKUP(A386,Industria[],2,0)</f>
        <v>Agricultura y Ganadería</v>
      </c>
      <c r="C386" s="12">
        <f t="shared" si="58"/>
        <v>1003</v>
      </c>
      <c r="D386" s="8" t="str">
        <f>+VLOOKUP(C386,Sector[[Id_sector]:[Codigo]],3,0)</f>
        <v>Silvicultura</v>
      </c>
      <c r="E386" s="12">
        <f t="shared" si="59"/>
        <v>100301</v>
      </c>
      <c r="F386" s="8" t="str">
        <f>+VLOOKUP(E386,Productos[[Id_producto]:[Codigo]],3,0)</f>
        <v>Producción Directa</v>
      </c>
      <c r="G386" s="13">
        <f t="shared" si="55"/>
        <v>100301006</v>
      </c>
      <c r="H386" s="7">
        <v>6</v>
      </c>
      <c r="I386" s="11" t="s">
        <v>790</v>
      </c>
      <c r="J386" s="11" t="str">
        <f>+Categorias[[#This Row],[Categoría]]&amp;"-"&amp;Categorias[[#This Row],[Id_categoría]]</f>
        <v>Pasto-100301006</v>
      </c>
      <c r="K386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86" s="9" t="str">
        <f t="shared" si="56"/>
        <v>100301006pasto</v>
      </c>
      <c r="M386" s="28" t="str">
        <f t="shared" si="54"/>
        <v>INSERT INTO categoria VALUES (100301006,'Pasto','Pasto-100301006','Pasto-100301006 | Prod: Forestal-100301 | Sector: Silvo-1003 | Industria: AGR - 10',100301);</v>
      </c>
    </row>
    <row r="387" spans="1:13" ht="30.6" x14ac:dyDescent="0.3">
      <c r="A387" s="12">
        <f t="shared" si="57"/>
        <v>10</v>
      </c>
      <c r="B387" s="8" t="str">
        <f>+VLOOKUP(A387,Industria[],2,0)</f>
        <v>Agricultura y Ganadería</v>
      </c>
      <c r="C387" s="12">
        <f t="shared" si="58"/>
        <v>1003</v>
      </c>
      <c r="D387" s="8" t="str">
        <f>+VLOOKUP(C387,Sector[[Id_sector]:[Codigo]],3,0)</f>
        <v>Silvicultura</v>
      </c>
      <c r="E387" s="12">
        <f t="shared" si="59"/>
        <v>100301</v>
      </c>
      <c r="F387" s="8" t="str">
        <f>+VLOOKUP(E387,Productos[[Id_producto]:[Codigo]],3,0)</f>
        <v>Producción Directa</v>
      </c>
      <c r="G387" s="13">
        <f t="shared" si="55"/>
        <v>100301007</v>
      </c>
      <c r="H387" s="7">
        <v>7</v>
      </c>
      <c r="I387" s="11" t="s">
        <v>791</v>
      </c>
      <c r="J387" s="11" t="str">
        <f>+Categorias[[#This Row],[Categoría]]&amp;"-"&amp;Categorias[[#This Row],[Id_categoría]]</f>
        <v>Savia-100301007</v>
      </c>
      <c r="K387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87" s="9" t="str">
        <f t="shared" si="56"/>
        <v>100301007savia</v>
      </c>
      <c r="M387" s="28" t="str">
        <f t="shared" si="54"/>
        <v>INSERT INTO categoria VALUES (100301007,'Savia','Savia-100301007','Savia-100301007 | Prod: Forestal-100301 | Sector: Silvo-1003 | Industria: AGR - 10',100301);</v>
      </c>
    </row>
    <row r="388" spans="1:13" ht="30.6" x14ac:dyDescent="0.3">
      <c r="A388" s="12">
        <f t="shared" si="57"/>
        <v>10</v>
      </c>
      <c r="B388" s="8" t="str">
        <f>+VLOOKUP(A388,Industria[],2,0)</f>
        <v>Agricultura y Ganadería</v>
      </c>
      <c r="C388" s="12">
        <f t="shared" si="58"/>
        <v>1003</v>
      </c>
      <c r="D388" s="8" t="str">
        <f>+VLOOKUP(C388,Sector[[Id_sector]:[Codigo]],3,0)</f>
        <v>Silvicultura</v>
      </c>
      <c r="E388" s="12">
        <f t="shared" si="59"/>
        <v>100301</v>
      </c>
      <c r="F388" s="8" t="str">
        <f>+VLOOKUP(E388,Productos[[Id_producto]:[Codigo]],3,0)</f>
        <v>Producción Directa</v>
      </c>
      <c r="G388" s="13">
        <f t="shared" si="55"/>
        <v>100301008</v>
      </c>
      <c r="H388" s="7">
        <v>8</v>
      </c>
      <c r="I388" s="11" t="s">
        <v>792</v>
      </c>
      <c r="J388" s="11" t="str">
        <f>+Categorias[[#This Row],[Categoría]]&amp;"-"&amp;Categorias[[#This Row],[Id_categoría]]</f>
        <v>Montería-100301008</v>
      </c>
      <c r="K388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88" s="9" t="str">
        <f t="shared" si="56"/>
        <v>100301008monteria</v>
      </c>
      <c r="M388" s="28" t="str">
        <f t="shared" si="54"/>
        <v>INSERT INTO categoria VALUES (100301008,'Montería','Montería-100301008','Montería-100301008 | Prod: Forestal-100301 | Sector: Silvo-1003 | Industria: AGR - 10',100301);</v>
      </c>
    </row>
    <row r="389" spans="1:13" ht="30.6" x14ac:dyDescent="0.3">
      <c r="A389" s="12">
        <f t="shared" si="57"/>
        <v>10</v>
      </c>
      <c r="B389" s="8" t="str">
        <f>+VLOOKUP(A389,Industria[],2,0)</f>
        <v>Agricultura y Ganadería</v>
      </c>
      <c r="C389" s="12">
        <f t="shared" si="58"/>
        <v>1003</v>
      </c>
      <c r="D389" s="8" t="str">
        <f>+VLOOKUP(C389,Sector[[Id_sector]:[Codigo]],3,0)</f>
        <v>Silvicultura</v>
      </c>
      <c r="E389" s="12">
        <f t="shared" si="59"/>
        <v>100301</v>
      </c>
      <c r="F389" s="8" t="str">
        <f>+VLOOKUP(E389,Productos[[Id_producto]:[Codigo]],3,0)</f>
        <v>Producción Directa</v>
      </c>
      <c r="G389" s="13">
        <f t="shared" si="55"/>
        <v>100301009</v>
      </c>
      <c r="H389" s="7">
        <v>9</v>
      </c>
      <c r="I389" s="11" t="s">
        <v>793</v>
      </c>
      <c r="J389" s="11" t="str">
        <f>+Categorias[[#This Row],[Categoría]]&amp;"-"&amp;Categorias[[#This Row],[Id_categoría]]</f>
        <v>Hongos-100301009</v>
      </c>
      <c r="K389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89" s="9" t="str">
        <f t="shared" si="56"/>
        <v>100301009hongos</v>
      </c>
      <c r="M389" s="28" t="str">
        <f t="shared" si="54"/>
        <v>INSERT INTO categoria VALUES (100301009,'Hongos','Hongos-100301009','Hongos-100301009 | Prod: Forestal-100301 | Sector: Silvo-1003 | Industria: AGR - 10',100301);</v>
      </c>
    </row>
    <row r="390" spans="1:13" ht="40.799999999999997" x14ac:dyDescent="0.3">
      <c r="A390" s="12">
        <f t="shared" si="57"/>
        <v>10</v>
      </c>
      <c r="B390" s="8" t="str">
        <f>+VLOOKUP(A390,Industria[],2,0)</f>
        <v>Agricultura y Ganadería</v>
      </c>
      <c r="C390" s="12">
        <v>1003</v>
      </c>
      <c r="D390" s="8" t="str">
        <f>+VLOOKUP(C390,Sector[[Id_sector]:[Codigo]],3,0)</f>
        <v>Silvicultura</v>
      </c>
      <c r="E390" s="12">
        <f t="shared" si="59"/>
        <v>100302</v>
      </c>
      <c r="F390" s="8" t="str">
        <f>+VLOOKUP(E390,Productos[[Id_producto]:[Codigo]],3,0)</f>
        <v>Producción Indirecta</v>
      </c>
      <c r="G390" s="13">
        <f t="shared" si="55"/>
        <v>100302001</v>
      </c>
      <c r="H390" s="7">
        <v>1</v>
      </c>
      <c r="I390" s="11" t="s">
        <v>794</v>
      </c>
      <c r="J390" s="11" t="str">
        <f>+Categorias[[#This Row],[Categoría]]&amp;"-"&amp;Categorias[[#This Row],[Id_categoría]]</f>
        <v>Normalización del Ciclo Hidrológico-100302001</v>
      </c>
      <c r="K390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90" s="9" t="str">
        <f t="shared" si="56"/>
        <v>100302001normalizacion_del_ciclo_hidrologico</v>
      </c>
      <c r="M390" s="28" t="str">
        <f t="shared" si="54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91" spans="1:13" ht="30.6" x14ac:dyDescent="0.3">
      <c r="A391" s="12">
        <f t="shared" si="57"/>
        <v>10</v>
      </c>
      <c r="B391" s="8" t="str">
        <f>+VLOOKUP(A391,Industria[],2,0)</f>
        <v>Agricultura y Ganadería</v>
      </c>
      <c r="C391" s="12">
        <f t="shared" si="58"/>
        <v>1003</v>
      </c>
      <c r="D391" s="8" t="str">
        <f>+VLOOKUP(C391,Sector[[Id_sector]:[Codigo]],3,0)</f>
        <v>Silvicultura</v>
      </c>
      <c r="E391" s="12">
        <f t="shared" si="59"/>
        <v>100302</v>
      </c>
      <c r="F391" s="8" t="str">
        <f>+VLOOKUP(E391,Productos[[Id_producto]:[Codigo]],3,0)</f>
        <v>Producción Indirecta</v>
      </c>
      <c r="G391" s="13">
        <f t="shared" si="55"/>
        <v>100302002</v>
      </c>
      <c r="H391" s="7">
        <v>2</v>
      </c>
      <c r="I391" s="11" t="s">
        <v>795</v>
      </c>
      <c r="J391" s="11" t="str">
        <f>+Categorias[[#This Row],[Categoría]]&amp;"-"&amp;Categorias[[#This Row],[Id_categoría]]</f>
        <v>Biodiversidad-100302002</v>
      </c>
      <c r="K391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91" s="9" t="str">
        <f t="shared" si="56"/>
        <v>100302002biodiversidad</v>
      </c>
      <c r="M391" s="28" t="str">
        <f t="shared" si="54"/>
        <v>INSERT INTO categoria VALUES (100302002,'Biodiversidad','Biodiversidad-100302002','Biodiversidad-100302002 | Prod: Forestal-100302 | Sector: Silvo-1003 | Industria: AGR - 10',100302);</v>
      </c>
    </row>
    <row r="392" spans="1:13" ht="30.6" x14ac:dyDescent="0.3">
      <c r="A392" s="12">
        <f t="shared" si="57"/>
        <v>10</v>
      </c>
      <c r="B392" s="8" t="str">
        <f>+VLOOKUP(A392,Industria[],2,0)</f>
        <v>Agricultura y Ganadería</v>
      </c>
      <c r="C392" s="12">
        <f t="shared" si="58"/>
        <v>1003</v>
      </c>
      <c r="D392" s="8" t="str">
        <f>+VLOOKUP(C392,Sector[[Id_sector]:[Codigo]],3,0)</f>
        <v>Silvicultura</v>
      </c>
      <c r="E392" s="12">
        <f t="shared" si="59"/>
        <v>100302</v>
      </c>
      <c r="F392" s="8" t="str">
        <f>+VLOOKUP(E392,Productos[[Id_producto]:[Codigo]],3,0)</f>
        <v>Producción Indirecta</v>
      </c>
      <c r="G392" s="13">
        <f t="shared" si="55"/>
        <v>100302003</v>
      </c>
      <c r="H392" s="7">
        <v>3</v>
      </c>
      <c r="I392" s="11" t="s">
        <v>796</v>
      </c>
      <c r="J392" s="11" t="str">
        <f>+Categorias[[#This Row],[Categoría]]&amp;"-"&amp;Categorias[[#This Row],[Id_categoría]]</f>
        <v>Fijación de Carbono-100302003</v>
      </c>
      <c r="K392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92" s="9" t="str">
        <f t="shared" si="56"/>
        <v>100302003fijacion_de_carbono</v>
      </c>
      <c r="M392" s="28" t="str">
        <f t="shared" si="54"/>
        <v>INSERT INTO categoria VALUES (100302003,'Fijación de Carbono','Fijación de Carbono-100302003','Fijación de Carbono-100302003 | Prod: Forestal-100302 | Sector: Silvo-1003 | Industria: AGR - 10',100302);</v>
      </c>
    </row>
    <row r="393" spans="1:13" ht="30.6" x14ac:dyDescent="0.3">
      <c r="A393" s="12">
        <f t="shared" si="57"/>
        <v>10</v>
      </c>
      <c r="B393" s="8" t="str">
        <f>+VLOOKUP(A393,Industria[],2,0)</f>
        <v>Agricultura y Ganadería</v>
      </c>
      <c r="C393" s="12">
        <f t="shared" si="58"/>
        <v>1003</v>
      </c>
      <c r="D393" s="8" t="str">
        <f>+VLOOKUP(C393,Sector[[Id_sector]:[Codigo]],3,0)</f>
        <v>Silvicultura</v>
      </c>
      <c r="E393" s="12">
        <f t="shared" si="59"/>
        <v>100303</v>
      </c>
      <c r="F393" s="8" t="str">
        <f>+VLOOKUP(E393,Productos[[Id_producto]:[Codigo]],3,0)</f>
        <v>Deforestación</v>
      </c>
      <c r="G393" s="13">
        <f t="shared" si="55"/>
        <v>100303001</v>
      </c>
      <c r="H393" s="7">
        <v>1</v>
      </c>
      <c r="I393" s="11" t="s">
        <v>797</v>
      </c>
      <c r="J393" s="11" t="str">
        <f>+Categorias[[#This Row],[Categoría]]&amp;"-"&amp;Categorias[[#This Row],[Id_categoría]]</f>
        <v>Bosque Nativo-100303001</v>
      </c>
      <c r="K393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93" s="9" t="str">
        <f t="shared" si="56"/>
        <v>100303001bosque_nativo</v>
      </c>
      <c r="M393" s="28" t="str">
        <f t="shared" si="54"/>
        <v>INSERT INTO categoria VALUES (100303001,'Bosque Nativo','Bosque Nativo-100303001','Bosque Nativo-100303001 | Prod: Forestal-100303 | Sector: Silvo-1003 | Industria: AGR - 10',100303);</v>
      </c>
    </row>
    <row r="394" spans="1:13" ht="40.799999999999997" x14ac:dyDescent="0.3">
      <c r="A394" s="12">
        <f t="shared" si="57"/>
        <v>10</v>
      </c>
      <c r="B394" s="8" t="str">
        <f>+VLOOKUP(A394,Industria[],2,0)</f>
        <v>Agricultura y Ganadería</v>
      </c>
      <c r="C394" s="12">
        <f t="shared" si="58"/>
        <v>1003</v>
      </c>
      <c r="D394" s="8" t="str">
        <f>+VLOOKUP(C394,Sector[[Id_sector]:[Codigo]],3,0)</f>
        <v>Silvicultura</v>
      </c>
      <c r="E394" s="12">
        <f t="shared" si="59"/>
        <v>100303</v>
      </c>
      <c r="F394" s="8" t="str">
        <f>+VLOOKUP(E394,Productos[[Id_producto]:[Codigo]],3,0)</f>
        <v>Deforestación</v>
      </c>
      <c r="G394" s="13">
        <f t="shared" si="55"/>
        <v>100303002</v>
      </c>
      <c r="H394" s="7">
        <v>2</v>
      </c>
      <c r="I394" s="11" t="s">
        <v>798</v>
      </c>
      <c r="J394" s="11" t="str">
        <f>+Categorias[[#This Row],[Categoría]]&amp;"-"&amp;Categorias[[#This Row],[Id_categoría]]</f>
        <v>Plantaciones Forestales-100303002</v>
      </c>
      <c r="K394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94" s="9" t="str">
        <f t="shared" si="56"/>
        <v>100303002plantaciones_forestales</v>
      </c>
      <c r="M394" s="28" t="str">
        <f t="shared" si="54"/>
        <v>INSERT INTO categoria VALUES (100303002,'Plantaciones Forestales','Plantaciones Forestales-100303002','Plantaciones Forestales-100303002 | Prod: Forestal-100303 | Sector: Silvo-1003 | Industria: AGR - 10',100303);</v>
      </c>
    </row>
    <row r="395" spans="1:13" ht="30.6" x14ac:dyDescent="0.3">
      <c r="A395" s="12">
        <f>+A394</f>
        <v>10</v>
      </c>
      <c r="B395" s="8" t="str">
        <f>+VLOOKUP(A395,Industria[],2,0)</f>
        <v>Agricultura y Ganadería</v>
      </c>
      <c r="C395" s="12">
        <f>+C394</f>
        <v>1003</v>
      </c>
      <c r="D395" s="8" t="str">
        <f>+VLOOKUP(C395,Sector[[Id_sector]:[Codigo]],3,0)</f>
        <v>Silvicultura</v>
      </c>
      <c r="E395" s="12">
        <f>+IF(H395=1,E394+1,E394)</f>
        <v>100303</v>
      </c>
      <c r="F395" s="8" t="str">
        <f>+VLOOKUP(E395,Productos[[Id_producto]:[Codigo]],3,0)</f>
        <v>Deforestación</v>
      </c>
      <c r="G395" s="13">
        <f>+E395*1000+H395</f>
        <v>100303003</v>
      </c>
      <c r="H395" s="7">
        <v>3</v>
      </c>
      <c r="I395" s="11" t="s">
        <v>799</v>
      </c>
      <c r="J395" s="40" t="str">
        <f>+Categorias[[#This Row],[Categoría]]&amp;"-"&amp;Categorias[[#This Row],[Id_categoría]]</f>
        <v>Bosques-100303003</v>
      </c>
      <c r="K395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95" s="9" t="str">
        <f>+SUBSTITUTE(G395&amp;LOWER(SUBSTITUTE( SUBSTITUTE( SUBSTITUTE( SUBSTITUTE( SUBSTITUTE( SUBSTITUTE( SUBSTITUTE( SUBSTITUTE( SUBSTITUTE( SUBSTITUTE(I395, "á", "a"), "é", "e"), "í", "i"), "ó", "o"), "ú", "u"), "Á", "A"), "É", "E"), "Í", "I"), "Ó", "O"), "Ú", "U"))," ","_")</f>
        <v>100303003bosques</v>
      </c>
      <c r="M395" s="39" t="str">
        <f>+"INSERT INTO categoria VALUES ("&amp;G395&amp;",'"&amp;I395&amp;"','"&amp;J395&amp;"','"&amp;K395&amp;"',"&amp;E395&amp;");"</f>
        <v>INSERT INTO categoria VALUES (100303003,'Bosques','Bosques-100303003','Bosques-100303003 | Prod: Forestal-100303 | Sector: Silvo-1003 | Industria: AGR - 10',100303);</v>
      </c>
    </row>
    <row r="396" spans="1:13" ht="30.6" x14ac:dyDescent="0.3">
      <c r="A396" s="12">
        <f>+A394</f>
        <v>10</v>
      </c>
      <c r="B396" s="8" t="str">
        <f>+VLOOKUP(A396,Industria[],2,0)</f>
        <v>Agricultura y Ganadería</v>
      </c>
      <c r="C396" s="12">
        <v>1004</v>
      </c>
      <c r="D396" s="8" t="str">
        <f>+VLOOKUP(C396,Sector[[Id_sector]:[Codigo]],3,0)</f>
        <v>Ganadería</v>
      </c>
      <c r="E396" s="12">
        <v>100401</v>
      </c>
      <c r="F396" s="8" t="str">
        <f>+VLOOKUP(E396,Productos[[Id_producto]:[Codigo]],3,0)</f>
        <v>Bovino o vacuno</v>
      </c>
      <c r="G396" s="13">
        <f t="shared" si="55"/>
        <v>100401001</v>
      </c>
      <c r="H396" s="7">
        <v>1</v>
      </c>
      <c r="I396" s="11" t="s">
        <v>800</v>
      </c>
      <c r="J396" s="11" t="str">
        <f>+Categorias[[#This Row],[Categoría]]&amp;"-"&amp;Categorias[[#This Row],[Id_categoría]]</f>
        <v>Buey-100401001</v>
      </c>
      <c r="K396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96" s="9" t="str">
        <f t="shared" si="56"/>
        <v>100401001buey</v>
      </c>
      <c r="M396" s="28" t="str">
        <f t="shared" si="54"/>
        <v>INSERT INTO categoria VALUES (100401001,'Buey','Buey-100401001','Buey-100401001 | Prod: Vacunos-100401 | Sector: Gan-1004 | Industria: AGR - 10',100401);</v>
      </c>
    </row>
    <row r="397" spans="1:13" ht="30.6" x14ac:dyDescent="0.3">
      <c r="A397" s="12">
        <f t="shared" si="57"/>
        <v>10</v>
      </c>
      <c r="B397" s="8" t="str">
        <f>+VLOOKUP(A397,Industria[],2,0)</f>
        <v>Agricultura y Ganadería</v>
      </c>
      <c r="C397" s="12">
        <f t="shared" si="58"/>
        <v>1004</v>
      </c>
      <c r="D397" s="8" t="str">
        <f>+VLOOKUP(C397,Sector[[Id_sector]:[Codigo]],3,0)</f>
        <v>Ganadería</v>
      </c>
      <c r="E397" s="12">
        <f t="shared" si="59"/>
        <v>100401</v>
      </c>
      <c r="F397" s="8" t="str">
        <f>+VLOOKUP(E397,Productos[[Id_producto]:[Codigo]],3,0)</f>
        <v>Bovino o vacuno</v>
      </c>
      <c r="G397" s="13">
        <f t="shared" si="55"/>
        <v>100401002</v>
      </c>
      <c r="H397" s="7">
        <v>2</v>
      </c>
      <c r="I397" s="11" t="s">
        <v>801</v>
      </c>
      <c r="J397" s="11" t="str">
        <f>+Categorias[[#This Row],[Categoría]]&amp;"-"&amp;Categorias[[#This Row],[Id_categoría]]</f>
        <v>Toro-100401002</v>
      </c>
      <c r="K397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97" s="9" t="str">
        <f t="shared" si="56"/>
        <v>100401002toro</v>
      </c>
      <c r="M397" s="28" t="str">
        <f t="shared" si="54"/>
        <v>INSERT INTO categoria VALUES (100401002,'Toro','Toro-100401002','Toro-100401002 | Prod: Vacunos-100401 | Sector: Gan-1004 | Industria: AGR - 10',100401);</v>
      </c>
    </row>
    <row r="398" spans="1:13" ht="30.6" x14ac:dyDescent="0.3">
      <c r="A398" s="12">
        <f t="shared" si="57"/>
        <v>10</v>
      </c>
      <c r="B398" s="8" t="str">
        <f>+VLOOKUP(A398,Industria[],2,0)</f>
        <v>Agricultura y Ganadería</v>
      </c>
      <c r="C398" s="12">
        <f t="shared" si="58"/>
        <v>1004</v>
      </c>
      <c r="D398" s="8" t="str">
        <f>+VLOOKUP(C398,Sector[[Id_sector]:[Codigo]],3,0)</f>
        <v>Ganadería</v>
      </c>
      <c r="E398" s="12">
        <f t="shared" si="59"/>
        <v>100401</v>
      </c>
      <c r="F398" s="8" t="str">
        <f>+VLOOKUP(E398,Productos[[Id_producto]:[Codigo]],3,0)</f>
        <v>Bovino o vacuno</v>
      </c>
      <c r="G398" s="13">
        <f t="shared" si="55"/>
        <v>100401003</v>
      </c>
      <c r="H398" s="7">
        <v>3</v>
      </c>
      <c r="I398" s="11" t="s">
        <v>802</v>
      </c>
      <c r="J398" s="11" t="str">
        <f>+Categorias[[#This Row],[Categoría]]&amp;"-"&amp;Categorias[[#This Row],[Id_categoría]]</f>
        <v>Vaca-100401003</v>
      </c>
      <c r="K398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98" s="9" t="str">
        <f t="shared" si="56"/>
        <v>100401003vaca</v>
      </c>
      <c r="M398" s="28" t="str">
        <f t="shared" si="54"/>
        <v>INSERT INTO categoria VALUES (100401003,'Vaca','Vaca-100401003','Vaca-100401003 | Prod: Vacunos-100401 | Sector: Gan-1004 | Industria: AGR - 10',100401);</v>
      </c>
    </row>
    <row r="399" spans="1:13" ht="30.6" x14ac:dyDescent="0.3">
      <c r="A399" s="12">
        <f t="shared" si="57"/>
        <v>10</v>
      </c>
      <c r="B399" s="8" t="str">
        <f>+VLOOKUP(A399,Industria[],2,0)</f>
        <v>Agricultura y Ganadería</v>
      </c>
      <c r="C399" s="12">
        <f t="shared" si="58"/>
        <v>1004</v>
      </c>
      <c r="D399" s="8" t="str">
        <f>+VLOOKUP(C399,Sector[[Id_sector]:[Codigo]],3,0)</f>
        <v>Ganadería</v>
      </c>
      <c r="E399" s="12">
        <f t="shared" si="59"/>
        <v>100401</v>
      </c>
      <c r="F399" s="8" t="str">
        <f>+VLOOKUP(E399,Productos[[Id_producto]:[Codigo]],3,0)</f>
        <v>Bovino o vacuno</v>
      </c>
      <c r="G399" s="13">
        <f t="shared" si="55"/>
        <v>100401004</v>
      </c>
      <c r="H399" s="7">
        <v>4</v>
      </c>
      <c r="I399" s="11" t="s">
        <v>803</v>
      </c>
      <c r="J399" s="11" t="str">
        <f>+Categorias[[#This Row],[Categoría]]&amp;"-"&amp;Categorias[[#This Row],[Id_categoría]]</f>
        <v>Leche-100401004</v>
      </c>
      <c r="K399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99" s="9" t="str">
        <f t="shared" si="56"/>
        <v>100401004leche</v>
      </c>
      <c r="M399" s="28" t="str">
        <f t="shared" si="54"/>
        <v>INSERT INTO categoria VALUES (100401004,'Leche','Leche-100401004','Leche-100401004 | Prod: Vacunos-100401 | Sector: Gan-1004 | Industria: AGR - 10',100401);</v>
      </c>
    </row>
    <row r="400" spans="1:13" ht="30.6" x14ac:dyDescent="0.3">
      <c r="A400" s="12">
        <f t="shared" si="57"/>
        <v>10</v>
      </c>
      <c r="B400" s="8" t="str">
        <f>+VLOOKUP(A400,Industria[],2,0)</f>
        <v>Agricultura y Ganadería</v>
      </c>
      <c r="C400" s="12">
        <f t="shared" si="58"/>
        <v>1004</v>
      </c>
      <c r="D400" s="8" t="str">
        <f>+VLOOKUP(C400,Sector[[Id_sector]:[Codigo]],3,0)</f>
        <v>Ganadería</v>
      </c>
      <c r="E400" s="12">
        <f t="shared" si="59"/>
        <v>100401</v>
      </c>
      <c r="F400" s="8" t="str">
        <f>+VLOOKUP(E400,Productos[[Id_producto]:[Codigo]],3,0)</f>
        <v>Bovino o vacuno</v>
      </c>
      <c r="G400" s="13">
        <f t="shared" si="55"/>
        <v>100401005</v>
      </c>
      <c r="H400" s="7">
        <v>5</v>
      </c>
      <c r="I400" s="11" t="s">
        <v>804</v>
      </c>
      <c r="J400" s="11" t="str">
        <f>+Categorias[[#This Row],[Categoría]]&amp;"-"&amp;Categorias[[#This Row],[Id_categoría]]</f>
        <v>Queso-100401005</v>
      </c>
      <c r="K400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400" s="9" t="str">
        <f t="shared" si="56"/>
        <v>100401005queso</v>
      </c>
      <c r="M400" s="28" t="str">
        <f t="shared" si="54"/>
        <v>INSERT INTO categoria VALUES (100401005,'Queso','Queso-100401005','Queso-100401005 | Prod: Vacunos-100401 | Sector: Gan-1004 | Industria: AGR - 10',100401);</v>
      </c>
    </row>
    <row r="401" spans="1:13" ht="30.6" x14ac:dyDescent="0.3">
      <c r="A401" s="12">
        <f t="shared" si="57"/>
        <v>10</v>
      </c>
      <c r="B401" s="8" t="str">
        <f>+VLOOKUP(A401,Industria[],2,0)</f>
        <v>Agricultura y Ganadería</v>
      </c>
      <c r="C401" s="12">
        <f t="shared" si="58"/>
        <v>1004</v>
      </c>
      <c r="D401" s="8" t="str">
        <f>+VLOOKUP(C401,Sector[[Id_sector]:[Codigo]],3,0)</f>
        <v>Ganadería</v>
      </c>
      <c r="E401" s="12">
        <f t="shared" si="59"/>
        <v>100401</v>
      </c>
      <c r="F401" s="8" t="str">
        <f>+VLOOKUP(E401,Productos[[Id_producto]:[Codigo]],3,0)</f>
        <v>Bovino o vacuno</v>
      </c>
      <c r="G401" s="13">
        <f t="shared" si="55"/>
        <v>100401006</v>
      </c>
      <c r="H401" s="7">
        <v>6</v>
      </c>
      <c r="I401" s="11" t="s">
        <v>805</v>
      </c>
      <c r="J401" s="11" t="str">
        <f>+Categorias[[#This Row],[Categoría]]&amp;"-"&amp;Categorias[[#This Row],[Id_categoría]]</f>
        <v>Cuero-100401006</v>
      </c>
      <c r="K401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401" s="9" t="str">
        <f t="shared" si="56"/>
        <v>100401006cuero</v>
      </c>
      <c r="M401" s="28" t="str">
        <f t="shared" si="54"/>
        <v>INSERT INTO categoria VALUES (100401006,'Cuero','Cuero-100401006','Cuero-100401006 | Prod: Vacunos-100401 | Sector: Gan-1004 | Industria: AGR - 10',100401);</v>
      </c>
    </row>
    <row r="402" spans="1:13" ht="30.6" x14ac:dyDescent="0.3">
      <c r="A402" s="12">
        <f t="shared" si="57"/>
        <v>10</v>
      </c>
      <c r="B402" s="8" t="str">
        <f>+VLOOKUP(A402,Industria[],2,0)</f>
        <v>Agricultura y Ganadería</v>
      </c>
      <c r="C402" s="12">
        <f t="shared" si="58"/>
        <v>1004</v>
      </c>
      <c r="D402" s="8" t="str">
        <f>+VLOOKUP(C402,Sector[[Id_sector]:[Codigo]],3,0)</f>
        <v>Ganadería</v>
      </c>
      <c r="E402" s="12">
        <f t="shared" si="59"/>
        <v>100401</v>
      </c>
      <c r="F402" s="8" t="str">
        <f>+VLOOKUP(E402,Productos[[Id_producto]:[Codigo]],3,0)</f>
        <v>Bovino o vacuno</v>
      </c>
      <c r="G402" s="13">
        <f t="shared" si="55"/>
        <v>100401007</v>
      </c>
      <c r="H402" s="7">
        <v>7</v>
      </c>
      <c r="I402" s="11" t="s">
        <v>806</v>
      </c>
      <c r="J402" s="11" t="str">
        <f>+Categorias[[#This Row],[Categoría]]&amp;"-"&amp;Categorias[[#This Row],[Id_categoría]]</f>
        <v>Mantequilla-100401007</v>
      </c>
      <c r="K402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402" s="9" t="str">
        <f t="shared" si="56"/>
        <v>100401007mantequilla</v>
      </c>
      <c r="M402" s="28" t="str">
        <f t="shared" si="54"/>
        <v>INSERT INTO categoria VALUES (100401007,'Mantequilla','Mantequilla-100401007','Mantequilla-100401007 | Prod: Vacunos-100401 | Sector: Gan-1004 | Industria: AGR - 10',100401);</v>
      </c>
    </row>
    <row r="403" spans="1:13" ht="30.6" x14ac:dyDescent="0.3">
      <c r="A403" s="12">
        <f t="shared" si="57"/>
        <v>10</v>
      </c>
      <c r="B403" s="8" t="str">
        <f>+VLOOKUP(A403,Industria[],2,0)</f>
        <v>Agricultura y Ganadería</v>
      </c>
      <c r="C403" s="12">
        <f t="shared" si="58"/>
        <v>1004</v>
      </c>
      <c r="D403" s="8" t="str">
        <f>+VLOOKUP(C403,Sector[[Id_sector]:[Codigo]],3,0)</f>
        <v>Ganadería</v>
      </c>
      <c r="E403" s="12">
        <f t="shared" si="59"/>
        <v>100401</v>
      </c>
      <c r="F403" s="8" t="str">
        <f>+VLOOKUP(E403,Productos[[Id_producto]:[Codigo]],3,0)</f>
        <v>Bovino o vacuno</v>
      </c>
      <c r="G403" s="13">
        <f t="shared" si="55"/>
        <v>100401008</v>
      </c>
      <c r="H403" s="7">
        <v>8</v>
      </c>
      <c r="I403" s="11" t="s">
        <v>807</v>
      </c>
      <c r="J403" s="11" t="str">
        <f>+Categorias[[#This Row],[Categoría]]&amp;"-"&amp;Categorias[[#This Row],[Id_categoría]]</f>
        <v>Carne-100401008</v>
      </c>
      <c r="K403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403" s="9" t="str">
        <f t="shared" si="56"/>
        <v>100401008carne</v>
      </c>
      <c r="M403" s="28" t="str">
        <f t="shared" si="54"/>
        <v>INSERT INTO categoria VALUES (100401008,'Carne','Carne-100401008','Carne-100401008 | Prod: Vacunos-100401 | Sector: Gan-1004 | Industria: AGR - 10',100401);</v>
      </c>
    </row>
    <row r="404" spans="1:13" ht="30.6" x14ac:dyDescent="0.3">
      <c r="A404" s="12">
        <f t="shared" si="57"/>
        <v>10</v>
      </c>
      <c r="B404" s="8" t="str">
        <f>+VLOOKUP(A404,Industria[],2,0)</f>
        <v>Agricultura y Ganadería</v>
      </c>
      <c r="C404" s="12">
        <f t="shared" si="58"/>
        <v>1004</v>
      </c>
      <c r="D404" s="8" t="str">
        <f>+VLOOKUP(C404,Sector[[Id_sector]:[Codigo]],3,0)</f>
        <v>Ganadería</v>
      </c>
      <c r="E404" s="12">
        <f t="shared" si="59"/>
        <v>100401</v>
      </c>
      <c r="F404" s="8" t="str">
        <f>+VLOOKUP(E404,Productos[[Id_producto]:[Codigo]],3,0)</f>
        <v>Bovino o vacuno</v>
      </c>
      <c r="G404" s="13">
        <f t="shared" si="55"/>
        <v>100401009</v>
      </c>
      <c r="H404" s="7">
        <v>9</v>
      </c>
      <c r="I404" s="11" t="s">
        <v>808</v>
      </c>
      <c r="J404" s="11" t="str">
        <f>+Categorias[[#This Row],[Categoría]]&amp;"-"&amp;Categorias[[#This Row],[Id_categoría]]</f>
        <v>Fertilizante-100401009</v>
      </c>
      <c r="K404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404" s="9" t="str">
        <f t="shared" si="56"/>
        <v>100401009fertilizante</v>
      </c>
      <c r="M404" s="28" t="str">
        <f t="shared" si="54"/>
        <v>INSERT INTO categoria VALUES (100401009,'Fertilizante','Fertilizante-100401009','Fertilizante-100401009 | Prod: Vacunos-100401 | Sector: Gan-1004 | Industria: AGR - 10',100401);</v>
      </c>
    </row>
    <row r="405" spans="1:13" ht="30.6" x14ac:dyDescent="0.3">
      <c r="A405" s="12">
        <f t="shared" si="57"/>
        <v>10</v>
      </c>
      <c r="B405" s="8" t="str">
        <f>+VLOOKUP(A405,Industria[],2,0)</f>
        <v>Agricultura y Ganadería</v>
      </c>
      <c r="C405" s="12">
        <f t="shared" si="58"/>
        <v>1004</v>
      </c>
      <c r="D405" s="8" t="str">
        <f>+VLOOKUP(C405,Sector[[Id_sector]:[Codigo]],3,0)</f>
        <v>Ganadería</v>
      </c>
      <c r="E405" s="12">
        <f t="shared" si="59"/>
        <v>100401</v>
      </c>
      <c r="F405" s="8" t="str">
        <f>+VLOOKUP(E405,Productos[[Id_producto]:[Codigo]],3,0)</f>
        <v>Bovino o vacuno</v>
      </c>
      <c r="G405" s="13">
        <f t="shared" si="55"/>
        <v>100401010</v>
      </c>
      <c r="H405" s="7">
        <v>10</v>
      </c>
      <c r="I405" s="11" t="s">
        <v>809</v>
      </c>
      <c r="J405" s="11" t="str">
        <f>+Categorias[[#This Row],[Categoría]]&amp;"-"&amp;Categorias[[#This Row],[Id_categoría]]</f>
        <v>Ternero-100401010</v>
      </c>
      <c r="K405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405" s="9" t="str">
        <f t="shared" si="56"/>
        <v>100401010ternero</v>
      </c>
      <c r="M405" s="28" t="str">
        <f t="shared" si="54"/>
        <v>INSERT INTO categoria VALUES (100401010,'Ternero','Ternero-100401010','Ternero-100401010 | Prod: Vacunos-100401 | Sector: Gan-1004 | Industria: AGR - 10',100401);</v>
      </c>
    </row>
    <row r="406" spans="1:13" ht="30.6" x14ac:dyDescent="0.3">
      <c r="A406" s="12">
        <f>+A405</f>
        <v>10</v>
      </c>
      <c r="B406" s="8" t="str">
        <f>+VLOOKUP(A406,Industria[],2,0)</f>
        <v>Agricultura y Ganadería</v>
      </c>
      <c r="C406" s="12">
        <f>+C405</f>
        <v>1004</v>
      </c>
      <c r="D406" s="8" t="str">
        <f>+VLOOKUP(C406,Sector[[Id_sector]:[Codigo]],3,0)</f>
        <v>Ganadería</v>
      </c>
      <c r="E406" s="12">
        <f>+IF(H406=1,E405+1,E405)</f>
        <v>100401</v>
      </c>
      <c r="F406" s="8" t="str">
        <f>+VLOOKUP(E406,Productos[[Id_producto]:[Codigo]],3,0)</f>
        <v>Bovino o vacuno</v>
      </c>
      <c r="G406" s="13">
        <f>+E406*1000+H406</f>
        <v>100401011</v>
      </c>
      <c r="H406" s="7">
        <v>11</v>
      </c>
      <c r="I406" s="11" t="s">
        <v>810</v>
      </c>
      <c r="J406" s="40" t="str">
        <f>+Categorias[[#This Row],[Categoría]]&amp;"-"&amp;Categorias[[#This Row],[Id_categoría]]</f>
        <v>Ganado bovino-100401011</v>
      </c>
      <c r="K406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406" s="9" t="str">
        <f>+SUBSTITUTE(G406&amp;LOWER(SUBSTITUTE( SUBSTITUTE( SUBSTITUTE( SUBSTITUTE( SUBSTITUTE( SUBSTITUTE( SUBSTITUTE( SUBSTITUTE( SUBSTITUTE( SUBSTITUTE(I406, "á", "a"), "é", "e"), "í", "i"), "ó", "o"), "ú", "u"), "Á", "A"), "É", "E"), "Í", "I"), "Ó", "O"), "Ú", "U"))," ","_")</f>
        <v>100401011ganado_bovino</v>
      </c>
      <c r="M406" s="39" t="str">
        <f>+"INSERT INTO categoria VALUES ("&amp;G406&amp;",'"&amp;I406&amp;"','"&amp;J406&amp;"','"&amp;K406&amp;"',"&amp;E406&amp;");"</f>
        <v>INSERT INTO categoria VALUES (100401011,'Ganado bovino','Ganado bovino-100401011','Ganado bovino-100401011 | Prod: Vacunos-100401 | Sector: Gan-1004 | Industria: AGR - 10',100401);</v>
      </c>
    </row>
    <row r="407" spans="1:13" ht="30.6" x14ac:dyDescent="0.3">
      <c r="A407" s="12">
        <f>+A406</f>
        <v>10</v>
      </c>
      <c r="B407" s="8" t="str">
        <f>+VLOOKUP(A407,Industria[],2,0)</f>
        <v>Agricultura y Ganadería</v>
      </c>
      <c r="C407" s="12">
        <f>+C406</f>
        <v>1004</v>
      </c>
      <c r="D407" s="8" t="str">
        <f>+VLOOKUP(C407,Sector[[Id_sector]:[Codigo]],3,0)</f>
        <v>Ganadería</v>
      </c>
      <c r="E407" s="12">
        <f>+IF(H407=1,E406+1,E406)</f>
        <v>100401</v>
      </c>
      <c r="F407" s="8" t="str">
        <f>+VLOOKUP(E407,Productos[[Id_producto]:[Codigo]],3,0)</f>
        <v>Bovino o vacuno</v>
      </c>
      <c r="G407" s="13">
        <f>+E407*1000+H407</f>
        <v>100401012</v>
      </c>
      <c r="H407" s="7">
        <v>12</v>
      </c>
      <c r="I407" s="11" t="s">
        <v>811</v>
      </c>
      <c r="J407" s="40" t="str">
        <f>+Categorias[[#This Row],[Categoría]]&amp;"-"&amp;Categorias[[#This Row],[Id_categoría]]</f>
        <v>Vaquilla-100401012</v>
      </c>
      <c r="K407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407" s="9" t="str">
        <f>+SUBSTITUTE(G407&amp;LOWER(SUBSTITUTE( SUBSTITUTE( SUBSTITUTE( SUBSTITUTE( SUBSTITUTE( SUBSTITUTE( SUBSTITUTE( SUBSTITUTE( SUBSTITUTE( SUBSTITUTE(I407, "á", "a"), "é", "e"), "í", "i"), "ó", "o"), "ú", "u"), "Á", "A"), "É", "E"), "Í", "I"), "Ó", "O"), "Ú", "U"))," ","_")</f>
        <v>100401012vaquilla</v>
      </c>
      <c r="M407" s="39" t="str">
        <f>+"INSERT INTO categoria VALUES ("&amp;G407&amp;",'"&amp;I407&amp;"','"&amp;J407&amp;"','"&amp;K407&amp;"',"&amp;E407&amp;");"</f>
        <v>INSERT INTO categoria VALUES (100401012,'Vaquilla','Vaquilla-100401012','Vaquilla-100401012 | Prod: Vacunos-100401 | Sector: Gan-1004 | Industria: AGR - 10',100401);</v>
      </c>
    </row>
    <row r="408" spans="1:13" ht="30.6" x14ac:dyDescent="0.3">
      <c r="A408" s="12">
        <f>+A405</f>
        <v>10</v>
      </c>
      <c r="B408" s="8" t="str">
        <f>+VLOOKUP(A408,Industria[],2,0)</f>
        <v>Agricultura y Ganadería</v>
      </c>
      <c r="C408" s="12">
        <f>+C405</f>
        <v>1004</v>
      </c>
      <c r="D408" s="8" t="str">
        <f>+VLOOKUP(C408,Sector[[Id_sector]:[Codigo]],3,0)</f>
        <v>Ganadería</v>
      </c>
      <c r="E408" s="12">
        <f>+IF(H408=1,E405+1,E405)</f>
        <v>100402</v>
      </c>
      <c r="F408" s="8" t="str">
        <f>+VLOOKUP(E408,Productos[[Id_producto]:[Codigo]],3,0)</f>
        <v>Ovino</v>
      </c>
      <c r="G408" s="13">
        <f t="shared" si="55"/>
        <v>100402001</v>
      </c>
      <c r="H408" s="7">
        <v>1</v>
      </c>
      <c r="I408" s="11" t="s">
        <v>156</v>
      </c>
      <c r="J408" s="11" t="str">
        <f>+Categorias[[#This Row],[Categoría]]&amp;"-"&amp;Categorias[[#This Row],[Id_categoría]]</f>
        <v>Oveja-100402001</v>
      </c>
      <c r="K408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408" s="9" t="str">
        <f t="shared" si="56"/>
        <v>100402001oveja</v>
      </c>
      <c r="M408" s="28" t="str">
        <f t="shared" si="54"/>
        <v>INSERT INTO categoria VALUES (100402001,'Oveja','Oveja-100402001','Oveja-100402001 | Prod: Oveja-100402 | Sector: Gan-1004 | Industria: AGR - 10',100402);</v>
      </c>
    </row>
    <row r="409" spans="1:13" ht="30.6" x14ac:dyDescent="0.3">
      <c r="A409" s="12">
        <f t="shared" si="57"/>
        <v>10</v>
      </c>
      <c r="B409" s="8" t="str">
        <f>+VLOOKUP(A409,Industria[],2,0)</f>
        <v>Agricultura y Ganadería</v>
      </c>
      <c r="C409" s="12">
        <f t="shared" si="58"/>
        <v>1004</v>
      </c>
      <c r="D409" s="8" t="str">
        <f>+VLOOKUP(C409,Sector[[Id_sector]:[Codigo]],3,0)</f>
        <v>Ganadería</v>
      </c>
      <c r="E409" s="12">
        <f t="shared" si="59"/>
        <v>100402</v>
      </c>
      <c r="F409" s="8" t="str">
        <f>+VLOOKUP(E409,Productos[[Id_producto]:[Codigo]],3,0)</f>
        <v>Ovino</v>
      </c>
      <c r="G409" s="13">
        <f t="shared" si="55"/>
        <v>100402002</v>
      </c>
      <c r="H409" s="7">
        <v>2</v>
      </c>
      <c r="I409" s="11" t="s">
        <v>812</v>
      </c>
      <c r="J409" s="11" t="str">
        <f>+Categorias[[#This Row],[Categoría]]&amp;"-"&amp;Categorias[[#This Row],[Id_categoría]]</f>
        <v>Lana-100402002</v>
      </c>
      <c r="K409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409" s="9" t="str">
        <f t="shared" si="56"/>
        <v>100402002lana</v>
      </c>
      <c r="M409" s="28" t="str">
        <f t="shared" si="54"/>
        <v>INSERT INTO categoria VALUES (100402002,'Lana','Lana-100402002','Lana-100402002 | Prod: Oveja-100402 | Sector: Gan-1004 | Industria: AGR - 10',100402);</v>
      </c>
    </row>
    <row r="410" spans="1:13" ht="30.6" x14ac:dyDescent="0.3">
      <c r="A410" s="12">
        <f t="shared" si="57"/>
        <v>10</v>
      </c>
      <c r="B410" s="8" t="str">
        <f>+VLOOKUP(A410,Industria[],2,0)</f>
        <v>Agricultura y Ganadería</v>
      </c>
      <c r="C410" s="12">
        <f t="shared" si="58"/>
        <v>1004</v>
      </c>
      <c r="D410" s="8" t="str">
        <f>+VLOOKUP(C410,Sector[[Id_sector]:[Codigo]],3,0)</f>
        <v>Ganadería</v>
      </c>
      <c r="E410" s="12">
        <f t="shared" si="59"/>
        <v>100402</v>
      </c>
      <c r="F410" s="8" t="str">
        <f>+VLOOKUP(E410,Productos[[Id_producto]:[Codigo]],3,0)</f>
        <v>Ovino</v>
      </c>
      <c r="G410" s="13">
        <f t="shared" si="55"/>
        <v>100402003</v>
      </c>
      <c r="H410" s="7">
        <v>3</v>
      </c>
      <c r="I410" s="11" t="s">
        <v>804</v>
      </c>
      <c r="J410" s="11" t="str">
        <f>+Categorias[[#This Row],[Categoría]]&amp;"-"&amp;Categorias[[#This Row],[Id_categoría]]</f>
        <v>Queso-100402003</v>
      </c>
      <c r="K410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410" s="9" t="str">
        <f t="shared" si="56"/>
        <v>100402003queso</v>
      </c>
      <c r="M410" s="28" t="str">
        <f t="shared" si="54"/>
        <v>INSERT INTO categoria VALUES (100402003,'Queso','Queso-100402003','Queso-100402003 | Prod: Oveja-100402 | Sector: Gan-1004 | Industria: AGR - 10',100402);</v>
      </c>
    </row>
    <row r="411" spans="1:13" ht="30.6" x14ac:dyDescent="0.3">
      <c r="A411" s="12">
        <f t="shared" si="57"/>
        <v>10</v>
      </c>
      <c r="B411" s="8" t="str">
        <f>+VLOOKUP(A411,Industria[],2,0)</f>
        <v>Agricultura y Ganadería</v>
      </c>
      <c r="C411" s="12">
        <f t="shared" si="58"/>
        <v>1004</v>
      </c>
      <c r="D411" s="8" t="str">
        <f>+VLOOKUP(C411,Sector[[Id_sector]:[Codigo]],3,0)</f>
        <v>Ganadería</v>
      </c>
      <c r="E411" s="12">
        <f t="shared" si="59"/>
        <v>100402</v>
      </c>
      <c r="F411" s="8" t="str">
        <f>+VLOOKUP(E411,Productos[[Id_producto]:[Codigo]],3,0)</f>
        <v>Ovino</v>
      </c>
      <c r="G411" s="13">
        <f t="shared" si="55"/>
        <v>100402004</v>
      </c>
      <c r="H411" s="7">
        <v>4</v>
      </c>
      <c r="I411" s="11" t="s">
        <v>807</v>
      </c>
      <c r="J411" s="11" t="str">
        <f>+Categorias[[#This Row],[Categoría]]&amp;"-"&amp;Categorias[[#This Row],[Id_categoría]]</f>
        <v>Carne-100402004</v>
      </c>
      <c r="K411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411" s="9" t="str">
        <f t="shared" si="56"/>
        <v>100402004carne</v>
      </c>
      <c r="M411" s="28" t="str">
        <f t="shared" si="54"/>
        <v>INSERT INTO categoria VALUES (100402004,'Carne','Carne-100402004','Carne-100402004 | Prod: Oveja-100402 | Sector: Gan-1004 | Industria: AGR - 10',100402);</v>
      </c>
    </row>
    <row r="412" spans="1:13" ht="30.6" x14ac:dyDescent="0.3">
      <c r="A412" s="12">
        <f t="shared" si="57"/>
        <v>10</v>
      </c>
      <c r="B412" s="8" t="str">
        <f>+VLOOKUP(A412,Industria[],2,0)</f>
        <v>Agricultura y Ganadería</v>
      </c>
      <c r="C412" s="12">
        <f t="shared" si="58"/>
        <v>1004</v>
      </c>
      <c r="D412" s="8" t="str">
        <f>+VLOOKUP(C412,Sector[[Id_sector]:[Codigo]],3,0)</f>
        <v>Ganadería</v>
      </c>
      <c r="E412" s="12">
        <f t="shared" si="59"/>
        <v>100402</v>
      </c>
      <c r="F412" s="8" t="str">
        <f>+VLOOKUP(E412,Productos[[Id_producto]:[Codigo]],3,0)</f>
        <v>Ovino</v>
      </c>
      <c r="G412" s="13">
        <f t="shared" si="55"/>
        <v>100402005</v>
      </c>
      <c r="H412" s="7">
        <v>5</v>
      </c>
      <c r="I412" s="11" t="s">
        <v>803</v>
      </c>
      <c r="J412" s="11" t="str">
        <f>+Categorias[[#This Row],[Categoría]]&amp;"-"&amp;Categorias[[#This Row],[Id_categoría]]</f>
        <v>Leche-100402005</v>
      </c>
      <c r="K412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412" s="9" t="str">
        <f t="shared" si="56"/>
        <v>100402005leche</v>
      </c>
      <c r="M412" s="28" t="str">
        <f t="shared" si="54"/>
        <v>INSERT INTO categoria VALUES (100402005,'Leche','Leche-100402005','Leche-100402005 | Prod: Oveja-100402 | Sector: Gan-1004 | Industria: AGR - 10',100402);</v>
      </c>
    </row>
    <row r="413" spans="1:13" ht="30.6" x14ac:dyDescent="0.3">
      <c r="A413" s="12">
        <f t="shared" si="57"/>
        <v>10</v>
      </c>
      <c r="B413" s="8" t="str">
        <f>+VLOOKUP(A413,Industria[],2,0)</f>
        <v>Agricultura y Ganadería</v>
      </c>
      <c r="C413" s="12">
        <f t="shared" si="58"/>
        <v>1004</v>
      </c>
      <c r="D413" s="8" t="str">
        <f>+VLOOKUP(C413,Sector[[Id_sector]:[Codigo]],3,0)</f>
        <v>Ganadería</v>
      </c>
      <c r="E413" s="12">
        <f t="shared" si="59"/>
        <v>100402</v>
      </c>
      <c r="F413" s="8" t="str">
        <f>+VLOOKUP(E413,Productos[[Id_producto]:[Codigo]],3,0)</f>
        <v>Ovino</v>
      </c>
      <c r="G413" s="13">
        <f t="shared" si="55"/>
        <v>100402006</v>
      </c>
      <c r="H413" s="7">
        <v>6</v>
      </c>
      <c r="I413" s="11" t="s">
        <v>813</v>
      </c>
      <c r="J413" s="11" t="str">
        <f>+Categorias[[#This Row],[Categoría]]&amp;"-"&amp;Categorias[[#This Row],[Id_categoría]]</f>
        <v>Carnero-100402006</v>
      </c>
      <c r="K413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13" s="9" t="str">
        <f t="shared" si="56"/>
        <v>100402006carnero</v>
      </c>
      <c r="M413" s="28" t="str">
        <f t="shared" si="54"/>
        <v>INSERT INTO categoria VALUES (100402006,'Carnero','Carnero-100402006','Carnero-100402006 | Prod: Oveja-100402 | Sector: Gan-1004 | Industria: AGR - 10',100402);</v>
      </c>
    </row>
    <row r="414" spans="1:13" ht="30.6" x14ac:dyDescent="0.3">
      <c r="A414" s="12">
        <f t="shared" si="57"/>
        <v>10</v>
      </c>
      <c r="B414" s="8" t="str">
        <f>+VLOOKUP(A414,Industria[],2,0)</f>
        <v>Agricultura y Ganadería</v>
      </c>
      <c r="C414" s="12">
        <f t="shared" si="58"/>
        <v>1004</v>
      </c>
      <c r="D414" s="8" t="str">
        <f>+VLOOKUP(C414,Sector[[Id_sector]:[Codigo]],3,0)</f>
        <v>Ganadería</v>
      </c>
      <c r="E414" s="12">
        <f t="shared" si="59"/>
        <v>100402</v>
      </c>
      <c r="F414" s="8" t="str">
        <f>+VLOOKUP(E414,Productos[[Id_producto]:[Codigo]],3,0)</f>
        <v>Ovino</v>
      </c>
      <c r="G414" s="13">
        <f t="shared" si="55"/>
        <v>100402007</v>
      </c>
      <c r="H414" s="7">
        <v>7</v>
      </c>
      <c r="I414" s="11" t="s">
        <v>814</v>
      </c>
      <c r="J414" s="11" t="str">
        <f>+Categorias[[#This Row],[Categoría]]&amp;"-"&amp;Categorias[[#This Row],[Id_categoría]]</f>
        <v>Cordero o borrego-100402007</v>
      </c>
      <c r="K414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14" s="9" t="str">
        <f t="shared" si="56"/>
        <v>100402007cordero_o_borrego</v>
      </c>
      <c r="M414" s="28" t="str">
        <f t="shared" si="54"/>
        <v>INSERT INTO categoria VALUES (100402007,'Cordero o borrego','Cordero o borrego-100402007','Cordero o borrego-100402007 | Prod: Oveja-100402 | Sector: Gan-1004 | Industria: AGR - 10',100402);</v>
      </c>
    </row>
    <row r="415" spans="1:13" ht="30.6" x14ac:dyDescent="0.3">
      <c r="A415" s="12">
        <f t="shared" si="57"/>
        <v>10</v>
      </c>
      <c r="B415" s="8" t="str">
        <f>+VLOOKUP(A415,Industria[],2,0)</f>
        <v>Agricultura y Ganadería</v>
      </c>
      <c r="C415" s="12">
        <f t="shared" si="58"/>
        <v>1004</v>
      </c>
      <c r="D415" s="8" t="str">
        <f>+VLOOKUP(C415,Sector[[Id_sector]:[Codigo]],3,0)</f>
        <v>Ganadería</v>
      </c>
      <c r="E415" s="12">
        <f t="shared" si="59"/>
        <v>100403</v>
      </c>
      <c r="F415" s="8" t="str">
        <f>+VLOOKUP(E415,Productos[[Id_producto]:[Codigo]],3,0)</f>
        <v>Caprino</v>
      </c>
      <c r="G415" s="13">
        <f t="shared" si="55"/>
        <v>100403001</v>
      </c>
      <c r="H415" s="7">
        <v>1</v>
      </c>
      <c r="I415" s="11" t="s">
        <v>815</v>
      </c>
      <c r="J415" s="11" t="str">
        <f>+Categorias[[#This Row],[Categoría]]&amp;"-"&amp;Categorias[[#This Row],[Id_categoría]]</f>
        <v>Cabra-100403001</v>
      </c>
      <c r="K415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15" s="9" t="str">
        <f t="shared" si="56"/>
        <v>100403001cabra</v>
      </c>
      <c r="M415" s="28" t="str">
        <f t="shared" si="54"/>
        <v>INSERT INTO categoria VALUES (100403001,'Cabra','Cabra-100403001','Cabra-100403001 | Prod: Cabras-100403 | Sector: Gan-1004 | Industria: AGR - 10',100403);</v>
      </c>
    </row>
    <row r="416" spans="1:13" ht="30.6" x14ac:dyDescent="0.3">
      <c r="A416" s="12">
        <f t="shared" si="57"/>
        <v>10</v>
      </c>
      <c r="B416" s="8" t="str">
        <f>+VLOOKUP(A416,Industria[],2,0)</f>
        <v>Agricultura y Ganadería</v>
      </c>
      <c r="C416" s="12">
        <f t="shared" si="58"/>
        <v>1004</v>
      </c>
      <c r="D416" s="8" t="str">
        <f>+VLOOKUP(C416,Sector[[Id_sector]:[Codigo]],3,0)</f>
        <v>Ganadería</v>
      </c>
      <c r="E416" s="12">
        <f t="shared" si="59"/>
        <v>100403</v>
      </c>
      <c r="F416" s="8" t="str">
        <f>+VLOOKUP(E416,Productos[[Id_producto]:[Codigo]],3,0)</f>
        <v>Caprino</v>
      </c>
      <c r="G416" s="13">
        <f t="shared" si="55"/>
        <v>100403002</v>
      </c>
      <c r="H416" s="7">
        <v>2</v>
      </c>
      <c r="I416" s="11" t="s">
        <v>803</v>
      </c>
      <c r="J416" s="11" t="str">
        <f>+Categorias[[#This Row],[Categoría]]&amp;"-"&amp;Categorias[[#This Row],[Id_categoría]]</f>
        <v>Leche-100403002</v>
      </c>
      <c r="K416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16" s="9" t="str">
        <f t="shared" si="56"/>
        <v>100403002leche</v>
      </c>
      <c r="M416" s="28" t="str">
        <f t="shared" si="54"/>
        <v>INSERT INTO categoria VALUES (100403002,'Leche','Leche-100403002','Leche-100403002 | Prod: Cabras-100403 | Sector: Gan-1004 | Industria: AGR - 10',100403);</v>
      </c>
    </row>
    <row r="417" spans="1:13" ht="30.6" x14ac:dyDescent="0.3">
      <c r="A417" s="12">
        <f t="shared" si="57"/>
        <v>10</v>
      </c>
      <c r="B417" s="8" t="str">
        <f>+VLOOKUP(A417,Industria[],2,0)</f>
        <v>Agricultura y Ganadería</v>
      </c>
      <c r="C417" s="12">
        <f t="shared" si="58"/>
        <v>1004</v>
      </c>
      <c r="D417" s="8" t="str">
        <f>+VLOOKUP(C417,Sector[[Id_sector]:[Codigo]],3,0)</f>
        <v>Ganadería</v>
      </c>
      <c r="E417" s="12">
        <f t="shared" si="59"/>
        <v>100403</v>
      </c>
      <c r="F417" s="8" t="str">
        <f>+VLOOKUP(E417,Productos[[Id_producto]:[Codigo]],3,0)</f>
        <v>Caprino</v>
      </c>
      <c r="G417" s="13">
        <f t="shared" si="55"/>
        <v>100403003</v>
      </c>
      <c r="H417" s="7">
        <v>3</v>
      </c>
      <c r="I417" s="11" t="s">
        <v>804</v>
      </c>
      <c r="J417" s="11" t="str">
        <f>+Categorias[[#This Row],[Categoría]]&amp;"-"&amp;Categorias[[#This Row],[Id_categoría]]</f>
        <v>Queso-100403003</v>
      </c>
      <c r="K417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17" s="9" t="str">
        <f t="shared" si="56"/>
        <v>100403003queso</v>
      </c>
      <c r="M417" s="28" t="str">
        <f t="shared" si="54"/>
        <v>INSERT INTO categoria VALUES (100403003,'Queso','Queso-100403003','Queso-100403003 | Prod: Cabras-100403 | Sector: Gan-1004 | Industria: AGR - 10',100403);</v>
      </c>
    </row>
    <row r="418" spans="1:13" ht="30.6" x14ac:dyDescent="0.3">
      <c r="A418" s="12">
        <f t="shared" si="57"/>
        <v>10</v>
      </c>
      <c r="B418" s="8" t="str">
        <f>+VLOOKUP(A418,Industria[],2,0)</f>
        <v>Agricultura y Ganadería</v>
      </c>
      <c r="C418" s="12">
        <f t="shared" si="58"/>
        <v>1004</v>
      </c>
      <c r="D418" s="8" t="str">
        <f>+VLOOKUP(C418,Sector[[Id_sector]:[Codigo]],3,0)</f>
        <v>Ganadería</v>
      </c>
      <c r="E418" s="12">
        <f t="shared" si="59"/>
        <v>100403</v>
      </c>
      <c r="F418" s="8" t="str">
        <f>+VLOOKUP(E418,Productos[[Id_producto]:[Codigo]],3,0)</f>
        <v>Caprino</v>
      </c>
      <c r="G418" s="13">
        <f t="shared" si="55"/>
        <v>100403004</v>
      </c>
      <c r="H418" s="7">
        <v>4</v>
      </c>
      <c r="I418" s="11" t="s">
        <v>808</v>
      </c>
      <c r="J418" s="11" t="str">
        <f>+Categorias[[#This Row],[Categoría]]&amp;"-"&amp;Categorias[[#This Row],[Id_categoría]]</f>
        <v>Fertilizante-100403004</v>
      </c>
      <c r="K418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18" s="9" t="str">
        <f t="shared" si="56"/>
        <v>100403004fertilizante</v>
      </c>
      <c r="M418" s="28" t="str">
        <f t="shared" si="54"/>
        <v>INSERT INTO categoria VALUES (100403004,'Fertilizante','Fertilizante-100403004','Fertilizante-100403004 | Prod: Cabras-100403 | Sector: Gan-1004 | Industria: AGR - 10',100403);</v>
      </c>
    </row>
    <row r="419" spans="1:13" ht="30.6" x14ac:dyDescent="0.3">
      <c r="A419" s="12">
        <f t="shared" si="57"/>
        <v>10</v>
      </c>
      <c r="B419" s="8" t="str">
        <f>+VLOOKUP(A419,Industria[],2,0)</f>
        <v>Agricultura y Ganadería</v>
      </c>
      <c r="C419" s="12">
        <f t="shared" si="58"/>
        <v>1004</v>
      </c>
      <c r="D419" s="8" t="str">
        <f>+VLOOKUP(C419,Sector[[Id_sector]:[Codigo]],3,0)</f>
        <v>Ganadería</v>
      </c>
      <c r="E419" s="12">
        <f t="shared" si="59"/>
        <v>100403</v>
      </c>
      <c r="F419" s="8" t="str">
        <f>+VLOOKUP(E419,Productos[[Id_producto]:[Codigo]],3,0)</f>
        <v>Caprino</v>
      </c>
      <c r="G419" s="13">
        <f t="shared" si="55"/>
        <v>100403005</v>
      </c>
      <c r="H419" s="7">
        <v>5</v>
      </c>
      <c r="I419" s="11" t="s">
        <v>807</v>
      </c>
      <c r="J419" s="11" t="str">
        <f>+Categorias[[#This Row],[Categoría]]&amp;"-"&amp;Categorias[[#This Row],[Id_categoría]]</f>
        <v>Carne-100403005</v>
      </c>
      <c r="K419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19" s="9" t="str">
        <f t="shared" si="56"/>
        <v>100403005carne</v>
      </c>
      <c r="M419" s="28" t="str">
        <f t="shared" si="54"/>
        <v>INSERT INTO categoria VALUES (100403005,'Carne','Carne-100403005','Carne-100403005 | Prod: Cabras-100403 | Sector: Gan-1004 | Industria: AGR - 10',100403);</v>
      </c>
    </row>
    <row r="420" spans="1:13" ht="30.6" x14ac:dyDescent="0.3">
      <c r="A420" s="12">
        <f t="shared" si="57"/>
        <v>10</v>
      </c>
      <c r="B420" s="8" t="str">
        <f>+VLOOKUP(A420,Industria[],2,0)</f>
        <v>Agricultura y Ganadería</v>
      </c>
      <c r="C420" s="12">
        <f t="shared" si="58"/>
        <v>1004</v>
      </c>
      <c r="D420" s="8" t="str">
        <f>+VLOOKUP(C420,Sector[[Id_sector]:[Codigo]],3,0)</f>
        <v>Ganadería</v>
      </c>
      <c r="E420" s="12">
        <f t="shared" si="59"/>
        <v>100403</v>
      </c>
      <c r="F420" s="8" t="str">
        <f>+VLOOKUP(E420,Productos[[Id_producto]:[Codigo]],3,0)</f>
        <v>Caprino</v>
      </c>
      <c r="G420" s="13">
        <f t="shared" si="55"/>
        <v>100403006</v>
      </c>
      <c r="H420" s="7">
        <v>6</v>
      </c>
      <c r="I420" s="11" t="s">
        <v>816</v>
      </c>
      <c r="J420" s="11" t="str">
        <f>+Categorias[[#This Row],[Categoría]]&amp;"-"&amp;Categorias[[#This Row],[Id_categoría]]</f>
        <v>Cabrón o chivo-100403006</v>
      </c>
      <c r="K420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20" s="9" t="str">
        <f t="shared" si="56"/>
        <v>100403006cabron_o_chivo</v>
      </c>
      <c r="M420" s="28" t="str">
        <f t="shared" si="54"/>
        <v>INSERT INTO categoria VALUES (100403006,'Cabrón o chivo','Cabrón o chivo-100403006','Cabrón o chivo-100403006 | Prod: Cabras-100403 | Sector: Gan-1004 | Industria: AGR - 10',100403);</v>
      </c>
    </row>
    <row r="421" spans="1:13" ht="30.6" x14ac:dyDescent="0.3">
      <c r="A421" s="12">
        <f t="shared" si="57"/>
        <v>10</v>
      </c>
      <c r="B421" s="8" t="str">
        <f>+VLOOKUP(A421,Industria[],2,0)</f>
        <v>Agricultura y Ganadería</v>
      </c>
      <c r="C421" s="12">
        <f t="shared" si="58"/>
        <v>1004</v>
      </c>
      <c r="D421" s="8" t="str">
        <f>+VLOOKUP(C421,Sector[[Id_sector]:[Codigo]],3,0)</f>
        <v>Ganadería</v>
      </c>
      <c r="E421" s="12">
        <f t="shared" si="59"/>
        <v>100403</v>
      </c>
      <c r="F421" s="8" t="str">
        <f>+VLOOKUP(E421,Productos[[Id_producto]:[Codigo]],3,0)</f>
        <v>Caprino</v>
      </c>
      <c r="G421" s="13">
        <f t="shared" si="55"/>
        <v>100403007</v>
      </c>
      <c r="H421" s="7">
        <v>7</v>
      </c>
      <c r="I421" s="11" t="s">
        <v>817</v>
      </c>
      <c r="J421" s="11" t="str">
        <f>+Categorias[[#This Row],[Categoría]]&amp;"-"&amp;Categorias[[#This Row],[Id_categoría]]</f>
        <v>Cabrito o chivito-100403007</v>
      </c>
      <c r="K421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21" s="9" t="str">
        <f t="shared" si="56"/>
        <v>100403007cabrito_o_chivito</v>
      </c>
      <c r="M421" s="28" t="str">
        <f t="shared" si="54"/>
        <v>INSERT INTO categoria VALUES (100403007,'Cabrito o chivito','Cabrito o chivito-100403007','Cabrito o chivito-100403007 | Prod: Cabras-100403 | Sector: Gan-1004 | Industria: AGR - 10',100403);</v>
      </c>
    </row>
    <row r="422" spans="1:13" ht="30.6" x14ac:dyDescent="0.3">
      <c r="A422" s="12">
        <f t="shared" si="57"/>
        <v>10</v>
      </c>
      <c r="B422" s="8" t="str">
        <f>+VLOOKUP(A422,Industria[],2,0)</f>
        <v>Agricultura y Ganadería</v>
      </c>
      <c r="C422" s="12">
        <f t="shared" si="58"/>
        <v>1004</v>
      </c>
      <c r="D422" s="8" t="str">
        <f>+VLOOKUP(C422,Sector[[Id_sector]:[Codigo]],3,0)</f>
        <v>Ganadería</v>
      </c>
      <c r="E422" s="12">
        <f t="shared" si="59"/>
        <v>100404</v>
      </c>
      <c r="F422" s="8" t="str">
        <f>+VLOOKUP(E422,Productos[[Id_producto]:[Codigo]],3,0)</f>
        <v>Porcino</v>
      </c>
      <c r="G422" s="13">
        <f t="shared" si="55"/>
        <v>100404001</v>
      </c>
      <c r="H422" s="7">
        <v>1</v>
      </c>
      <c r="I422" s="11" t="s">
        <v>818</v>
      </c>
      <c r="J422" s="11" t="str">
        <f>+Categorias[[#This Row],[Categoría]]&amp;"-"&amp;Categorias[[#This Row],[Id_categoría]]</f>
        <v>Cerdo-100404001</v>
      </c>
      <c r="K422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22" s="9" t="str">
        <f t="shared" si="56"/>
        <v>100404001cerdo</v>
      </c>
      <c r="M422" s="28" t="str">
        <f t="shared" si="54"/>
        <v>INSERT INTO categoria VALUES (100404001,'Cerdo','Cerdo-100404001','Cerdo-100404001 | Prod: Cerdos-100404 | Sector: Gan-1004 | Industria: AGR - 10',100404);</v>
      </c>
    </row>
    <row r="423" spans="1:13" ht="30.6" x14ac:dyDescent="0.3">
      <c r="A423" s="12">
        <f t="shared" si="57"/>
        <v>10</v>
      </c>
      <c r="B423" s="8" t="str">
        <f>+VLOOKUP(A423,Industria[],2,0)</f>
        <v>Agricultura y Ganadería</v>
      </c>
      <c r="C423" s="12">
        <f t="shared" si="58"/>
        <v>1004</v>
      </c>
      <c r="D423" s="8" t="str">
        <f>+VLOOKUP(C423,Sector[[Id_sector]:[Codigo]],3,0)</f>
        <v>Ganadería</v>
      </c>
      <c r="E423" s="12">
        <f t="shared" si="59"/>
        <v>100404</v>
      </c>
      <c r="F423" s="8" t="str">
        <f>+VLOOKUP(E423,Productos[[Id_producto]:[Codigo]],3,0)</f>
        <v>Porcino</v>
      </c>
      <c r="G423" s="13">
        <f t="shared" si="55"/>
        <v>100404002</v>
      </c>
      <c r="H423" s="7">
        <v>2</v>
      </c>
      <c r="I423" s="11" t="s">
        <v>807</v>
      </c>
      <c r="J423" s="11" t="str">
        <f>+Categorias[[#This Row],[Categoría]]&amp;"-"&amp;Categorias[[#This Row],[Id_categoría]]</f>
        <v>Carne-100404002</v>
      </c>
      <c r="K423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23" s="9" t="str">
        <f t="shared" si="56"/>
        <v>100404002carne</v>
      </c>
      <c r="M423" s="28" t="str">
        <f t="shared" si="54"/>
        <v>INSERT INTO categoria VALUES (100404002,'Carne','Carne-100404002','Carne-100404002 | Prod: Cerdos-100404 | Sector: Gan-1004 | Industria: AGR - 10',100404);</v>
      </c>
    </row>
    <row r="424" spans="1:13" ht="30.6" x14ac:dyDescent="0.3">
      <c r="A424" s="12">
        <f t="shared" si="57"/>
        <v>10</v>
      </c>
      <c r="B424" s="8" t="str">
        <f>+VLOOKUP(A424,Industria[],2,0)</f>
        <v>Agricultura y Ganadería</v>
      </c>
      <c r="C424" s="12">
        <f t="shared" si="58"/>
        <v>1004</v>
      </c>
      <c r="D424" s="8" t="str">
        <f>+VLOOKUP(C424,Sector[[Id_sector]:[Codigo]],3,0)</f>
        <v>Ganadería</v>
      </c>
      <c r="E424" s="12">
        <f t="shared" si="59"/>
        <v>100404</v>
      </c>
      <c r="F424" s="8" t="str">
        <f>+VLOOKUP(E424,Productos[[Id_producto]:[Codigo]],3,0)</f>
        <v>Porcino</v>
      </c>
      <c r="G424" s="13">
        <f t="shared" si="55"/>
        <v>100404003</v>
      </c>
      <c r="H424" s="7">
        <v>3</v>
      </c>
      <c r="I424" s="11" t="s">
        <v>819</v>
      </c>
      <c r="J424" s="11" t="str">
        <f>+Categorias[[#This Row],[Categoría]]&amp;"-"&amp;Categorias[[#This Row],[Id_categoría]]</f>
        <v>Grasa-100404003</v>
      </c>
      <c r="K424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24" s="9" t="str">
        <f t="shared" si="56"/>
        <v>100404003grasa</v>
      </c>
      <c r="M424" s="28" t="str">
        <f t="shared" si="54"/>
        <v>INSERT INTO categoria VALUES (100404003,'Grasa','Grasa-100404003','Grasa-100404003 | Prod: Cerdos-100404 | Sector: Gan-1004 | Industria: AGR - 10',100404);</v>
      </c>
    </row>
    <row r="425" spans="1:13" ht="30.6" x14ac:dyDescent="0.3">
      <c r="A425" s="12">
        <f t="shared" si="57"/>
        <v>10</v>
      </c>
      <c r="B425" s="8" t="str">
        <f>+VLOOKUP(A425,Industria[],2,0)</f>
        <v>Agricultura y Ganadería</v>
      </c>
      <c r="C425" s="12">
        <f t="shared" si="58"/>
        <v>1004</v>
      </c>
      <c r="D425" s="8" t="str">
        <f>+VLOOKUP(C425,Sector[[Id_sector]:[Codigo]],3,0)</f>
        <v>Ganadería</v>
      </c>
      <c r="E425" s="12">
        <f t="shared" si="59"/>
        <v>100404</v>
      </c>
      <c r="F425" s="8" t="str">
        <f>+VLOOKUP(E425,Productos[[Id_producto]:[Codigo]],3,0)</f>
        <v>Porcino</v>
      </c>
      <c r="G425" s="13">
        <f t="shared" si="55"/>
        <v>100404004</v>
      </c>
      <c r="H425" s="7">
        <v>4</v>
      </c>
      <c r="I425" s="11" t="s">
        <v>805</v>
      </c>
      <c r="J425" s="11" t="str">
        <f>+Categorias[[#This Row],[Categoría]]&amp;"-"&amp;Categorias[[#This Row],[Id_categoría]]</f>
        <v>Cuero-100404004</v>
      </c>
      <c r="K425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25" s="9" t="str">
        <f t="shared" si="56"/>
        <v>100404004cuero</v>
      </c>
      <c r="M425" s="28" t="str">
        <f t="shared" si="54"/>
        <v>INSERT INTO categoria VALUES (100404004,'Cuero','Cuero-100404004','Cuero-100404004 | Prod: Cerdos-100404 | Sector: Gan-1004 | Industria: AGR - 10',100404);</v>
      </c>
    </row>
    <row r="426" spans="1:13" ht="30.6" x14ac:dyDescent="0.3">
      <c r="A426" s="12">
        <f t="shared" si="57"/>
        <v>10</v>
      </c>
      <c r="B426" s="8" t="str">
        <f>+VLOOKUP(A426,Industria[],2,0)</f>
        <v>Agricultura y Ganadería</v>
      </c>
      <c r="C426" s="12">
        <f t="shared" si="58"/>
        <v>1004</v>
      </c>
      <c r="D426" s="8" t="str">
        <f>+VLOOKUP(C426,Sector[[Id_sector]:[Codigo]],3,0)</f>
        <v>Ganadería</v>
      </c>
      <c r="E426" s="12">
        <f t="shared" si="59"/>
        <v>100404</v>
      </c>
      <c r="F426" s="8" t="str">
        <f>+VLOOKUP(E426,Productos[[Id_producto]:[Codigo]],3,0)</f>
        <v>Porcino</v>
      </c>
      <c r="G426" s="13">
        <f t="shared" si="55"/>
        <v>100404005</v>
      </c>
      <c r="H426" s="7">
        <v>5</v>
      </c>
      <c r="I426" s="11" t="s">
        <v>820</v>
      </c>
      <c r="J426" s="11" t="str">
        <f>+Categorias[[#This Row],[Categoría]]&amp;"-"&amp;Categorias[[#This Row],[Id_categoría]]</f>
        <v>Lechón-100404005</v>
      </c>
      <c r="K426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26" s="9" t="str">
        <f t="shared" si="56"/>
        <v>100404005lechon</v>
      </c>
      <c r="M426" s="28" t="str">
        <f t="shared" si="54"/>
        <v>INSERT INTO categoria VALUES (100404005,'Lechón','Lechón-100404005','Lechón-100404005 | Prod: Cerdos-100404 | Sector: Gan-1004 | Industria: AGR - 10',100404);</v>
      </c>
    </row>
    <row r="427" spans="1:13" ht="30.6" x14ac:dyDescent="0.3">
      <c r="A427" s="12">
        <f t="shared" si="57"/>
        <v>10</v>
      </c>
      <c r="B427" s="8" t="str">
        <f>+VLOOKUP(A427,Industria[],2,0)</f>
        <v>Agricultura y Ganadería</v>
      </c>
      <c r="C427" s="12">
        <f t="shared" si="58"/>
        <v>1004</v>
      </c>
      <c r="D427" s="8" t="str">
        <f>+VLOOKUP(C427,Sector[[Id_sector]:[Codigo]],3,0)</f>
        <v>Ganadería</v>
      </c>
      <c r="E427" s="12">
        <f t="shared" si="59"/>
        <v>100404</v>
      </c>
      <c r="F427" s="8" t="str">
        <f>+VLOOKUP(E427,Productos[[Id_producto]:[Codigo]],3,0)</f>
        <v>Porcino</v>
      </c>
      <c r="G427" s="13">
        <f t="shared" si="55"/>
        <v>100404006</v>
      </c>
      <c r="H427" s="7">
        <v>6</v>
      </c>
      <c r="I427" s="11" t="s">
        <v>821</v>
      </c>
      <c r="J427" s="11" t="str">
        <f>+Categorias[[#This Row],[Categoría]]&amp;"-"&amp;Categorias[[#This Row],[Id_categoría]]</f>
        <v>Cerda-100404006</v>
      </c>
      <c r="K427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27" s="9" t="str">
        <f t="shared" si="56"/>
        <v>100404006cerda</v>
      </c>
      <c r="M427" s="28" t="str">
        <f t="shared" si="54"/>
        <v>INSERT INTO categoria VALUES (100404006,'Cerda','Cerda-100404006','Cerda-100404006 | Prod: Cerdos-100404 | Sector: Gan-1004 | Industria: AGR - 10',100404);</v>
      </c>
    </row>
    <row r="428" spans="1:13" ht="30.6" x14ac:dyDescent="0.3">
      <c r="A428" s="12">
        <f t="shared" si="57"/>
        <v>10</v>
      </c>
      <c r="B428" s="8" t="str">
        <f>+VLOOKUP(A428,Industria[],2,0)</f>
        <v>Agricultura y Ganadería</v>
      </c>
      <c r="C428" s="12">
        <f t="shared" si="58"/>
        <v>1004</v>
      </c>
      <c r="D428" s="8" t="str">
        <f>+VLOOKUP(C428,Sector[[Id_sector]:[Codigo]],3,0)</f>
        <v>Ganadería</v>
      </c>
      <c r="E428" s="12">
        <f t="shared" si="59"/>
        <v>100405</v>
      </c>
      <c r="F428" s="8" t="str">
        <f>+VLOOKUP(E428,Productos[[Id_producto]:[Codigo]],3,0)</f>
        <v>Avicultura</v>
      </c>
      <c r="G428" s="13">
        <f t="shared" si="55"/>
        <v>100405001</v>
      </c>
      <c r="H428" s="7">
        <v>1</v>
      </c>
      <c r="I428" s="11" t="s">
        <v>822</v>
      </c>
      <c r="J428" s="11" t="str">
        <f>+Categorias[[#This Row],[Categoría]]&amp;"-"&amp;Categorias[[#This Row],[Id_categoría]]</f>
        <v>Gallina-100405001</v>
      </c>
      <c r="K428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28" s="9" t="str">
        <f t="shared" si="56"/>
        <v>100405001gallina</v>
      </c>
      <c r="M428" s="28" t="str">
        <f t="shared" si="54"/>
        <v>INSERT INTO categoria VALUES (100405001,'Gallina','Gallina-100405001','Gallina-100405001 | Prod: Aves-100405 | Sector: Gan-1004 | Industria: AGR - 10',100405);</v>
      </c>
    </row>
    <row r="429" spans="1:13" ht="30.6" x14ac:dyDescent="0.3">
      <c r="A429" s="12">
        <f t="shared" si="57"/>
        <v>10</v>
      </c>
      <c r="B429" s="8" t="str">
        <f>+VLOOKUP(A429,Industria[],2,0)</f>
        <v>Agricultura y Ganadería</v>
      </c>
      <c r="C429" s="12">
        <f t="shared" si="58"/>
        <v>1004</v>
      </c>
      <c r="D429" s="8" t="str">
        <f>+VLOOKUP(C429,Sector[[Id_sector]:[Codigo]],3,0)</f>
        <v>Ganadería</v>
      </c>
      <c r="E429" s="12">
        <f t="shared" si="59"/>
        <v>100405</v>
      </c>
      <c r="F429" s="8" t="str">
        <f>+VLOOKUP(E429,Productos[[Id_producto]:[Codigo]],3,0)</f>
        <v>Avicultura</v>
      </c>
      <c r="G429" s="13">
        <f t="shared" si="55"/>
        <v>100405002</v>
      </c>
      <c r="H429" s="7">
        <v>2</v>
      </c>
      <c r="I429" s="11" t="s">
        <v>823</v>
      </c>
      <c r="J429" s="11" t="str">
        <f>+Categorias[[#This Row],[Categoría]]&amp;"-"&amp;Categorias[[#This Row],[Id_categoría]]</f>
        <v>Gallo-100405002</v>
      </c>
      <c r="K429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29" s="9" t="str">
        <f t="shared" si="56"/>
        <v>100405002gallo</v>
      </c>
      <c r="M429" s="28" t="str">
        <f t="shared" si="54"/>
        <v>INSERT INTO categoria VALUES (100405002,'Gallo','Gallo-100405002','Gallo-100405002 | Prod: Aves-100405 | Sector: Gan-1004 | Industria: AGR - 10',100405);</v>
      </c>
    </row>
    <row r="430" spans="1:13" ht="30.6" x14ac:dyDescent="0.3">
      <c r="A430" s="12">
        <f t="shared" si="57"/>
        <v>10</v>
      </c>
      <c r="B430" s="8" t="str">
        <f>+VLOOKUP(A430,Industria[],2,0)</f>
        <v>Agricultura y Ganadería</v>
      </c>
      <c r="C430" s="12">
        <f t="shared" si="58"/>
        <v>1004</v>
      </c>
      <c r="D430" s="8" t="str">
        <f>+VLOOKUP(C430,Sector[[Id_sector]:[Codigo]],3,0)</f>
        <v>Ganadería</v>
      </c>
      <c r="E430" s="12">
        <f t="shared" si="59"/>
        <v>100405</v>
      </c>
      <c r="F430" s="8" t="str">
        <f>+VLOOKUP(E430,Productos[[Id_producto]:[Codigo]],3,0)</f>
        <v>Avicultura</v>
      </c>
      <c r="G430" s="13">
        <f t="shared" si="55"/>
        <v>100405003</v>
      </c>
      <c r="H430" s="7">
        <v>3</v>
      </c>
      <c r="I430" s="11" t="s">
        <v>824</v>
      </c>
      <c r="J430" s="11" t="str">
        <f>+Categorias[[#This Row],[Categoría]]&amp;"-"&amp;Categorias[[#This Row],[Id_categoría]]</f>
        <v>Pavo-100405003</v>
      </c>
      <c r="K430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30" s="9" t="str">
        <f t="shared" si="56"/>
        <v>100405003pavo</v>
      </c>
      <c r="M430" s="28" t="str">
        <f t="shared" si="54"/>
        <v>INSERT INTO categoria VALUES (100405003,'Pavo','Pavo-100405003','Pavo-100405003 | Prod: Aves-100405 | Sector: Gan-1004 | Industria: AGR - 10',100405);</v>
      </c>
    </row>
    <row r="431" spans="1:13" ht="30.6" x14ac:dyDescent="0.3">
      <c r="A431" s="12">
        <f t="shared" si="57"/>
        <v>10</v>
      </c>
      <c r="B431" s="8" t="str">
        <f>+VLOOKUP(A431,Industria[],2,0)</f>
        <v>Agricultura y Ganadería</v>
      </c>
      <c r="C431" s="12">
        <f t="shared" si="58"/>
        <v>1004</v>
      </c>
      <c r="D431" s="8" t="str">
        <f>+VLOOKUP(C431,Sector[[Id_sector]:[Codigo]],3,0)</f>
        <v>Ganadería</v>
      </c>
      <c r="E431" s="12">
        <f t="shared" si="59"/>
        <v>100405</v>
      </c>
      <c r="F431" s="8" t="str">
        <f>+VLOOKUP(E431,Productos[[Id_producto]:[Codigo]],3,0)</f>
        <v>Avicultura</v>
      </c>
      <c r="G431" s="13">
        <f t="shared" si="55"/>
        <v>100405004</v>
      </c>
      <c r="H431" s="7">
        <v>4</v>
      </c>
      <c r="I431" s="11" t="s">
        <v>825</v>
      </c>
      <c r="J431" s="11" t="str">
        <f>+Categorias[[#This Row],[Categoría]]&amp;"-"&amp;Categorias[[#This Row],[Id_categoría]]</f>
        <v>Pollo-100405004</v>
      </c>
      <c r="K431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31" s="9" t="str">
        <f t="shared" si="56"/>
        <v>100405004pollo</v>
      </c>
      <c r="M431" s="28" t="str">
        <f t="shared" si="54"/>
        <v>INSERT INTO categoria VALUES (100405004,'Pollo','Pollo-100405004','Pollo-100405004 | Prod: Aves-100405 | Sector: Gan-1004 | Industria: AGR - 10',100405);</v>
      </c>
    </row>
    <row r="432" spans="1:13" ht="30.6" x14ac:dyDescent="0.3">
      <c r="A432" s="12">
        <f t="shared" si="57"/>
        <v>10</v>
      </c>
      <c r="B432" s="8" t="str">
        <f>+VLOOKUP(A432,Industria[],2,0)</f>
        <v>Agricultura y Ganadería</v>
      </c>
      <c r="C432" s="12">
        <f t="shared" si="58"/>
        <v>1004</v>
      </c>
      <c r="D432" s="8" t="str">
        <f>+VLOOKUP(C432,Sector[[Id_sector]:[Codigo]],3,0)</f>
        <v>Ganadería</v>
      </c>
      <c r="E432" s="12">
        <f t="shared" si="59"/>
        <v>100405</v>
      </c>
      <c r="F432" s="8" t="str">
        <f>+VLOOKUP(E432,Productos[[Id_producto]:[Codigo]],3,0)</f>
        <v>Avicultura</v>
      </c>
      <c r="G432" s="13">
        <f t="shared" si="55"/>
        <v>100405005</v>
      </c>
      <c r="H432" s="7">
        <v>5</v>
      </c>
      <c r="I432" s="11" t="s">
        <v>781</v>
      </c>
      <c r="J432" s="11" t="str">
        <f>+Categorias[[#This Row],[Categoría]]&amp;"-"&amp;Categorias[[#This Row],[Id_categoría]]</f>
        <v>Pato-100405005</v>
      </c>
      <c r="K432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32" s="9" t="str">
        <f t="shared" si="56"/>
        <v>100405005pato</v>
      </c>
      <c r="M432" s="28" t="str">
        <f t="shared" si="54"/>
        <v>INSERT INTO categoria VALUES (100405005,'Pato','Pato-100405005','Pato-100405005 | Prod: Aves-100405 | Sector: Gan-1004 | Industria: AGR - 10',100405);</v>
      </c>
    </row>
    <row r="433" spans="1:13" ht="30.6" x14ac:dyDescent="0.3">
      <c r="A433" s="12">
        <f t="shared" si="57"/>
        <v>10</v>
      </c>
      <c r="B433" s="8" t="str">
        <f>+VLOOKUP(A433,Industria[],2,0)</f>
        <v>Agricultura y Ganadería</v>
      </c>
      <c r="C433" s="12">
        <f t="shared" si="58"/>
        <v>1004</v>
      </c>
      <c r="D433" s="8" t="str">
        <f>+VLOOKUP(C433,Sector[[Id_sector]:[Codigo]],3,0)</f>
        <v>Ganadería</v>
      </c>
      <c r="E433" s="12">
        <f t="shared" si="59"/>
        <v>100405</v>
      </c>
      <c r="F433" s="8" t="str">
        <f>+VLOOKUP(E433,Productos[[Id_producto]:[Codigo]],3,0)</f>
        <v>Avicultura</v>
      </c>
      <c r="G433" s="13">
        <f t="shared" si="55"/>
        <v>100405006</v>
      </c>
      <c r="H433" s="7">
        <v>6</v>
      </c>
      <c r="I433" s="11" t="s">
        <v>826</v>
      </c>
      <c r="J433" s="11" t="str">
        <f>+Categorias[[#This Row],[Categoría]]&amp;"-"&amp;Categorias[[#This Row],[Id_categoría]]</f>
        <v>Huevo-100405006</v>
      </c>
      <c r="K433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33" s="9" t="str">
        <f t="shared" si="56"/>
        <v>100405006huevo</v>
      </c>
      <c r="M433" s="28" t="str">
        <f t="shared" si="54"/>
        <v>INSERT INTO categoria VALUES (100405006,'Huevo','Huevo-100405006','Huevo-100405006 | Prod: Aves-100405 | Sector: Gan-1004 | Industria: AGR - 10',100405);</v>
      </c>
    </row>
    <row r="434" spans="1:13" ht="30.6" x14ac:dyDescent="0.3">
      <c r="A434" s="12">
        <f t="shared" si="57"/>
        <v>10</v>
      </c>
      <c r="B434" s="8" t="str">
        <f>+VLOOKUP(A434,Industria[],2,0)</f>
        <v>Agricultura y Ganadería</v>
      </c>
      <c r="C434" s="12">
        <f t="shared" si="58"/>
        <v>1004</v>
      </c>
      <c r="D434" s="8" t="str">
        <f>+VLOOKUP(C434,Sector[[Id_sector]:[Codigo]],3,0)</f>
        <v>Ganadería</v>
      </c>
      <c r="E434" s="12">
        <f t="shared" si="59"/>
        <v>100405</v>
      </c>
      <c r="F434" s="8" t="str">
        <f>+VLOOKUP(E434,Productos[[Id_producto]:[Codigo]],3,0)</f>
        <v>Avicultura</v>
      </c>
      <c r="G434" s="13">
        <f t="shared" si="55"/>
        <v>100405007</v>
      </c>
      <c r="H434" s="7">
        <v>7</v>
      </c>
      <c r="I434" s="11" t="s">
        <v>808</v>
      </c>
      <c r="J434" s="11" t="str">
        <f>+Categorias[[#This Row],[Categoría]]&amp;"-"&amp;Categorias[[#This Row],[Id_categoría]]</f>
        <v>Fertilizante-100405007</v>
      </c>
      <c r="K434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34" s="9" t="str">
        <f t="shared" si="56"/>
        <v>100405007fertilizante</v>
      </c>
      <c r="M434" s="28" t="str">
        <f t="shared" ref="M434:M505" si="60">+"INSERT INTO categoria VALUES ("&amp;G434&amp;",'"&amp;I434&amp;"','"&amp;J434&amp;"','"&amp;K434&amp;"',"&amp;E434&amp;");"</f>
        <v>INSERT INTO categoria VALUES (100405007,'Fertilizante','Fertilizante-100405007','Fertilizante-100405007 | Prod: Aves-100405 | Sector: Gan-1004 | Industria: AGR - 10',100405);</v>
      </c>
    </row>
    <row r="435" spans="1:13" ht="30.6" x14ac:dyDescent="0.3">
      <c r="A435" s="12">
        <f t="shared" si="57"/>
        <v>10</v>
      </c>
      <c r="B435" s="8" t="str">
        <f>+VLOOKUP(A435,Industria[],2,0)</f>
        <v>Agricultura y Ganadería</v>
      </c>
      <c r="C435" s="12">
        <f t="shared" si="58"/>
        <v>1004</v>
      </c>
      <c r="D435" s="8" t="str">
        <f>+VLOOKUP(C435,Sector[[Id_sector]:[Codigo]],3,0)</f>
        <v>Ganadería</v>
      </c>
      <c r="E435" s="12">
        <f t="shared" si="59"/>
        <v>100405</v>
      </c>
      <c r="F435" s="8" t="str">
        <f>+VLOOKUP(E435,Productos[[Id_producto]:[Codigo]],3,0)</f>
        <v>Avicultura</v>
      </c>
      <c r="G435" s="13">
        <f t="shared" ref="G435:G506" si="61">+E435*1000+H435</f>
        <v>100405008</v>
      </c>
      <c r="H435" s="7">
        <v>8</v>
      </c>
      <c r="I435" s="11" t="s">
        <v>827</v>
      </c>
      <c r="J435" s="11" t="str">
        <f>+Categorias[[#This Row],[Categoría]]&amp;"-"&amp;Categorias[[#This Row],[Id_categoría]]</f>
        <v>Pluma-100405008</v>
      </c>
      <c r="K435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35" s="9" t="str">
        <f t="shared" ref="L435:L457" si="62">+SUBSTITUTE(G435&amp;LOWER(SUBSTITUTE( SUBSTITUTE( SUBSTITUTE( SUBSTITUTE( SUBSTITUTE( SUBSTITUTE( SUBSTITUTE( SUBSTITUTE( SUBSTITUTE( SUBSTITUTE(I435, "á", "a"), "é", "e"), "í", "i"), "ó", "o"), "ú", "u"), "Á", "A"), "É", "E"), "Í", "I"), "Ó", "O"), "Ú", "U"))," ","_")</f>
        <v>100405008pluma</v>
      </c>
      <c r="M435" s="28" t="str">
        <f t="shared" si="60"/>
        <v>INSERT INTO categoria VALUES (100405008,'Pluma','Pluma-100405008','Pluma-100405008 | Prod: Aves-100405 | Sector: Gan-1004 | Industria: AGR - 10',100405);</v>
      </c>
    </row>
    <row r="436" spans="1:13" ht="30.6" x14ac:dyDescent="0.3">
      <c r="A436" s="12">
        <f t="shared" ref="A436:A457" si="63">+A435</f>
        <v>10</v>
      </c>
      <c r="B436" s="8" t="str">
        <f>+VLOOKUP(A436,Industria[],2,0)</f>
        <v>Agricultura y Ganadería</v>
      </c>
      <c r="C436" s="12">
        <f t="shared" ref="C436:C507" si="64">+C435</f>
        <v>1004</v>
      </c>
      <c r="D436" s="8" t="str">
        <f>+VLOOKUP(C436,Sector[[Id_sector]:[Codigo]],3,0)</f>
        <v>Ganadería</v>
      </c>
      <c r="E436" s="12">
        <f t="shared" si="59"/>
        <v>100405</v>
      </c>
      <c r="F436" s="8" t="str">
        <f>+VLOOKUP(E436,Productos[[Id_producto]:[Codigo]],3,0)</f>
        <v>Avicultura</v>
      </c>
      <c r="G436" s="13">
        <f t="shared" si="61"/>
        <v>100405009</v>
      </c>
      <c r="H436" s="7">
        <v>9</v>
      </c>
      <c r="I436" s="11" t="s">
        <v>828</v>
      </c>
      <c r="J436" s="11" t="str">
        <f>+Categorias[[#This Row],[Categoría]]&amp;"-"&amp;Categorias[[#This Row],[Id_categoría]]</f>
        <v>Ganso-100405009</v>
      </c>
      <c r="K436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36" s="9" t="str">
        <f t="shared" si="62"/>
        <v>100405009ganso</v>
      </c>
      <c r="M436" s="28" t="str">
        <f t="shared" si="60"/>
        <v>INSERT INTO categoria VALUES (100405009,'Ganso','Ganso-100405009','Ganso-100405009 | Prod: Aves-100405 | Sector: Gan-1004 | Industria: AGR - 10',100405);</v>
      </c>
    </row>
    <row r="437" spans="1:13" ht="30.6" x14ac:dyDescent="0.3">
      <c r="A437" s="12">
        <f t="shared" si="63"/>
        <v>10</v>
      </c>
      <c r="B437" s="8" t="str">
        <f>+VLOOKUP(A437,Industria[],2,0)</f>
        <v>Agricultura y Ganadería</v>
      </c>
      <c r="C437" s="12">
        <f t="shared" si="64"/>
        <v>1004</v>
      </c>
      <c r="D437" s="8" t="str">
        <f>+VLOOKUP(C437,Sector[[Id_sector]:[Codigo]],3,0)</f>
        <v>Ganadería</v>
      </c>
      <c r="E437" s="12">
        <f t="shared" si="59"/>
        <v>100405</v>
      </c>
      <c r="F437" s="8" t="str">
        <f>+VLOOKUP(E437,Productos[[Id_producto]:[Codigo]],3,0)</f>
        <v>Avicultura</v>
      </c>
      <c r="G437" s="13">
        <f t="shared" si="61"/>
        <v>100405010</v>
      </c>
      <c r="H437" s="7">
        <v>10</v>
      </c>
      <c r="I437" s="11" t="s">
        <v>829</v>
      </c>
      <c r="J437" s="11" t="str">
        <f>+Categorias[[#This Row],[Categoría]]&amp;"-"&amp;Categorias[[#This Row],[Id_categoría]]</f>
        <v>Pava-100405010</v>
      </c>
      <c r="K437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37" s="9" t="str">
        <f t="shared" si="62"/>
        <v>100405010pava</v>
      </c>
      <c r="M437" s="28" t="str">
        <f t="shared" si="60"/>
        <v>INSERT INTO categoria VALUES (100405010,'Pava','Pava-100405010','Pava-100405010 | Prod: Aves-100405 | Sector: Gan-1004 | Industria: AGR - 10',100405);</v>
      </c>
    </row>
    <row r="438" spans="1:13" ht="30.6" x14ac:dyDescent="0.3">
      <c r="A438" s="12">
        <f t="shared" si="63"/>
        <v>10</v>
      </c>
      <c r="B438" s="8" t="str">
        <f>+VLOOKUP(A438,Industria[],2,0)</f>
        <v>Agricultura y Ganadería</v>
      </c>
      <c r="C438" s="12">
        <f t="shared" si="64"/>
        <v>1004</v>
      </c>
      <c r="D438" s="8" t="str">
        <f>+VLOOKUP(C438,Sector[[Id_sector]:[Codigo]],3,0)</f>
        <v>Ganadería</v>
      </c>
      <c r="E438" s="12">
        <f t="shared" si="59"/>
        <v>100405</v>
      </c>
      <c r="F438" s="8" t="str">
        <f>+VLOOKUP(E438,Productos[[Id_producto]:[Codigo]],3,0)</f>
        <v>Avicultura</v>
      </c>
      <c r="G438" s="13">
        <f t="shared" si="61"/>
        <v>100405011</v>
      </c>
      <c r="H438" s="7">
        <v>11</v>
      </c>
      <c r="I438" s="11" t="s">
        <v>830</v>
      </c>
      <c r="J438" s="11" t="str">
        <f>+Categorias[[#This Row],[Categoría]]&amp;"-"&amp;Categorias[[#This Row],[Id_categoría]]</f>
        <v>Pavo Real-100405011</v>
      </c>
      <c r="K438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38" s="9" t="str">
        <f t="shared" si="62"/>
        <v>100405011pavo_real</v>
      </c>
      <c r="M438" s="28" t="str">
        <f t="shared" si="60"/>
        <v>INSERT INTO categoria VALUES (100405011,'Pavo Real','Pavo Real-100405011','Pavo Real-100405011 | Prod: Aves-100405 | Sector: Gan-1004 | Industria: AGR - 10',100405);</v>
      </c>
    </row>
    <row r="439" spans="1:13" ht="30.6" x14ac:dyDescent="0.3">
      <c r="A439" s="12">
        <f t="shared" si="63"/>
        <v>10</v>
      </c>
      <c r="B439" s="8" t="str">
        <f>+VLOOKUP(A439,Industria[],2,0)</f>
        <v>Agricultura y Ganadería</v>
      </c>
      <c r="C439" s="12">
        <f t="shared" si="64"/>
        <v>1004</v>
      </c>
      <c r="D439" s="8" t="str">
        <f>+VLOOKUP(C439,Sector[[Id_sector]:[Codigo]],3,0)</f>
        <v>Ganadería</v>
      </c>
      <c r="E439" s="12">
        <f t="shared" si="59"/>
        <v>100405</v>
      </c>
      <c r="F439" s="8" t="str">
        <f>+VLOOKUP(E439,Productos[[Id_producto]:[Codigo]],3,0)</f>
        <v>Avicultura</v>
      </c>
      <c r="G439" s="13">
        <f t="shared" si="61"/>
        <v>100405012</v>
      </c>
      <c r="H439" s="7">
        <v>12</v>
      </c>
      <c r="I439" s="11" t="s">
        <v>831</v>
      </c>
      <c r="J439" s="11" t="str">
        <f>+Categorias[[#This Row],[Categoría]]&amp;"-"&amp;Categorias[[#This Row],[Id_categoría]]</f>
        <v>Codorniz-100405012</v>
      </c>
      <c r="K439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39" s="9" t="str">
        <f t="shared" si="62"/>
        <v>100405012codorniz</v>
      </c>
      <c r="M439" s="28" t="str">
        <f t="shared" si="60"/>
        <v>INSERT INTO categoria VALUES (100405012,'Codorniz','Codorniz-100405012','Codorniz-100405012 | Prod: Aves-100405 | Sector: Gan-1004 | Industria: AGR - 10',100405);</v>
      </c>
    </row>
    <row r="440" spans="1:13" ht="30.6" x14ac:dyDescent="0.3">
      <c r="A440" s="12">
        <f t="shared" si="63"/>
        <v>10</v>
      </c>
      <c r="B440" s="8" t="str">
        <f>+VLOOKUP(A440,Industria[],2,0)</f>
        <v>Agricultura y Ganadería</v>
      </c>
      <c r="C440" s="12">
        <f t="shared" si="64"/>
        <v>1004</v>
      </c>
      <c r="D440" s="8" t="str">
        <f>+VLOOKUP(C440,Sector[[Id_sector]:[Codigo]],3,0)</f>
        <v>Ganadería</v>
      </c>
      <c r="E440" s="12">
        <f t="shared" si="59"/>
        <v>100405</v>
      </c>
      <c r="F440" s="8" t="str">
        <f>+VLOOKUP(E440,Productos[[Id_producto]:[Codigo]],3,0)</f>
        <v>Avicultura</v>
      </c>
      <c r="G440" s="13">
        <f t="shared" si="61"/>
        <v>100405013</v>
      </c>
      <c r="H440" s="7">
        <v>13</v>
      </c>
      <c r="I440" s="11" t="s">
        <v>832</v>
      </c>
      <c r="J440" s="11" t="str">
        <f>+Categorias[[#This Row],[Categoría]]&amp;"-"&amp;Categorias[[#This Row],[Id_categoría]]</f>
        <v>Faisán-100405013</v>
      </c>
      <c r="K440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40" s="9" t="str">
        <f t="shared" si="62"/>
        <v>100405013faisan</v>
      </c>
      <c r="M440" s="28" t="str">
        <f t="shared" si="60"/>
        <v>INSERT INTO categoria VALUES (100405013,'Faisán','Faisán-100405013','Faisán-100405013 | Prod: Aves-100405 | Sector: Gan-1004 | Industria: AGR - 10',100405);</v>
      </c>
    </row>
    <row r="441" spans="1:13" ht="30.6" x14ac:dyDescent="0.3">
      <c r="A441" s="12">
        <f t="shared" si="63"/>
        <v>10</v>
      </c>
      <c r="B441" s="8" t="str">
        <f>+VLOOKUP(A441,Industria[],2,0)</f>
        <v>Agricultura y Ganadería</v>
      </c>
      <c r="C441" s="12">
        <f t="shared" si="64"/>
        <v>1004</v>
      </c>
      <c r="D441" s="8" t="str">
        <f>+VLOOKUP(C441,Sector[[Id_sector]:[Codigo]],3,0)</f>
        <v>Ganadería</v>
      </c>
      <c r="E441" s="12">
        <f t="shared" si="59"/>
        <v>100405</v>
      </c>
      <c r="F441" s="8" t="str">
        <f>+VLOOKUP(E441,Productos[[Id_producto]:[Codigo]],3,0)</f>
        <v>Avicultura</v>
      </c>
      <c r="G441" s="13">
        <f t="shared" si="61"/>
        <v>100405014</v>
      </c>
      <c r="H441" s="7">
        <v>14</v>
      </c>
      <c r="I441" s="11" t="s">
        <v>833</v>
      </c>
      <c r="J441" s="11" t="str">
        <f>+Categorias[[#This Row],[Categoría]]&amp;"-"&amp;Categorias[[#This Row],[Id_categoría]]</f>
        <v>Perdiz-100405014</v>
      </c>
      <c r="K441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41" s="9" t="str">
        <f t="shared" si="62"/>
        <v>100405014perdiz</v>
      </c>
      <c r="M441" s="28" t="str">
        <f t="shared" si="60"/>
        <v>INSERT INTO categoria VALUES (100405014,'Perdiz','Perdiz-100405014','Perdiz-100405014 | Prod: Aves-100405 | Sector: Gan-1004 | Industria: AGR - 10',100405);</v>
      </c>
    </row>
    <row r="442" spans="1:13" ht="30.6" x14ac:dyDescent="0.3">
      <c r="A442" s="12">
        <f t="shared" si="63"/>
        <v>10</v>
      </c>
      <c r="B442" s="8" t="str">
        <f>+VLOOKUP(A442,Industria[],2,0)</f>
        <v>Agricultura y Ganadería</v>
      </c>
      <c r="C442" s="12">
        <f t="shared" si="64"/>
        <v>1004</v>
      </c>
      <c r="D442" s="8" t="str">
        <f>+VLOOKUP(C442,Sector[[Id_sector]:[Codigo]],3,0)</f>
        <v>Ganadería</v>
      </c>
      <c r="E442" s="12">
        <f t="shared" si="59"/>
        <v>100405</v>
      </c>
      <c r="F442" s="8" t="str">
        <f>+VLOOKUP(E442,Productos[[Id_producto]:[Codigo]],3,0)</f>
        <v>Avicultura</v>
      </c>
      <c r="G442" s="13">
        <f t="shared" si="61"/>
        <v>100405015</v>
      </c>
      <c r="H442" s="7">
        <v>15</v>
      </c>
      <c r="I442" s="11" t="s">
        <v>807</v>
      </c>
      <c r="J442" s="11" t="str">
        <f>+Categorias[[#This Row],[Categoría]]&amp;"-"&amp;Categorias[[#This Row],[Id_categoría]]</f>
        <v>Carne-100405015</v>
      </c>
      <c r="K442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42" s="9" t="str">
        <f t="shared" si="62"/>
        <v>100405015carne</v>
      </c>
      <c r="M442" s="28" t="str">
        <f t="shared" si="60"/>
        <v>INSERT INTO categoria VALUES (100405015,'Carne','Carne-100405015','Carne-100405015 | Prod: Aves-100405 | Sector: Gan-1004 | Industria: AGR - 10',100405);</v>
      </c>
    </row>
    <row r="443" spans="1:13" ht="30.6" x14ac:dyDescent="0.3">
      <c r="A443" s="12">
        <f>+A442</f>
        <v>10</v>
      </c>
      <c r="B443" s="8" t="str">
        <f>+VLOOKUP(A443,Industria[],2,0)</f>
        <v>Agricultura y Ganadería</v>
      </c>
      <c r="C443" s="12">
        <f>+C442</f>
        <v>1004</v>
      </c>
      <c r="D443" s="8" t="str">
        <f>+VLOOKUP(C443,Sector[[Id_sector]:[Codigo]],3,0)</f>
        <v>Ganadería</v>
      </c>
      <c r="E443" s="12">
        <f>+IF(H443=1,E442+1,E442)</f>
        <v>100405</v>
      </c>
      <c r="F443" s="8" t="str">
        <f>+VLOOKUP(E443,Productos[[Id_producto]:[Codigo]],3,0)</f>
        <v>Avicultura</v>
      </c>
      <c r="G443" s="13">
        <f>+E443*1000+H443</f>
        <v>100405016</v>
      </c>
      <c r="H443" s="7">
        <v>16</v>
      </c>
      <c r="I443" s="11" t="s">
        <v>834</v>
      </c>
      <c r="J443" s="40" t="str">
        <f>+Categorias[[#This Row],[Categoría]]&amp;"-"&amp;Categorias[[#This Row],[Id_categoría]]</f>
        <v>Aves de corral-100405016</v>
      </c>
      <c r="K443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43" s="9" t="str">
        <f>+SUBSTITUTE(G443&amp;LOWER(SUBSTITUTE( SUBSTITUTE( SUBSTITUTE( SUBSTITUTE( SUBSTITUTE( SUBSTITUTE( SUBSTITUTE( SUBSTITUTE( SUBSTITUTE( SUBSTITUTE(I443, "á", "a"), "é", "e"), "í", "i"), "ó", "o"), "ú", "u"), "Á", "A"), "É", "E"), "Í", "I"), "Ó", "O"), "Ú", "U"))," ","_")</f>
        <v>100405016aves_de_corral</v>
      </c>
      <c r="M443" s="39" t="str">
        <f>+"INSERT INTO categoria VALUES ("&amp;G443&amp;",'"&amp;I443&amp;"','"&amp;J443&amp;"','"&amp;K443&amp;"',"&amp;E443&amp;");"</f>
        <v>INSERT INTO categoria VALUES (100405016,'Aves de corral','Aves de corral-100405016','Aves de corral-100405016 | Prod: Aves-100405 | Sector: Gan-1004 | Industria: AGR - 10',100405);</v>
      </c>
    </row>
    <row r="444" spans="1:13" ht="30.6" x14ac:dyDescent="0.3">
      <c r="A444" s="12">
        <f>+A442</f>
        <v>10</v>
      </c>
      <c r="B444" s="8" t="str">
        <f>+VLOOKUP(A444,Industria[],2,0)</f>
        <v>Agricultura y Ganadería</v>
      </c>
      <c r="C444" s="12">
        <f>+C442</f>
        <v>1004</v>
      </c>
      <c r="D444" s="8" t="str">
        <f>+VLOOKUP(C444,Sector[[Id_sector]:[Codigo]],3,0)</f>
        <v>Ganadería</v>
      </c>
      <c r="E444" s="12">
        <f>+IF(H444=1,E442+1,E442)</f>
        <v>100406</v>
      </c>
      <c r="F444" s="8" t="str">
        <f>+VLOOKUP(E444,Productos[[Id_producto]:[Codigo]],3,0)</f>
        <v>Equino</v>
      </c>
      <c r="G444" s="13">
        <f t="shared" si="61"/>
        <v>100406001</v>
      </c>
      <c r="H444" s="7">
        <v>1</v>
      </c>
      <c r="I444" s="11" t="s">
        <v>835</v>
      </c>
      <c r="J444" s="11" t="str">
        <f>+Categorias[[#This Row],[Categoría]]&amp;"-"&amp;Categorias[[#This Row],[Id_categoría]]</f>
        <v>Caballo-100406001</v>
      </c>
      <c r="K444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44" s="9" t="str">
        <f t="shared" si="62"/>
        <v>100406001caballo</v>
      </c>
      <c r="M444" s="28" t="str">
        <f t="shared" si="60"/>
        <v>INSERT INTO categoria VALUES (100406001,'Caballo','Caballo-100406001','Caballo-100406001 | Prod: Caballos-100406 | Sector: Gan-1004 | Industria: AGR - 10',100406);</v>
      </c>
    </row>
    <row r="445" spans="1:13" ht="30.6" x14ac:dyDescent="0.3">
      <c r="A445" s="12">
        <f t="shared" si="63"/>
        <v>10</v>
      </c>
      <c r="B445" s="8" t="str">
        <f>+VLOOKUP(A445,Industria[],2,0)</f>
        <v>Agricultura y Ganadería</v>
      </c>
      <c r="C445" s="12">
        <f t="shared" si="64"/>
        <v>1004</v>
      </c>
      <c r="D445" s="8" t="str">
        <f>+VLOOKUP(C445,Sector[[Id_sector]:[Codigo]],3,0)</f>
        <v>Ganadería</v>
      </c>
      <c r="E445" s="12">
        <f t="shared" si="59"/>
        <v>100406</v>
      </c>
      <c r="F445" s="8" t="str">
        <f>+VLOOKUP(E445,Productos[[Id_producto]:[Codigo]],3,0)</f>
        <v>Equino</v>
      </c>
      <c r="G445" s="13">
        <f t="shared" si="61"/>
        <v>100406002</v>
      </c>
      <c r="H445" s="7">
        <v>2</v>
      </c>
      <c r="I445" s="11" t="s">
        <v>836</v>
      </c>
      <c r="J445" s="11" t="str">
        <f>+Categorias[[#This Row],[Categoría]]&amp;"-"&amp;Categorias[[#This Row],[Id_categoría]]</f>
        <v>Yegua-100406002</v>
      </c>
      <c r="K445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45" s="9" t="str">
        <f t="shared" si="62"/>
        <v>100406002yegua</v>
      </c>
      <c r="M445" s="28" t="str">
        <f t="shared" si="60"/>
        <v>INSERT INTO categoria VALUES (100406002,'Yegua','Yegua-100406002','Yegua-100406002 | Prod: Caballos-100406 | Sector: Gan-1004 | Industria: AGR - 10',100406);</v>
      </c>
    </row>
    <row r="446" spans="1:13" ht="30.6" x14ac:dyDescent="0.3">
      <c r="A446" s="12">
        <f t="shared" si="63"/>
        <v>10</v>
      </c>
      <c r="B446" s="8" t="str">
        <f>+VLOOKUP(A446,Industria[],2,0)</f>
        <v>Agricultura y Ganadería</v>
      </c>
      <c r="C446" s="12">
        <f t="shared" si="64"/>
        <v>1004</v>
      </c>
      <c r="D446" s="8" t="str">
        <f>+VLOOKUP(C446,Sector[[Id_sector]:[Codigo]],3,0)</f>
        <v>Ganadería</v>
      </c>
      <c r="E446" s="12">
        <f t="shared" ref="E446:E516" si="65">+IF(H446=1,E445+1,E445)</f>
        <v>100406</v>
      </c>
      <c r="F446" s="8" t="str">
        <f>+VLOOKUP(E446,Productos[[Id_producto]:[Codigo]],3,0)</f>
        <v>Equino</v>
      </c>
      <c r="G446" s="13">
        <f t="shared" si="61"/>
        <v>100406003</v>
      </c>
      <c r="H446" s="7">
        <v>3</v>
      </c>
      <c r="I446" s="11" t="s">
        <v>837</v>
      </c>
      <c r="J446" s="11" t="str">
        <f>+Categorias[[#This Row],[Categoría]]&amp;"-"&amp;Categorias[[#This Row],[Id_categoría]]</f>
        <v>Potrillo-100406003</v>
      </c>
      <c r="K446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46" s="9" t="str">
        <f t="shared" si="62"/>
        <v>100406003potrillo</v>
      </c>
      <c r="M446" s="28" t="str">
        <f t="shared" si="60"/>
        <v>INSERT INTO categoria VALUES (100406003,'Potrillo','Potrillo-100406003','Potrillo-100406003 | Prod: Caballos-100406 | Sector: Gan-1004 | Industria: AGR - 10',100406);</v>
      </c>
    </row>
    <row r="447" spans="1:13" ht="30.6" x14ac:dyDescent="0.3">
      <c r="A447" s="12">
        <f t="shared" si="63"/>
        <v>10</v>
      </c>
      <c r="B447" s="8" t="str">
        <f>+VLOOKUP(A447,Industria[],2,0)</f>
        <v>Agricultura y Ganadería</v>
      </c>
      <c r="C447" s="12">
        <f t="shared" si="64"/>
        <v>1004</v>
      </c>
      <c r="D447" s="8" t="str">
        <f>+VLOOKUP(C447,Sector[[Id_sector]:[Codigo]],3,0)</f>
        <v>Ganadería</v>
      </c>
      <c r="E447" s="12">
        <f t="shared" si="65"/>
        <v>100406</v>
      </c>
      <c r="F447" s="8" t="str">
        <f>+VLOOKUP(E447,Productos[[Id_producto]:[Codigo]],3,0)</f>
        <v>Equino</v>
      </c>
      <c r="G447" s="13">
        <f t="shared" si="61"/>
        <v>100406004</v>
      </c>
      <c r="H447" s="7">
        <v>4</v>
      </c>
      <c r="I447" s="11" t="s">
        <v>838</v>
      </c>
      <c r="J447" s="11" t="str">
        <f>+Categorias[[#This Row],[Categoría]]&amp;"-"&amp;Categorias[[#This Row],[Id_categoría]]</f>
        <v>Asno o burro-100406004</v>
      </c>
      <c r="K447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47" s="9" t="str">
        <f t="shared" si="62"/>
        <v>100406004asno_o_burro</v>
      </c>
      <c r="M447" s="28" t="str">
        <f t="shared" si="60"/>
        <v>INSERT INTO categoria VALUES (100406004,'Asno o burro','Asno o burro-100406004','Asno o burro-100406004 | Prod: Caballos-100406 | Sector: Gan-1004 | Industria: AGR - 10',100406);</v>
      </c>
    </row>
    <row r="448" spans="1:13" ht="30.6" x14ac:dyDescent="0.3">
      <c r="A448" s="12">
        <f t="shared" si="63"/>
        <v>10</v>
      </c>
      <c r="B448" s="8" t="str">
        <f>+VLOOKUP(A448,Industria[],2,0)</f>
        <v>Agricultura y Ganadería</v>
      </c>
      <c r="C448" s="12">
        <f t="shared" si="64"/>
        <v>1004</v>
      </c>
      <c r="D448" s="8" t="str">
        <f>+VLOOKUP(C448,Sector[[Id_sector]:[Codigo]],3,0)</f>
        <v>Ganadería</v>
      </c>
      <c r="E448" s="12">
        <f t="shared" si="65"/>
        <v>100406</v>
      </c>
      <c r="F448" s="8" t="str">
        <f>+VLOOKUP(E448,Productos[[Id_producto]:[Codigo]],3,0)</f>
        <v>Equino</v>
      </c>
      <c r="G448" s="13">
        <f t="shared" si="61"/>
        <v>100406005</v>
      </c>
      <c r="H448" s="7">
        <v>5</v>
      </c>
      <c r="I448" s="11" t="s">
        <v>839</v>
      </c>
      <c r="J448" s="11" t="str">
        <f>+Categorias[[#This Row],[Categoría]]&amp;"-"&amp;Categorias[[#This Row],[Id_categoría]]</f>
        <v>Cebra-100406005</v>
      </c>
      <c r="K448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48" s="9" t="str">
        <f t="shared" si="62"/>
        <v>100406005cebra</v>
      </c>
      <c r="M448" s="28" t="str">
        <f t="shared" si="60"/>
        <v>INSERT INTO categoria VALUES (100406005,'Cebra','Cebra-100406005','Cebra-100406005 | Prod: Caballos-100406 | Sector: Gan-1004 | Industria: AGR - 10',100406);</v>
      </c>
    </row>
    <row r="449" spans="1:13" ht="30.6" x14ac:dyDescent="0.3">
      <c r="A449" s="12">
        <f t="shared" si="63"/>
        <v>10</v>
      </c>
      <c r="B449" s="8" t="str">
        <f>+VLOOKUP(A449,Industria[],2,0)</f>
        <v>Agricultura y Ganadería</v>
      </c>
      <c r="C449" s="12">
        <f t="shared" si="64"/>
        <v>1004</v>
      </c>
      <c r="D449" s="8" t="str">
        <f>+VLOOKUP(C449,Sector[[Id_sector]:[Codigo]],3,0)</f>
        <v>Ganadería</v>
      </c>
      <c r="E449" s="12">
        <f t="shared" si="65"/>
        <v>100406</v>
      </c>
      <c r="F449" s="8" t="str">
        <f>+VLOOKUP(E449,Productos[[Id_producto]:[Codigo]],3,0)</f>
        <v>Equino</v>
      </c>
      <c r="G449" s="13">
        <f t="shared" si="61"/>
        <v>100406006</v>
      </c>
      <c r="H449" s="7">
        <v>6</v>
      </c>
      <c r="I449" s="11" t="s">
        <v>840</v>
      </c>
      <c r="J449" s="11" t="str">
        <f>+Categorias[[#This Row],[Categoría]]&amp;"-"&amp;Categorias[[#This Row],[Id_categoría]]</f>
        <v>Mula-100406006</v>
      </c>
      <c r="K449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49" s="9" t="str">
        <f t="shared" si="62"/>
        <v>100406006mula</v>
      </c>
      <c r="M449" s="28" t="str">
        <f t="shared" si="60"/>
        <v>INSERT INTO categoria VALUES (100406006,'Mula','Mula-100406006','Mula-100406006 | Prod: Caballos-100406 | Sector: Gan-1004 | Industria: AGR - 10',100406);</v>
      </c>
    </row>
    <row r="450" spans="1:13" ht="30.6" x14ac:dyDescent="0.3">
      <c r="A450" s="12">
        <f t="shared" si="63"/>
        <v>10</v>
      </c>
      <c r="B450" s="8" t="str">
        <f>+VLOOKUP(A450,Industria[],2,0)</f>
        <v>Agricultura y Ganadería</v>
      </c>
      <c r="C450" s="12">
        <f t="shared" si="64"/>
        <v>1004</v>
      </c>
      <c r="D450" s="8" t="str">
        <f>+VLOOKUP(C450,Sector[[Id_sector]:[Codigo]],3,0)</f>
        <v>Ganadería</v>
      </c>
      <c r="E450" s="12">
        <f t="shared" si="65"/>
        <v>100406</v>
      </c>
      <c r="F450" s="8" t="str">
        <f>+VLOOKUP(E450,Productos[[Id_producto]:[Codigo]],3,0)</f>
        <v>Equino</v>
      </c>
      <c r="G450" s="13">
        <f t="shared" si="61"/>
        <v>100406007</v>
      </c>
      <c r="H450" s="7">
        <v>7</v>
      </c>
      <c r="I450" s="11" t="s">
        <v>807</v>
      </c>
      <c r="J450" s="11" t="str">
        <f>+Categorias[[#This Row],[Categoría]]&amp;"-"&amp;Categorias[[#This Row],[Id_categoría]]</f>
        <v>Carne-100406007</v>
      </c>
      <c r="K450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50" s="9" t="str">
        <f t="shared" si="62"/>
        <v>100406007carne</v>
      </c>
      <c r="M450" s="28" t="str">
        <f t="shared" si="60"/>
        <v>INSERT INTO categoria VALUES (100406007,'Carne','Carne-100406007','Carne-100406007 | Prod: Caballos-100406 | Sector: Gan-1004 | Industria: AGR - 10',100406);</v>
      </c>
    </row>
    <row r="451" spans="1:13" ht="30.6" x14ac:dyDescent="0.3">
      <c r="A451" s="12">
        <f t="shared" si="63"/>
        <v>10</v>
      </c>
      <c r="B451" s="8" t="str">
        <f>+VLOOKUP(A451,Industria[],2,0)</f>
        <v>Agricultura y Ganadería</v>
      </c>
      <c r="C451" s="12">
        <f t="shared" si="64"/>
        <v>1004</v>
      </c>
      <c r="D451" s="8" t="str">
        <f>+VLOOKUP(C451,Sector[[Id_sector]:[Codigo]],3,0)</f>
        <v>Ganadería</v>
      </c>
      <c r="E451" s="12">
        <f t="shared" si="65"/>
        <v>100406</v>
      </c>
      <c r="F451" s="8" t="str">
        <f>+VLOOKUP(E451,Productos[[Id_producto]:[Codigo]],3,0)</f>
        <v>Equino</v>
      </c>
      <c r="G451" s="13">
        <f t="shared" si="61"/>
        <v>100406008</v>
      </c>
      <c r="H451" s="7">
        <v>8</v>
      </c>
      <c r="I451" s="11" t="s">
        <v>841</v>
      </c>
      <c r="J451" s="11" t="str">
        <f>+Categorias[[#This Row],[Categoría]]&amp;"-"&amp;Categorias[[#This Row],[Id_categoría]]</f>
        <v>Crin-100406008</v>
      </c>
      <c r="K451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51" s="9" t="str">
        <f t="shared" si="62"/>
        <v>100406008crin</v>
      </c>
      <c r="M451" s="28" t="str">
        <f t="shared" si="60"/>
        <v>INSERT INTO categoria VALUES (100406008,'Crin','Crin-100406008','Crin-100406008 | Prod: Caballos-100406 | Sector: Gan-1004 | Industria: AGR - 10',100406);</v>
      </c>
    </row>
    <row r="452" spans="1:13" ht="30.6" x14ac:dyDescent="0.3">
      <c r="A452" s="12">
        <f t="shared" si="63"/>
        <v>10</v>
      </c>
      <c r="B452" s="8" t="str">
        <f>+VLOOKUP(A452,Industria[],2,0)</f>
        <v>Agricultura y Ganadería</v>
      </c>
      <c r="C452" s="12">
        <f t="shared" si="64"/>
        <v>1004</v>
      </c>
      <c r="D452" s="8" t="str">
        <f>+VLOOKUP(C452,Sector[[Id_sector]:[Codigo]],3,0)</f>
        <v>Ganadería</v>
      </c>
      <c r="E452" s="12">
        <f t="shared" si="65"/>
        <v>100406</v>
      </c>
      <c r="F452" s="8" t="str">
        <f>+VLOOKUP(E452,Productos[[Id_producto]:[Codigo]],3,0)</f>
        <v>Equino</v>
      </c>
      <c r="G452" s="13">
        <f t="shared" si="61"/>
        <v>100406009</v>
      </c>
      <c r="H452" s="7">
        <v>9</v>
      </c>
      <c r="I452" s="11" t="s">
        <v>808</v>
      </c>
      <c r="J452" s="11" t="str">
        <f>+Categorias[[#This Row],[Categoría]]&amp;"-"&amp;Categorias[[#This Row],[Id_categoría]]</f>
        <v>Fertilizante-100406009</v>
      </c>
      <c r="K452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52" s="9" t="str">
        <f t="shared" si="62"/>
        <v>100406009fertilizante</v>
      </c>
      <c r="M452" s="28" t="str">
        <f t="shared" si="60"/>
        <v>INSERT INTO categoria VALUES (100406009,'Fertilizante','Fertilizante-100406009','Fertilizante-100406009 | Prod: Caballos-100406 | Sector: Gan-1004 | Industria: AGR - 10',100406);</v>
      </c>
    </row>
    <row r="453" spans="1:13" ht="30.6" x14ac:dyDescent="0.3">
      <c r="A453" s="12">
        <f t="shared" si="63"/>
        <v>10</v>
      </c>
      <c r="B453" s="8" t="str">
        <f>+VLOOKUP(A453,Industria[],2,0)</f>
        <v>Agricultura y Ganadería</v>
      </c>
      <c r="C453" s="12">
        <f t="shared" si="64"/>
        <v>1004</v>
      </c>
      <c r="D453" s="8" t="str">
        <f>+VLOOKUP(C453,Sector[[Id_sector]:[Codigo]],3,0)</f>
        <v>Ganadería</v>
      </c>
      <c r="E453" s="12">
        <f t="shared" si="65"/>
        <v>100407</v>
      </c>
      <c r="F453" s="8" t="str">
        <f>+VLOOKUP(E453,Productos[[Id_producto]:[Codigo]],3,0)</f>
        <v>Cunicultura</v>
      </c>
      <c r="G453" s="13">
        <f t="shared" si="61"/>
        <v>100407001</v>
      </c>
      <c r="H453" s="7">
        <v>1</v>
      </c>
      <c r="I453" s="11" t="s">
        <v>842</v>
      </c>
      <c r="J453" s="11" t="str">
        <f>+Categorias[[#This Row],[Categoría]]&amp;"-"&amp;Categorias[[#This Row],[Id_categoría]]</f>
        <v>Conejo-100407001</v>
      </c>
      <c r="K453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53" s="9" t="str">
        <f t="shared" si="62"/>
        <v>100407001conejo</v>
      </c>
      <c r="M453" s="28" t="str">
        <f t="shared" si="60"/>
        <v>INSERT INTO categoria VALUES (100407001,'Conejo','Conejo-100407001','Conejo-100407001 | Prod: Conejos-100407 | Sector: Gan-1004 | Industria: AGR - 10',100407);</v>
      </c>
    </row>
    <row r="454" spans="1:13" ht="30.6" x14ac:dyDescent="0.3">
      <c r="A454" s="12">
        <f t="shared" si="63"/>
        <v>10</v>
      </c>
      <c r="B454" s="8" t="str">
        <f>+VLOOKUP(A454,Industria[],2,0)</f>
        <v>Agricultura y Ganadería</v>
      </c>
      <c r="C454" s="12">
        <f t="shared" si="64"/>
        <v>1004</v>
      </c>
      <c r="D454" s="8" t="str">
        <f>+VLOOKUP(C454,Sector[[Id_sector]:[Codigo]],3,0)</f>
        <v>Ganadería</v>
      </c>
      <c r="E454" s="12">
        <f t="shared" si="65"/>
        <v>100407</v>
      </c>
      <c r="F454" s="8" t="str">
        <f>+VLOOKUP(E454,Productos[[Id_producto]:[Codigo]],3,0)</f>
        <v>Cunicultura</v>
      </c>
      <c r="G454" s="13">
        <f t="shared" si="61"/>
        <v>100407002</v>
      </c>
      <c r="H454" s="7">
        <v>2</v>
      </c>
      <c r="I454" s="11" t="s">
        <v>807</v>
      </c>
      <c r="J454" s="11" t="str">
        <f>+Categorias[[#This Row],[Categoría]]&amp;"-"&amp;Categorias[[#This Row],[Id_categoría]]</f>
        <v>Carne-100407002</v>
      </c>
      <c r="K454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54" s="9" t="str">
        <f t="shared" si="62"/>
        <v>100407002carne</v>
      </c>
      <c r="M454" s="28" t="str">
        <f t="shared" si="60"/>
        <v>INSERT INTO categoria VALUES (100407002,'Carne','Carne-100407002','Carne-100407002 | Prod: Conejos-100407 | Sector: Gan-1004 | Industria: AGR - 10',100407);</v>
      </c>
    </row>
    <row r="455" spans="1:13" ht="30.6" x14ac:dyDescent="0.3">
      <c r="A455" s="12">
        <f t="shared" si="63"/>
        <v>10</v>
      </c>
      <c r="B455" s="8" t="str">
        <f>+VLOOKUP(A455,Industria[],2,0)</f>
        <v>Agricultura y Ganadería</v>
      </c>
      <c r="C455" s="12">
        <f t="shared" si="64"/>
        <v>1004</v>
      </c>
      <c r="D455" s="8" t="str">
        <f>+VLOOKUP(C455,Sector[[Id_sector]:[Codigo]],3,0)</f>
        <v>Ganadería</v>
      </c>
      <c r="E455" s="12">
        <f t="shared" si="65"/>
        <v>100407</v>
      </c>
      <c r="F455" s="8" t="str">
        <f>+VLOOKUP(E455,Productos[[Id_producto]:[Codigo]],3,0)</f>
        <v>Cunicultura</v>
      </c>
      <c r="G455" s="13">
        <f t="shared" si="61"/>
        <v>100407003</v>
      </c>
      <c r="H455" s="7">
        <v>3</v>
      </c>
      <c r="I455" s="11" t="s">
        <v>843</v>
      </c>
      <c r="J455" s="11" t="str">
        <f>+Categorias[[#This Row],[Categoría]]&amp;"-"&amp;Categorias[[#This Row],[Id_categoría]]</f>
        <v>Coneja-100407003</v>
      </c>
      <c r="K455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55" s="9" t="str">
        <f t="shared" si="62"/>
        <v>100407003coneja</v>
      </c>
      <c r="M455" s="28" t="str">
        <f t="shared" si="60"/>
        <v>INSERT INTO categoria VALUES (100407003,'Coneja','Coneja-100407003','Coneja-100407003 | Prod: Conejos-100407 | Sector: Gan-1004 | Industria: AGR - 10',100407);</v>
      </c>
    </row>
    <row r="456" spans="1:13" ht="30.6" x14ac:dyDescent="0.3">
      <c r="A456" s="12">
        <f t="shared" si="63"/>
        <v>10</v>
      </c>
      <c r="B456" s="8" t="str">
        <f>+VLOOKUP(A456,Industria[],2,0)</f>
        <v>Agricultura y Ganadería</v>
      </c>
      <c r="C456" s="12">
        <f t="shared" si="64"/>
        <v>1004</v>
      </c>
      <c r="D456" s="8" t="str">
        <f>+VLOOKUP(C456,Sector[[Id_sector]:[Codigo]],3,0)</f>
        <v>Ganadería</v>
      </c>
      <c r="E456" s="12">
        <f t="shared" si="65"/>
        <v>100407</v>
      </c>
      <c r="F456" s="8" t="str">
        <f>+VLOOKUP(E456,Productos[[Id_producto]:[Codigo]],3,0)</f>
        <v>Cunicultura</v>
      </c>
      <c r="G456" s="13">
        <f t="shared" si="61"/>
        <v>100407004</v>
      </c>
      <c r="H456" s="7">
        <v>4</v>
      </c>
      <c r="I456" s="11" t="s">
        <v>844</v>
      </c>
      <c r="J456" s="11" t="str">
        <f>+Categorias[[#This Row],[Categoría]]&amp;"-"&amp;Categorias[[#This Row],[Id_categoría]]</f>
        <v>Gazapo-100407004</v>
      </c>
      <c r="K456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56" s="9" t="str">
        <f t="shared" si="62"/>
        <v>100407004gazapo</v>
      </c>
      <c r="M456" s="28" t="str">
        <f t="shared" si="60"/>
        <v>INSERT INTO categoria VALUES (100407004,'Gazapo','Gazapo-100407004','Gazapo-100407004 | Prod: Conejos-100407 | Sector: Gan-1004 | Industria: AGR - 10',100407);</v>
      </c>
    </row>
    <row r="457" spans="1:13" ht="30.6" x14ac:dyDescent="0.3">
      <c r="A457" s="12">
        <f t="shared" si="63"/>
        <v>10</v>
      </c>
      <c r="B457" s="8" t="str">
        <f>+VLOOKUP(A457,Industria[],2,0)</f>
        <v>Agricultura y Ganadería</v>
      </c>
      <c r="C457" s="12">
        <f t="shared" si="64"/>
        <v>1004</v>
      </c>
      <c r="D457" s="8" t="str">
        <f>+VLOOKUP(C457,Sector[[Id_sector]:[Codigo]],3,0)</f>
        <v>Ganadería</v>
      </c>
      <c r="E457" s="12">
        <f t="shared" si="65"/>
        <v>100407</v>
      </c>
      <c r="F457" s="8" t="str">
        <f>+VLOOKUP(E457,Productos[[Id_producto]:[Codigo]],3,0)</f>
        <v>Cunicultura</v>
      </c>
      <c r="G457" s="13">
        <f t="shared" si="61"/>
        <v>100407005</v>
      </c>
      <c r="H457" s="7">
        <v>5</v>
      </c>
      <c r="I457" s="11" t="s">
        <v>845</v>
      </c>
      <c r="J457" s="11" t="str">
        <f>+Categorias[[#This Row],[Categoría]]&amp;"-"&amp;Categorias[[#This Row],[Id_categoría]]</f>
        <v>Piel-100407005</v>
      </c>
      <c r="K457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57" s="9" t="str">
        <f t="shared" si="62"/>
        <v>100407005piel</v>
      </c>
      <c r="M457" s="28" t="str">
        <f t="shared" si="60"/>
        <v>INSERT INTO categoria VALUES (100407005,'Piel','Piel-100407005','Piel-100407005 | Prod: Conejos-100407 | Sector: Gan-1004 | Industria: AGR - 10',100407);</v>
      </c>
    </row>
    <row r="458" spans="1:13" ht="30.6" x14ac:dyDescent="0.3">
      <c r="A458" s="12">
        <f>+A457</f>
        <v>10</v>
      </c>
      <c r="B458" s="8" t="str">
        <f>+VLOOKUP(A458,Industria[],2,0)</f>
        <v>Agricultura y Ganadería</v>
      </c>
      <c r="C458" s="12">
        <f>+C457</f>
        <v>1004</v>
      </c>
      <c r="D458" s="8" t="str">
        <f>+VLOOKUP(C458,Sector[[Id_sector]:[Codigo]],3,0)</f>
        <v>Ganadería</v>
      </c>
      <c r="E458" s="12">
        <f t="shared" si="65"/>
        <v>100408</v>
      </c>
      <c r="F458" s="8" t="str">
        <f>+VLOOKUP(E458,Productos[[Id_producto]:[Codigo]],3,0)</f>
        <v>Otros animales</v>
      </c>
      <c r="G458" s="13">
        <f t="shared" ref="G458:G464" si="66">+E458*1000+H458</f>
        <v>100408001</v>
      </c>
      <c r="H458" s="7">
        <v>1</v>
      </c>
      <c r="I458" s="11" t="s">
        <v>167</v>
      </c>
      <c r="J458" s="40" t="str">
        <f>+Categorias[[#This Row],[Categoría]]&amp;"-"&amp;Categorias[[#This Row],[Id_categoría]]</f>
        <v>Otros animales-100408001</v>
      </c>
      <c r="K458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58" s="9" t="str">
        <f t="shared" ref="L458:L464" si="67">+SUBSTITUTE(G458&amp;LOWER(SUBSTITUTE( SUBSTITUTE( SUBSTITUTE( SUBSTITUTE( SUBSTITUTE( SUBSTITUTE( SUBSTITUTE( SUBSTITUTE( SUBSTITUTE( SUBSTITUTE(I458, "á", "a"), "é", "e"), "í", "i"), "ó", "o"), "ú", "u"), "Á", "A"), "É", "E"), "Í", "I"), "Ó", "O"), "Ú", "U"))," ","_")</f>
        <v>100408001otros_animales</v>
      </c>
      <c r="M458" s="39" t="str">
        <f t="shared" ref="M458:M464" si="68">+"INSERT INTO categoria VALUES ("&amp;G458&amp;",'"&amp;I458&amp;"','"&amp;J458&amp;"','"&amp;K458&amp;"',"&amp;E458&amp;");"</f>
        <v>INSERT INTO categoria VALUES (100408001,'Otros animales','Otros animales-100408001','Otros animales-100408001 | Prod: Ganadera-100408 | Sector: Gan-1004 | Industria: AGR - 10',100408);</v>
      </c>
    </row>
    <row r="459" spans="1:13" ht="30.6" x14ac:dyDescent="0.3">
      <c r="A459" s="12">
        <f>+A457</f>
        <v>10</v>
      </c>
      <c r="B459" s="8" t="str">
        <f>+VLOOKUP(A459,Industria[],2,0)</f>
        <v>Agricultura y Ganadería</v>
      </c>
      <c r="C459" s="12">
        <f>+C457</f>
        <v>1004</v>
      </c>
      <c r="D459" s="8" t="str">
        <f>+VLOOKUP(C459,Sector[[Id_sector]:[Codigo]],3,0)</f>
        <v>Ganadería</v>
      </c>
      <c r="E459" s="12">
        <f t="shared" si="65"/>
        <v>100409</v>
      </c>
      <c r="F459" s="8" t="str">
        <f>+VLOOKUP(E459,Productos[[Id_producto]:[Codigo]],3,0)</f>
        <v>Apicultura</v>
      </c>
      <c r="G459" s="13">
        <f t="shared" si="66"/>
        <v>100409001</v>
      </c>
      <c r="H459" s="7">
        <v>1</v>
      </c>
      <c r="I459" s="11" t="s">
        <v>169</v>
      </c>
      <c r="J459" s="40" t="str">
        <f>+Categorias[[#This Row],[Categoría]]&amp;"-"&amp;Categorias[[#This Row],[Id_categoría]]</f>
        <v>Apicultura-100409001</v>
      </c>
      <c r="K459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59" s="9" t="str">
        <f t="shared" si="67"/>
        <v>100409001apicultura</v>
      </c>
      <c r="M459" s="39" t="str">
        <f t="shared" si="68"/>
        <v>INSERT INTO categoria VALUES (100409001,'Apicultura','Apicultura-100409001','Apicultura-100409001 | Prod: Abejas-100409 | Sector: Gan-1004 | Industria: AGR - 10',100409);</v>
      </c>
    </row>
    <row r="460" spans="1:13" ht="30.6" x14ac:dyDescent="0.3">
      <c r="A460" s="12">
        <f>+A457</f>
        <v>10</v>
      </c>
      <c r="B460" s="8" t="str">
        <f>+VLOOKUP(A460,Industria[],2,0)</f>
        <v>Agricultura y Ganadería</v>
      </c>
      <c r="C460" s="12">
        <f>+C457</f>
        <v>1004</v>
      </c>
      <c r="D460" s="8" t="str">
        <f>+VLOOKUP(C460,Sector[[Id_sector]:[Codigo]],3,0)</f>
        <v>Ganadería</v>
      </c>
      <c r="E460" s="12">
        <f t="shared" si="65"/>
        <v>100409</v>
      </c>
      <c r="F460" s="8" t="str">
        <f>+VLOOKUP(E460,Productos[[Id_producto]:[Codigo]],3,0)</f>
        <v>Apicultura</v>
      </c>
      <c r="G460" s="13">
        <f t="shared" si="66"/>
        <v>100409002</v>
      </c>
      <c r="H460" s="7">
        <v>2</v>
      </c>
      <c r="I460" s="11" t="s">
        <v>846</v>
      </c>
      <c r="J460" s="40" t="str">
        <f>+Categorias[[#This Row],[Categoría]]&amp;"-"&amp;Categorias[[#This Row],[Id_categoría]]</f>
        <v>Miel-100409002</v>
      </c>
      <c r="K460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60" s="9" t="str">
        <f t="shared" si="67"/>
        <v>100409002miel</v>
      </c>
      <c r="M460" s="39" t="str">
        <f t="shared" si="68"/>
        <v>INSERT INTO categoria VALUES (100409002,'Miel','Miel-100409002','Miel-100409002 | Prod: Abejas-100409 | Sector: Gan-1004 | Industria: AGR - 10',100409);</v>
      </c>
    </row>
    <row r="461" spans="1:13" ht="30.6" x14ac:dyDescent="0.3">
      <c r="A461" s="12">
        <f>+A457</f>
        <v>10</v>
      </c>
      <c r="B461" s="8" t="str">
        <f>+VLOOKUP(A461,Industria[],2,0)</f>
        <v>Agricultura y Ganadería</v>
      </c>
      <c r="C461" s="12">
        <f>+C457</f>
        <v>1004</v>
      </c>
      <c r="D461" s="8" t="str">
        <f>+VLOOKUP(C461,Sector[[Id_sector]:[Codigo]],3,0)</f>
        <v>Ganadería</v>
      </c>
      <c r="E461" s="12">
        <f t="shared" si="65"/>
        <v>100409</v>
      </c>
      <c r="F461" s="8" t="str">
        <f>+VLOOKUP(E461,Productos[[Id_producto]:[Codigo]],3,0)</f>
        <v>Apicultura</v>
      </c>
      <c r="G461" s="13">
        <f t="shared" si="66"/>
        <v>100409003</v>
      </c>
      <c r="H461" s="7">
        <v>3</v>
      </c>
      <c r="I461" s="11" t="s">
        <v>847</v>
      </c>
      <c r="J461" s="40" t="str">
        <f>+Categorias[[#This Row],[Categoría]]&amp;"-"&amp;Categorias[[#This Row],[Id_categoría]]</f>
        <v>Cera-100409003</v>
      </c>
      <c r="K461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61" s="9" t="str">
        <f t="shared" si="67"/>
        <v>100409003cera</v>
      </c>
      <c r="M461" s="39" t="str">
        <f t="shared" si="68"/>
        <v>INSERT INTO categoria VALUES (100409003,'Cera','Cera-100409003','Cera-100409003 | Prod: Abejas-100409 | Sector: Gan-1004 | Industria: AGR - 10',100409);</v>
      </c>
    </row>
    <row r="462" spans="1:13" ht="30.6" x14ac:dyDescent="0.3">
      <c r="A462" s="12">
        <f>+A457</f>
        <v>10</v>
      </c>
      <c r="B462" s="8" t="str">
        <f>+VLOOKUP(A462,Industria[],2,0)</f>
        <v>Agricultura y Ganadería</v>
      </c>
      <c r="C462" s="12">
        <f>+C457</f>
        <v>1004</v>
      </c>
      <c r="D462" s="8" t="str">
        <f>+VLOOKUP(C462,Sector[[Id_sector]:[Codigo]],3,0)</f>
        <v>Ganadería</v>
      </c>
      <c r="E462" s="12">
        <f t="shared" si="65"/>
        <v>100409</v>
      </c>
      <c r="F462" s="8" t="str">
        <f>+VLOOKUP(E462,Productos[[Id_producto]:[Codigo]],3,0)</f>
        <v>Apicultura</v>
      </c>
      <c r="G462" s="13">
        <f t="shared" si="66"/>
        <v>100409004</v>
      </c>
      <c r="H462" s="7">
        <v>4</v>
      </c>
      <c r="I462" s="11" t="s">
        <v>848</v>
      </c>
      <c r="J462" s="40" t="str">
        <f>+Categorias[[#This Row],[Categoría]]&amp;"-"&amp;Categorias[[#This Row],[Id_categoría]]</f>
        <v>Polen-100409004</v>
      </c>
      <c r="K462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62" s="9" t="str">
        <f t="shared" si="67"/>
        <v>100409004polen</v>
      </c>
      <c r="M462" s="39" t="str">
        <f t="shared" si="68"/>
        <v>INSERT INTO categoria VALUES (100409004,'Polen','Polen-100409004','Polen-100409004 | Prod: Abejas-100409 | Sector: Gan-1004 | Industria: AGR - 10',100409);</v>
      </c>
    </row>
    <row r="463" spans="1:13" ht="30.6" x14ac:dyDescent="0.3">
      <c r="A463" s="12">
        <f>+A462</f>
        <v>10</v>
      </c>
      <c r="B463" s="8" t="str">
        <f>+VLOOKUP(A463,Industria[],2,0)</f>
        <v>Agricultura y Ganadería</v>
      </c>
      <c r="C463" s="12">
        <f>+C462</f>
        <v>1004</v>
      </c>
      <c r="D463" s="8" t="str">
        <f>+VLOOKUP(C463,Sector[[Id_sector]:[Codigo]],3,0)</f>
        <v>Ganadería</v>
      </c>
      <c r="E463" s="12">
        <f>+IF(H463=1,E462+1,E462)</f>
        <v>100409</v>
      </c>
      <c r="F463" s="8" t="str">
        <f>+VLOOKUP(E463,Productos[[Id_producto]:[Codigo]],3,0)</f>
        <v>Apicultura</v>
      </c>
      <c r="G463" s="13">
        <f t="shared" si="66"/>
        <v>100409005</v>
      </c>
      <c r="H463" s="7">
        <v>5</v>
      </c>
      <c r="I463" s="11" t="s">
        <v>849</v>
      </c>
      <c r="J463" s="40" t="str">
        <f>+Categorias[[#This Row],[Categoría]]&amp;"-"&amp;Categorias[[#This Row],[Id_categoría]]</f>
        <v>Propóleo-100409005</v>
      </c>
      <c r="K463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63" s="9" t="str">
        <f t="shared" si="67"/>
        <v>100409005propoleo</v>
      </c>
      <c r="M463" s="39" t="str">
        <f t="shared" si="68"/>
        <v>INSERT INTO categoria VALUES (100409005,'Propóleo','Propóleo-100409005','Propóleo-100409005 | Prod: Abejas-100409 | Sector: Gan-1004 | Industria: AGR - 10',100409);</v>
      </c>
    </row>
    <row r="464" spans="1:13" ht="30.6" x14ac:dyDescent="0.3">
      <c r="A464" s="12">
        <f>+A462</f>
        <v>10</v>
      </c>
      <c r="B464" s="8" t="str">
        <f>+VLOOKUP(A464,Industria[],2,0)</f>
        <v>Agricultura y Ganadería</v>
      </c>
      <c r="C464" s="12">
        <f>+C462</f>
        <v>1004</v>
      </c>
      <c r="D464" s="8" t="str">
        <f>+VLOOKUP(C464,Sector[[Id_sector]:[Codigo]],3,0)</f>
        <v>Ganadería</v>
      </c>
      <c r="E464" s="12">
        <f>+IF(H464=1,E462+1,E462)</f>
        <v>100409</v>
      </c>
      <c r="F464" s="8" t="str">
        <f>+VLOOKUP(E464,Productos[[Id_producto]:[Codigo]],3,0)</f>
        <v>Apicultura</v>
      </c>
      <c r="G464" s="13">
        <f t="shared" si="66"/>
        <v>100409006</v>
      </c>
      <c r="H464" s="7">
        <v>6</v>
      </c>
      <c r="I464" s="11" t="s">
        <v>850</v>
      </c>
      <c r="J464" s="40" t="str">
        <f>+Categorias[[#This Row],[Categoría]]&amp;"-"&amp;Categorias[[#This Row],[Id_categoría]]</f>
        <v>Miel y Propóleo-100409006</v>
      </c>
      <c r="K464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64" s="9" t="str">
        <f t="shared" si="67"/>
        <v>100409006miel_y_propoleo</v>
      </c>
      <c r="M464" s="39" t="str">
        <f t="shared" si="68"/>
        <v>INSERT INTO categoria VALUES (100409006,'Miel y Propóleo','Miel y Propóleo-100409006','Miel y Propóleo-100409006 | Prod: Abejas-100409 | Sector: Gan-1004 | Industria: AGR - 10',100409);</v>
      </c>
    </row>
    <row r="465" spans="1:13" ht="30.6" x14ac:dyDescent="0.3">
      <c r="A465" s="12">
        <v>15</v>
      </c>
      <c r="B465" s="8" t="str">
        <f>+VLOOKUP(A465,Industria[],2,0)</f>
        <v>Energía y medio ambiente</v>
      </c>
      <c r="C465" s="12">
        <v>1501</v>
      </c>
      <c r="D465" s="8" t="str">
        <f>+VLOOKUP(C465,Sector[[Id_sector]:[Codigo]],3,0)</f>
        <v>Agua y aguas residuales</v>
      </c>
      <c r="E465" s="12">
        <v>150101</v>
      </c>
      <c r="F465" s="8" t="str">
        <f>+VLOOKUP(E465,Productos[[Id_producto]:[Codigo]],3,0)</f>
        <v>Aguas Subterráneas</v>
      </c>
      <c r="G465" s="13">
        <f t="shared" si="61"/>
        <v>150101001</v>
      </c>
      <c r="H465" s="7">
        <v>1</v>
      </c>
      <c r="I465" s="11" t="s">
        <v>851</v>
      </c>
      <c r="J465" s="11" t="str">
        <f>+Categorias[[#This Row],[Categoría]]&amp;"-"&amp;Categorias[[#This Row],[Id_categoría]]</f>
        <v>Napas-150101001</v>
      </c>
      <c r="K465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65" s="9" t="str">
        <f t="shared" ref="L465:L528" si="69">+SUBSTITUTE(G465&amp;LOWER(SUBSTITUTE( SUBSTITUTE( SUBSTITUTE( SUBSTITUTE( SUBSTITUTE( SUBSTITUTE( SUBSTITUTE( SUBSTITUTE( SUBSTITUTE( SUBSTITUTE(I465, "á", "a"), "é", "e"), "í", "i"), "ó", "o"), "ú", "u"), "Á", "A"), "É", "E"), "Í", "I"), "Ó", "O"), "Ú", "U"))," ","_")</f>
        <v>150101001napas</v>
      </c>
      <c r="M465" s="28" t="str">
        <f t="shared" si="60"/>
        <v>INSERT INTO categoria VALUES (150101001,'Napas','Napas-150101001','Napas-150101001 | Prod: Agua-150101 | Sector: Agua-1501 | Industria: EN&amp;MA - 15',150101);</v>
      </c>
    </row>
    <row r="466" spans="1:13" ht="30.6" x14ac:dyDescent="0.3">
      <c r="A466" s="12">
        <f>+A465</f>
        <v>15</v>
      </c>
      <c r="B466" s="8" t="str">
        <f>+VLOOKUP(A466,Industria[],2,0)</f>
        <v>Energía y medio ambiente</v>
      </c>
      <c r="C466" s="12">
        <f t="shared" si="64"/>
        <v>1501</v>
      </c>
      <c r="D466" s="8" t="str">
        <f>+VLOOKUP(C466,Sector[[Id_sector]:[Codigo]],3,0)</f>
        <v>Agua y aguas residuales</v>
      </c>
      <c r="E466" s="12">
        <f t="shared" si="65"/>
        <v>150101</v>
      </c>
      <c r="F466" s="8" t="str">
        <f>+VLOOKUP(E466,Productos[[Id_producto]:[Codigo]],3,0)</f>
        <v>Aguas Subterráneas</v>
      </c>
      <c r="G466" s="13">
        <f t="shared" si="61"/>
        <v>150101002</v>
      </c>
      <c r="H466" s="7">
        <v>2</v>
      </c>
      <c r="I466" s="8" t="s">
        <v>852</v>
      </c>
      <c r="J466" s="8" t="str">
        <f>+Categorias[[#This Row],[Categoría]]&amp;"-"&amp;Categorias[[#This Row],[Id_categoría]]</f>
        <v>Ríos subterráneos-150101002</v>
      </c>
      <c r="K466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66" s="9" t="str">
        <f t="shared" si="69"/>
        <v>150101002rios_subterraneos</v>
      </c>
      <c r="M466" s="28" t="str">
        <f t="shared" si="60"/>
        <v>INSERT INTO categoria VALUES (150101002,'Ríos subterráneos','Ríos subterráneos-150101002','Ríos subterráneos-150101002 | Prod: Agua-150101 | Sector: Agua-1501 | Industria: EN&amp;MA - 15',150101);</v>
      </c>
    </row>
    <row r="467" spans="1:13" ht="30.6" x14ac:dyDescent="0.3">
      <c r="A467" s="12">
        <f t="shared" ref="A467:A530" si="70">+A466</f>
        <v>15</v>
      </c>
      <c r="B467" s="8" t="str">
        <f>+VLOOKUP(A467,Industria[],2,0)</f>
        <v>Energía y medio ambiente</v>
      </c>
      <c r="C467" s="12">
        <f t="shared" si="64"/>
        <v>1501</v>
      </c>
      <c r="D467" s="8" t="str">
        <f>+VLOOKUP(C467,Sector[[Id_sector]:[Codigo]],3,0)</f>
        <v>Agua y aguas residuales</v>
      </c>
      <c r="E467" s="12">
        <f t="shared" si="65"/>
        <v>150101</v>
      </c>
      <c r="F467" s="8" t="str">
        <f>+VLOOKUP(E467,Productos[[Id_producto]:[Codigo]],3,0)</f>
        <v>Aguas Subterráneas</v>
      </c>
      <c r="G467" s="13">
        <f t="shared" si="61"/>
        <v>150101003</v>
      </c>
      <c r="H467" s="7">
        <v>3</v>
      </c>
      <c r="I467" s="8" t="s">
        <v>853</v>
      </c>
      <c r="J467" s="8" t="str">
        <f>+Categorias[[#This Row],[Categoría]]&amp;"-"&amp;Categorias[[#This Row],[Id_categoría]]</f>
        <v>Pozo-150101003</v>
      </c>
      <c r="K467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67" s="9" t="str">
        <f t="shared" si="69"/>
        <v>150101003pozo</v>
      </c>
      <c r="M467" s="28" t="str">
        <f t="shared" si="60"/>
        <v>INSERT INTO categoria VALUES (150101003,'Pozo','Pozo-150101003','Pozo-150101003 | Prod: Agua-150101 | Sector: Agua-1501 | Industria: EN&amp;MA - 15',150101);</v>
      </c>
    </row>
    <row r="468" spans="1:13" ht="40.799999999999997" x14ac:dyDescent="0.3">
      <c r="A468" s="12">
        <f t="shared" si="70"/>
        <v>15</v>
      </c>
      <c r="B468" s="8" t="str">
        <f>+VLOOKUP(A468,Industria[],2,0)</f>
        <v>Energía y medio ambiente</v>
      </c>
      <c r="C468" s="12">
        <f t="shared" si="64"/>
        <v>1501</v>
      </c>
      <c r="D468" s="8" t="str">
        <f>+VLOOKUP(C468,Sector[[Id_sector]:[Codigo]],3,0)</f>
        <v>Agua y aguas residuales</v>
      </c>
      <c r="E468" s="12">
        <f t="shared" si="65"/>
        <v>150101</v>
      </c>
      <c r="F468" s="8" t="str">
        <f>+VLOOKUP(E468,Productos[[Id_producto]:[Codigo]],3,0)</f>
        <v>Aguas Subterráneas</v>
      </c>
      <c r="G468" s="13">
        <f t="shared" si="61"/>
        <v>150101004</v>
      </c>
      <c r="H468" s="7">
        <v>4</v>
      </c>
      <c r="I468" s="8" t="s">
        <v>854</v>
      </c>
      <c r="J468" s="8" t="str">
        <f>+Categorias[[#This Row],[Categoría]]&amp;"-"&amp;Categorias[[#This Row],[Id_categoría]]</f>
        <v>Manantial Subterráneo-150101004</v>
      </c>
      <c r="K468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68" s="9" t="str">
        <f t="shared" si="69"/>
        <v>150101004manantial_subterraneo</v>
      </c>
      <c r="M468" s="28" t="str">
        <f t="shared" si="60"/>
        <v>INSERT INTO categoria VALUES (150101004,'Manantial Subterráneo','Manantial Subterráneo-150101004','Manantial Subterráneo-150101004 | Prod: Agua-150101 | Sector: Agua-1501 | Industria: EN&amp;MA - 15',150101);</v>
      </c>
    </row>
    <row r="469" spans="1:13" ht="30.6" x14ac:dyDescent="0.3">
      <c r="A469" s="12">
        <f t="shared" si="70"/>
        <v>15</v>
      </c>
      <c r="B469" s="8" t="str">
        <f>+VLOOKUP(A469,Industria[],2,0)</f>
        <v>Energía y medio ambiente</v>
      </c>
      <c r="C469" s="12">
        <f t="shared" si="64"/>
        <v>1501</v>
      </c>
      <c r="D469" s="8" t="str">
        <f>+VLOOKUP(C469,Sector[[Id_sector]:[Codigo]],3,0)</f>
        <v>Agua y aguas residuales</v>
      </c>
      <c r="E469" s="12">
        <f t="shared" si="65"/>
        <v>150101</v>
      </c>
      <c r="F469" s="8" t="str">
        <f>+VLOOKUP(E469,Productos[[Id_producto]:[Codigo]],3,0)</f>
        <v>Aguas Subterráneas</v>
      </c>
      <c r="G469" s="13">
        <f t="shared" si="61"/>
        <v>150101005</v>
      </c>
      <c r="H469" s="7">
        <v>5</v>
      </c>
      <c r="I469" s="8" t="s">
        <v>855</v>
      </c>
      <c r="J469" s="8" t="str">
        <f>+Categorias[[#This Row],[Categoría]]&amp;"-"&amp;Categorias[[#This Row],[Id_categoría]]</f>
        <v>Acuífero Libre-150101005</v>
      </c>
      <c r="K469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69" s="9" t="str">
        <f t="shared" si="69"/>
        <v>150101005acuifero_libre</v>
      </c>
      <c r="M469" s="28" t="str">
        <f t="shared" si="60"/>
        <v>INSERT INTO categoria VALUES (150101005,'Acuífero Libre','Acuífero Libre-150101005','Acuífero Libre-150101005 | Prod: Agua-150101 | Sector: Agua-1501 | Industria: EN&amp;MA - 15',150101);</v>
      </c>
    </row>
    <row r="470" spans="1:13" ht="30.6" x14ac:dyDescent="0.3">
      <c r="A470" s="12">
        <f t="shared" si="70"/>
        <v>15</v>
      </c>
      <c r="B470" s="8" t="str">
        <f>+VLOOKUP(A470,Industria[],2,0)</f>
        <v>Energía y medio ambiente</v>
      </c>
      <c r="C470" s="12">
        <f t="shared" si="64"/>
        <v>1501</v>
      </c>
      <c r="D470" s="8" t="str">
        <f>+VLOOKUP(C470,Sector[[Id_sector]:[Codigo]],3,0)</f>
        <v>Agua y aguas residuales</v>
      </c>
      <c r="E470" s="12">
        <f t="shared" si="65"/>
        <v>150101</v>
      </c>
      <c r="F470" s="8" t="str">
        <f>+VLOOKUP(E470,Productos[[Id_producto]:[Codigo]],3,0)</f>
        <v>Aguas Subterráneas</v>
      </c>
      <c r="G470" s="13">
        <f t="shared" si="61"/>
        <v>150101006</v>
      </c>
      <c r="H470" s="7">
        <v>6</v>
      </c>
      <c r="I470" s="8" t="s">
        <v>856</v>
      </c>
      <c r="J470" s="8" t="str">
        <f>+Categorias[[#This Row],[Categoría]]&amp;"-"&amp;Categorias[[#This Row],[Id_categoría]]</f>
        <v>Acuífero Confinado-150101006</v>
      </c>
      <c r="K470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70" s="9" t="str">
        <f t="shared" si="69"/>
        <v>150101006acuifero_confinado</v>
      </c>
      <c r="M470" s="28" t="str">
        <f t="shared" si="60"/>
        <v>INSERT INTO categoria VALUES (150101006,'Acuífero Confinado','Acuífero Confinado-150101006','Acuífero Confinado-150101006 | Prod: Agua-150101 | Sector: Agua-1501 | Industria: EN&amp;MA - 15',150101);</v>
      </c>
    </row>
    <row r="471" spans="1:13" ht="30.6" x14ac:dyDescent="0.3">
      <c r="A471" s="12">
        <f t="shared" si="70"/>
        <v>15</v>
      </c>
      <c r="B471" s="8" t="str">
        <f>+VLOOKUP(A471,Industria[],2,0)</f>
        <v>Energía y medio ambiente</v>
      </c>
      <c r="C471" s="12">
        <f t="shared" si="64"/>
        <v>1501</v>
      </c>
      <c r="D471" s="8" t="str">
        <f>+VLOOKUP(C471,Sector[[Id_sector]:[Codigo]],3,0)</f>
        <v>Agua y aguas residuales</v>
      </c>
      <c r="E471" s="12">
        <f t="shared" si="65"/>
        <v>150101</v>
      </c>
      <c r="F471" s="8" t="str">
        <f>+VLOOKUP(E471,Productos[[Id_producto]:[Codigo]],3,0)</f>
        <v>Aguas Subterráneas</v>
      </c>
      <c r="G471" s="13">
        <f t="shared" si="61"/>
        <v>150101007</v>
      </c>
      <c r="H471" s="7">
        <v>7</v>
      </c>
      <c r="I471" s="8" t="s">
        <v>857</v>
      </c>
      <c r="J471" s="8" t="str">
        <f>+Categorias[[#This Row],[Categoría]]&amp;"-"&amp;Categorias[[#This Row],[Id_categoría]]</f>
        <v>Acuífero Semiconfinado-150101007</v>
      </c>
      <c r="K471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71" s="9" t="str">
        <f t="shared" si="69"/>
        <v>150101007acuifero_semiconfinado</v>
      </c>
      <c r="M471" s="28" t="str">
        <f t="shared" si="60"/>
        <v>INSERT INTO categoria VALUES (150101007,'Acuífero Semiconfinado','Acuífero Semiconfinado-150101007','Acuífero Semiconfinado-150101007 | Prod: Agua-150101 | Sector: Agua-1501 | Industria: EN&amp;MA - 15',150101);</v>
      </c>
    </row>
    <row r="472" spans="1:13" ht="30.6" x14ac:dyDescent="0.3">
      <c r="A472" s="12">
        <f t="shared" si="70"/>
        <v>15</v>
      </c>
      <c r="B472" s="8" t="str">
        <f>+VLOOKUP(A472,Industria[],2,0)</f>
        <v>Energía y medio ambiente</v>
      </c>
      <c r="C472" s="12">
        <f t="shared" si="64"/>
        <v>1501</v>
      </c>
      <c r="D472" s="8" t="str">
        <f>+VLOOKUP(C472,Sector[[Id_sector]:[Codigo]],3,0)</f>
        <v>Agua y aguas residuales</v>
      </c>
      <c r="E472" s="12">
        <f t="shared" si="65"/>
        <v>150102</v>
      </c>
      <c r="F472" s="8" t="str">
        <f>+VLOOKUP(E472,Productos[[Id_producto]:[Codigo]],3,0)</f>
        <v>Aguas Superficiales</v>
      </c>
      <c r="G472" s="13">
        <f t="shared" si="61"/>
        <v>150102001</v>
      </c>
      <c r="H472" s="7">
        <v>1</v>
      </c>
      <c r="I472" s="8" t="s">
        <v>858</v>
      </c>
      <c r="J472" s="8" t="str">
        <f>+Categorias[[#This Row],[Categoría]]&amp;"-"&amp;Categorias[[#This Row],[Id_categoría]]</f>
        <v>Ríos  -150102001</v>
      </c>
      <c r="K472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72" s="9" t="str">
        <f t="shared" si="69"/>
        <v>150102001rios__</v>
      </c>
      <c r="M472" s="28" t="str">
        <f t="shared" si="60"/>
        <v>INSERT INTO categoria VALUES (150102001,'Ríos  ','Ríos  -150102001','Ríos  -150102001 | Prod: Agua-150102 | Sector: Agua-1501 | Industria: EN&amp;MA - 15',150102);</v>
      </c>
    </row>
    <row r="473" spans="1:13" ht="30.6" x14ac:dyDescent="0.3">
      <c r="A473" s="12">
        <f t="shared" si="70"/>
        <v>15</v>
      </c>
      <c r="B473" s="8" t="str">
        <f>+VLOOKUP(A473,Industria[],2,0)</f>
        <v>Energía y medio ambiente</v>
      </c>
      <c r="C473" s="12">
        <f t="shared" si="64"/>
        <v>1501</v>
      </c>
      <c r="D473" s="8" t="str">
        <f>+VLOOKUP(C473,Sector[[Id_sector]:[Codigo]],3,0)</f>
        <v>Agua y aguas residuales</v>
      </c>
      <c r="E473" s="12">
        <f t="shared" si="65"/>
        <v>150102</v>
      </c>
      <c r="F473" s="8" t="str">
        <f>+VLOOKUP(E473,Productos[[Id_producto]:[Codigo]],3,0)</f>
        <v>Aguas Superficiales</v>
      </c>
      <c r="G473" s="13">
        <f t="shared" si="61"/>
        <v>150102002</v>
      </c>
      <c r="H473" s="7">
        <v>2</v>
      </c>
      <c r="I473" s="8" t="s">
        <v>859</v>
      </c>
      <c r="J473" s="8" t="str">
        <f>+Categorias[[#This Row],[Categoría]]&amp;"-"&amp;Categorias[[#This Row],[Id_categoría]]</f>
        <v>Lagos-150102002</v>
      </c>
      <c r="K473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73" s="9" t="str">
        <f t="shared" si="69"/>
        <v>150102002lagos</v>
      </c>
      <c r="M473" s="28" t="str">
        <f t="shared" si="60"/>
        <v>INSERT INTO categoria VALUES (150102002,'Lagos','Lagos-150102002','Lagos-150102002 | Prod: Agua-150102 | Sector: Agua-1501 | Industria: EN&amp;MA - 15',150102);</v>
      </c>
    </row>
    <row r="474" spans="1:13" ht="30.6" x14ac:dyDescent="0.3">
      <c r="A474" s="12">
        <f t="shared" si="70"/>
        <v>15</v>
      </c>
      <c r="B474" s="8" t="str">
        <f>+VLOOKUP(A474,Industria[],2,0)</f>
        <v>Energía y medio ambiente</v>
      </c>
      <c r="C474" s="12">
        <f t="shared" si="64"/>
        <v>1501</v>
      </c>
      <c r="D474" s="8" t="str">
        <f>+VLOOKUP(C474,Sector[[Id_sector]:[Codigo]],3,0)</f>
        <v>Agua y aguas residuales</v>
      </c>
      <c r="E474" s="12">
        <f t="shared" si="65"/>
        <v>150102</v>
      </c>
      <c r="F474" s="8" t="str">
        <f>+VLOOKUP(E474,Productos[[Id_producto]:[Codigo]],3,0)</f>
        <v>Aguas Superficiales</v>
      </c>
      <c r="G474" s="13">
        <f t="shared" si="61"/>
        <v>150102003</v>
      </c>
      <c r="H474" s="7">
        <v>3</v>
      </c>
      <c r="I474" s="8" t="s">
        <v>860</v>
      </c>
      <c r="J474" s="8" t="str">
        <f>+Categorias[[#This Row],[Categoría]]&amp;"-"&amp;Categorias[[#This Row],[Id_categoría]]</f>
        <v>Laguna-150102003</v>
      </c>
      <c r="K474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74" s="9" t="str">
        <f t="shared" si="69"/>
        <v>150102003laguna</v>
      </c>
      <c r="M474" s="28" t="str">
        <f t="shared" si="60"/>
        <v>INSERT INTO categoria VALUES (150102003,'Laguna','Laguna-150102003','Laguna-150102003 | Prod: Agua-150102 | Sector: Agua-1501 | Industria: EN&amp;MA - 15',150102);</v>
      </c>
    </row>
    <row r="475" spans="1:13" ht="30.6" x14ac:dyDescent="0.3">
      <c r="A475" s="12">
        <f t="shared" si="70"/>
        <v>15</v>
      </c>
      <c r="B475" s="8" t="str">
        <f>+VLOOKUP(A475,Industria[],2,0)</f>
        <v>Energía y medio ambiente</v>
      </c>
      <c r="C475" s="12">
        <f t="shared" si="64"/>
        <v>1501</v>
      </c>
      <c r="D475" s="8" t="str">
        <f>+VLOOKUP(C475,Sector[[Id_sector]:[Codigo]],3,0)</f>
        <v>Agua y aguas residuales</v>
      </c>
      <c r="E475" s="12">
        <f t="shared" si="65"/>
        <v>150102</v>
      </c>
      <c r="F475" s="8" t="str">
        <f>+VLOOKUP(E475,Productos[[Id_producto]:[Codigo]],3,0)</f>
        <v>Aguas Superficiales</v>
      </c>
      <c r="G475" s="13">
        <f t="shared" si="61"/>
        <v>150102004</v>
      </c>
      <c r="H475" s="7">
        <v>4</v>
      </c>
      <c r="I475" s="8" t="s">
        <v>861</v>
      </c>
      <c r="J475" s="8" t="str">
        <f>+Categorias[[#This Row],[Categoría]]&amp;"-"&amp;Categorias[[#This Row],[Id_categoría]]</f>
        <v>Manantial-150102004</v>
      </c>
      <c r="K475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75" s="9" t="str">
        <f t="shared" si="69"/>
        <v>150102004manantial</v>
      </c>
      <c r="M475" s="28" t="str">
        <f t="shared" si="60"/>
        <v>INSERT INTO categoria VALUES (150102004,'Manantial','Manantial-150102004','Manantial-150102004 | Prod: Agua-150102 | Sector: Agua-1501 | Industria: EN&amp;MA - 15',150102);</v>
      </c>
    </row>
    <row r="476" spans="1:13" ht="30.6" x14ac:dyDescent="0.3">
      <c r="A476" s="12">
        <f t="shared" si="70"/>
        <v>15</v>
      </c>
      <c r="B476" s="8" t="str">
        <f>+VLOOKUP(A476,Industria[],2,0)</f>
        <v>Energía y medio ambiente</v>
      </c>
      <c r="C476" s="12">
        <f t="shared" si="64"/>
        <v>1501</v>
      </c>
      <c r="D476" s="8" t="str">
        <f>+VLOOKUP(C476,Sector[[Id_sector]:[Codigo]],3,0)</f>
        <v>Agua y aguas residuales</v>
      </c>
      <c r="E476" s="12">
        <f t="shared" si="65"/>
        <v>150102</v>
      </c>
      <c r="F476" s="8" t="str">
        <f>+VLOOKUP(E476,Productos[[Id_producto]:[Codigo]],3,0)</f>
        <v>Aguas Superficiales</v>
      </c>
      <c r="G476" s="13">
        <f t="shared" si="61"/>
        <v>150102005</v>
      </c>
      <c r="H476" s="7">
        <v>5</v>
      </c>
      <c r="I476" s="8" t="s">
        <v>862</v>
      </c>
      <c r="J476" s="8" t="str">
        <f>+Categorias[[#This Row],[Categoría]]&amp;"-"&amp;Categorias[[#This Row],[Id_categoría]]</f>
        <v>Riachuelo-150102005</v>
      </c>
      <c r="K476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76" s="9" t="str">
        <f t="shared" si="69"/>
        <v>150102005riachuelo</v>
      </c>
      <c r="M476" s="28" t="str">
        <f t="shared" si="60"/>
        <v>INSERT INTO categoria VALUES (150102005,'Riachuelo','Riachuelo-150102005','Riachuelo-150102005 | Prod: Agua-150102 | Sector: Agua-1501 | Industria: EN&amp;MA - 15',150102);</v>
      </c>
    </row>
    <row r="477" spans="1:13" ht="30.6" x14ac:dyDescent="0.3">
      <c r="A477" s="12">
        <f t="shared" si="70"/>
        <v>15</v>
      </c>
      <c r="B477" s="8" t="str">
        <f>+VLOOKUP(A477,Industria[],2,0)</f>
        <v>Energía y medio ambiente</v>
      </c>
      <c r="C477" s="12">
        <f t="shared" si="64"/>
        <v>1501</v>
      </c>
      <c r="D477" s="8" t="str">
        <f>+VLOOKUP(C477,Sector[[Id_sector]:[Codigo]],3,0)</f>
        <v>Agua y aguas residuales</v>
      </c>
      <c r="E477" s="12">
        <f t="shared" si="65"/>
        <v>150102</v>
      </c>
      <c r="F477" s="8" t="str">
        <f>+VLOOKUP(E477,Productos[[Id_producto]:[Codigo]],3,0)</f>
        <v>Aguas Superficiales</v>
      </c>
      <c r="G477" s="13">
        <f t="shared" si="61"/>
        <v>150102006</v>
      </c>
      <c r="H477" s="7">
        <v>6</v>
      </c>
      <c r="I477" s="8" t="s">
        <v>863</v>
      </c>
      <c r="J477" s="8" t="str">
        <f>+Categorias[[#This Row],[Categoría]]&amp;"-"&amp;Categorias[[#This Row],[Id_categoría]]</f>
        <v>Arroyos-150102006</v>
      </c>
      <c r="K477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77" s="9" t="str">
        <f t="shared" si="69"/>
        <v>150102006arroyos</v>
      </c>
      <c r="M477" s="28" t="str">
        <f t="shared" si="60"/>
        <v>INSERT INTO categoria VALUES (150102006,'Arroyos','Arroyos-150102006','Arroyos-150102006 | Prod: Agua-150102 | Sector: Agua-1501 | Industria: EN&amp;MA - 15',150102);</v>
      </c>
    </row>
    <row r="478" spans="1:13" ht="30.6" x14ac:dyDescent="0.3">
      <c r="A478" s="12">
        <f t="shared" si="70"/>
        <v>15</v>
      </c>
      <c r="B478" s="8" t="str">
        <f>+VLOOKUP(A478,Industria[],2,0)</f>
        <v>Energía y medio ambiente</v>
      </c>
      <c r="C478" s="12">
        <f t="shared" si="64"/>
        <v>1501</v>
      </c>
      <c r="D478" s="8" t="str">
        <f>+VLOOKUP(C478,Sector[[Id_sector]:[Codigo]],3,0)</f>
        <v>Agua y aguas residuales</v>
      </c>
      <c r="E478" s="12">
        <f t="shared" si="65"/>
        <v>150102</v>
      </c>
      <c r="F478" s="8" t="str">
        <f>+VLOOKUP(E478,Productos[[Id_producto]:[Codigo]],3,0)</f>
        <v>Aguas Superficiales</v>
      </c>
      <c r="G478" s="13">
        <f t="shared" si="61"/>
        <v>150102007</v>
      </c>
      <c r="H478" s="7">
        <v>7</v>
      </c>
      <c r="I478" s="8" t="s">
        <v>864</v>
      </c>
      <c r="J478" s="8" t="str">
        <f>+Categorias[[#This Row],[Categoría]]&amp;"-"&amp;Categorias[[#This Row],[Id_categoría]]</f>
        <v>Ramblas-150102007</v>
      </c>
      <c r="K478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78" s="9" t="str">
        <f t="shared" si="69"/>
        <v>150102007ramblas</v>
      </c>
      <c r="M478" s="28" t="str">
        <f t="shared" si="60"/>
        <v>INSERT INTO categoria VALUES (150102007,'Ramblas','Ramblas-150102007','Ramblas-150102007 | Prod: Agua-150102 | Sector: Agua-1501 | Industria: EN&amp;MA - 15',150102);</v>
      </c>
    </row>
    <row r="479" spans="1:13" ht="30.6" x14ac:dyDescent="0.3">
      <c r="A479" s="12">
        <f t="shared" si="70"/>
        <v>15</v>
      </c>
      <c r="B479" s="8" t="str">
        <f>+VLOOKUP(A479,Industria[],2,0)</f>
        <v>Energía y medio ambiente</v>
      </c>
      <c r="C479" s="12">
        <f t="shared" si="64"/>
        <v>1501</v>
      </c>
      <c r="D479" s="8" t="str">
        <f>+VLOOKUP(C479,Sector[[Id_sector]:[Codigo]],3,0)</f>
        <v>Agua y aguas residuales</v>
      </c>
      <c r="E479" s="12">
        <f t="shared" si="65"/>
        <v>150102</v>
      </c>
      <c r="F479" s="8" t="str">
        <f>+VLOOKUP(E479,Productos[[Id_producto]:[Codigo]],3,0)</f>
        <v>Aguas Superficiales</v>
      </c>
      <c r="G479" s="13">
        <f t="shared" si="61"/>
        <v>150102008</v>
      </c>
      <c r="H479" s="7">
        <v>8</v>
      </c>
      <c r="I479" s="8" t="s">
        <v>865</v>
      </c>
      <c r="J479" s="8" t="str">
        <f>+Categorias[[#This Row],[Categoría]]&amp;"-"&amp;Categorias[[#This Row],[Id_categoría]]</f>
        <v>Charcas-150102008</v>
      </c>
      <c r="K479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79" s="9" t="str">
        <f t="shared" si="69"/>
        <v>150102008charcas</v>
      </c>
      <c r="M479" s="28" t="str">
        <f t="shared" si="60"/>
        <v>INSERT INTO categoria VALUES (150102008,'Charcas','Charcas-150102008','Charcas-150102008 | Prod: Agua-150102 | Sector: Agua-1501 | Industria: EN&amp;MA - 15',150102);</v>
      </c>
    </row>
    <row r="480" spans="1:13" ht="30.6" x14ac:dyDescent="0.3">
      <c r="A480" s="12">
        <f t="shared" si="70"/>
        <v>15</v>
      </c>
      <c r="B480" s="8" t="str">
        <f>+VLOOKUP(A480,Industria[],2,0)</f>
        <v>Energía y medio ambiente</v>
      </c>
      <c r="C480" s="12">
        <f t="shared" si="64"/>
        <v>1501</v>
      </c>
      <c r="D480" s="8" t="str">
        <f>+VLOOKUP(C480,Sector[[Id_sector]:[Codigo]],3,0)</f>
        <v>Agua y aguas residuales</v>
      </c>
      <c r="E480" s="12">
        <f t="shared" si="65"/>
        <v>150102</v>
      </c>
      <c r="F480" s="8" t="str">
        <f>+VLOOKUP(E480,Productos[[Id_producto]:[Codigo]],3,0)</f>
        <v>Aguas Superficiales</v>
      </c>
      <c r="G480" s="13">
        <f t="shared" si="61"/>
        <v>150102009</v>
      </c>
      <c r="H480" s="7">
        <v>9</v>
      </c>
      <c r="I480" s="8" t="s">
        <v>866</v>
      </c>
      <c r="J480" s="8" t="str">
        <f>+Categorias[[#This Row],[Categoría]]&amp;"-"&amp;Categorias[[#This Row],[Id_categoría]]</f>
        <v>Humedales-150102009</v>
      </c>
      <c r="K480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80" s="9" t="str">
        <f t="shared" si="69"/>
        <v>150102009humedales</v>
      </c>
      <c r="M480" s="28" t="str">
        <f t="shared" si="60"/>
        <v>INSERT INTO categoria VALUES (150102009,'Humedales','Humedales-150102009','Humedales-150102009 | Prod: Agua-150102 | Sector: Agua-1501 | Industria: EN&amp;MA - 15',150102);</v>
      </c>
    </row>
    <row r="481" spans="1:13" ht="30.6" x14ac:dyDescent="0.3">
      <c r="A481" s="12">
        <f t="shared" si="70"/>
        <v>15</v>
      </c>
      <c r="B481" s="8" t="str">
        <f>+VLOOKUP(A481,Industria[],2,0)</f>
        <v>Energía y medio ambiente</v>
      </c>
      <c r="C481" s="12">
        <f t="shared" si="64"/>
        <v>1501</v>
      </c>
      <c r="D481" s="8" t="str">
        <f>+VLOOKUP(C481,Sector[[Id_sector]:[Codigo]],3,0)</f>
        <v>Agua y aguas residuales</v>
      </c>
      <c r="E481" s="12">
        <f t="shared" si="65"/>
        <v>150102</v>
      </c>
      <c r="F481" s="8" t="str">
        <f>+VLOOKUP(E481,Productos[[Id_producto]:[Codigo]],3,0)</f>
        <v>Aguas Superficiales</v>
      </c>
      <c r="G481" s="13">
        <f t="shared" si="61"/>
        <v>150102010</v>
      </c>
      <c r="H481" s="7">
        <v>10</v>
      </c>
      <c r="I481" s="8" t="s">
        <v>867</v>
      </c>
      <c r="J481" s="8" t="str">
        <f>+Categorias[[#This Row],[Categoría]]&amp;"-"&amp;Categorias[[#This Row],[Id_categoría]]</f>
        <v>Pantano-150102010</v>
      </c>
      <c r="K481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81" s="9" t="str">
        <f t="shared" si="69"/>
        <v>150102010pantano</v>
      </c>
      <c r="M481" s="28" t="str">
        <f t="shared" si="60"/>
        <v>INSERT INTO categoria VALUES (150102010,'Pantano','Pantano-150102010','Pantano-150102010 | Prod: Agua-150102 | Sector: Agua-1501 | Industria: EN&amp;MA - 15',150102);</v>
      </c>
    </row>
    <row r="482" spans="1:13" ht="30.6" x14ac:dyDescent="0.3">
      <c r="A482" s="12">
        <f t="shared" si="70"/>
        <v>15</v>
      </c>
      <c r="B482" s="8" t="str">
        <f>+VLOOKUP(A482,Industria[],2,0)</f>
        <v>Energía y medio ambiente</v>
      </c>
      <c r="C482" s="12">
        <f t="shared" si="64"/>
        <v>1501</v>
      </c>
      <c r="D482" s="8" t="str">
        <f>+VLOOKUP(C482,Sector[[Id_sector]:[Codigo]],3,0)</f>
        <v>Agua y aguas residuales</v>
      </c>
      <c r="E482" s="12">
        <f t="shared" si="65"/>
        <v>150102</v>
      </c>
      <c r="F482" s="8" t="str">
        <f>+VLOOKUP(E482,Productos[[Id_producto]:[Codigo]],3,0)</f>
        <v>Aguas Superficiales</v>
      </c>
      <c r="G482" s="13">
        <f t="shared" si="61"/>
        <v>150102011</v>
      </c>
      <c r="H482" s="7">
        <v>11</v>
      </c>
      <c r="I482" s="8" t="s">
        <v>868</v>
      </c>
      <c r="J482" s="8" t="str">
        <f>+Categorias[[#This Row],[Categoría]]&amp;"-"&amp;Categorias[[#This Row],[Id_categoría]]</f>
        <v>Reservorios-150102011</v>
      </c>
      <c r="K482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82" s="9" t="str">
        <f t="shared" si="69"/>
        <v>150102011reservorios</v>
      </c>
      <c r="M482" s="28" t="str">
        <f t="shared" si="60"/>
        <v>INSERT INTO categoria VALUES (150102011,'Reservorios','Reservorios-150102011','Reservorios-150102011 | Prod: Agua-150102 | Sector: Agua-1501 | Industria: EN&amp;MA - 15',150102);</v>
      </c>
    </row>
    <row r="483" spans="1:13" ht="30.6" x14ac:dyDescent="0.3">
      <c r="A483" s="12">
        <f t="shared" si="70"/>
        <v>15</v>
      </c>
      <c r="B483" s="8" t="str">
        <f>+VLOOKUP(A483,Industria[],2,0)</f>
        <v>Energía y medio ambiente</v>
      </c>
      <c r="C483" s="12">
        <f t="shared" si="64"/>
        <v>1501</v>
      </c>
      <c r="D483" s="8" t="str">
        <f>+VLOOKUP(C483,Sector[[Id_sector]:[Codigo]],3,0)</f>
        <v>Agua y aguas residuales</v>
      </c>
      <c r="E483" s="12">
        <f t="shared" si="65"/>
        <v>150102</v>
      </c>
      <c r="F483" s="8" t="str">
        <f>+VLOOKUP(E483,Productos[[Id_producto]:[Codigo]],3,0)</f>
        <v>Aguas Superficiales</v>
      </c>
      <c r="G483" s="13">
        <f t="shared" si="61"/>
        <v>150102012</v>
      </c>
      <c r="H483" s="7">
        <v>12</v>
      </c>
      <c r="I483" s="8" t="s">
        <v>869</v>
      </c>
      <c r="J483" s="8" t="str">
        <f>+Categorias[[#This Row],[Categoría]]&amp;"-"&amp;Categorias[[#This Row],[Id_categoría]]</f>
        <v>Embalses-150102012</v>
      </c>
      <c r="K483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83" s="9" t="str">
        <f t="shared" si="69"/>
        <v>150102012embalses</v>
      </c>
      <c r="M483" s="28" t="str">
        <f t="shared" si="60"/>
        <v>INSERT INTO categoria VALUES (150102012,'Embalses','Embalses-150102012','Embalses-150102012 | Prod: Agua-150102 | Sector: Agua-1501 | Industria: EN&amp;MA - 15',150102);</v>
      </c>
    </row>
    <row r="484" spans="1:13" ht="30.6" x14ac:dyDescent="0.3">
      <c r="A484" s="12">
        <f t="shared" si="70"/>
        <v>15</v>
      </c>
      <c r="B484" s="8" t="str">
        <f>+VLOOKUP(A484,Industria[],2,0)</f>
        <v>Energía y medio ambiente</v>
      </c>
      <c r="C484" s="12">
        <f t="shared" si="64"/>
        <v>1501</v>
      </c>
      <c r="D484" s="8" t="str">
        <f>+VLOOKUP(C484,Sector[[Id_sector]:[Codigo]],3,0)</f>
        <v>Agua y aguas residuales</v>
      </c>
      <c r="E484" s="12">
        <f t="shared" si="65"/>
        <v>150102</v>
      </c>
      <c r="F484" s="8" t="str">
        <f>+VLOOKUP(E484,Productos[[Id_producto]:[Codigo]],3,0)</f>
        <v>Aguas Superficiales</v>
      </c>
      <c r="G484" s="13">
        <f t="shared" si="61"/>
        <v>150102013</v>
      </c>
      <c r="H484" s="7">
        <v>13</v>
      </c>
      <c r="I484" s="8" t="s">
        <v>870</v>
      </c>
      <c r="J484" s="8" t="str">
        <f>+Categorias[[#This Row],[Categoría]]&amp;"-"&amp;Categorias[[#This Row],[Id_categoría]]</f>
        <v>Estuarios-150102013</v>
      </c>
      <c r="K484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84" s="9" t="str">
        <f t="shared" si="69"/>
        <v>150102013estuarios</v>
      </c>
      <c r="M484" s="28" t="str">
        <f t="shared" si="60"/>
        <v>INSERT INTO categoria VALUES (150102013,'Estuarios','Estuarios-150102013','Estuarios-150102013 | Prod: Agua-150102 | Sector: Agua-1501 | Industria: EN&amp;MA - 15',150102);</v>
      </c>
    </row>
    <row r="485" spans="1:13" ht="30.6" x14ac:dyDescent="0.3">
      <c r="A485" s="12">
        <f t="shared" si="70"/>
        <v>15</v>
      </c>
      <c r="B485" s="8" t="str">
        <f>+VLOOKUP(A485,Industria[],2,0)</f>
        <v>Energía y medio ambiente</v>
      </c>
      <c r="C485" s="12">
        <f t="shared" si="64"/>
        <v>1501</v>
      </c>
      <c r="D485" s="8" t="str">
        <f>+VLOOKUP(C485,Sector[[Id_sector]:[Codigo]],3,0)</f>
        <v>Agua y aguas residuales</v>
      </c>
      <c r="E485" s="12">
        <f t="shared" si="65"/>
        <v>150102</v>
      </c>
      <c r="F485" s="8" t="str">
        <f>+VLOOKUP(E485,Productos[[Id_producto]:[Codigo]],3,0)</f>
        <v>Aguas Superficiales</v>
      </c>
      <c r="G485" s="13">
        <f t="shared" si="61"/>
        <v>150102014</v>
      </c>
      <c r="H485" s="7">
        <v>14</v>
      </c>
      <c r="I485" s="8" t="s">
        <v>871</v>
      </c>
      <c r="J485" s="8" t="str">
        <f>+Categorias[[#This Row],[Categoría]]&amp;"-"&amp;Categorias[[#This Row],[Id_categoría]]</f>
        <v>Oceano-150102014</v>
      </c>
      <c r="K485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85" s="9" t="str">
        <f t="shared" si="69"/>
        <v>150102014oceano</v>
      </c>
      <c r="M485" s="28" t="str">
        <f t="shared" si="60"/>
        <v>INSERT INTO categoria VALUES (150102014,'Oceano','Oceano-150102014','Oceano-150102014 | Prod: Agua-150102 | Sector: Agua-1501 | Industria: EN&amp;MA - 15',150102);</v>
      </c>
    </row>
    <row r="486" spans="1:13" ht="30.6" x14ac:dyDescent="0.3">
      <c r="A486" s="12">
        <f t="shared" si="70"/>
        <v>15</v>
      </c>
      <c r="B486" s="8" t="str">
        <f>+VLOOKUP(A486,Industria[],2,0)</f>
        <v>Energía y medio ambiente</v>
      </c>
      <c r="C486" s="12">
        <f t="shared" si="64"/>
        <v>1501</v>
      </c>
      <c r="D486" s="8" t="str">
        <f>+VLOOKUP(C486,Sector[[Id_sector]:[Codigo]],3,0)</f>
        <v>Agua y aguas residuales</v>
      </c>
      <c r="E486" s="12">
        <f t="shared" si="65"/>
        <v>150102</v>
      </c>
      <c r="F486" s="8" t="str">
        <f>+VLOOKUP(E486,Productos[[Id_producto]:[Codigo]],3,0)</f>
        <v>Aguas Superficiales</v>
      </c>
      <c r="G486" s="13">
        <f t="shared" si="61"/>
        <v>150102015</v>
      </c>
      <c r="H486" s="7">
        <v>15</v>
      </c>
      <c r="I486" s="8" t="s">
        <v>872</v>
      </c>
      <c r="J486" s="8" t="str">
        <f>+Categorias[[#This Row],[Categoría]]&amp;"-"&amp;Categorias[[#This Row],[Id_categoría]]</f>
        <v>Mar-150102015</v>
      </c>
      <c r="K486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86" s="9" t="str">
        <f t="shared" si="69"/>
        <v>150102015mar</v>
      </c>
      <c r="M486" s="28" t="str">
        <f t="shared" si="60"/>
        <v>INSERT INTO categoria VALUES (150102015,'Mar','Mar-150102015','Mar-150102015 | Prod: Agua-150102 | Sector: Agua-1501 | Industria: EN&amp;MA - 15',150102);</v>
      </c>
    </row>
    <row r="487" spans="1:13" ht="30.6" x14ac:dyDescent="0.3">
      <c r="A487" s="12">
        <f t="shared" si="70"/>
        <v>15</v>
      </c>
      <c r="B487" s="8" t="str">
        <f>+VLOOKUP(A487,Industria[],2,0)</f>
        <v>Energía y medio ambiente</v>
      </c>
      <c r="C487" s="12">
        <f t="shared" si="64"/>
        <v>1501</v>
      </c>
      <c r="D487" s="8" t="str">
        <f>+VLOOKUP(C487,Sector[[Id_sector]:[Codigo]],3,0)</f>
        <v>Agua y aguas residuales</v>
      </c>
      <c r="E487" s="12">
        <f t="shared" si="65"/>
        <v>150102</v>
      </c>
      <c r="F487" s="8" t="str">
        <f>+VLOOKUP(E487,Productos[[Id_producto]:[Codigo]],3,0)</f>
        <v>Aguas Superficiales</v>
      </c>
      <c r="G487" s="13">
        <f t="shared" si="61"/>
        <v>150102016</v>
      </c>
      <c r="H487" s="7">
        <v>16</v>
      </c>
      <c r="I487" s="8" t="s">
        <v>873</v>
      </c>
      <c r="J487" s="8" t="str">
        <f>+Categorias[[#This Row],[Categoría]]&amp;"-"&amp;Categorias[[#This Row],[Id_categoría]]</f>
        <v>Estero-150102016</v>
      </c>
      <c r="K487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87" s="9" t="str">
        <f t="shared" si="69"/>
        <v>150102016estero</v>
      </c>
      <c r="M487" s="28" t="str">
        <f t="shared" si="60"/>
        <v>INSERT INTO categoria VALUES (150102016,'Estero','Estero-150102016','Estero-150102016 | Prod: Agua-150102 | Sector: Agua-1501 | Industria: EN&amp;MA - 15',150102);</v>
      </c>
    </row>
    <row r="488" spans="1:13" ht="30.6" x14ac:dyDescent="0.3">
      <c r="A488" s="12">
        <f t="shared" si="70"/>
        <v>15</v>
      </c>
      <c r="B488" s="8" t="str">
        <f>+VLOOKUP(A488,Industria[],2,0)</f>
        <v>Energía y medio ambiente</v>
      </c>
      <c r="C488" s="12">
        <f t="shared" si="64"/>
        <v>1501</v>
      </c>
      <c r="D488" s="8" t="str">
        <f>+VLOOKUP(C488,Sector[[Id_sector]:[Codigo]],3,0)</f>
        <v>Agua y aguas residuales</v>
      </c>
      <c r="E488" s="12">
        <f t="shared" si="65"/>
        <v>150103</v>
      </c>
      <c r="F488" s="8" t="str">
        <f>+VLOOKUP(E488,Productos[[Id_producto]:[Codigo]],3,0)</f>
        <v>Aguas Domésticas</v>
      </c>
      <c r="G488" s="13">
        <f t="shared" si="61"/>
        <v>150103001</v>
      </c>
      <c r="H488" s="7">
        <v>1</v>
      </c>
      <c r="I488" s="8" t="s">
        <v>874</v>
      </c>
      <c r="J488" s="8" t="str">
        <f>+Categorias[[#This Row],[Categoría]]&amp;"-"&amp;Categorias[[#This Row],[Id_categoría]]</f>
        <v>Aguas Negras-150103001</v>
      </c>
      <c r="K488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88" s="9" t="str">
        <f t="shared" si="69"/>
        <v>150103001aguas_negras</v>
      </c>
      <c r="M488" s="28" t="str">
        <f t="shared" si="60"/>
        <v>INSERT INTO categoria VALUES (150103001,'Aguas Negras','Aguas Negras-150103001','Aguas Negras-150103001 | Prod: Agua-150103 | Sector: Agua-1501 | Industria: EN&amp;MA - 15',150103);</v>
      </c>
    </row>
    <row r="489" spans="1:13" ht="30.6" x14ac:dyDescent="0.3">
      <c r="A489" s="12">
        <f t="shared" si="70"/>
        <v>15</v>
      </c>
      <c r="B489" s="8" t="str">
        <f>+VLOOKUP(A489,Industria[],2,0)</f>
        <v>Energía y medio ambiente</v>
      </c>
      <c r="C489" s="12">
        <f t="shared" si="64"/>
        <v>1501</v>
      </c>
      <c r="D489" s="8" t="str">
        <f>+VLOOKUP(C489,Sector[[Id_sector]:[Codigo]],3,0)</f>
        <v>Agua y aguas residuales</v>
      </c>
      <c r="E489" s="12">
        <f t="shared" si="65"/>
        <v>150103</v>
      </c>
      <c r="F489" s="8" t="str">
        <f>+VLOOKUP(E489,Productos[[Id_producto]:[Codigo]],3,0)</f>
        <v>Aguas Domésticas</v>
      </c>
      <c r="G489" s="13">
        <f t="shared" si="61"/>
        <v>150103002</v>
      </c>
      <c r="H489" s="7">
        <v>2</v>
      </c>
      <c r="I489" s="8" t="s">
        <v>875</v>
      </c>
      <c r="J489" s="8" t="str">
        <f>+Categorias[[#This Row],[Categoría]]&amp;"-"&amp;Categorias[[#This Row],[Id_categoría]]</f>
        <v>Aguas Grises-150103002</v>
      </c>
      <c r="K489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89" s="9" t="str">
        <f t="shared" si="69"/>
        <v>150103002aguas_grises</v>
      </c>
      <c r="M489" s="28" t="str">
        <f t="shared" si="60"/>
        <v>INSERT INTO categoria VALUES (150103002,'Aguas Grises','Aguas Grises-150103002','Aguas Grises-150103002 | Prod: Agua-150103 | Sector: Agua-1501 | Industria: EN&amp;MA - 15',150103);</v>
      </c>
    </row>
    <row r="490" spans="1:13" ht="30.6" x14ac:dyDescent="0.3">
      <c r="A490" s="12">
        <f t="shared" si="70"/>
        <v>15</v>
      </c>
      <c r="B490" s="8" t="str">
        <f>+VLOOKUP(A490,Industria[],2,0)</f>
        <v>Energía y medio ambiente</v>
      </c>
      <c r="C490" s="12">
        <f t="shared" si="64"/>
        <v>1501</v>
      </c>
      <c r="D490" s="8" t="str">
        <f>+VLOOKUP(C490,Sector[[Id_sector]:[Codigo]],3,0)</f>
        <v>Agua y aguas residuales</v>
      </c>
      <c r="E490" s="12">
        <f t="shared" si="65"/>
        <v>150104</v>
      </c>
      <c r="F490" s="8" t="str">
        <f>+VLOOKUP(E490,Productos[[Id_producto]:[Codigo]],3,0)</f>
        <v>Aguas Industriales</v>
      </c>
      <c r="G490" s="13">
        <f t="shared" si="61"/>
        <v>150104001</v>
      </c>
      <c r="H490" s="7">
        <v>1</v>
      </c>
      <c r="I490" s="8" t="s">
        <v>876</v>
      </c>
      <c r="J490" s="8" t="str">
        <f>+Categorias[[#This Row],[Categoría]]&amp;"-"&amp;Categorias[[#This Row],[Id_categoría]]</f>
        <v>Riles-150104001</v>
      </c>
      <c r="K490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90" s="9" t="str">
        <f t="shared" si="69"/>
        <v>150104001riles</v>
      </c>
      <c r="M490" s="28" t="str">
        <f t="shared" si="60"/>
        <v>INSERT INTO categoria VALUES (150104001,'Riles','Riles-150104001','Riles-150104001 | Prod: Agua-150104 | Sector: Agua-1501 | Industria: EN&amp;MA - 15',150104);</v>
      </c>
    </row>
    <row r="491" spans="1:13" ht="30.6" x14ac:dyDescent="0.3">
      <c r="A491" s="12">
        <f t="shared" si="70"/>
        <v>15</v>
      </c>
      <c r="B491" s="8" t="str">
        <f>+VLOOKUP(A491,Industria[],2,0)</f>
        <v>Energía y medio ambiente</v>
      </c>
      <c r="C491" s="12">
        <f t="shared" si="64"/>
        <v>1501</v>
      </c>
      <c r="D491" s="8" t="str">
        <f>+VLOOKUP(C491,Sector[[Id_sector]:[Codigo]],3,0)</f>
        <v>Agua y aguas residuales</v>
      </c>
      <c r="E491" s="12">
        <f t="shared" si="65"/>
        <v>150104</v>
      </c>
      <c r="F491" s="8" t="str">
        <f>+VLOOKUP(E491,Productos[[Id_producto]:[Codigo]],3,0)</f>
        <v>Aguas Industriales</v>
      </c>
      <c r="G491" s="13">
        <f t="shared" si="61"/>
        <v>150104002</v>
      </c>
      <c r="H491" s="7">
        <v>2</v>
      </c>
      <c r="I491" s="8" t="s">
        <v>877</v>
      </c>
      <c r="J491" s="8" t="str">
        <f>+Categorias[[#This Row],[Categoría]]&amp;"-"&amp;Categorias[[#This Row],[Id_categoría]]</f>
        <v>Vapor de agua-150104002</v>
      </c>
      <c r="K491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91" s="9" t="str">
        <f t="shared" si="69"/>
        <v>150104002vapor_de_agua</v>
      </c>
      <c r="M491" s="28" t="str">
        <f t="shared" si="60"/>
        <v>INSERT INTO categoria VALUES (150104002,'Vapor de agua','Vapor de agua-150104002','Vapor de agua-150104002 | Prod: Agua-150104 | Sector: Agua-1501 | Industria: EN&amp;MA - 15',150104);</v>
      </c>
    </row>
    <row r="492" spans="1:13" ht="40.799999999999997" x14ac:dyDescent="0.3">
      <c r="A492" s="12">
        <f t="shared" si="70"/>
        <v>15</v>
      </c>
      <c r="B492" s="8" t="str">
        <f>+VLOOKUP(A492,Industria[],2,0)</f>
        <v>Energía y medio ambiente</v>
      </c>
      <c r="C492" s="12">
        <f t="shared" si="64"/>
        <v>1501</v>
      </c>
      <c r="D492" s="8" t="str">
        <f>+VLOOKUP(C492,Sector[[Id_sector]:[Codigo]],3,0)</f>
        <v>Agua y aguas residuales</v>
      </c>
      <c r="E492" s="12">
        <f t="shared" si="65"/>
        <v>150104</v>
      </c>
      <c r="F492" s="8" t="str">
        <f>+VLOOKUP(E492,Productos[[Id_producto]:[Codigo]],3,0)</f>
        <v>Aguas Industriales</v>
      </c>
      <c r="G492" s="13">
        <f t="shared" si="61"/>
        <v>150104003</v>
      </c>
      <c r="H492" s="7">
        <v>3</v>
      </c>
      <c r="I492" s="8" t="s">
        <v>878</v>
      </c>
      <c r="J492" s="8" t="str">
        <f>+Categorias[[#This Row],[Categoría]]&amp;"-"&amp;Categorias[[#This Row],[Id_categoría]]</f>
        <v>Aguas con materia orgánica biodegradable-150104003</v>
      </c>
      <c r="K492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92" s="9" t="str">
        <f t="shared" si="69"/>
        <v>150104003aguas_con_materia_organica_biodegradable</v>
      </c>
      <c r="M492" s="28" t="str">
        <f t="shared" si="60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93" spans="1:13" ht="40.799999999999997" x14ac:dyDescent="0.3">
      <c r="A493" s="12">
        <f t="shared" si="70"/>
        <v>15</v>
      </c>
      <c r="B493" s="8" t="str">
        <f>+VLOOKUP(A493,Industria[],2,0)</f>
        <v>Energía y medio ambiente</v>
      </c>
      <c r="C493" s="12">
        <f t="shared" si="64"/>
        <v>1501</v>
      </c>
      <c r="D493" s="8" t="str">
        <f>+VLOOKUP(C493,Sector[[Id_sector]:[Codigo]],3,0)</f>
        <v>Agua y aguas residuales</v>
      </c>
      <c r="E493" s="12">
        <f t="shared" si="65"/>
        <v>150104</v>
      </c>
      <c r="F493" s="8" t="str">
        <f>+VLOOKUP(E493,Productos[[Id_producto]:[Codigo]],3,0)</f>
        <v>Aguas Industriales</v>
      </c>
      <c r="G493" s="13">
        <f t="shared" si="61"/>
        <v>150104004</v>
      </c>
      <c r="H493" s="7">
        <v>4</v>
      </c>
      <c r="I493" s="8" t="s">
        <v>879</v>
      </c>
      <c r="J493" s="8" t="str">
        <f>+Categorias[[#This Row],[Categoría]]&amp;"-"&amp;Categorias[[#This Row],[Id_categoría]]</f>
        <v>Aguas con materia orgánica no biodegradable-150104004</v>
      </c>
      <c r="K493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93" s="9" t="str">
        <f t="shared" si="69"/>
        <v>150104004aguas_con_materia_organica_no_biodegradable</v>
      </c>
      <c r="M493" s="28" t="str">
        <f t="shared" si="60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94" spans="1:13" ht="30.6" x14ac:dyDescent="0.3">
      <c r="A494" s="12">
        <f t="shared" si="70"/>
        <v>15</v>
      </c>
      <c r="B494" s="8" t="str">
        <f>+VLOOKUP(A494,Industria[],2,0)</f>
        <v>Energía y medio ambiente</v>
      </c>
      <c r="C494" s="12">
        <f t="shared" si="64"/>
        <v>1501</v>
      </c>
      <c r="D494" s="8" t="str">
        <f>+VLOOKUP(C494,Sector[[Id_sector]:[Codigo]],3,0)</f>
        <v>Agua y aguas residuales</v>
      </c>
      <c r="E494" s="12">
        <f t="shared" si="65"/>
        <v>150104</v>
      </c>
      <c r="F494" s="8" t="str">
        <f>+VLOOKUP(E494,Productos[[Id_producto]:[Codigo]],3,0)</f>
        <v>Aguas Industriales</v>
      </c>
      <c r="G494" s="13">
        <f t="shared" si="61"/>
        <v>150104005</v>
      </c>
      <c r="H494" s="7">
        <v>5</v>
      </c>
      <c r="I494" s="8" t="s">
        <v>880</v>
      </c>
      <c r="J494" s="8" t="str">
        <f>+Categorias[[#This Row],[Categoría]]&amp;"-"&amp;Categorias[[#This Row],[Id_categoría]]</f>
        <v>Aguas con aceites y grasas-150104005</v>
      </c>
      <c r="K494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94" s="9" t="str">
        <f t="shared" si="69"/>
        <v>150104005aguas_con_aceites_y_grasas</v>
      </c>
      <c r="M494" s="28" t="str">
        <f t="shared" si="60"/>
        <v>INSERT INTO categoria VALUES (150104005,'Aguas con aceites y grasas','Aguas con aceites y grasas-150104005','Aguas con aceites y grasas-150104005 | Prod: Agua-150104 | Sector: Agua-1501 | Industria: EN&amp;MA - 15',150104);</v>
      </c>
    </row>
    <row r="495" spans="1:13" ht="40.799999999999997" x14ac:dyDescent="0.3">
      <c r="A495" s="12">
        <f t="shared" si="70"/>
        <v>15</v>
      </c>
      <c r="B495" s="8" t="str">
        <f>+VLOOKUP(A495,Industria[],2,0)</f>
        <v>Energía y medio ambiente</v>
      </c>
      <c r="C495" s="12">
        <f t="shared" si="64"/>
        <v>1501</v>
      </c>
      <c r="D495" s="8" t="str">
        <f>+VLOOKUP(C495,Sector[[Id_sector]:[Codigo]],3,0)</f>
        <v>Agua y aguas residuales</v>
      </c>
      <c r="E495" s="12">
        <f t="shared" si="65"/>
        <v>150104</v>
      </c>
      <c r="F495" s="8" t="str">
        <f>+VLOOKUP(E495,Productos[[Id_producto]:[Codigo]],3,0)</f>
        <v>Aguas Industriales</v>
      </c>
      <c r="G495" s="13">
        <f t="shared" si="61"/>
        <v>150104006</v>
      </c>
      <c r="H495" s="7">
        <v>6</v>
      </c>
      <c r="I495" s="8" t="s">
        <v>881</v>
      </c>
      <c r="J495" s="8" t="str">
        <f>+Categorias[[#This Row],[Categoría]]&amp;"-"&amp;Categorias[[#This Row],[Id_categoría]]</f>
        <v>Aguas con metales pesados-150104006</v>
      </c>
      <c r="K495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95" s="9" t="str">
        <f t="shared" si="69"/>
        <v>150104006aguas_con_metales_pesados</v>
      </c>
      <c r="M495" s="28" t="str">
        <f t="shared" si="60"/>
        <v>INSERT INTO categoria VALUES (150104006,'Aguas con metales pesados','Aguas con metales pesados-150104006','Aguas con metales pesados-150104006 | Prod: Agua-150104 | Sector: Agua-1501 | Industria: EN&amp;MA - 15',150104);</v>
      </c>
    </row>
    <row r="496" spans="1:13" ht="30.6" x14ac:dyDescent="0.3">
      <c r="A496" s="12">
        <f t="shared" si="70"/>
        <v>15</v>
      </c>
      <c r="B496" s="8" t="str">
        <f>+VLOOKUP(A496,Industria[],2,0)</f>
        <v>Energía y medio ambiente</v>
      </c>
      <c r="C496" s="12">
        <f t="shared" si="64"/>
        <v>1501</v>
      </c>
      <c r="D496" s="8" t="str">
        <f>+VLOOKUP(C496,Sector[[Id_sector]:[Codigo]],3,0)</f>
        <v>Agua y aguas residuales</v>
      </c>
      <c r="E496" s="12">
        <f t="shared" si="65"/>
        <v>150104</v>
      </c>
      <c r="F496" s="8" t="str">
        <f>+VLOOKUP(E496,Productos[[Id_producto]:[Codigo]],3,0)</f>
        <v>Aguas Industriales</v>
      </c>
      <c r="G496" s="13">
        <f t="shared" si="61"/>
        <v>150104007</v>
      </c>
      <c r="H496" s="7">
        <v>7</v>
      </c>
      <c r="I496" s="8" t="s">
        <v>882</v>
      </c>
      <c r="J496" s="8" t="str">
        <f>+Categorias[[#This Row],[Categoría]]&amp;"-"&amp;Categorias[[#This Row],[Id_categoría]]</f>
        <v>Aguas salinas o salmueras-150104007</v>
      </c>
      <c r="K496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96" s="9" t="str">
        <f t="shared" si="69"/>
        <v>150104007aguas_salinas_o_salmueras</v>
      </c>
      <c r="M496" s="28" t="str">
        <f t="shared" si="60"/>
        <v>INSERT INTO categoria VALUES (150104007,'Aguas salinas o salmueras','Aguas salinas o salmueras-150104007','Aguas salinas o salmueras-150104007 | Prod: Agua-150104 | Sector: Agua-1501 | Industria: EN&amp;MA - 15',150104);</v>
      </c>
    </row>
    <row r="497" spans="1:13" ht="40.799999999999997" x14ac:dyDescent="0.3">
      <c r="A497" s="12">
        <f t="shared" si="70"/>
        <v>15</v>
      </c>
      <c r="B497" s="8" t="str">
        <f>+VLOOKUP(A497,Industria[],2,0)</f>
        <v>Energía y medio ambiente</v>
      </c>
      <c r="C497" s="12">
        <f t="shared" si="64"/>
        <v>1501</v>
      </c>
      <c r="D497" s="8" t="str">
        <f>+VLOOKUP(C497,Sector[[Id_sector]:[Codigo]],3,0)</f>
        <v>Agua y aguas residuales</v>
      </c>
      <c r="E497" s="12">
        <f t="shared" si="65"/>
        <v>150105</v>
      </c>
      <c r="F497" s="8" t="str">
        <f>+VLOOKUP(E497,Productos[[Id_producto]:[Codigo]],3,0)</f>
        <v>Aguas Urbanas</v>
      </c>
      <c r="G497" s="13">
        <f t="shared" si="61"/>
        <v>150105001</v>
      </c>
      <c r="H497" s="7">
        <v>1</v>
      </c>
      <c r="I497" s="8" t="s">
        <v>883</v>
      </c>
      <c r="J497" s="8" t="str">
        <f>+Categorias[[#This Row],[Categoría]]&amp;"-"&amp;Categorias[[#This Row],[Id_categoría]]</f>
        <v>Aguas residuales de la limpieza urbana-150105001</v>
      </c>
      <c r="K497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97" s="9" t="str">
        <f t="shared" si="69"/>
        <v>150105001aguas_residuales_de_la_limpieza_urbana</v>
      </c>
      <c r="M497" s="28" t="str">
        <f t="shared" si="60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98" spans="1:13" ht="30.6" x14ac:dyDescent="0.3">
      <c r="A498" s="12">
        <f t="shared" si="70"/>
        <v>15</v>
      </c>
      <c r="B498" s="8" t="str">
        <f>+VLOOKUP(A498,Industria[],2,0)</f>
        <v>Energía y medio ambiente</v>
      </c>
      <c r="C498" s="12">
        <v>1502</v>
      </c>
      <c r="D498" s="8" t="str">
        <f>+VLOOKUP(C498,Sector[[Id_sector]:[Codigo]],3,0)</f>
        <v>Clima y tiempo</v>
      </c>
      <c r="E498" s="12">
        <v>150201</v>
      </c>
      <c r="F498" s="8" t="str">
        <f>+VLOOKUP(E498,Productos[[Id_producto]:[Codigo]],3,0)</f>
        <v>Tiempo Atmosférico</v>
      </c>
      <c r="G498" s="13">
        <f t="shared" si="61"/>
        <v>150201001</v>
      </c>
      <c r="H498" s="7">
        <v>1</v>
      </c>
      <c r="I498" s="8" t="s">
        <v>884</v>
      </c>
      <c r="J498" s="8" t="str">
        <f>+Categorias[[#This Row],[Categoría]]&amp;"-"&amp;Categorias[[#This Row],[Id_categoría]]</f>
        <v>Temperatura-150201001</v>
      </c>
      <c r="K498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98" s="9" t="str">
        <f t="shared" si="69"/>
        <v>150201001temperatura</v>
      </c>
      <c r="M498" s="28" t="str">
        <f t="shared" si="60"/>
        <v>INSERT INTO categoria VALUES (150201001,'Temperatura','Temperatura-150201001','Temperatura-150201001 | Prod: Clima-150201 | Sector: Clima-1502 | Industria: EN&amp;MA - 15',150201);</v>
      </c>
    </row>
    <row r="499" spans="1:13" ht="30.6" x14ac:dyDescent="0.3">
      <c r="A499" s="12">
        <f t="shared" si="70"/>
        <v>15</v>
      </c>
      <c r="B499" s="8" t="str">
        <f>+VLOOKUP(A499,Industria[],2,0)</f>
        <v>Energía y medio ambiente</v>
      </c>
      <c r="C499" s="12">
        <f t="shared" si="64"/>
        <v>1502</v>
      </c>
      <c r="D499" s="8" t="str">
        <f>+VLOOKUP(C499,Sector[[Id_sector]:[Codigo]],3,0)</f>
        <v>Clima y tiempo</v>
      </c>
      <c r="E499" s="12">
        <f t="shared" si="65"/>
        <v>150201</v>
      </c>
      <c r="F499" s="8" t="str">
        <f>+VLOOKUP(E499,Productos[[Id_producto]:[Codigo]],3,0)</f>
        <v>Tiempo Atmosférico</v>
      </c>
      <c r="G499" s="13">
        <f t="shared" si="61"/>
        <v>150201002</v>
      </c>
      <c r="H499" s="7">
        <v>2</v>
      </c>
      <c r="I499" s="8" t="s">
        <v>885</v>
      </c>
      <c r="J499" s="8" t="str">
        <f>+Categorias[[#This Row],[Categoría]]&amp;"-"&amp;Categorias[[#This Row],[Id_categoría]]</f>
        <v>Precipitación-150201002</v>
      </c>
      <c r="K499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99" s="9" t="str">
        <f t="shared" si="69"/>
        <v>150201002precipitacion</v>
      </c>
      <c r="M499" s="28" t="str">
        <f t="shared" si="60"/>
        <v>INSERT INTO categoria VALUES (150201002,'Precipitación','Precipitación-150201002','Precipitación-150201002 | Prod: Clima-150201 | Sector: Clima-1502 | Industria: EN&amp;MA - 15',150201);</v>
      </c>
    </row>
    <row r="500" spans="1:13" ht="30.6" x14ac:dyDescent="0.3">
      <c r="A500" s="12">
        <f t="shared" si="70"/>
        <v>15</v>
      </c>
      <c r="B500" s="8" t="str">
        <f>+VLOOKUP(A500,Industria[],2,0)</f>
        <v>Energía y medio ambiente</v>
      </c>
      <c r="C500" s="12">
        <f t="shared" si="64"/>
        <v>1502</v>
      </c>
      <c r="D500" s="8" t="str">
        <f>+VLOOKUP(C500,Sector[[Id_sector]:[Codigo]],3,0)</f>
        <v>Clima y tiempo</v>
      </c>
      <c r="E500" s="12">
        <f t="shared" si="65"/>
        <v>150201</v>
      </c>
      <c r="F500" s="8" t="str">
        <f>+VLOOKUP(E500,Productos[[Id_producto]:[Codigo]],3,0)</f>
        <v>Tiempo Atmosférico</v>
      </c>
      <c r="G500" s="13">
        <f t="shared" si="61"/>
        <v>150201003</v>
      </c>
      <c r="H500" s="7">
        <v>3</v>
      </c>
      <c r="I500" s="8" t="s">
        <v>886</v>
      </c>
      <c r="J500" s="8" t="str">
        <f>+Categorias[[#This Row],[Categoría]]&amp;"-"&amp;Categorias[[#This Row],[Id_categoría]]</f>
        <v>Humedad-150201003</v>
      </c>
      <c r="K500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500" s="9" t="str">
        <f t="shared" si="69"/>
        <v>150201003humedad</v>
      </c>
      <c r="M500" s="28" t="str">
        <f t="shared" si="60"/>
        <v>INSERT INTO categoria VALUES (150201003,'Humedad','Humedad-150201003','Humedad-150201003 | Prod: Clima-150201 | Sector: Clima-1502 | Industria: EN&amp;MA - 15',150201);</v>
      </c>
    </row>
    <row r="501" spans="1:13" ht="40.799999999999997" x14ac:dyDescent="0.3">
      <c r="A501" s="12">
        <f t="shared" si="70"/>
        <v>15</v>
      </c>
      <c r="B501" s="8" t="str">
        <f>+VLOOKUP(A501,Industria[],2,0)</f>
        <v>Energía y medio ambiente</v>
      </c>
      <c r="C501" s="12">
        <f t="shared" si="64"/>
        <v>1502</v>
      </c>
      <c r="D501" s="8" t="str">
        <f>+VLOOKUP(C501,Sector[[Id_sector]:[Codigo]],3,0)</f>
        <v>Clima y tiempo</v>
      </c>
      <c r="E501" s="12">
        <f t="shared" si="65"/>
        <v>150201</v>
      </c>
      <c r="F501" s="8" t="str">
        <f>+VLOOKUP(E501,Productos[[Id_producto]:[Codigo]],3,0)</f>
        <v>Tiempo Atmosférico</v>
      </c>
      <c r="G501" s="13">
        <f t="shared" si="61"/>
        <v>150201004</v>
      </c>
      <c r="H501" s="7">
        <v>4</v>
      </c>
      <c r="I501" s="8" t="s">
        <v>887</v>
      </c>
      <c r="J501" s="8" t="str">
        <f>+Categorias[[#This Row],[Categoría]]&amp;"-"&amp;Categorias[[#This Row],[Id_categoría]]</f>
        <v>Evapotranspiración-150201004</v>
      </c>
      <c r="K501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501" s="9" t="str">
        <f t="shared" si="69"/>
        <v>150201004evapotranspiracion</v>
      </c>
      <c r="M501" s="28" t="str">
        <f t="shared" si="60"/>
        <v>INSERT INTO categoria VALUES (150201004,'Evapotranspiración','Evapotranspiración-150201004','Evapotranspiración-150201004 | Prod: Clima-150201 | Sector: Clima-1502 | Industria: EN&amp;MA - 15',150201);</v>
      </c>
    </row>
    <row r="502" spans="1:13" ht="40.799999999999997" x14ac:dyDescent="0.3">
      <c r="A502" s="12">
        <f t="shared" si="70"/>
        <v>15</v>
      </c>
      <c r="B502" s="8" t="str">
        <f>+VLOOKUP(A502,Industria[],2,0)</f>
        <v>Energía y medio ambiente</v>
      </c>
      <c r="C502" s="12">
        <f t="shared" si="64"/>
        <v>1502</v>
      </c>
      <c r="D502" s="8" t="str">
        <f>+VLOOKUP(C502,Sector[[Id_sector]:[Codigo]],3,0)</f>
        <v>Clima y tiempo</v>
      </c>
      <c r="E502" s="12">
        <f t="shared" si="65"/>
        <v>150202</v>
      </c>
      <c r="F502" s="8" t="str">
        <f>+VLOOKUP(E502,Productos[[Id_producto]:[Codigo]],3,0)</f>
        <v>Cambio climático</v>
      </c>
      <c r="G502" s="13">
        <f t="shared" si="61"/>
        <v>150202001</v>
      </c>
      <c r="H502" s="7">
        <v>1</v>
      </c>
      <c r="I502" s="8" t="s">
        <v>888</v>
      </c>
      <c r="J502" s="8" t="str">
        <f>+Categorias[[#This Row],[Categoría]]&amp;"-"&amp;Categorias[[#This Row],[Id_categoría]]</f>
        <v>Acidificación del oceano-150202001</v>
      </c>
      <c r="K502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502" s="9" t="str">
        <f t="shared" si="69"/>
        <v>150202001acidificacion_del_oceano</v>
      </c>
      <c r="M502" s="28" t="str">
        <f t="shared" si="60"/>
        <v>INSERT INTO categoria VALUES (150202001,'Acidificación del oceano','Acidificación del oceano-150202001','Acidificación del oceano-150202001 | Prod: Clima-150202 | Sector: Clima-1502 | Industria: EN&amp;MA - 15',150202);</v>
      </c>
    </row>
    <row r="503" spans="1:13" ht="30.6" x14ac:dyDescent="0.3">
      <c r="A503" s="12">
        <f t="shared" si="70"/>
        <v>15</v>
      </c>
      <c r="B503" s="8" t="str">
        <f>+VLOOKUP(A503,Industria[],2,0)</f>
        <v>Energía y medio ambiente</v>
      </c>
      <c r="C503" s="12">
        <f t="shared" si="64"/>
        <v>1502</v>
      </c>
      <c r="D503" s="8" t="str">
        <f>+VLOOKUP(C503,Sector[[Id_sector]:[Codigo]],3,0)</f>
        <v>Clima y tiempo</v>
      </c>
      <c r="E503" s="12">
        <f t="shared" si="65"/>
        <v>150202</v>
      </c>
      <c r="F503" s="8" t="str">
        <f>+VLOOKUP(E503,Productos[[Id_producto]:[Codigo]],3,0)</f>
        <v>Cambio climático</v>
      </c>
      <c r="G503" s="13">
        <f t="shared" si="61"/>
        <v>150202002</v>
      </c>
      <c r="H503" s="7">
        <v>2</v>
      </c>
      <c r="I503" s="8" t="s">
        <v>889</v>
      </c>
      <c r="J503" s="8" t="str">
        <f>+Categorias[[#This Row],[Categoría]]&amp;"-"&amp;Categorias[[#This Row],[Id_categoría]]</f>
        <v>Efecto Invernadero-150202002</v>
      </c>
      <c r="K503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503" s="9" t="str">
        <f t="shared" si="69"/>
        <v>150202002efecto_invernadero</v>
      </c>
      <c r="M503" s="28" t="str">
        <f t="shared" si="60"/>
        <v>INSERT INTO categoria VALUES (150202002,'Efecto Invernadero','Efecto Invernadero-150202002','Efecto Invernadero-150202002 | Prod: Clima-150202 | Sector: Clima-1502 | Industria: EN&amp;MA - 15',150202);</v>
      </c>
    </row>
    <row r="504" spans="1:13" ht="40.799999999999997" x14ac:dyDescent="0.3">
      <c r="A504" s="12">
        <f t="shared" si="70"/>
        <v>15</v>
      </c>
      <c r="B504" s="8" t="str">
        <f>+VLOOKUP(A504,Industria[],2,0)</f>
        <v>Energía y medio ambiente</v>
      </c>
      <c r="C504" s="12">
        <f t="shared" si="64"/>
        <v>1502</v>
      </c>
      <c r="D504" s="8" t="str">
        <f>+VLOOKUP(C504,Sector[[Id_sector]:[Codigo]],3,0)</f>
        <v>Clima y tiempo</v>
      </c>
      <c r="E504" s="12">
        <f t="shared" si="65"/>
        <v>150202</v>
      </c>
      <c r="F504" s="8" t="str">
        <f>+VLOOKUP(E504,Productos[[Id_producto]:[Codigo]],3,0)</f>
        <v>Cambio climático</v>
      </c>
      <c r="G504" s="13">
        <f t="shared" si="61"/>
        <v>150202003</v>
      </c>
      <c r="H504" s="7">
        <v>3</v>
      </c>
      <c r="I504" s="8" t="s">
        <v>890</v>
      </c>
      <c r="J504" s="8" t="str">
        <f>+Categorias[[#This Row],[Categoría]]&amp;"-"&amp;Categorias[[#This Row],[Id_categoría]]</f>
        <v>Derretimiento de los Polos-150202003</v>
      </c>
      <c r="K504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504" s="9" t="str">
        <f t="shared" si="69"/>
        <v>150202003derretimiento_de_los_polos</v>
      </c>
      <c r="M504" s="28" t="str">
        <f t="shared" si="60"/>
        <v>INSERT INTO categoria VALUES (150202003,'Derretimiento de los Polos','Derretimiento de los Polos-150202003','Derretimiento de los Polos-150202003 | Prod: Clima-150202 | Sector: Clima-1502 | Industria: EN&amp;MA - 15',150202);</v>
      </c>
    </row>
    <row r="505" spans="1:13" ht="40.799999999999997" x14ac:dyDescent="0.3">
      <c r="A505" s="12">
        <f t="shared" si="70"/>
        <v>15</v>
      </c>
      <c r="B505" s="8" t="str">
        <f>+VLOOKUP(A505,Industria[],2,0)</f>
        <v>Energía y medio ambiente</v>
      </c>
      <c r="C505" s="12">
        <f t="shared" si="64"/>
        <v>1502</v>
      </c>
      <c r="D505" s="8" t="str">
        <f>+VLOOKUP(C505,Sector[[Id_sector]:[Codigo]],3,0)</f>
        <v>Clima y tiempo</v>
      </c>
      <c r="E505" s="12">
        <f t="shared" si="65"/>
        <v>150202</v>
      </c>
      <c r="F505" s="8" t="str">
        <f>+VLOOKUP(E505,Productos[[Id_producto]:[Codigo]],3,0)</f>
        <v>Cambio climático</v>
      </c>
      <c r="G505" s="13">
        <f t="shared" si="61"/>
        <v>150202004</v>
      </c>
      <c r="H505" s="7">
        <v>4</v>
      </c>
      <c r="I505" s="8" t="s">
        <v>891</v>
      </c>
      <c r="J505" s="8" t="str">
        <f>+Categorias[[#This Row],[Categoría]]&amp;"-"&amp;Categorias[[#This Row],[Id_categoría]]</f>
        <v>Emisiones de gases de efecto de invernaderos-150202004</v>
      </c>
      <c r="K505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505" s="9" t="str">
        <f t="shared" si="69"/>
        <v>150202004emisiones_de_gases_de_efecto_de_invernaderos</v>
      </c>
      <c r="M505" s="28" t="str">
        <f t="shared" si="60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506" spans="1:13" ht="30.6" x14ac:dyDescent="0.3">
      <c r="A506" s="12">
        <f t="shared" si="70"/>
        <v>15</v>
      </c>
      <c r="B506" s="8" t="str">
        <f>+VLOOKUP(A506,Industria[],2,0)</f>
        <v>Energía y medio ambiente</v>
      </c>
      <c r="C506" s="12">
        <f t="shared" si="64"/>
        <v>1502</v>
      </c>
      <c r="D506" s="8" t="str">
        <f>+VLOOKUP(C506,Sector[[Id_sector]:[Codigo]],3,0)</f>
        <v>Clima y tiempo</v>
      </c>
      <c r="E506" s="12">
        <f t="shared" si="65"/>
        <v>150202</v>
      </c>
      <c r="F506" s="8" t="str">
        <f>+VLOOKUP(E506,Productos[[Id_producto]:[Codigo]],3,0)</f>
        <v>Cambio climático</v>
      </c>
      <c r="G506" s="13">
        <f t="shared" si="61"/>
        <v>150202005</v>
      </c>
      <c r="H506" s="7">
        <v>5</v>
      </c>
      <c r="I506" s="8" t="s">
        <v>892</v>
      </c>
      <c r="J506" s="8" t="str">
        <f>+Categorias[[#This Row],[Categoría]]&amp;"-"&amp;Categorias[[#This Row],[Id_categoría]]</f>
        <v>Nivel del mar-150202005</v>
      </c>
      <c r="K506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506" s="9" t="str">
        <f t="shared" si="69"/>
        <v>150202005nivel_del_mar</v>
      </c>
      <c r="M506" s="28" t="str">
        <f t="shared" ref="M506:M571" si="71">+"INSERT INTO categoria VALUES ("&amp;G506&amp;",'"&amp;I506&amp;"','"&amp;J506&amp;"','"&amp;K506&amp;"',"&amp;E506&amp;");"</f>
        <v>INSERT INTO categoria VALUES (150202005,'Nivel del mar','Nivel del mar-150202005','Nivel del mar-150202005 | Prod: Clima-150202 | Sector: Clima-1502 | Industria: EN&amp;MA - 15',150202);</v>
      </c>
    </row>
    <row r="507" spans="1:13" ht="30.6" x14ac:dyDescent="0.3">
      <c r="A507" s="12">
        <f t="shared" si="70"/>
        <v>15</v>
      </c>
      <c r="B507" s="8" t="str">
        <f>+VLOOKUP(A507,Industria[],2,0)</f>
        <v>Energía y medio ambiente</v>
      </c>
      <c r="C507" s="12">
        <f t="shared" si="64"/>
        <v>1502</v>
      </c>
      <c r="D507" s="8" t="str">
        <f>+VLOOKUP(C507,Sector[[Id_sector]:[Codigo]],3,0)</f>
        <v>Clima y tiempo</v>
      </c>
      <c r="E507" s="12">
        <f t="shared" si="65"/>
        <v>150202</v>
      </c>
      <c r="F507" s="8" t="str">
        <f>+VLOOKUP(E507,Productos[[Id_producto]:[Codigo]],3,0)</f>
        <v>Cambio climático</v>
      </c>
      <c r="G507" s="13">
        <f t="shared" ref="G507:G572" si="72">+E507*1000+H507</f>
        <v>150202006</v>
      </c>
      <c r="H507" s="7">
        <v>6</v>
      </c>
      <c r="I507" s="8" t="s">
        <v>795</v>
      </c>
      <c r="J507" s="8" t="str">
        <f>+Categorias[[#This Row],[Categoría]]&amp;"-"&amp;Categorias[[#This Row],[Id_categoría]]</f>
        <v>Biodiversidad-150202006</v>
      </c>
      <c r="K507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507" s="9" t="str">
        <f t="shared" si="69"/>
        <v>150202006biodiversidad</v>
      </c>
      <c r="M507" s="28" t="str">
        <f t="shared" si="71"/>
        <v>INSERT INTO categoria VALUES (150202006,'Biodiversidad','Biodiversidad-150202006','Biodiversidad-150202006 | Prod: Clima-150202 | Sector: Clima-1502 | Industria: EN&amp;MA - 15',150202);</v>
      </c>
    </row>
    <row r="508" spans="1:13" ht="30.6" x14ac:dyDescent="0.3">
      <c r="A508" s="12">
        <f t="shared" si="70"/>
        <v>15</v>
      </c>
      <c r="B508" s="8" t="str">
        <f>+VLOOKUP(A508,Industria[],2,0)</f>
        <v>Energía y medio ambiente</v>
      </c>
      <c r="C508" s="12">
        <f t="shared" ref="C508:C573" si="73">+C507</f>
        <v>1502</v>
      </c>
      <c r="D508" s="8" t="str">
        <f>+VLOOKUP(C508,Sector[[Id_sector]:[Codigo]],3,0)</f>
        <v>Clima y tiempo</v>
      </c>
      <c r="E508" s="12">
        <f t="shared" si="65"/>
        <v>150202</v>
      </c>
      <c r="F508" s="8" t="str">
        <f>+VLOOKUP(E508,Productos[[Id_producto]:[Codigo]],3,0)</f>
        <v>Cambio climático</v>
      </c>
      <c r="G508" s="13">
        <f t="shared" si="72"/>
        <v>150202007</v>
      </c>
      <c r="H508" s="7">
        <v>7</v>
      </c>
      <c r="I508" s="8" t="s">
        <v>893</v>
      </c>
      <c r="J508" s="8" t="str">
        <f>+Categorias[[#This Row],[Categoría]]&amp;"-"&amp;Categorias[[#This Row],[Id_categoría]]</f>
        <v>Desastres naturales-150202007</v>
      </c>
      <c r="K508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508" s="9" t="str">
        <f t="shared" si="69"/>
        <v>150202007desastres_naturales</v>
      </c>
      <c r="M508" s="28" t="str">
        <f t="shared" si="71"/>
        <v>INSERT INTO categoria VALUES (150202007,'Desastres naturales','Desastres naturales-150202007','Desastres naturales-150202007 | Prod: Clima-150202 | Sector: Clima-1502 | Industria: EN&amp;MA - 15',150202);</v>
      </c>
    </row>
    <row r="509" spans="1:13" ht="40.799999999999997" x14ac:dyDescent="0.3">
      <c r="A509" s="12">
        <f t="shared" si="70"/>
        <v>15</v>
      </c>
      <c r="B509" s="8" t="str">
        <f>+VLOOKUP(A509,Industria[],2,0)</f>
        <v>Energía y medio ambiente</v>
      </c>
      <c r="C509" s="12">
        <f t="shared" si="73"/>
        <v>1502</v>
      </c>
      <c r="D509" s="8" t="str">
        <f>+VLOOKUP(C509,Sector[[Id_sector]:[Codigo]],3,0)</f>
        <v>Clima y tiempo</v>
      </c>
      <c r="E509" s="12">
        <f t="shared" si="65"/>
        <v>150202</v>
      </c>
      <c r="F509" s="8" t="str">
        <f>+VLOOKUP(E509,Productos[[Id_producto]:[Codigo]],3,0)</f>
        <v>Cambio climático</v>
      </c>
      <c r="G509" s="13">
        <f t="shared" si="72"/>
        <v>150202008</v>
      </c>
      <c r="H509" s="7">
        <v>8</v>
      </c>
      <c r="I509" s="8" t="s">
        <v>894</v>
      </c>
      <c r="J509" s="8" t="str">
        <f>+Categorias[[#This Row],[Categoría]]&amp;"-"&amp;Categorias[[#This Row],[Id_categoría]]</f>
        <v>Temperatura oceánica-150202008</v>
      </c>
      <c r="K509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509" s="9" t="str">
        <f t="shared" si="69"/>
        <v>150202008temperatura_oceanica</v>
      </c>
      <c r="M509" s="28" t="str">
        <f t="shared" si="71"/>
        <v>INSERT INTO categoria VALUES (150202008,'Temperatura oceánica','Temperatura oceánica-150202008','Temperatura oceánica-150202008 | Prod: Clima-150202 | Sector: Clima-1502 | Industria: EN&amp;MA - 15',150202);</v>
      </c>
    </row>
    <row r="510" spans="1:13" ht="40.799999999999997" x14ac:dyDescent="0.3">
      <c r="A510" s="12">
        <f t="shared" si="70"/>
        <v>15</v>
      </c>
      <c r="B510" s="8" t="str">
        <f>+VLOOKUP(A510,Industria[],2,0)</f>
        <v>Energía y medio ambiente</v>
      </c>
      <c r="C510" s="12">
        <f t="shared" si="73"/>
        <v>1502</v>
      </c>
      <c r="D510" s="8" t="str">
        <f>+VLOOKUP(C510,Sector[[Id_sector]:[Codigo]],3,0)</f>
        <v>Clima y tiempo</v>
      </c>
      <c r="E510" s="12">
        <f t="shared" si="65"/>
        <v>150202</v>
      </c>
      <c r="F510" s="8" t="str">
        <f>+VLOOKUP(E510,Productos[[Id_producto]:[Codigo]],3,0)</f>
        <v>Cambio climático</v>
      </c>
      <c r="G510" s="13">
        <f t="shared" si="72"/>
        <v>150202009</v>
      </c>
      <c r="H510" s="7">
        <v>9</v>
      </c>
      <c r="I510" s="8" t="s">
        <v>895</v>
      </c>
      <c r="J510" s="8" t="str">
        <f>+Categorias[[#This Row],[Categoría]]&amp;"-"&amp;Categorias[[#This Row],[Id_categoría]]</f>
        <v>Retroceso de los glaciares-150202009</v>
      </c>
      <c r="K510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510" s="9" t="str">
        <f t="shared" si="69"/>
        <v>150202009retroceso_de_los_glaciares</v>
      </c>
      <c r="M510" s="28" t="str">
        <f t="shared" si="71"/>
        <v>INSERT INTO categoria VALUES (150202009,'Retroceso de los glaciares','Retroceso de los glaciares-150202009','Retroceso de los glaciares-150202009 | Prod: Clima-150202 | Sector: Clima-1502 | Industria: EN&amp;MA - 15',150202);</v>
      </c>
    </row>
    <row r="511" spans="1:13" ht="30.6" x14ac:dyDescent="0.3">
      <c r="A511" s="12">
        <f t="shared" si="70"/>
        <v>15</v>
      </c>
      <c r="B511" s="8" t="str">
        <f>+VLOOKUP(A511,Industria[],2,0)</f>
        <v>Energía y medio ambiente</v>
      </c>
      <c r="C511" s="12">
        <f t="shared" si="73"/>
        <v>1502</v>
      </c>
      <c r="D511" s="8" t="str">
        <f>+VLOOKUP(C511,Sector[[Id_sector]:[Codigo]],3,0)</f>
        <v>Clima y tiempo</v>
      </c>
      <c r="E511" s="12">
        <f t="shared" si="65"/>
        <v>150202</v>
      </c>
      <c r="F511" s="8" t="str">
        <f>+VLOOKUP(E511,Productos[[Id_producto]:[Codigo]],3,0)</f>
        <v>Cambio climático</v>
      </c>
      <c r="G511" s="13">
        <f t="shared" si="72"/>
        <v>150202010</v>
      </c>
      <c r="H511" s="7">
        <v>10</v>
      </c>
      <c r="I511" s="8" t="s">
        <v>896</v>
      </c>
      <c r="J511" s="8" t="str">
        <f>+Categorias[[#This Row],[Categoría]]&amp;"-"&amp;Categorias[[#This Row],[Id_categoría]]</f>
        <v>Deshielo ártico-150202010</v>
      </c>
      <c r="K511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511" s="9" t="str">
        <f t="shared" si="69"/>
        <v>150202010deshielo_artico</v>
      </c>
      <c r="M511" s="28" t="str">
        <f t="shared" si="71"/>
        <v>INSERT INTO categoria VALUES (150202010,'Deshielo ártico','Deshielo ártico-150202010','Deshielo ártico-150202010 | Prod: Clima-150202 | Sector: Clima-1502 | Industria: EN&amp;MA - 15',150202);</v>
      </c>
    </row>
    <row r="512" spans="1:13" ht="40.799999999999997" x14ac:dyDescent="0.3">
      <c r="A512" s="12">
        <f t="shared" si="70"/>
        <v>15</v>
      </c>
      <c r="B512" s="8" t="str">
        <f>+VLOOKUP(A512,Industria[],2,0)</f>
        <v>Energía y medio ambiente</v>
      </c>
      <c r="C512" s="12">
        <f t="shared" si="73"/>
        <v>1502</v>
      </c>
      <c r="D512" s="8" t="str">
        <f>+VLOOKUP(C512,Sector[[Id_sector]:[Codigo]],3,0)</f>
        <v>Clima y tiempo</v>
      </c>
      <c r="E512" s="12">
        <f t="shared" si="65"/>
        <v>150202</v>
      </c>
      <c r="F512" s="8" t="str">
        <f>+VLOOKUP(E512,Productos[[Id_producto]:[Codigo]],3,0)</f>
        <v>Cambio climático</v>
      </c>
      <c r="G512" s="13">
        <f t="shared" si="72"/>
        <v>150202011</v>
      </c>
      <c r="H512" s="7">
        <v>11</v>
      </c>
      <c r="I512" s="8" t="s">
        <v>897</v>
      </c>
      <c r="J512" s="8" t="str">
        <f>+Categorias[[#This Row],[Categoría]]&amp;"-"&amp;Categorias[[#This Row],[Id_categoría]]</f>
        <v>Parada de circulación oceánica-150202011</v>
      </c>
      <c r="K512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512" s="9" t="str">
        <f t="shared" si="69"/>
        <v>150202011parada_de_circulacion_oceanica</v>
      </c>
      <c r="M512" s="28" t="str">
        <f t="shared" si="71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13" spans="1:13" ht="30.6" x14ac:dyDescent="0.3">
      <c r="A513" s="12">
        <f t="shared" si="70"/>
        <v>15</v>
      </c>
      <c r="B513" s="8" t="str">
        <f>+VLOOKUP(A513,Industria[],2,0)</f>
        <v>Energía y medio ambiente</v>
      </c>
      <c r="C513" s="12">
        <f t="shared" si="73"/>
        <v>1502</v>
      </c>
      <c r="D513" s="8" t="str">
        <f>+VLOOKUP(C513,Sector[[Id_sector]:[Codigo]],3,0)</f>
        <v>Clima y tiempo</v>
      </c>
      <c r="E513" s="12">
        <f t="shared" si="65"/>
        <v>150202</v>
      </c>
      <c r="F513" s="8" t="str">
        <f>+VLOOKUP(E513,Productos[[Id_producto]:[Codigo]],3,0)</f>
        <v>Cambio climático</v>
      </c>
      <c r="G513" s="13">
        <f t="shared" si="72"/>
        <v>150202012</v>
      </c>
      <c r="H513" s="7">
        <v>12</v>
      </c>
      <c r="I513" s="8" t="s">
        <v>898</v>
      </c>
      <c r="J513" s="8" t="str">
        <f>+Categorias[[#This Row],[Categoría]]&amp;"-"&amp;Categorias[[#This Row],[Id_categoría]]</f>
        <v>Extinciones masivas-150202012</v>
      </c>
      <c r="K513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13" s="9" t="str">
        <f t="shared" si="69"/>
        <v>150202012extinciones_masivas</v>
      </c>
      <c r="M513" s="28" t="str">
        <f t="shared" si="71"/>
        <v>INSERT INTO categoria VALUES (150202012,'Extinciones masivas','Extinciones masivas-150202012','Extinciones masivas-150202012 | Prod: Clima-150202 | Sector: Clima-1502 | Industria: EN&amp;MA - 15',150202);</v>
      </c>
    </row>
    <row r="514" spans="1:13" ht="30.6" x14ac:dyDescent="0.3">
      <c r="A514" s="12">
        <f t="shared" si="70"/>
        <v>15</v>
      </c>
      <c r="B514" s="8" t="str">
        <f>+VLOOKUP(A514,Industria[],2,0)</f>
        <v>Energía y medio ambiente</v>
      </c>
      <c r="C514" s="12">
        <f t="shared" si="73"/>
        <v>1502</v>
      </c>
      <c r="D514" s="8" t="str">
        <f>+VLOOKUP(C514,Sector[[Id_sector]:[Codigo]],3,0)</f>
        <v>Clima y tiempo</v>
      </c>
      <c r="E514" s="12">
        <f t="shared" si="65"/>
        <v>150202</v>
      </c>
      <c r="F514" s="8" t="str">
        <f>+VLOOKUP(E514,Productos[[Id_producto]:[Codigo]],3,0)</f>
        <v>Cambio climático</v>
      </c>
      <c r="G514" s="13">
        <f t="shared" si="72"/>
        <v>150202013</v>
      </c>
      <c r="H514" s="7">
        <v>13</v>
      </c>
      <c r="I514" s="8" t="s">
        <v>899</v>
      </c>
      <c r="J514" s="8" t="str">
        <f>+Categorias[[#This Row],[Categoría]]&amp;"-"&amp;Categorias[[#This Row],[Id_categoría]]</f>
        <v>Desertificación-150202013</v>
      </c>
      <c r="K514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14" s="9" t="str">
        <f t="shared" si="69"/>
        <v>150202013desertificacion</v>
      </c>
      <c r="M514" s="28" t="str">
        <f t="shared" si="71"/>
        <v>INSERT INTO categoria VALUES (150202013,'Desertificación','Desertificación-150202013','Desertificación-150202013 | Prod: Clima-150202 | Sector: Clima-1502 | Industria: EN&amp;MA - 15',150202);</v>
      </c>
    </row>
    <row r="515" spans="1:13" ht="40.799999999999997" x14ac:dyDescent="0.3">
      <c r="A515" s="12">
        <f t="shared" si="70"/>
        <v>15</v>
      </c>
      <c r="B515" s="8" t="str">
        <f>+VLOOKUP(A515,Industria[],2,0)</f>
        <v>Energía y medio ambiente</v>
      </c>
      <c r="C515" s="12">
        <f t="shared" si="73"/>
        <v>1502</v>
      </c>
      <c r="D515" s="8" t="str">
        <f>+VLOOKUP(C515,Sector[[Id_sector]:[Codigo]],3,0)</f>
        <v>Clima y tiempo</v>
      </c>
      <c r="E515" s="12">
        <f t="shared" si="65"/>
        <v>150202</v>
      </c>
      <c r="F515" s="8" t="str">
        <f>+VLOOKUP(E515,Productos[[Id_producto]:[Codigo]],3,0)</f>
        <v>Cambio climático</v>
      </c>
      <c r="G515" s="13">
        <f t="shared" si="72"/>
        <v>150202014</v>
      </c>
      <c r="H515" s="7">
        <v>14</v>
      </c>
      <c r="I515" s="8" t="s">
        <v>900</v>
      </c>
      <c r="J515" s="8" t="str">
        <f>+Categorias[[#This Row],[Categoría]]&amp;"-"&amp;Categorias[[#This Row],[Id_categoría]]</f>
        <v>Fenómenos meteorológicos extremos-150202014</v>
      </c>
      <c r="K515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15" s="9" t="str">
        <f t="shared" si="69"/>
        <v>150202014fenomenos_meteorologicos_extremos</v>
      </c>
      <c r="M515" s="28" t="str">
        <f t="shared" si="71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16" spans="1:13" ht="30.6" x14ac:dyDescent="0.3">
      <c r="A516" s="12">
        <f t="shared" si="70"/>
        <v>15</v>
      </c>
      <c r="B516" s="8" t="str">
        <f>+VLOOKUP(A516,Industria[],2,0)</f>
        <v>Energía y medio ambiente</v>
      </c>
      <c r="C516" s="12">
        <f t="shared" si="73"/>
        <v>1502</v>
      </c>
      <c r="D516" s="8" t="str">
        <f>+VLOOKUP(C516,Sector[[Id_sector]:[Codigo]],3,0)</f>
        <v>Clima y tiempo</v>
      </c>
      <c r="E516" s="12">
        <f t="shared" si="65"/>
        <v>150203</v>
      </c>
      <c r="F516" s="8" t="str">
        <f>+VLOOKUP(E516,Productos[[Id_producto]:[Codigo]],3,0)</f>
        <v>Tipos de Clima</v>
      </c>
      <c r="G516" s="13">
        <f t="shared" si="72"/>
        <v>150203001</v>
      </c>
      <c r="H516" s="7">
        <v>1</v>
      </c>
      <c r="I516" s="8" t="s">
        <v>901</v>
      </c>
      <c r="J516" s="8" t="str">
        <f>+Categorias[[#This Row],[Categoría]]&amp;"-"&amp;Categorias[[#This Row],[Id_categoría]]</f>
        <v>Tropical-150203001</v>
      </c>
      <c r="K516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16" s="9" t="str">
        <f t="shared" si="69"/>
        <v>150203001tropical</v>
      </c>
      <c r="M516" s="28" t="str">
        <f t="shared" si="71"/>
        <v>INSERT INTO categoria VALUES (150203001,'Tropical','Tropical-150203001','Tropical-150203001 | Prod: Clima-150203 | Sector: Clima-1502 | Industria: EN&amp;MA - 15',150203);</v>
      </c>
    </row>
    <row r="517" spans="1:13" ht="30.6" x14ac:dyDescent="0.3">
      <c r="A517" s="12">
        <f t="shared" si="70"/>
        <v>15</v>
      </c>
      <c r="B517" s="8" t="str">
        <f>+VLOOKUP(A517,Industria[],2,0)</f>
        <v>Energía y medio ambiente</v>
      </c>
      <c r="C517" s="12">
        <f t="shared" si="73"/>
        <v>1502</v>
      </c>
      <c r="D517" s="8" t="str">
        <f>+VLOOKUP(C517,Sector[[Id_sector]:[Codigo]],3,0)</f>
        <v>Clima y tiempo</v>
      </c>
      <c r="E517" s="12">
        <f t="shared" ref="E517:E582" si="74">+IF(H517=1,E516+1,E516)</f>
        <v>150203</v>
      </c>
      <c r="F517" s="8" t="str">
        <f>+VLOOKUP(E517,Productos[[Id_producto]:[Codigo]],3,0)</f>
        <v>Tipos de Clima</v>
      </c>
      <c r="G517" s="13">
        <f t="shared" si="72"/>
        <v>150203002</v>
      </c>
      <c r="H517" s="7">
        <v>2</v>
      </c>
      <c r="I517" s="8" t="s">
        <v>902</v>
      </c>
      <c r="J517" s="8" t="str">
        <f>+Categorias[[#This Row],[Categoría]]&amp;"-"&amp;Categorias[[#This Row],[Id_categoría]]</f>
        <v>Seco-150203002</v>
      </c>
      <c r="K517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17" s="9" t="str">
        <f t="shared" si="69"/>
        <v>150203002seco</v>
      </c>
      <c r="M517" s="28" t="str">
        <f t="shared" si="71"/>
        <v>INSERT INTO categoria VALUES (150203002,'Seco','Seco-150203002','Seco-150203002 | Prod: Clima-150203 | Sector: Clima-1502 | Industria: EN&amp;MA - 15',150203);</v>
      </c>
    </row>
    <row r="518" spans="1:13" ht="30.6" x14ac:dyDescent="0.3">
      <c r="A518" s="12">
        <f t="shared" si="70"/>
        <v>15</v>
      </c>
      <c r="B518" s="8" t="str">
        <f>+VLOOKUP(A518,Industria[],2,0)</f>
        <v>Energía y medio ambiente</v>
      </c>
      <c r="C518" s="12">
        <f t="shared" si="73"/>
        <v>1502</v>
      </c>
      <c r="D518" s="8" t="str">
        <f>+VLOOKUP(C518,Sector[[Id_sector]:[Codigo]],3,0)</f>
        <v>Clima y tiempo</v>
      </c>
      <c r="E518" s="12">
        <f t="shared" si="74"/>
        <v>150203</v>
      </c>
      <c r="F518" s="8" t="str">
        <f>+VLOOKUP(E518,Productos[[Id_producto]:[Codigo]],3,0)</f>
        <v>Tipos de Clima</v>
      </c>
      <c r="G518" s="13">
        <f t="shared" si="72"/>
        <v>150203003</v>
      </c>
      <c r="H518" s="7">
        <v>3</v>
      </c>
      <c r="I518" s="8" t="s">
        <v>903</v>
      </c>
      <c r="J518" s="8" t="str">
        <f>+Categorias[[#This Row],[Categoría]]&amp;"-"&amp;Categorias[[#This Row],[Id_categoría]]</f>
        <v>Templado-150203003</v>
      </c>
      <c r="K518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18" s="9" t="str">
        <f t="shared" si="69"/>
        <v>150203003templado</v>
      </c>
      <c r="M518" s="28" t="str">
        <f t="shared" si="71"/>
        <v>INSERT INTO categoria VALUES (150203003,'Templado','Templado-150203003','Templado-150203003 | Prod: Clima-150203 | Sector: Clima-1502 | Industria: EN&amp;MA - 15',150203);</v>
      </c>
    </row>
    <row r="519" spans="1:13" ht="30.6" x14ac:dyDescent="0.3">
      <c r="A519" s="12">
        <f t="shared" si="70"/>
        <v>15</v>
      </c>
      <c r="B519" s="8" t="str">
        <f>+VLOOKUP(A519,Industria[],2,0)</f>
        <v>Energía y medio ambiente</v>
      </c>
      <c r="C519" s="12">
        <f t="shared" si="73"/>
        <v>1502</v>
      </c>
      <c r="D519" s="8" t="str">
        <f>+VLOOKUP(C519,Sector[[Id_sector]:[Codigo]],3,0)</f>
        <v>Clima y tiempo</v>
      </c>
      <c r="E519" s="12">
        <f t="shared" si="74"/>
        <v>150203</v>
      </c>
      <c r="F519" s="8" t="str">
        <f>+VLOOKUP(E519,Productos[[Id_producto]:[Codigo]],3,0)</f>
        <v>Tipos de Clima</v>
      </c>
      <c r="G519" s="13">
        <f t="shared" si="72"/>
        <v>150203004</v>
      </c>
      <c r="H519" s="7">
        <v>4</v>
      </c>
      <c r="I519" s="8" t="s">
        <v>904</v>
      </c>
      <c r="J519" s="8" t="str">
        <f>+Categorias[[#This Row],[Categoría]]&amp;"-"&amp;Categorias[[#This Row],[Id_categoría]]</f>
        <v>Continental-150203004</v>
      </c>
      <c r="K519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19" s="9" t="str">
        <f t="shared" si="69"/>
        <v>150203004continental</v>
      </c>
      <c r="M519" s="28" t="str">
        <f t="shared" si="71"/>
        <v>INSERT INTO categoria VALUES (150203004,'Continental','Continental-150203004','Continental-150203004 | Prod: Clima-150203 | Sector: Clima-1502 | Industria: EN&amp;MA - 15',150203);</v>
      </c>
    </row>
    <row r="520" spans="1:13" ht="30.6" x14ac:dyDescent="0.3">
      <c r="A520" s="12">
        <f t="shared" si="70"/>
        <v>15</v>
      </c>
      <c r="B520" s="8" t="str">
        <f>+VLOOKUP(A520,Industria[],2,0)</f>
        <v>Energía y medio ambiente</v>
      </c>
      <c r="C520" s="12">
        <f t="shared" si="73"/>
        <v>1502</v>
      </c>
      <c r="D520" s="8" t="str">
        <f>+VLOOKUP(C520,Sector[[Id_sector]:[Codigo]],3,0)</f>
        <v>Clima y tiempo</v>
      </c>
      <c r="E520" s="12">
        <f t="shared" si="74"/>
        <v>150203</v>
      </c>
      <c r="F520" s="8" t="str">
        <f>+VLOOKUP(E520,Productos[[Id_producto]:[Codigo]],3,0)</f>
        <v>Tipos de Clima</v>
      </c>
      <c r="G520" s="13">
        <f t="shared" si="72"/>
        <v>150203005</v>
      </c>
      <c r="H520" s="7">
        <v>5</v>
      </c>
      <c r="I520" s="8" t="s">
        <v>905</v>
      </c>
      <c r="J520" s="8" t="str">
        <f>+Categorias[[#This Row],[Categoría]]&amp;"-"&amp;Categorias[[#This Row],[Id_categoría]]</f>
        <v>Polar-150203005</v>
      </c>
      <c r="K520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20" s="9" t="str">
        <f t="shared" si="69"/>
        <v>150203005polar</v>
      </c>
      <c r="M520" s="28" t="str">
        <f t="shared" si="71"/>
        <v>INSERT INTO categoria VALUES (150203005,'Polar','Polar-150203005','Polar-150203005 | Prod: Clima-150203 | Sector: Clima-1502 | Industria: EN&amp;MA - 15',150203);</v>
      </c>
    </row>
    <row r="521" spans="1:13" ht="30.6" x14ac:dyDescent="0.3">
      <c r="A521" s="12">
        <f t="shared" si="70"/>
        <v>15</v>
      </c>
      <c r="B521" s="8" t="str">
        <f>+VLOOKUP(A521,Industria[],2,0)</f>
        <v>Energía y medio ambiente</v>
      </c>
      <c r="C521" s="12">
        <f t="shared" si="73"/>
        <v>1502</v>
      </c>
      <c r="D521" s="8" t="str">
        <f>+VLOOKUP(C521,Sector[[Id_sector]:[Codigo]],3,0)</f>
        <v>Clima y tiempo</v>
      </c>
      <c r="E521" s="12">
        <f t="shared" si="74"/>
        <v>150203</v>
      </c>
      <c r="F521" s="8" t="str">
        <f>+VLOOKUP(E521,Productos[[Id_producto]:[Codigo]],3,0)</f>
        <v>Tipos de Clima</v>
      </c>
      <c r="G521" s="13">
        <f t="shared" si="72"/>
        <v>150203006</v>
      </c>
      <c r="H521" s="7">
        <v>6</v>
      </c>
      <c r="I521" s="8" t="s">
        <v>906</v>
      </c>
      <c r="J521" s="8" t="str">
        <f>+Categorias[[#This Row],[Categoría]]&amp;"-"&amp;Categorias[[#This Row],[Id_categoría]]</f>
        <v>Clima de montaña-150203006</v>
      </c>
      <c r="K521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21" s="9" t="str">
        <f t="shared" si="69"/>
        <v>150203006clima_de_montaña</v>
      </c>
      <c r="M521" s="28" t="str">
        <f t="shared" si="71"/>
        <v>INSERT INTO categoria VALUES (150203006,'Clima de montaña','Clima de montaña-150203006','Clima de montaña-150203006 | Prod: Clima-150203 | Sector: Clima-1502 | Industria: EN&amp;MA - 15',150203);</v>
      </c>
    </row>
    <row r="522" spans="1:13" ht="30.6" x14ac:dyDescent="0.3">
      <c r="A522" s="12">
        <f t="shared" si="70"/>
        <v>15</v>
      </c>
      <c r="B522" s="8" t="str">
        <f>+VLOOKUP(A522,Industria[],2,0)</f>
        <v>Energía y medio ambiente</v>
      </c>
      <c r="C522" s="12">
        <v>1503</v>
      </c>
      <c r="D522" s="8" t="str">
        <f>+VLOOKUP(C522,Sector[[Id_sector]:[Codigo]],3,0)</f>
        <v>Emisiones</v>
      </c>
      <c r="E522" s="12">
        <v>150301</v>
      </c>
      <c r="F522" s="8" t="str">
        <f>+VLOOKUP(E522,Productos[[Id_producto]:[Codigo]],3,0)</f>
        <v>Emisiones procedentes de fuentes móviles</v>
      </c>
      <c r="G522" s="13">
        <f t="shared" si="72"/>
        <v>150301001</v>
      </c>
      <c r="H522" s="7">
        <v>1</v>
      </c>
      <c r="I522" s="8" t="s">
        <v>907</v>
      </c>
      <c r="J522" s="8" t="str">
        <f>+Categorias[[#This Row],[Categoría]]&amp;"-"&amp;Categorias[[#This Row],[Id_categoría]]</f>
        <v>CO2-150301001</v>
      </c>
      <c r="K522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22" s="9" t="str">
        <f t="shared" si="69"/>
        <v>150301001co2</v>
      </c>
      <c r="M522" s="28" t="str">
        <f t="shared" si="71"/>
        <v>INSERT INTO categoria VALUES (150301001,'CO2','CO2-150301001','CO2-150301001 | Prod: Móviles-150301 | Sector: Emision-1503 | Industria: EN&amp;MA - 15',150301);</v>
      </c>
    </row>
    <row r="523" spans="1:13" ht="30.6" x14ac:dyDescent="0.3">
      <c r="A523" s="12">
        <f t="shared" si="70"/>
        <v>15</v>
      </c>
      <c r="B523" s="8" t="str">
        <f>+VLOOKUP(A523,Industria[],2,0)</f>
        <v>Energía y medio ambiente</v>
      </c>
      <c r="C523" s="12">
        <f t="shared" si="73"/>
        <v>1503</v>
      </c>
      <c r="D523" s="8" t="str">
        <f>+VLOOKUP(C523,Sector[[Id_sector]:[Codigo]],3,0)</f>
        <v>Emisiones</v>
      </c>
      <c r="E523" s="12">
        <f t="shared" si="74"/>
        <v>150301</v>
      </c>
      <c r="F523" s="8" t="str">
        <f>+VLOOKUP(E523,Productos[[Id_producto]:[Codigo]],3,0)</f>
        <v>Emisiones procedentes de fuentes móviles</v>
      </c>
      <c r="G523" s="13">
        <f t="shared" si="72"/>
        <v>150301002</v>
      </c>
      <c r="H523" s="7">
        <v>2</v>
      </c>
      <c r="I523" s="8" t="s">
        <v>908</v>
      </c>
      <c r="J523" s="8" t="str">
        <f>+Categorias[[#This Row],[Categoría]]&amp;"-"&amp;Categorias[[#This Row],[Id_categoría]]</f>
        <v>NOx-150301002</v>
      </c>
      <c r="K523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23" s="9" t="str">
        <f t="shared" si="69"/>
        <v>150301002nox</v>
      </c>
      <c r="M523" s="28" t="str">
        <f t="shared" si="71"/>
        <v>INSERT INTO categoria VALUES (150301002,'NOx','NOx-150301002','NOx-150301002 | Prod: Móviles-150301 | Sector: Emision-1503 | Industria: EN&amp;MA - 15',150301);</v>
      </c>
    </row>
    <row r="524" spans="1:13" ht="30.6" x14ac:dyDescent="0.3">
      <c r="A524" s="12">
        <f t="shared" si="70"/>
        <v>15</v>
      </c>
      <c r="B524" s="8" t="str">
        <f>+VLOOKUP(A524,Industria[],2,0)</f>
        <v>Energía y medio ambiente</v>
      </c>
      <c r="C524" s="12">
        <f t="shared" si="73"/>
        <v>1503</v>
      </c>
      <c r="D524" s="8" t="str">
        <f>+VLOOKUP(C524,Sector[[Id_sector]:[Codigo]],3,0)</f>
        <v>Emisiones</v>
      </c>
      <c r="E524" s="12">
        <f t="shared" si="74"/>
        <v>150301</v>
      </c>
      <c r="F524" s="8" t="str">
        <f>+VLOOKUP(E524,Productos[[Id_producto]:[Codigo]],3,0)</f>
        <v>Emisiones procedentes de fuentes móviles</v>
      </c>
      <c r="G524" s="13">
        <f t="shared" si="72"/>
        <v>150301003</v>
      </c>
      <c r="H524" s="7">
        <v>3</v>
      </c>
      <c r="I524" s="8" t="s">
        <v>909</v>
      </c>
      <c r="J524" s="8" t="str">
        <f>+Categorias[[#This Row],[Categoría]]&amp;"-"&amp;Categorias[[#This Row],[Id_categoría]]</f>
        <v>CO-150301003</v>
      </c>
      <c r="K524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24" s="9" t="str">
        <f t="shared" si="69"/>
        <v>150301003co</v>
      </c>
      <c r="M524" s="28" t="str">
        <f t="shared" si="71"/>
        <v>INSERT INTO categoria VALUES (150301003,'CO','CO-150301003','CO-150301003 | Prod: Móviles-150301 | Sector: Emision-1503 | Industria: EN&amp;MA - 15',150301);</v>
      </c>
    </row>
    <row r="525" spans="1:13" ht="30.6" x14ac:dyDescent="0.3">
      <c r="A525" s="12">
        <f t="shared" si="70"/>
        <v>15</v>
      </c>
      <c r="B525" s="8" t="str">
        <f>+VLOOKUP(A525,Industria[],2,0)</f>
        <v>Energía y medio ambiente</v>
      </c>
      <c r="C525" s="12">
        <f t="shared" si="73"/>
        <v>1503</v>
      </c>
      <c r="D525" s="8" t="str">
        <f>+VLOOKUP(C525,Sector[[Id_sector]:[Codigo]],3,0)</f>
        <v>Emisiones</v>
      </c>
      <c r="E525" s="12">
        <f t="shared" si="74"/>
        <v>150301</v>
      </c>
      <c r="F525" s="8" t="str">
        <f>+VLOOKUP(E525,Productos[[Id_producto]:[Codigo]],3,0)</f>
        <v>Emisiones procedentes de fuentes móviles</v>
      </c>
      <c r="G525" s="13">
        <f t="shared" si="72"/>
        <v>150301004</v>
      </c>
      <c r="H525" s="7">
        <v>4</v>
      </c>
      <c r="I525" s="8" t="s">
        <v>910</v>
      </c>
      <c r="J525" s="8" t="str">
        <f>+Categorias[[#This Row],[Categoría]]&amp;"-"&amp;Categorias[[#This Row],[Id_categoría]]</f>
        <v>HC volátiles-150301004</v>
      </c>
      <c r="K525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25" s="9" t="str">
        <f t="shared" si="69"/>
        <v>150301004hc_volatiles</v>
      </c>
      <c r="M525" s="28" t="str">
        <f t="shared" si="71"/>
        <v>INSERT INTO categoria VALUES (150301004,'HC volátiles','HC volátiles-150301004','HC volátiles-150301004 | Prod: Móviles-150301 | Sector: Emision-1503 | Industria: EN&amp;MA - 15',150301);</v>
      </c>
    </row>
    <row r="526" spans="1:13" ht="30.6" x14ac:dyDescent="0.3">
      <c r="A526" s="12">
        <f t="shared" si="70"/>
        <v>15</v>
      </c>
      <c r="B526" s="8" t="str">
        <f>+VLOOKUP(A526,Industria[],2,0)</f>
        <v>Energía y medio ambiente</v>
      </c>
      <c r="C526" s="12">
        <f t="shared" si="73"/>
        <v>1503</v>
      </c>
      <c r="D526" s="8" t="str">
        <f>+VLOOKUP(C526,Sector[[Id_sector]:[Codigo]],3,0)</f>
        <v>Emisiones</v>
      </c>
      <c r="E526" s="12">
        <f t="shared" si="74"/>
        <v>150301</v>
      </c>
      <c r="F526" s="8" t="str">
        <f>+VLOOKUP(E526,Productos[[Id_producto]:[Codigo]],3,0)</f>
        <v>Emisiones procedentes de fuentes móviles</v>
      </c>
      <c r="G526" s="13">
        <f t="shared" si="72"/>
        <v>150301005</v>
      </c>
      <c r="H526" s="7">
        <v>5</v>
      </c>
      <c r="I526" s="8" t="s">
        <v>911</v>
      </c>
      <c r="J526" s="8" t="str">
        <f>+Categorias[[#This Row],[Categoría]]&amp;"-"&amp;Categorias[[#This Row],[Id_categoría]]</f>
        <v>HC no volátiles-150301005</v>
      </c>
      <c r="K526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26" s="9" t="str">
        <f t="shared" si="69"/>
        <v>150301005hc_no_volatiles</v>
      </c>
      <c r="M526" s="28" t="str">
        <f t="shared" si="71"/>
        <v>INSERT INTO categoria VALUES (150301005,'HC no volátiles','HC no volátiles-150301005','HC no volátiles-150301005 | Prod: Móviles-150301 | Sector: Emision-1503 | Industria: EN&amp;MA - 15',150301);</v>
      </c>
    </row>
    <row r="527" spans="1:13" ht="30.6" x14ac:dyDescent="0.3">
      <c r="A527" s="12">
        <f t="shared" si="70"/>
        <v>15</v>
      </c>
      <c r="B527" s="8" t="str">
        <f>+VLOOKUP(A527,Industria[],2,0)</f>
        <v>Energía y medio ambiente</v>
      </c>
      <c r="C527" s="12">
        <f t="shared" si="73"/>
        <v>1503</v>
      </c>
      <c r="D527" s="8" t="str">
        <f>+VLOOKUP(C527,Sector[[Id_sector]:[Codigo]],3,0)</f>
        <v>Emisiones</v>
      </c>
      <c r="E527" s="12">
        <f t="shared" si="74"/>
        <v>150301</v>
      </c>
      <c r="F527" s="8" t="str">
        <f>+VLOOKUP(E527,Productos[[Id_producto]:[Codigo]],3,0)</f>
        <v>Emisiones procedentes de fuentes móviles</v>
      </c>
      <c r="G527" s="13">
        <f t="shared" si="72"/>
        <v>150301006</v>
      </c>
      <c r="H527" s="7">
        <v>6</v>
      </c>
      <c r="I527" s="8" t="s">
        <v>912</v>
      </c>
      <c r="J527" s="8" t="str">
        <f>+Categorias[[#This Row],[Categoría]]&amp;"-"&amp;Categorias[[#This Row],[Id_categoría]]</f>
        <v>O3-150301006</v>
      </c>
      <c r="K527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27" s="9" t="str">
        <f t="shared" si="69"/>
        <v>150301006o3</v>
      </c>
      <c r="M527" s="28" t="str">
        <f t="shared" si="71"/>
        <v>INSERT INTO categoria VALUES (150301006,'O3','O3-150301006','O3-150301006 | Prod: Móviles-150301 | Sector: Emision-1503 | Industria: EN&amp;MA - 15',150301);</v>
      </c>
    </row>
    <row r="528" spans="1:13" ht="30.6" x14ac:dyDescent="0.3">
      <c r="A528" s="12">
        <f t="shared" si="70"/>
        <v>15</v>
      </c>
      <c r="B528" s="8" t="str">
        <f>+VLOOKUP(A528,Industria[],2,0)</f>
        <v>Energía y medio ambiente</v>
      </c>
      <c r="C528" s="12">
        <f t="shared" si="73"/>
        <v>1503</v>
      </c>
      <c r="D528" s="8" t="str">
        <f>+VLOOKUP(C528,Sector[[Id_sector]:[Codigo]],3,0)</f>
        <v>Emisiones</v>
      </c>
      <c r="E528" s="12">
        <f t="shared" si="74"/>
        <v>150302</v>
      </c>
      <c r="F528" s="8" t="str">
        <f>+VLOOKUP(E528,Productos[[Id_producto]:[Codigo]],3,0)</f>
        <v>Emisiones procedentes de fuentes fijas</v>
      </c>
      <c r="G528" s="13">
        <f t="shared" si="72"/>
        <v>150302001</v>
      </c>
      <c r="H528" s="7">
        <v>1</v>
      </c>
      <c r="I528" s="8" t="s">
        <v>913</v>
      </c>
      <c r="J528" s="8" t="str">
        <f>+Categorias[[#This Row],[Categoría]]&amp;"-"&amp;Categorias[[#This Row],[Id_categoría]]</f>
        <v>SF6-150302001</v>
      </c>
      <c r="K528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28" s="9" t="str">
        <f t="shared" si="69"/>
        <v>150302001sf6</v>
      </c>
      <c r="M528" s="28" t="str">
        <f t="shared" si="71"/>
        <v>INSERT INTO categoria VALUES (150302001,'SF6','SF6-150302001','SF6-150302001 | Prod: Fijas-150302 | Sector: Emision-1503 | Industria: EN&amp;MA - 15',150302);</v>
      </c>
    </row>
    <row r="529" spans="1:13" ht="30.6" x14ac:dyDescent="0.3">
      <c r="A529" s="12">
        <f t="shared" si="70"/>
        <v>15</v>
      </c>
      <c r="B529" s="8" t="str">
        <f>+VLOOKUP(A529,Industria[],2,0)</f>
        <v>Energía y medio ambiente</v>
      </c>
      <c r="C529" s="12">
        <f t="shared" si="73"/>
        <v>1503</v>
      </c>
      <c r="D529" s="8" t="str">
        <f>+VLOOKUP(C529,Sector[[Id_sector]:[Codigo]],3,0)</f>
        <v>Emisiones</v>
      </c>
      <c r="E529" s="12">
        <f t="shared" si="74"/>
        <v>150302</v>
      </c>
      <c r="F529" s="8" t="str">
        <f>+VLOOKUP(E529,Productos[[Id_producto]:[Codigo]],3,0)</f>
        <v>Emisiones procedentes de fuentes fijas</v>
      </c>
      <c r="G529" s="13">
        <f t="shared" si="72"/>
        <v>150302002</v>
      </c>
      <c r="H529" s="7">
        <v>2</v>
      </c>
      <c r="I529" s="8" t="s">
        <v>914</v>
      </c>
      <c r="J529" s="8" t="str">
        <f>+Categorias[[#This Row],[Categoría]]&amp;"-"&amp;Categorias[[#This Row],[Id_categoría]]</f>
        <v>CH4-150302002</v>
      </c>
      <c r="K529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29" s="9" t="str">
        <f t="shared" ref="L529:L594" si="75">+SUBSTITUTE(G529&amp;LOWER(SUBSTITUTE( SUBSTITUTE( SUBSTITUTE( SUBSTITUTE( SUBSTITUTE( SUBSTITUTE( SUBSTITUTE( SUBSTITUTE( SUBSTITUTE( SUBSTITUTE(I529, "á", "a"), "é", "e"), "í", "i"), "ó", "o"), "ú", "u"), "Á", "A"), "É", "E"), "Í", "I"), "Ó", "O"), "Ú", "U"))," ","_")</f>
        <v>150302002ch4</v>
      </c>
      <c r="M529" s="28" t="str">
        <f t="shared" si="71"/>
        <v>INSERT INTO categoria VALUES (150302002,'CH4','CH4-150302002','CH4-150302002 | Prod: Fijas-150302 | Sector: Emision-1503 | Industria: EN&amp;MA - 15',150302);</v>
      </c>
    </row>
    <row r="530" spans="1:13" ht="30.6" x14ac:dyDescent="0.3">
      <c r="A530" s="12">
        <f t="shared" si="70"/>
        <v>15</v>
      </c>
      <c r="B530" s="8" t="str">
        <f>+VLOOKUP(A530,Industria[],2,0)</f>
        <v>Energía y medio ambiente</v>
      </c>
      <c r="C530" s="12">
        <f t="shared" si="73"/>
        <v>1503</v>
      </c>
      <c r="D530" s="8" t="str">
        <f>+VLOOKUP(C530,Sector[[Id_sector]:[Codigo]],3,0)</f>
        <v>Emisiones</v>
      </c>
      <c r="E530" s="12">
        <f t="shared" si="74"/>
        <v>150302</v>
      </c>
      <c r="F530" s="8" t="str">
        <f>+VLOOKUP(E530,Productos[[Id_producto]:[Codigo]],3,0)</f>
        <v>Emisiones procedentes de fuentes fijas</v>
      </c>
      <c r="G530" s="13">
        <f t="shared" si="72"/>
        <v>150302003</v>
      </c>
      <c r="H530" s="7">
        <v>3</v>
      </c>
      <c r="I530" s="8" t="s">
        <v>907</v>
      </c>
      <c r="J530" s="8" t="str">
        <f>+Categorias[[#This Row],[Categoría]]&amp;"-"&amp;Categorias[[#This Row],[Id_categoría]]</f>
        <v>CO2-150302003</v>
      </c>
      <c r="K530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30" s="9" t="str">
        <f t="shared" si="75"/>
        <v>150302003co2</v>
      </c>
      <c r="M530" s="28" t="str">
        <f t="shared" si="71"/>
        <v>INSERT INTO categoria VALUES (150302003,'CO2','CO2-150302003','CO2-150302003 | Prod: Fijas-150302 | Sector: Emision-1503 | Industria: EN&amp;MA - 15',150302);</v>
      </c>
    </row>
    <row r="531" spans="1:13" ht="30.6" x14ac:dyDescent="0.3">
      <c r="A531" s="12">
        <f t="shared" ref="A531:A596" si="76">+A530</f>
        <v>15</v>
      </c>
      <c r="B531" s="8" t="str">
        <f>+VLOOKUP(A531,Industria[],2,0)</f>
        <v>Energía y medio ambiente</v>
      </c>
      <c r="C531" s="12">
        <f t="shared" si="73"/>
        <v>1503</v>
      </c>
      <c r="D531" s="8" t="str">
        <f>+VLOOKUP(C531,Sector[[Id_sector]:[Codigo]],3,0)</f>
        <v>Emisiones</v>
      </c>
      <c r="E531" s="12">
        <f t="shared" si="74"/>
        <v>150302</v>
      </c>
      <c r="F531" s="8" t="str">
        <f>+VLOOKUP(E531,Productos[[Id_producto]:[Codigo]],3,0)</f>
        <v>Emisiones procedentes de fuentes fijas</v>
      </c>
      <c r="G531" s="13">
        <f t="shared" si="72"/>
        <v>150302004</v>
      </c>
      <c r="H531" s="7">
        <v>4</v>
      </c>
      <c r="I531" s="8" t="s">
        <v>908</v>
      </c>
      <c r="J531" s="8" t="str">
        <f>+Categorias[[#This Row],[Categoría]]&amp;"-"&amp;Categorias[[#This Row],[Id_categoría]]</f>
        <v>NOx-150302004</v>
      </c>
      <c r="K531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31" s="9" t="str">
        <f t="shared" si="75"/>
        <v>150302004nox</v>
      </c>
      <c r="M531" s="28" t="str">
        <f t="shared" si="71"/>
        <v>INSERT INTO categoria VALUES (150302004,'NOx','NOx-150302004','NOx-150302004 | Prod: Fijas-150302 | Sector: Emision-1503 | Industria: EN&amp;MA - 15',150302);</v>
      </c>
    </row>
    <row r="532" spans="1:13" ht="30.6" x14ac:dyDescent="0.3">
      <c r="A532" s="12">
        <f t="shared" si="76"/>
        <v>15</v>
      </c>
      <c r="B532" s="8" t="str">
        <f>+VLOOKUP(A532,Industria[],2,0)</f>
        <v>Energía y medio ambiente</v>
      </c>
      <c r="C532" s="12">
        <f t="shared" si="73"/>
        <v>1503</v>
      </c>
      <c r="D532" s="8" t="str">
        <f>+VLOOKUP(C532,Sector[[Id_sector]:[Codigo]],3,0)</f>
        <v>Emisiones</v>
      </c>
      <c r="E532" s="12">
        <f t="shared" si="74"/>
        <v>150302</v>
      </c>
      <c r="F532" s="8" t="str">
        <f>+VLOOKUP(E532,Productos[[Id_producto]:[Codigo]],3,0)</f>
        <v>Emisiones procedentes de fuentes fijas</v>
      </c>
      <c r="G532" s="13">
        <f t="shared" si="72"/>
        <v>150302005</v>
      </c>
      <c r="H532" s="7">
        <v>5</v>
      </c>
      <c r="I532" s="8" t="s">
        <v>915</v>
      </c>
      <c r="J532" s="8" t="str">
        <f>+Categorias[[#This Row],[Categoría]]&amp;"-"&amp;Categorias[[#This Row],[Id_categoría]]</f>
        <v>SO2-150302005</v>
      </c>
      <c r="K532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32" s="9" t="str">
        <f t="shared" si="75"/>
        <v>150302005so2</v>
      </c>
      <c r="M532" s="28" t="str">
        <f t="shared" si="71"/>
        <v>INSERT INTO categoria VALUES (150302005,'SO2','SO2-150302005','SO2-150302005 | Prod: Fijas-150302 | Sector: Emision-1503 | Industria: EN&amp;MA - 15',150302);</v>
      </c>
    </row>
    <row r="533" spans="1:13" ht="30.6" x14ac:dyDescent="0.3">
      <c r="A533" s="12">
        <f t="shared" si="76"/>
        <v>15</v>
      </c>
      <c r="B533" s="8" t="str">
        <f>+VLOOKUP(A533,Industria[],2,0)</f>
        <v>Energía y medio ambiente</v>
      </c>
      <c r="C533" s="12">
        <f t="shared" si="73"/>
        <v>1503</v>
      </c>
      <c r="D533" s="8" t="str">
        <f>+VLOOKUP(C533,Sector[[Id_sector]:[Codigo]],3,0)</f>
        <v>Emisiones</v>
      </c>
      <c r="E533" s="12">
        <f t="shared" si="74"/>
        <v>150302</v>
      </c>
      <c r="F533" s="8" t="str">
        <f>+VLOOKUP(E533,Productos[[Id_producto]:[Codigo]],3,0)</f>
        <v>Emisiones procedentes de fuentes fijas</v>
      </c>
      <c r="G533" s="13">
        <f t="shared" si="72"/>
        <v>150302006</v>
      </c>
      <c r="H533" s="7">
        <v>6</v>
      </c>
      <c r="I533" s="8" t="s">
        <v>916</v>
      </c>
      <c r="J533" s="8" t="str">
        <f>+Categorias[[#This Row],[Categoría]]&amp;"-"&amp;Categorias[[#This Row],[Id_categoría]]</f>
        <v>HC-150302006</v>
      </c>
      <c r="K533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33" s="9" t="str">
        <f t="shared" si="75"/>
        <v>150302006hc</v>
      </c>
      <c r="M533" s="28" t="str">
        <f t="shared" si="71"/>
        <v>INSERT INTO categoria VALUES (150302006,'HC','HC-150302006','HC-150302006 | Prod: Fijas-150302 | Sector: Emision-1503 | Industria: EN&amp;MA - 15',150302);</v>
      </c>
    </row>
    <row r="534" spans="1:13" ht="30.6" x14ac:dyDescent="0.3">
      <c r="A534" s="12">
        <f t="shared" si="76"/>
        <v>15</v>
      </c>
      <c r="B534" s="8" t="str">
        <f>+VLOOKUP(A534,Industria[],2,0)</f>
        <v>Energía y medio ambiente</v>
      </c>
      <c r="C534" s="12">
        <f t="shared" si="73"/>
        <v>1503</v>
      </c>
      <c r="D534" s="8" t="str">
        <f>+VLOOKUP(C534,Sector[[Id_sector]:[Codigo]],3,0)</f>
        <v>Emisiones</v>
      </c>
      <c r="E534" s="12">
        <f t="shared" si="74"/>
        <v>150302</v>
      </c>
      <c r="F534" s="8" t="str">
        <f>+VLOOKUP(E534,Productos[[Id_producto]:[Codigo]],3,0)</f>
        <v>Emisiones procedentes de fuentes fijas</v>
      </c>
      <c r="G534" s="13">
        <f t="shared" si="72"/>
        <v>150302007</v>
      </c>
      <c r="H534" s="7">
        <v>7</v>
      </c>
      <c r="I534" s="8" t="s">
        <v>917</v>
      </c>
      <c r="J534" s="8" t="str">
        <f>+Categorias[[#This Row],[Categoría]]&amp;"-"&amp;Categorias[[#This Row],[Id_categoría]]</f>
        <v>Hollín-150302007</v>
      </c>
      <c r="K534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34" s="9" t="str">
        <f t="shared" si="75"/>
        <v>150302007hollin</v>
      </c>
      <c r="M534" s="28" t="str">
        <f t="shared" si="71"/>
        <v>INSERT INTO categoria VALUES (150302007,'Hollín','Hollín-150302007','Hollín-150302007 | Prod: Fijas-150302 | Sector: Emision-1503 | Industria: EN&amp;MA - 15',150302);</v>
      </c>
    </row>
    <row r="535" spans="1:13" ht="30.6" x14ac:dyDescent="0.3">
      <c r="A535" s="12">
        <f t="shared" si="76"/>
        <v>15</v>
      </c>
      <c r="B535" s="8" t="str">
        <f>+VLOOKUP(A535,Industria[],2,0)</f>
        <v>Energía y medio ambiente</v>
      </c>
      <c r="C535" s="12">
        <f t="shared" si="73"/>
        <v>1503</v>
      </c>
      <c r="D535" s="8" t="str">
        <f>+VLOOKUP(C535,Sector[[Id_sector]:[Codigo]],3,0)</f>
        <v>Emisiones</v>
      </c>
      <c r="E535" s="12">
        <f t="shared" si="74"/>
        <v>150302</v>
      </c>
      <c r="F535" s="8" t="str">
        <f>+VLOOKUP(E535,Productos[[Id_producto]:[Codigo]],3,0)</f>
        <v>Emisiones procedentes de fuentes fijas</v>
      </c>
      <c r="G535" s="13">
        <f t="shared" si="72"/>
        <v>150302008</v>
      </c>
      <c r="H535" s="7">
        <v>8</v>
      </c>
      <c r="I535" s="8" t="s">
        <v>918</v>
      </c>
      <c r="J535" s="8" t="str">
        <f>+Categorias[[#This Row],[Categoría]]&amp;"-"&amp;Categorias[[#This Row],[Id_categoría]]</f>
        <v>Metales pesados-150302008</v>
      </c>
      <c r="K535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35" s="9" t="str">
        <f t="shared" si="75"/>
        <v>150302008metales_pesados</v>
      </c>
      <c r="M535" s="28" t="str">
        <f t="shared" si="71"/>
        <v>INSERT INTO categoria VALUES (150302008,'Metales pesados','Metales pesados-150302008','Metales pesados-150302008 | Prod: Fijas-150302 | Sector: Emision-1503 | Industria: EN&amp;MA - 15',150302);</v>
      </c>
    </row>
    <row r="536" spans="1:13" ht="30.6" x14ac:dyDescent="0.3">
      <c r="A536" s="12">
        <f t="shared" si="76"/>
        <v>15</v>
      </c>
      <c r="B536" s="8" t="str">
        <f>+VLOOKUP(A536,Industria[],2,0)</f>
        <v>Energía y medio ambiente</v>
      </c>
      <c r="C536" s="12">
        <f t="shared" si="73"/>
        <v>1503</v>
      </c>
      <c r="D536" s="8" t="str">
        <f>+VLOOKUP(C536,Sector[[Id_sector]:[Codigo]],3,0)</f>
        <v>Emisiones</v>
      </c>
      <c r="E536" s="12">
        <f t="shared" si="74"/>
        <v>150302</v>
      </c>
      <c r="F536" s="8" t="str">
        <f>+VLOOKUP(E536,Productos[[Id_producto]:[Codigo]],3,0)</f>
        <v>Emisiones procedentes de fuentes fijas</v>
      </c>
      <c r="G536" s="13">
        <f t="shared" si="72"/>
        <v>150302009</v>
      </c>
      <c r="H536" s="7">
        <v>9</v>
      </c>
      <c r="I536" s="8" t="s">
        <v>919</v>
      </c>
      <c r="J536" s="8" t="str">
        <f>+Categorias[[#This Row],[Categoría]]&amp;"-"&amp;Categorias[[#This Row],[Id_categoría]]</f>
        <v>CFC-150302009</v>
      </c>
      <c r="K536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36" s="9" t="str">
        <f t="shared" si="75"/>
        <v>150302009cfc</v>
      </c>
      <c r="M536" s="28" t="str">
        <f t="shared" si="71"/>
        <v>INSERT INTO categoria VALUES (150302009,'CFC','CFC-150302009','CFC-150302009 | Prod: Fijas-150302 | Sector: Emision-1503 | Industria: EN&amp;MA - 15',150302);</v>
      </c>
    </row>
    <row r="537" spans="1:13" ht="30.6" x14ac:dyDescent="0.3">
      <c r="A537" s="12">
        <f t="shared" si="76"/>
        <v>15</v>
      </c>
      <c r="B537" s="8" t="str">
        <f>+VLOOKUP(A537,Industria[],2,0)</f>
        <v>Energía y medio ambiente</v>
      </c>
      <c r="C537" s="12">
        <f t="shared" si="73"/>
        <v>1503</v>
      </c>
      <c r="D537" s="8" t="str">
        <f>+VLOOKUP(C537,Sector[[Id_sector]:[Codigo]],3,0)</f>
        <v>Emisiones</v>
      </c>
      <c r="E537" s="12">
        <f t="shared" si="74"/>
        <v>150302</v>
      </c>
      <c r="F537" s="8" t="str">
        <f>+VLOOKUP(E537,Productos[[Id_producto]:[Codigo]],3,0)</f>
        <v>Emisiones procedentes de fuentes fijas</v>
      </c>
      <c r="G537" s="13">
        <f t="shared" si="72"/>
        <v>150302010</v>
      </c>
      <c r="H537" s="7">
        <v>10</v>
      </c>
      <c r="I537" s="8" t="s">
        <v>920</v>
      </c>
      <c r="J537" s="8" t="str">
        <f>+Categorias[[#This Row],[Categoría]]&amp;"-"&amp;Categorias[[#This Row],[Id_categoría]]</f>
        <v>Material particulado-150302010</v>
      </c>
      <c r="K537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37" s="9" t="str">
        <f t="shared" si="75"/>
        <v>150302010material_particulado</v>
      </c>
      <c r="M537" s="28" t="str">
        <f t="shared" si="71"/>
        <v>INSERT INTO categoria VALUES (150302010,'Material particulado','Material particulado-150302010','Material particulado-150302010 | Prod: Fijas-150302 | Sector: Emision-1503 | Industria: EN&amp;MA - 15',150302);</v>
      </c>
    </row>
    <row r="538" spans="1:13" ht="30.6" x14ac:dyDescent="0.3">
      <c r="A538" s="12">
        <f t="shared" si="76"/>
        <v>15</v>
      </c>
      <c r="B538" s="8" t="str">
        <f>+VLOOKUP(A538,Industria[],2,0)</f>
        <v>Energía y medio ambiente</v>
      </c>
      <c r="C538" s="12">
        <f t="shared" si="73"/>
        <v>1503</v>
      </c>
      <c r="D538" s="8" t="str">
        <f>+VLOOKUP(C538,Sector[[Id_sector]:[Codigo]],3,0)</f>
        <v>Emisiones</v>
      </c>
      <c r="E538" s="12">
        <f t="shared" si="74"/>
        <v>150303</v>
      </c>
      <c r="F538" s="8" t="str">
        <f>+VLOOKUP(E538,Productos[[Id_producto]:[Codigo]],3,0)</f>
        <v>Emisiones procedentes de producción de energía</v>
      </c>
      <c r="G538" s="13">
        <f t="shared" si="72"/>
        <v>150303001</v>
      </c>
      <c r="H538" s="7">
        <v>1</v>
      </c>
      <c r="I538" s="8" t="s">
        <v>907</v>
      </c>
      <c r="J538" s="8" t="str">
        <f>+Categorias[[#This Row],[Categoría]]&amp;"-"&amp;Categorias[[#This Row],[Id_categoría]]</f>
        <v>CO2-150303001</v>
      </c>
      <c r="K538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38" s="9" t="str">
        <f t="shared" si="75"/>
        <v>150303001co2</v>
      </c>
      <c r="M538" s="28" t="str">
        <f t="shared" si="71"/>
        <v>INSERT INTO categoria VALUES (150303001,'CO2','CO2-150303001','CO2-150303001 | Prod: Generación-150303 | Sector: Emision-1503 | Industria: EN&amp;MA - 15',150303);</v>
      </c>
    </row>
    <row r="539" spans="1:13" ht="30.6" x14ac:dyDescent="0.3">
      <c r="A539" s="12">
        <f t="shared" si="76"/>
        <v>15</v>
      </c>
      <c r="B539" s="8" t="str">
        <f>+VLOOKUP(A539,Industria[],2,0)</f>
        <v>Energía y medio ambiente</v>
      </c>
      <c r="C539" s="12">
        <f t="shared" si="73"/>
        <v>1503</v>
      </c>
      <c r="D539" s="8" t="str">
        <f>+VLOOKUP(C539,Sector[[Id_sector]:[Codigo]],3,0)</f>
        <v>Emisiones</v>
      </c>
      <c r="E539" s="12">
        <f t="shared" si="74"/>
        <v>150303</v>
      </c>
      <c r="F539" s="8" t="str">
        <f>+VLOOKUP(E539,Productos[[Id_producto]:[Codigo]],3,0)</f>
        <v>Emisiones procedentes de producción de energía</v>
      </c>
      <c r="G539" s="13">
        <f t="shared" si="72"/>
        <v>150303002</v>
      </c>
      <c r="H539" s="7">
        <v>2</v>
      </c>
      <c r="I539" s="8" t="s">
        <v>915</v>
      </c>
      <c r="J539" s="8" t="str">
        <f>+Categorias[[#This Row],[Categoría]]&amp;"-"&amp;Categorias[[#This Row],[Id_categoría]]</f>
        <v>SO2-150303002</v>
      </c>
      <c r="K539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39" s="9" t="str">
        <f t="shared" si="75"/>
        <v>150303002so2</v>
      </c>
      <c r="M539" s="28" t="str">
        <f t="shared" si="71"/>
        <v>INSERT INTO categoria VALUES (150303002,'SO2','SO2-150303002','SO2-150303002 | Prod: Generación-150303 | Sector: Emision-1503 | Industria: EN&amp;MA - 15',150303);</v>
      </c>
    </row>
    <row r="540" spans="1:13" ht="30.6" x14ac:dyDescent="0.3">
      <c r="A540" s="12">
        <f t="shared" si="76"/>
        <v>15</v>
      </c>
      <c r="B540" s="8" t="str">
        <f>+VLOOKUP(A540,Industria[],2,0)</f>
        <v>Energía y medio ambiente</v>
      </c>
      <c r="C540" s="12">
        <f t="shared" si="73"/>
        <v>1503</v>
      </c>
      <c r="D540" s="8" t="str">
        <f>+VLOOKUP(C540,Sector[[Id_sector]:[Codigo]],3,0)</f>
        <v>Emisiones</v>
      </c>
      <c r="E540" s="12">
        <f t="shared" si="74"/>
        <v>150303</v>
      </c>
      <c r="F540" s="8" t="str">
        <f>+VLOOKUP(E540,Productos[[Id_producto]:[Codigo]],3,0)</f>
        <v>Emisiones procedentes de producción de energía</v>
      </c>
      <c r="G540" s="13">
        <f t="shared" si="72"/>
        <v>150303003</v>
      </c>
      <c r="H540" s="7">
        <v>3</v>
      </c>
      <c r="I540" s="8" t="s">
        <v>917</v>
      </c>
      <c r="J540" s="8" t="str">
        <f>+Categorias[[#This Row],[Categoría]]&amp;"-"&amp;Categorias[[#This Row],[Id_categoría]]</f>
        <v>Hollín-150303003</v>
      </c>
      <c r="K540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40" s="9" t="str">
        <f t="shared" si="75"/>
        <v>150303003hollin</v>
      </c>
      <c r="M540" s="28" t="str">
        <f t="shared" si="71"/>
        <v>INSERT INTO categoria VALUES (150303003,'Hollín','Hollín-150303003','Hollín-150303003 | Prod: Generación-150303 | Sector: Emision-1503 | Industria: EN&amp;MA - 15',150303);</v>
      </c>
    </row>
    <row r="541" spans="1:13" ht="30.6" x14ac:dyDescent="0.3">
      <c r="A541" s="12">
        <f t="shared" si="76"/>
        <v>15</v>
      </c>
      <c r="B541" s="8" t="str">
        <f>+VLOOKUP(A541,Industria[],2,0)</f>
        <v>Energía y medio ambiente</v>
      </c>
      <c r="C541" s="12">
        <f t="shared" si="73"/>
        <v>1503</v>
      </c>
      <c r="D541" s="8" t="str">
        <f>+VLOOKUP(C541,Sector[[Id_sector]:[Codigo]],3,0)</f>
        <v>Emisiones</v>
      </c>
      <c r="E541" s="12">
        <f t="shared" si="74"/>
        <v>150303</v>
      </c>
      <c r="F541" s="8" t="str">
        <f>+VLOOKUP(E541,Productos[[Id_producto]:[Codigo]],3,0)</f>
        <v>Emisiones procedentes de producción de energía</v>
      </c>
      <c r="G541" s="13">
        <f t="shared" si="72"/>
        <v>150303004</v>
      </c>
      <c r="H541" s="7">
        <v>4</v>
      </c>
      <c r="I541" s="8" t="s">
        <v>921</v>
      </c>
      <c r="J541" s="8" t="str">
        <f>+Categorias[[#This Row],[Categoría]]&amp;"-"&amp;Categorias[[#This Row],[Id_categoría]]</f>
        <v>SO4-150303004</v>
      </c>
      <c r="K541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41" s="9" t="str">
        <f t="shared" si="75"/>
        <v>150303004so4</v>
      </c>
      <c r="M541" s="28" t="str">
        <f t="shared" si="71"/>
        <v>INSERT INTO categoria VALUES (150303004,'SO4','SO4-150303004','SO4-150303004 | Prod: Generación-150303 | Sector: Emision-1503 | Industria: EN&amp;MA - 15',150303);</v>
      </c>
    </row>
    <row r="542" spans="1:13" ht="30.6" x14ac:dyDescent="0.3">
      <c r="A542" s="12">
        <f t="shared" si="76"/>
        <v>15</v>
      </c>
      <c r="B542" s="8" t="str">
        <f>+VLOOKUP(A542,Industria[],2,0)</f>
        <v>Energía y medio ambiente</v>
      </c>
      <c r="C542" s="12">
        <f t="shared" si="73"/>
        <v>1503</v>
      </c>
      <c r="D542" s="8" t="str">
        <f>+VLOOKUP(C542,Sector[[Id_sector]:[Codigo]],3,0)</f>
        <v>Emisiones</v>
      </c>
      <c r="E542" s="12">
        <f t="shared" si="74"/>
        <v>150303</v>
      </c>
      <c r="F542" s="8" t="str">
        <f>+VLOOKUP(E542,Productos[[Id_producto]:[Codigo]],3,0)</f>
        <v>Emisiones procedentes de producción de energía</v>
      </c>
      <c r="G542" s="13">
        <f t="shared" si="72"/>
        <v>150303005</v>
      </c>
      <c r="H542" s="7">
        <v>5</v>
      </c>
      <c r="I542" s="8" t="s">
        <v>920</v>
      </c>
      <c r="J542" s="8" t="str">
        <f>+Categorias[[#This Row],[Categoría]]&amp;"-"&amp;Categorias[[#This Row],[Id_categoría]]</f>
        <v>Material particulado-150303005</v>
      </c>
      <c r="K542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42" s="9" t="str">
        <f t="shared" si="75"/>
        <v>150303005material_particulado</v>
      </c>
      <c r="M542" s="28" t="str">
        <f t="shared" si="71"/>
        <v>INSERT INTO categoria VALUES (150303005,'Material particulado','Material particulado-150303005','Material particulado-150303005 | Prod: Generación-150303 | Sector: Emision-1503 | Industria: EN&amp;MA - 15',150303);</v>
      </c>
    </row>
    <row r="543" spans="1:13" ht="40.799999999999997" x14ac:dyDescent="0.3">
      <c r="A543" s="12">
        <f t="shared" si="76"/>
        <v>15</v>
      </c>
      <c r="B543" s="8" t="str">
        <f>+VLOOKUP(A543,Industria[],2,0)</f>
        <v>Energía y medio ambiente</v>
      </c>
      <c r="C543" s="12">
        <f t="shared" si="73"/>
        <v>1503</v>
      </c>
      <c r="D543" s="8" t="str">
        <f>+VLOOKUP(C543,Sector[[Id_sector]:[Codigo]],3,0)</f>
        <v>Emisiones</v>
      </c>
      <c r="E543" s="12">
        <f t="shared" si="74"/>
        <v>150303</v>
      </c>
      <c r="F543" s="8" t="str">
        <f>+VLOOKUP(E543,Productos[[Id_producto]:[Codigo]],3,0)</f>
        <v>Emisiones procedentes de producción de energía</v>
      </c>
      <c r="G543" s="13">
        <f t="shared" si="72"/>
        <v>150303006</v>
      </c>
      <c r="H543" s="7">
        <v>6</v>
      </c>
      <c r="I543" s="8" t="s">
        <v>922</v>
      </c>
      <c r="J543" s="8" t="str">
        <f>+Categorias[[#This Row],[Categoría]]&amp;"-"&amp;Categorias[[#This Row],[Id_categoría]]</f>
        <v>Compuestos orgánicos volátiles-150303006</v>
      </c>
      <c r="K543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43" s="9" t="str">
        <f t="shared" si="75"/>
        <v>150303006compuestos_organicos_volatiles</v>
      </c>
      <c r="M543" s="28" t="str">
        <f t="shared" si="71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44" spans="1:13" ht="30.6" x14ac:dyDescent="0.3">
      <c r="A544" s="12">
        <f t="shared" si="76"/>
        <v>15</v>
      </c>
      <c r="B544" s="8" t="str">
        <f>+VLOOKUP(A544,Industria[],2,0)</f>
        <v>Energía y medio ambiente</v>
      </c>
      <c r="C544" s="12">
        <f t="shared" si="73"/>
        <v>1503</v>
      </c>
      <c r="D544" s="8" t="str">
        <f>+VLOOKUP(C544,Sector[[Id_sector]:[Codigo]],3,0)</f>
        <v>Emisiones</v>
      </c>
      <c r="E544" s="12">
        <f t="shared" si="74"/>
        <v>150303</v>
      </c>
      <c r="F544" s="8" t="str">
        <f>+VLOOKUP(E544,Productos[[Id_producto]:[Codigo]],3,0)</f>
        <v>Emisiones procedentes de producción de energía</v>
      </c>
      <c r="G544" s="13">
        <f t="shared" si="72"/>
        <v>150303007</v>
      </c>
      <c r="H544" s="7">
        <v>7</v>
      </c>
      <c r="I544" s="8" t="s">
        <v>908</v>
      </c>
      <c r="J544" s="8" t="str">
        <f>+Categorias[[#This Row],[Categoría]]&amp;"-"&amp;Categorias[[#This Row],[Id_categoría]]</f>
        <v>NOx-150303007</v>
      </c>
      <c r="K544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44" s="9" t="str">
        <f t="shared" si="75"/>
        <v>150303007nox</v>
      </c>
      <c r="M544" s="28" t="str">
        <f t="shared" si="71"/>
        <v>INSERT INTO categoria VALUES (150303007,'NOx','NOx-150303007','NOx-150303007 | Prod: Generación-150303 | Sector: Emision-1503 | Industria: EN&amp;MA - 15',150303);</v>
      </c>
    </row>
    <row r="545" spans="1:13" ht="30.6" x14ac:dyDescent="0.3">
      <c r="A545" s="12">
        <f>+A544</f>
        <v>15</v>
      </c>
      <c r="B545" s="8" t="str">
        <f>+VLOOKUP(A545,Industria[],2,0)</f>
        <v>Energía y medio ambiente</v>
      </c>
      <c r="C545" s="12">
        <f>+C544</f>
        <v>1503</v>
      </c>
      <c r="D545" s="8" t="str">
        <f>+VLOOKUP(C545,Sector[[Id_sector]:[Codigo]],3,0)</f>
        <v>Emisiones</v>
      </c>
      <c r="E545" s="12">
        <f>+IF(H545=1,E544+1,E544)</f>
        <v>150304</v>
      </c>
      <c r="F545" s="8" t="str">
        <f>+VLOOKUP(E545,Productos[[Id_producto]:[Codigo]],3,0)</f>
        <v>Gases de Efecto Invernadero</v>
      </c>
      <c r="G545" s="13">
        <f>+E545*1000+H545</f>
        <v>150304001</v>
      </c>
      <c r="H545" s="7">
        <v>1</v>
      </c>
      <c r="I545" s="8" t="s">
        <v>923</v>
      </c>
      <c r="J545" s="37" t="str">
        <f>+Categorias[[#This Row],[Categoría]]&amp;"-"&amp;Categorias[[#This Row],[Id_categoría]]</f>
        <v>CO2 (dióxido de carbono)-150304001</v>
      </c>
      <c r="K545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45" s="9" t="str">
        <f>+SUBSTITUTE(G545&amp;LOWER(SUBSTITUTE( SUBSTITUTE( SUBSTITUTE( SUBSTITUTE( SUBSTITUTE( SUBSTITUTE( SUBSTITUTE( SUBSTITUTE( SUBSTITUTE( SUBSTITUTE(I545, "á", "a"), "é", "e"), "í", "i"), "ó", "o"), "ú", "u"), "Á", "A"), "É", "E"), "Í", "I"), "Ó", "O"), "Ú", "U"))," ","_")</f>
        <v>150304001co2_(dioxido_de_carbono)</v>
      </c>
      <c r="M545" s="39" t="str">
        <f>+"INSERT INTO categoria VALUES ("&amp;G545&amp;",'"&amp;I545&amp;"','"&amp;J545&amp;"','"&amp;K545&amp;"',"&amp;E545&amp;");"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46" spans="1:13" ht="30.6" x14ac:dyDescent="0.3">
      <c r="A546" s="12">
        <f>+A544</f>
        <v>15</v>
      </c>
      <c r="B546" s="8" t="str">
        <f>+VLOOKUP(A546,Industria[],2,0)</f>
        <v>Energía y medio ambiente</v>
      </c>
      <c r="C546" s="12">
        <f>+C544</f>
        <v>1503</v>
      </c>
      <c r="D546" s="8" t="str">
        <f>+VLOOKUP(C546,Sector[[Id_sector]:[Codigo]],3,0)</f>
        <v>Emisiones</v>
      </c>
      <c r="E546" s="12">
        <f t="shared" ref="E546:E549" si="77">+IF(H546=1,E545+1,E545)</f>
        <v>150304</v>
      </c>
      <c r="F546" s="8" t="str">
        <f>+VLOOKUP(E546,Productos[[Id_producto]:[Codigo]],3,0)</f>
        <v>Gases de Efecto Invernadero</v>
      </c>
      <c r="G546" s="13">
        <f>+E546*1000+H546</f>
        <v>150304002</v>
      </c>
      <c r="H546" s="7">
        <v>2</v>
      </c>
      <c r="I546" s="8" t="s">
        <v>924</v>
      </c>
      <c r="J546" s="37" t="str">
        <f>+Categorias[[#This Row],[Categoría]]&amp;"-"&amp;Categorias[[#This Row],[Id_categoría]]</f>
        <v>CH4 (metano)-150304002</v>
      </c>
      <c r="K546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46" s="9" t="str">
        <f>+SUBSTITUTE(G546&amp;LOWER(SUBSTITUTE( SUBSTITUTE( SUBSTITUTE( SUBSTITUTE( SUBSTITUTE( SUBSTITUTE( SUBSTITUTE( SUBSTITUTE( SUBSTITUTE( SUBSTITUTE(I546, "á", "a"), "é", "e"), "í", "i"), "ó", "o"), "ú", "u"), "Á", "A"), "É", "E"), "Í", "I"), "Ó", "O"), "Ú", "U"))," ","_")</f>
        <v>150304002ch4_(metano)</v>
      </c>
      <c r="M546" s="39" t="str">
        <f>+"INSERT INTO categoria VALUES ("&amp;G546&amp;",'"&amp;I546&amp;"','"&amp;J546&amp;"','"&amp;K546&amp;"',"&amp;E546&amp;");"</f>
        <v>INSERT INTO categoria VALUES (150304002,'CH4 (metano)','CH4 (metano)-150304002','CH4 (metano)-150304002 | Prod: GEI-150304 | Sector: Emision-1503 | Industria: EN&amp;MA - 15',150304);</v>
      </c>
    </row>
    <row r="547" spans="1:13" ht="30.6" x14ac:dyDescent="0.3">
      <c r="A547" s="12">
        <f>+A544</f>
        <v>15</v>
      </c>
      <c r="B547" s="8" t="str">
        <f>+VLOOKUP(A547,Industria[],2,0)</f>
        <v>Energía y medio ambiente</v>
      </c>
      <c r="C547" s="12">
        <f>+C544</f>
        <v>1503</v>
      </c>
      <c r="D547" s="8" t="str">
        <f>+VLOOKUP(C547,Sector[[Id_sector]:[Codigo]],3,0)</f>
        <v>Emisiones</v>
      </c>
      <c r="E547" s="12">
        <f t="shared" si="77"/>
        <v>150304</v>
      </c>
      <c r="F547" s="8" t="str">
        <f>+VLOOKUP(E547,Productos[[Id_producto]:[Codigo]],3,0)</f>
        <v>Gases de Efecto Invernadero</v>
      </c>
      <c r="G547" s="13">
        <f>+E547*1000+H547</f>
        <v>150304003</v>
      </c>
      <c r="H547" s="7">
        <v>3</v>
      </c>
      <c r="I547" s="8" t="s">
        <v>925</v>
      </c>
      <c r="J547" s="37" t="str">
        <f>+Categorias[[#This Row],[Categoría]]&amp;"-"&amp;Categorias[[#This Row],[Id_categoría]]</f>
        <v>N2O (óxido nitroso)-150304003</v>
      </c>
      <c r="K547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47" s="9" t="str">
        <f>+SUBSTITUTE(G547&amp;LOWER(SUBSTITUTE( SUBSTITUTE( SUBSTITUTE( SUBSTITUTE( SUBSTITUTE( SUBSTITUTE( SUBSTITUTE( SUBSTITUTE( SUBSTITUTE( SUBSTITUTE(I547, "á", "a"), "é", "e"), "í", "i"), "ó", "o"), "ú", "u"), "Á", "A"), "É", "E"), "Í", "I"), "Ó", "O"), "Ú", "U"))," ","_")</f>
        <v>150304003n2o_(oxido_nitroso)</v>
      </c>
      <c r="M547" s="39" t="str">
        <f>+"INSERT INTO categoria VALUES ("&amp;G547&amp;",'"&amp;I547&amp;"','"&amp;J547&amp;"','"&amp;K547&amp;"',"&amp;E547&amp;");"</f>
        <v>INSERT INTO categoria VALUES (150304003,'N2O (óxido nitroso)','N2O (óxido nitroso)-150304003','N2O (óxido nitroso)-150304003 | Prod: GEI-150304 | Sector: Emision-1503 | Industria: EN&amp;MA - 15',150304);</v>
      </c>
    </row>
    <row r="548" spans="1:13" ht="30.6" x14ac:dyDescent="0.3">
      <c r="A548" s="12">
        <f>+A544</f>
        <v>15</v>
      </c>
      <c r="B548" s="8" t="str">
        <f>+VLOOKUP(A548,Industria[],2,0)</f>
        <v>Energía y medio ambiente</v>
      </c>
      <c r="C548" s="12">
        <f>+C544</f>
        <v>1503</v>
      </c>
      <c r="D548" s="8" t="str">
        <f>+VLOOKUP(C548,Sector[[Id_sector]:[Codigo]],3,0)</f>
        <v>Emisiones</v>
      </c>
      <c r="E548" s="12">
        <f t="shared" si="77"/>
        <v>150304</v>
      </c>
      <c r="F548" s="8" t="str">
        <f>+VLOOKUP(E548,Productos[[Id_producto]:[Codigo]],3,0)</f>
        <v>Gases de Efecto Invernadero</v>
      </c>
      <c r="G548" s="13">
        <f>+E548*1000+H548</f>
        <v>150304004</v>
      </c>
      <c r="H548" s="7">
        <v>4</v>
      </c>
      <c r="I548" s="8" t="s">
        <v>926</v>
      </c>
      <c r="J548" s="37" t="str">
        <f>+Categorias[[#This Row],[Categoría]]&amp;"-"&amp;Categorias[[#This Row],[Id_categoría]]</f>
        <v>HFC (hidrofluorocarbono)-150304004</v>
      </c>
      <c r="K548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48" s="9" t="str">
        <f>+SUBSTITUTE(G548&amp;LOWER(SUBSTITUTE( SUBSTITUTE( SUBSTITUTE( SUBSTITUTE( SUBSTITUTE( SUBSTITUTE( SUBSTITUTE( SUBSTITUTE( SUBSTITUTE( SUBSTITUTE(I548, "á", "a"), "é", "e"), "í", "i"), "ó", "o"), "ú", "u"), "Á", "A"), "É", "E"), "Í", "I"), "Ó", "O"), "Ú", "U"))," ","_")</f>
        <v>150304004hfc_(hidrofluorocarbono)</v>
      </c>
      <c r="M548" s="39" t="str">
        <f>+"INSERT INTO categoria VALUES ("&amp;G548&amp;",'"&amp;I548&amp;"','"&amp;J548&amp;"','"&amp;K548&amp;"',"&amp;E548&amp;");"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49" spans="1:13" ht="40.799999999999997" x14ac:dyDescent="0.3">
      <c r="A549" s="12">
        <f>+A544</f>
        <v>15</v>
      </c>
      <c r="B549" s="8" t="str">
        <f>+VLOOKUP(A549,Industria[],2,0)</f>
        <v>Energía y medio ambiente</v>
      </c>
      <c r="C549" s="12">
        <f>+C544</f>
        <v>1503</v>
      </c>
      <c r="D549" s="8" t="str">
        <f>+VLOOKUP(C549,Sector[[Id_sector]:[Codigo]],3,0)</f>
        <v>Emisiones</v>
      </c>
      <c r="E549" s="12">
        <f t="shared" si="77"/>
        <v>150304</v>
      </c>
      <c r="F549" s="8" t="str">
        <f>+VLOOKUP(E549,Productos[[Id_producto]:[Codigo]],3,0)</f>
        <v>Gases de Efecto Invernadero</v>
      </c>
      <c r="G549" s="13">
        <f>+E549*1000+H549</f>
        <v>150304005</v>
      </c>
      <c r="H549" s="7">
        <v>5</v>
      </c>
      <c r="I549" s="8" t="s">
        <v>927</v>
      </c>
      <c r="J549" s="37" t="str">
        <f>+Categorias[[#This Row],[Categoría]]&amp;"-"&amp;Categorias[[#This Row],[Id_categoría]]</f>
        <v>SF6 (hexafluoruro de azufre)-150304005</v>
      </c>
      <c r="K549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49" s="9" t="str">
        <f>+SUBSTITUTE(G549&amp;LOWER(SUBSTITUTE( SUBSTITUTE( SUBSTITUTE( SUBSTITUTE( SUBSTITUTE( SUBSTITUTE( SUBSTITUTE( SUBSTITUTE( SUBSTITUTE( SUBSTITUTE(I549, "á", "a"), "é", "e"), "í", "i"), "ó", "o"), "ú", "u"), "Á", "A"), "É", "E"), "Í", "I"), "Ó", "O"), "Ú", "U"))," ","_")</f>
        <v>150304005sf6_(hexafluoruro_de_azufre)</v>
      </c>
      <c r="M549" s="39" t="str">
        <f>+"INSERT INTO categoria VALUES ("&amp;G549&amp;",'"&amp;I549&amp;"','"&amp;J549&amp;"','"&amp;K549&amp;"',"&amp;E549&amp;");"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50" spans="1:13" ht="30.6" x14ac:dyDescent="0.3">
      <c r="A550" s="12">
        <f>+A544</f>
        <v>15</v>
      </c>
      <c r="B550" s="8" t="str">
        <f>+VLOOKUP(A550,Industria[],2,0)</f>
        <v>Energía y medio ambiente</v>
      </c>
      <c r="C550" s="12">
        <v>1504</v>
      </c>
      <c r="D550" s="8" t="str">
        <f>+VLOOKUP(C550,Sector[[Id_sector]:[Codigo]],3,0)</f>
        <v>Energía</v>
      </c>
      <c r="E550" s="12">
        <v>150401</v>
      </c>
      <c r="F550" s="8" t="str">
        <f>+VLOOKUP(E550,Productos[[Id_producto]:[Codigo]],3,0)</f>
        <v>Renovables</v>
      </c>
      <c r="G550" s="13">
        <f t="shared" si="72"/>
        <v>150401001</v>
      </c>
      <c r="H550" s="7">
        <v>1</v>
      </c>
      <c r="I550" s="8" t="s">
        <v>928</v>
      </c>
      <c r="J550" s="8" t="str">
        <f>+Categorias[[#This Row],[Categoría]]&amp;"-"&amp;Categorias[[#This Row],[Id_categoría]]</f>
        <v>Eólica-150401001</v>
      </c>
      <c r="K550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50" s="9" t="str">
        <f t="shared" si="75"/>
        <v>150401001eolica</v>
      </c>
      <c r="M550" s="28" t="str">
        <f t="shared" si="71"/>
        <v>INSERT INTO categoria VALUES (150401001,'Eólica','Eólica-150401001','Eólica-150401001 | Prod: ERNC-150401 | Sector: Energia-1504 | Industria: EN&amp;MA - 15',150401);</v>
      </c>
    </row>
    <row r="551" spans="1:13" ht="30.6" x14ac:dyDescent="0.3">
      <c r="A551" s="12">
        <f t="shared" si="76"/>
        <v>15</v>
      </c>
      <c r="B551" s="8" t="str">
        <f>+VLOOKUP(A551,Industria[],2,0)</f>
        <v>Energía y medio ambiente</v>
      </c>
      <c r="C551" s="12">
        <f t="shared" si="73"/>
        <v>1504</v>
      </c>
      <c r="D551" s="8" t="str">
        <f>+VLOOKUP(C551,Sector[[Id_sector]:[Codigo]],3,0)</f>
        <v>Energía</v>
      </c>
      <c r="E551" s="12">
        <f t="shared" si="74"/>
        <v>150401</v>
      </c>
      <c r="F551" s="8" t="str">
        <f>+VLOOKUP(E551,Productos[[Id_producto]:[Codigo]],3,0)</f>
        <v>Renovables</v>
      </c>
      <c r="G551" s="13">
        <f t="shared" si="72"/>
        <v>150401002</v>
      </c>
      <c r="H551" s="7">
        <v>2</v>
      </c>
      <c r="I551" s="8" t="s">
        <v>929</v>
      </c>
      <c r="J551" s="8" t="str">
        <f>+Categorias[[#This Row],[Categoría]]&amp;"-"&amp;Categorias[[#This Row],[Id_categoría]]</f>
        <v>Solar-150401002</v>
      </c>
      <c r="K551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51" s="9" t="str">
        <f t="shared" si="75"/>
        <v>150401002solar</v>
      </c>
      <c r="M551" s="28" t="str">
        <f t="shared" si="71"/>
        <v>INSERT INTO categoria VALUES (150401002,'Solar','Solar-150401002','Solar-150401002 | Prod: ERNC-150401 | Sector: Energia-1504 | Industria: EN&amp;MA - 15',150401);</v>
      </c>
    </row>
    <row r="552" spans="1:13" ht="30.6" x14ac:dyDescent="0.3">
      <c r="A552" s="12">
        <f t="shared" si="76"/>
        <v>15</v>
      </c>
      <c r="B552" s="8" t="str">
        <f>+VLOOKUP(A552,Industria[],2,0)</f>
        <v>Energía y medio ambiente</v>
      </c>
      <c r="C552" s="12">
        <f t="shared" si="73"/>
        <v>1504</v>
      </c>
      <c r="D552" s="8" t="str">
        <f>+VLOOKUP(C552,Sector[[Id_sector]:[Codigo]],3,0)</f>
        <v>Energía</v>
      </c>
      <c r="E552" s="12">
        <f t="shared" si="74"/>
        <v>150401</v>
      </c>
      <c r="F552" s="8" t="str">
        <f>+VLOOKUP(E552,Productos[[Id_producto]:[Codigo]],3,0)</f>
        <v>Renovables</v>
      </c>
      <c r="G552" s="13">
        <f t="shared" si="72"/>
        <v>150401003</v>
      </c>
      <c r="H552" s="7">
        <v>3</v>
      </c>
      <c r="I552" s="8" t="s">
        <v>930</v>
      </c>
      <c r="J552" s="8" t="str">
        <f>+Categorias[[#This Row],[Categoría]]&amp;"-"&amp;Categorias[[#This Row],[Id_categoría]]</f>
        <v>Hidráulica-150401003</v>
      </c>
      <c r="K552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52" s="9" t="str">
        <f t="shared" si="75"/>
        <v>150401003hidraulica</v>
      </c>
      <c r="M552" s="28" t="str">
        <f t="shared" si="71"/>
        <v>INSERT INTO categoria VALUES (150401003,'Hidráulica','Hidráulica-150401003','Hidráulica-150401003 | Prod: ERNC-150401 | Sector: Energia-1504 | Industria: EN&amp;MA - 15',150401);</v>
      </c>
    </row>
    <row r="553" spans="1:13" ht="30.6" x14ac:dyDescent="0.3">
      <c r="A553" s="12">
        <f t="shared" si="76"/>
        <v>15</v>
      </c>
      <c r="B553" s="8" t="str">
        <f>+VLOOKUP(A553,Industria[],2,0)</f>
        <v>Energía y medio ambiente</v>
      </c>
      <c r="C553" s="12">
        <f t="shared" si="73"/>
        <v>1504</v>
      </c>
      <c r="D553" s="8" t="str">
        <f>+VLOOKUP(C553,Sector[[Id_sector]:[Codigo]],3,0)</f>
        <v>Energía</v>
      </c>
      <c r="E553" s="12">
        <f t="shared" si="74"/>
        <v>150401</v>
      </c>
      <c r="F553" s="8" t="str">
        <f>+VLOOKUP(E553,Productos[[Id_producto]:[Codigo]],3,0)</f>
        <v>Renovables</v>
      </c>
      <c r="G553" s="13">
        <f t="shared" si="72"/>
        <v>150401004</v>
      </c>
      <c r="H553" s="7">
        <v>4</v>
      </c>
      <c r="I553" s="8" t="s">
        <v>931</v>
      </c>
      <c r="J553" s="8" t="str">
        <f>+Categorias[[#This Row],[Categoría]]&amp;"-"&amp;Categorias[[#This Row],[Id_categoría]]</f>
        <v>Biomasa-150401004</v>
      </c>
      <c r="K553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53" s="9" t="str">
        <f t="shared" si="75"/>
        <v>150401004biomasa</v>
      </c>
      <c r="M553" s="28" t="str">
        <f t="shared" si="71"/>
        <v>INSERT INTO categoria VALUES (150401004,'Biomasa','Biomasa-150401004','Biomasa-150401004 | Prod: ERNC-150401 | Sector: Energia-1504 | Industria: EN&amp;MA - 15',150401);</v>
      </c>
    </row>
    <row r="554" spans="1:13" ht="30.6" x14ac:dyDescent="0.3">
      <c r="A554" s="12">
        <f t="shared" si="76"/>
        <v>15</v>
      </c>
      <c r="B554" s="8" t="str">
        <f>+VLOOKUP(A554,Industria[],2,0)</f>
        <v>Energía y medio ambiente</v>
      </c>
      <c r="C554" s="12">
        <f t="shared" si="73"/>
        <v>1504</v>
      </c>
      <c r="D554" s="8" t="str">
        <f>+VLOOKUP(C554,Sector[[Id_sector]:[Codigo]],3,0)</f>
        <v>Energía</v>
      </c>
      <c r="E554" s="12">
        <f t="shared" si="74"/>
        <v>150401</v>
      </c>
      <c r="F554" s="8" t="str">
        <f>+VLOOKUP(E554,Productos[[Id_producto]:[Codigo]],3,0)</f>
        <v>Renovables</v>
      </c>
      <c r="G554" s="13">
        <f t="shared" si="72"/>
        <v>150401005</v>
      </c>
      <c r="H554" s="7">
        <v>5</v>
      </c>
      <c r="I554" s="8" t="s">
        <v>932</v>
      </c>
      <c r="J554" s="8" t="str">
        <f>+Categorias[[#This Row],[Categoría]]&amp;"-"&amp;Categorias[[#This Row],[Id_categoría]]</f>
        <v>Geotérmica-150401005</v>
      </c>
      <c r="K554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54" s="9" t="str">
        <f t="shared" si="75"/>
        <v>150401005geotermica</v>
      </c>
      <c r="M554" s="28" t="str">
        <f t="shared" si="71"/>
        <v>INSERT INTO categoria VALUES (150401005,'Geotérmica','Geotérmica-150401005','Geotérmica-150401005 | Prod: ERNC-150401 | Sector: Energia-1504 | Industria: EN&amp;MA - 15',150401);</v>
      </c>
    </row>
    <row r="555" spans="1:13" ht="30.6" x14ac:dyDescent="0.3">
      <c r="A555" s="12">
        <f t="shared" si="76"/>
        <v>15</v>
      </c>
      <c r="B555" s="8" t="str">
        <f>+VLOOKUP(A555,Industria[],2,0)</f>
        <v>Energía y medio ambiente</v>
      </c>
      <c r="C555" s="12">
        <f t="shared" si="73"/>
        <v>1504</v>
      </c>
      <c r="D555" s="8" t="str">
        <f>+VLOOKUP(C555,Sector[[Id_sector]:[Codigo]],3,0)</f>
        <v>Energía</v>
      </c>
      <c r="E555" s="12">
        <f t="shared" si="74"/>
        <v>150401</v>
      </c>
      <c r="F555" s="8" t="str">
        <f>+VLOOKUP(E555,Productos[[Id_producto]:[Codigo]],3,0)</f>
        <v>Renovables</v>
      </c>
      <c r="G555" s="13">
        <f t="shared" si="72"/>
        <v>150401006</v>
      </c>
      <c r="H555" s="7">
        <v>6</v>
      </c>
      <c r="I555" s="8" t="s">
        <v>933</v>
      </c>
      <c r="J555" s="8" t="str">
        <f>+Categorias[[#This Row],[Categoría]]&amp;"-"&amp;Categorias[[#This Row],[Id_categoría]]</f>
        <v>Maremotriz-150401006</v>
      </c>
      <c r="K555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55" s="9" t="str">
        <f t="shared" si="75"/>
        <v>150401006maremotriz</v>
      </c>
      <c r="M555" s="28" t="str">
        <f t="shared" si="71"/>
        <v>INSERT INTO categoria VALUES (150401006,'Maremotriz','Maremotriz-150401006','Maremotriz-150401006 | Prod: ERNC-150401 | Sector: Energia-1504 | Industria: EN&amp;MA - 15',150401);</v>
      </c>
    </row>
    <row r="556" spans="1:13" ht="30.6" x14ac:dyDescent="0.3">
      <c r="A556" s="12">
        <f t="shared" si="76"/>
        <v>15</v>
      </c>
      <c r="B556" s="8" t="str">
        <f>+VLOOKUP(A556,Industria[],2,0)</f>
        <v>Energía y medio ambiente</v>
      </c>
      <c r="C556" s="12">
        <f t="shared" si="73"/>
        <v>1504</v>
      </c>
      <c r="D556" s="8" t="str">
        <f>+VLOOKUP(C556,Sector[[Id_sector]:[Codigo]],3,0)</f>
        <v>Energía</v>
      </c>
      <c r="E556" s="12">
        <f t="shared" si="74"/>
        <v>150401</v>
      </c>
      <c r="F556" s="8" t="str">
        <f>+VLOOKUP(E556,Productos[[Id_producto]:[Codigo]],3,0)</f>
        <v>Renovables</v>
      </c>
      <c r="G556" s="13">
        <f t="shared" si="72"/>
        <v>150401007</v>
      </c>
      <c r="H556" s="7">
        <v>7</v>
      </c>
      <c r="I556" s="8" t="s">
        <v>934</v>
      </c>
      <c r="J556" s="8" t="str">
        <f>+Categorias[[#This Row],[Categoría]]&amp;"-"&amp;Categorias[[#This Row],[Id_categoría]]</f>
        <v>Hidrógeno Verde-150401007</v>
      </c>
      <c r="K556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56" s="9" t="str">
        <f t="shared" si="75"/>
        <v>150401007hidrogeno_verde</v>
      </c>
      <c r="M556" s="28" t="str">
        <f t="shared" si="71"/>
        <v>INSERT INTO categoria VALUES (150401007,'Hidrógeno Verde','Hidrógeno Verde-150401007','Hidrógeno Verde-150401007 | Prod: ERNC-150401 | Sector: Energia-1504 | Industria: EN&amp;MA - 15',150401);</v>
      </c>
    </row>
    <row r="557" spans="1:13" ht="30.6" x14ac:dyDescent="0.3">
      <c r="A557" s="12">
        <f t="shared" si="76"/>
        <v>15</v>
      </c>
      <c r="B557" s="8" t="str">
        <f>+VLOOKUP(A557,Industria[],2,0)</f>
        <v>Energía y medio ambiente</v>
      </c>
      <c r="C557" s="12">
        <f t="shared" si="73"/>
        <v>1504</v>
      </c>
      <c r="D557" s="8" t="str">
        <f>+VLOOKUP(C557,Sector[[Id_sector]:[Codigo]],3,0)</f>
        <v>Energía</v>
      </c>
      <c r="E557" s="12">
        <f t="shared" si="74"/>
        <v>150401</v>
      </c>
      <c r="F557" s="8" t="str">
        <f>+VLOOKUP(E557,Productos[[Id_producto]:[Codigo]],3,0)</f>
        <v>Renovables</v>
      </c>
      <c r="G557" s="13">
        <f t="shared" si="72"/>
        <v>150401008</v>
      </c>
      <c r="H557" s="7">
        <v>8</v>
      </c>
      <c r="I557" s="8" t="s">
        <v>935</v>
      </c>
      <c r="J557" s="8" t="str">
        <f>+Categorias[[#This Row],[Categoría]]&amp;"-"&amp;Categorias[[#This Row],[Id_categoría]]</f>
        <v>Biogas-150401008</v>
      </c>
      <c r="K557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57" s="9" t="str">
        <f t="shared" si="75"/>
        <v>150401008biogas</v>
      </c>
      <c r="M557" s="28" t="str">
        <f t="shared" si="71"/>
        <v>INSERT INTO categoria VALUES (150401008,'Biogas','Biogas-150401008','Biogas-150401008 | Prod: ERNC-150401 | Sector: Energia-1504 | Industria: EN&amp;MA - 15',150401);</v>
      </c>
    </row>
    <row r="558" spans="1:13" ht="30.6" x14ac:dyDescent="0.3">
      <c r="A558" s="12">
        <f t="shared" si="76"/>
        <v>15</v>
      </c>
      <c r="B558" s="8" t="str">
        <f>+VLOOKUP(A558,Industria[],2,0)</f>
        <v>Energía y medio ambiente</v>
      </c>
      <c r="C558" s="12">
        <f t="shared" si="73"/>
        <v>1504</v>
      </c>
      <c r="D558" s="8" t="str">
        <f>+VLOOKUP(C558,Sector[[Id_sector]:[Codigo]],3,0)</f>
        <v>Energía</v>
      </c>
      <c r="E558" s="12">
        <f t="shared" si="74"/>
        <v>150402</v>
      </c>
      <c r="F558" s="8" t="str">
        <f>+VLOOKUP(E558,Productos[[Id_producto]:[Codigo]],3,0)</f>
        <v>No Renovables</v>
      </c>
      <c r="G558" s="13">
        <f t="shared" si="72"/>
        <v>150402001</v>
      </c>
      <c r="H558" s="7">
        <v>1</v>
      </c>
      <c r="I558" s="8" t="s">
        <v>936</v>
      </c>
      <c r="J558" s="8" t="str">
        <f>+Categorias[[#This Row],[Categoría]]&amp;"-"&amp;Categorias[[#This Row],[Id_categoría]]</f>
        <v>Petróleo-150402001</v>
      </c>
      <c r="K558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58" s="9" t="str">
        <f t="shared" si="75"/>
        <v>150402001petroleo</v>
      </c>
      <c r="M558" s="28" t="str">
        <f t="shared" si="71"/>
        <v>INSERT INTO categoria VALUES (150402001,'Petróleo','Petróleo-150402001','Petróleo-150402001 | Prod: ENR-150402 | Sector: Energia-1504 | Industria: EN&amp;MA - 15',150402);</v>
      </c>
    </row>
    <row r="559" spans="1:13" ht="30.6" x14ac:dyDescent="0.3">
      <c r="A559" s="12">
        <f t="shared" si="76"/>
        <v>15</v>
      </c>
      <c r="B559" s="8" t="str">
        <f>+VLOOKUP(A559,Industria[],2,0)</f>
        <v>Energía y medio ambiente</v>
      </c>
      <c r="C559" s="12">
        <f t="shared" si="73"/>
        <v>1504</v>
      </c>
      <c r="D559" s="8" t="str">
        <f>+VLOOKUP(C559,Sector[[Id_sector]:[Codigo]],3,0)</f>
        <v>Energía</v>
      </c>
      <c r="E559" s="12">
        <f t="shared" si="74"/>
        <v>150402</v>
      </c>
      <c r="F559" s="8" t="str">
        <f>+VLOOKUP(E559,Productos[[Id_producto]:[Codigo]],3,0)</f>
        <v>No Renovables</v>
      </c>
      <c r="G559" s="13">
        <f t="shared" si="72"/>
        <v>150402002</v>
      </c>
      <c r="H559" s="7">
        <v>2</v>
      </c>
      <c r="I559" s="8" t="s">
        <v>937</v>
      </c>
      <c r="J559" s="8" t="str">
        <f>+Categorias[[#This Row],[Categoría]]&amp;"-"&amp;Categorias[[#This Row],[Id_categoría]]</f>
        <v>Nuclear-150402002</v>
      </c>
      <c r="K559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59" s="9" t="str">
        <f t="shared" si="75"/>
        <v>150402002nuclear</v>
      </c>
      <c r="M559" s="28" t="str">
        <f t="shared" si="71"/>
        <v>INSERT INTO categoria VALUES (150402002,'Nuclear','Nuclear-150402002','Nuclear-150402002 | Prod: ENR-150402 | Sector: Energia-1504 | Industria: EN&amp;MA - 15',150402);</v>
      </c>
    </row>
    <row r="560" spans="1:13" ht="30.6" x14ac:dyDescent="0.3">
      <c r="A560" s="12">
        <f t="shared" si="76"/>
        <v>15</v>
      </c>
      <c r="B560" s="8" t="str">
        <f>+VLOOKUP(A560,Industria[],2,0)</f>
        <v>Energía y medio ambiente</v>
      </c>
      <c r="C560" s="12">
        <f t="shared" si="73"/>
        <v>1504</v>
      </c>
      <c r="D560" s="8" t="str">
        <f>+VLOOKUP(C560,Sector[[Id_sector]:[Codigo]],3,0)</f>
        <v>Energía</v>
      </c>
      <c r="E560" s="12">
        <f t="shared" si="74"/>
        <v>150402</v>
      </c>
      <c r="F560" s="8" t="str">
        <f>+VLOOKUP(E560,Productos[[Id_producto]:[Codigo]],3,0)</f>
        <v>No Renovables</v>
      </c>
      <c r="G560" s="13">
        <f t="shared" si="72"/>
        <v>150402003</v>
      </c>
      <c r="H560" s="7">
        <v>3</v>
      </c>
      <c r="I560" s="8" t="s">
        <v>938</v>
      </c>
      <c r="J560" s="8" t="str">
        <f>+Categorias[[#This Row],[Categoría]]&amp;"-"&amp;Categorias[[#This Row],[Id_categoría]]</f>
        <v>Gas Natural-150402003</v>
      </c>
      <c r="K560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60" s="9" t="str">
        <f t="shared" si="75"/>
        <v>150402003gas_natural</v>
      </c>
      <c r="M560" s="28" t="str">
        <f t="shared" si="71"/>
        <v>INSERT INTO categoria VALUES (150402003,'Gas Natural','Gas Natural-150402003','Gas Natural-150402003 | Prod: ENR-150402 | Sector: Energia-1504 | Industria: EN&amp;MA - 15',150402);</v>
      </c>
    </row>
    <row r="561" spans="1:13" ht="30.6" x14ac:dyDescent="0.3">
      <c r="A561" s="12">
        <f t="shared" si="76"/>
        <v>15</v>
      </c>
      <c r="B561" s="8" t="str">
        <f>+VLOOKUP(A561,Industria[],2,0)</f>
        <v>Energía y medio ambiente</v>
      </c>
      <c r="C561" s="12">
        <f t="shared" si="73"/>
        <v>1504</v>
      </c>
      <c r="D561" s="8" t="str">
        <f>+VLOOKUP(C561,Sector[[Id_sector]:[Codigo]],3,0)</f>
        <v>Energía</v>
      </c>
      <c r="E561" s="12">
        <f t="shared" si="74"/>
        <v>150402</v>
      </c>
      <c r="F561" s="8" t="str">
        <f>+VLOOKUP(E561,Productos[[Id_producto]:[Codigo]],3,0)</f>
        <v>No Renovables</v>
      </c>
      <c r="G561" s="13">
        <f t="shared" si="72"/>
        <v>150402004</v>
      </c>
      <c r="H561" s="7">
        <v>4</v>
      </c>
      <c r="I561" s="8" t="s">
        <v>939</v>
      </c>
      <c r="J561" s="8" t="str">
        <f>+Categorias[[#This Row],[Categoría]]&amp;"-"&amp;Categorias[[#This Row],[Id_categoría]]</f>
        <v>Carbón-150402004</v>
      </c>
      <c r="K561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61" s="9" t="str">
        <f t="shared" si="75"/>
        <v>150402004carbon</v>
      </c>
      <c r="M561" s="28" t="str">
        <f t="shared" si="71"/>
        <v>INSERT INTO categoria VALUES (150402004,'Carbón','Carbón-150402004','Carbón-150402004 | Prod: ENR-150402 | Sector: Energia-1504 | Industria: EN&amp;MA - 15',150402);</v>
      </c>
    </row>
    <row r="562" spans="1:13" ht="30.6" x14ac:dyDescent="0.3">
      <c r="A562" s="12">
        <f t="shared" si="76"/>
        <v>15</v>
      </c>
      <c r="B562" s="8" t="str">
        <f>+VLOOKUP(A562,Industria[],2,0)</f>
        <v>Energía y medio ambiente</v>
      </c>
      <c r="C562" s="12">
        <v>1505</v>
      </c>
      <c r="D562" s="8" t="str">
        <f>+VLOOKUP(C562,Sector[[Id_sector]:[Codigo]],3,0)</f>
        <v>Gestión de residuos</v>
      </c>
      <c r="E562" s="12">
        <v>150501</v>
      </c>
      <c r="F562" s="8" t="str">
        <f>+VLOOKUP(E562,Productos[[Id_producto]:[Codigo]],3,0)</f>
        <v>Tipos de Residuos</v>
      </c>
      <c r="G562" s="13">
        <f t="shared" si="72"/>
        <v>150501001</v>
      </c>
      <c r="H562" s="7">
        <v>1</v>
      </c>
      <c r="I562" s="8" t="s">
        <v>940</v>
      </c>
      <c r="J562" s="8" t="str">
        <f>+Categorias[[#This Row],[Categoría]]&amp;"-"&amp;Categorias[[#This Row],[Id_categoría]]</f>
        <v>Domésticos-150501001</v>
      </c>
      <c r="K562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62" s="9" t="str">
        <f t="shared" si="75"/>
        <v>150501001domesticos</v>
      </c>
      <c r="M562" s="28" t="str">
        <f t="shared" si="71"/>
        <v>INSERT INTO categoria VALUES (150501001,'Domésticos','Domésticos-150501001','Domésticos-150501001 | Prod: Residuos-150501 | Sector: Residuos-1505 | Industria: EN&amp;MA - 15',150501);</v>
      </c>
    </row>
    <row r="563" spans="1:13" ht="30.6" x14ac:dyDescent="0.3">
      <c r="A563" s="12">
        <f t="shared" si="76"/>
        <v>15</v>
      </c>
      <c r="B563" s="8" t="str">
        <f>+VLOOKUP(A563,Industria[],2,0)</f>
        <v>Energía y medio ambiente</v>
      </c>
      <c r="C563" s="12">
        <f t="shared" si="73"/>
        <v>1505</v>
      </c>
      <c r="D563" s="8" t="str">
        <f>+VLOOKUP(C563,Sector[[Id_sector]:[Codigo]],3,0)</f>
        <v>Gestión de residuos</v>
      </c>
      <c r="E563" s="12">
        <f t="shared" si="74"/>
        <v>150501</v>
      </c>
      <c r="F563" s="8" t="str">
        <f>+VLOOKUP(E563,Productos[[Id_producto]:[Codigo]],3,0)</f>
        <v>Tipos de Residuos</v>
      </c>
      <c r="G563" s="13">
        <f t="shared" si="72"/>
        <v>150501002</v>
      </c>
      <c r="H563" s="7">
        <v>2</v>
      </c>
      <c r="I563" s="8" t="s">
        <v>941</v>
      </c>
      <c r="J563" s="8" t="str">
        <f>+Categorias[[#This Row],[Categoría]]&amp;"-"&amp;Categorias[[#This Row],[Id_categoría]]</f>
        <v>Comerciales-150501002</v>
      </c>
      <c r="K563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63" s="9" t="str">
        <f t="shared" si="75"/>
        <v>150501002comerciales</v>
      </c>
      <c r="M563" s="28" t="str">
        <f t="shared" si="71"/>
        <v>INSERT INTO categoria VALUES (150501002,'Comerciales','Comerciales-150501002','Comerciales-150501002 | Prod: Residuos-150501 | Sector: Residuos-1505 | Industria: EN&amp;MA - 15',150501);</v>
      </c>
    </row>
    <row r="564" spans="1:13" ht="30.6" x14ac:dyDescent="0.3">
      <c r="A564" s="12">
        <f t="shared" si="76"/>
        <v>15</v>
      </c>
      <c r="B564" s="8" t="str">
        <f>+VLOOKUP(A564,Industria[],2,0)</f>
        <v>Energía y medio ambiente</v>
      </c>
      <c r="C564" s="12">
        <f t="shared" si="73"/>
        <v>1505</v>
      </c>
      <c r="D564" s="8" t="str">
        <f>+VLOOKUP(C564,Sector[[Id_sector]:[Codigo]],3,0)</f>
        <v>Gestión de residuos</v>
      </c>
      <c r="E564" s="12">
        <f t="shared" si="74"/>
        <v>150501</v>
      </c>
      <c r="F564" s="8" t="str">
        <f>+VLOOKUP(E564,Productos[[Id_producto]:[Codigo]],3,0)</f>
        <v>Tipos de Residuos</v>
      </c>
      <c r="G564" s="13">
        <f t="shared" si="72"/>
        <v>150501003</v>
      </c>
      <c r="H564" s="7">
        <v>3</v>
      </c>
      <c r="I564" s="8" t="s">
        <v>132</v>
      </c>
      <c r="J564" s="8" t="str">
        <f>+Categorias[[#This Row],[Categoría]]&amp;"-"&amp;Categorias[[#This Row],[Id_categoría]]</f>
        <v>Industriales-150501003</v>
      </c>
      <c r="K564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64" s="9" t="str">
        <f t="shared" si="75"/>
        <v>150501003industriales</v>
      </c>
      <c r="M564" s="28" t="str">
        <f t="shared" si="71"/>
        <v>INSERT INTO categoria VALUES (150501003,'Industriales','Industriales-150501003','Industriales-150501003 | Prod: Residuos-150501 | Sector: Residuos-1505 | Industria: EN&amp;MA - 15',150501);</v>
      </c>
    </row>
    <row r="565" spans="1:13" ht="30.6" x14ac:dyDescent="0.3">
      <c r="A565" s="12">
        <f t="shared" si="76"/>
        <v>15</v>
      </c>
      <c r="B565" s="8" t="str">
        <f>+VLOOKUP(A565,Industria[],2,0)</f>
        <v>Energía y medio ambiente</v>
      </c>
      <c r="C565" s="12">
        <f t="shared" si="73"/>
        <v>1505</v>
      </c>
      <c r="D565" s="8" t="str">
        <f>+VLOOKUP(C565,Sector[[Id_sector]:[Codigo]],3,0)</f>
        <v>Gestión de residuos</v>
      </c>
      <c r="E565" s="12">
        <f t="shared" si="74"/>
        <v>150501</v>
      </c>
      <c r="F565" s="8" t="str">
        <f>+VLOOKUP(E565,Productos[[Id_producto]:[Codigo]],3,0)</f>
        <v>Tipos de Residuos</v>
      </c>
      <c r="G565" s="13">
        <f t="shared" si="72"/>
        <v>150501004</v>
      </c>
      <c r="H565" s="7">
        <v>4</v>
      </c>
      <c r="I565" s="8" t="s">
        <v>942</v>
      </c>
      <c r="J565" s="8" t="str">
        <f>+Categorias[[#This Row],[Categoría]]&amp;"-"&amp;Categorias[[#This Row],[Id_categoría]]</f>
        <v>Biorresiduos-150501004</v>
      </c>
      <c r="K565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65" s="9" t="str">
        <f t="shared" si="75"/>
        <v>150501004biorresiduos</v>
      </c>
      <c r="M565" s="28" t="str">
        <f t="shared" si="71"/>
        <v>INSERT INTO categoria VALUES (150501004,'Biorresiduos','Biorresiduos-150501004','Biorresiduos-150501004 | Prod: Residuos-150501 | Sector: Residuos-1505 | Industria: EN&amp;MA - 15',150501);</v>
      </c>
    </row>
    <row r="566" spans="1:13" ht="30.6" x14ac:dyDescent="0.3">
      <c r="A566" s="12">
        <f t="shared" si="76"/>
        <v>15</v>
      </c>
      <c r="B566" s="8" t="str">
        <f>+VLOOKUP(A566,Industria[],2,0)</f>
        <v>Energía y medio ambiente</v>
      </c>
      <c r="C566" s="12">
        <f t="shared" si="73"/>
        <v>1505</v>
      </c>
      <c r="D566" s="8" t="str">
        <f>+VLOOKUP(C566,Sector[[Id_sector]:[Codigo]],3,0)</f>
        <v>Gestión de residuos</v>
      </c>
      <c r="E566" s="12">
        <f t="shared" si="74"/>
        <v>150501</v>
      </c>
      <c r="F566" s="8" t="str">
        <f>+VLOOKUP(E566,Productos[[Id_producto]:[Codigo]],3,0)</f>
        <v>Tipos de Residuos</v>
      </c>
      <c r="G566" s="13">
        <f t="shared" si="72"/>
        <v>150501005</v>
      </c>
      <c r="H566" s="7">
        <v>5</v>
      </c>
      <c r="I566" s="8" t="s">
        <v>943</v>
      </c>
      <c r="J566" s="8" t="str">
        <f>+Categorias[[#This Row],[Categoría]]&amp;"-"&amp;Categorias[[#This Row],[Id_categoría]]</f>
        <v>De la construcción-150501005</v>
      </c>
      <c r="K566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66" s="9" t="str">
        <f t="shared" si="75"/>
        <v>150501005de_la_construccion</v>
      </c>
      <c r="M566" s="28" t="str">
        <f t="shared" si="71"/>
        <v>INSERT INTO categoria VALUES (150501005,'De la construcción','De la construcción-150501005','De la construcción-150501005 | Prod: Residuos-150501 | Sector: Residuos-1505 | Industria: EN&amp;MA - 15',150501);</v>
      </c>
    </row>
    <row r="567" spans="1:13" ht="30.6" x14ac:dyDescent="0.3">
      <c r="A567" s="12">
        <f t="shared" si="76"/>
        <v>15</v>
      </c>
      <c r="B567" s="8" t="str">
        <f>+VLOOKUP(A567,Industria[],2,0)</f>
        <v>Energía y medio ambiente</v>
      </c>
      <c r="C567" s="12">
        <f t="shared" si="73"/>
        <v>1505</v>
      </c>
      <c r="D567" s="8" t="str">
        <f>+VLOOKUP(C567,Sector[[Id_sector]:[Codigo]],3,0)</f>
        <v>Gestión de residuos</v>
      </c>
      <c r="E567" s="12">
        <f t="shared" si="74"/>
        <v>150501</v>
      </c>
      <c r="F567" s="8" t="str">
        <f>+VLOOKUP(E567,Productos[[Id_producto]:[Codigo]],3,0)</f>
        <v>Tipos de Residuos</v>
      </c>
      <c r="G567" s="13">
        <f t="shared" si="72"/>
        <v>150501006</v>
      </c>
      <c r="H567" s="7">
        <v>6</v>
      </c>
      <c r="I567" s="8" t="s">
        <v>944</v>
      </c>
      <c r="J567" s="8" t="str">
        <f>+Categorias[[#This Row],[Categoría]]&amp;"-"&amp;Categorias[[#This Row],[Id_categoría]]</f>
        <v>Sanitarios-150501006</v>
      </c>
      <c r="K567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67" s="9" t="str">
        <f t="shared" si="75"/>
        <v>150501006sanitarios</v>
      </c>
      <c r="M567" s="28" t="str">
        <f t="shared" si="71"/>
        <v>INSERT INTO categoria VALUES (150501006,'Sanitarios','Sanitarios-150501006','Sanitarios-150501006 | Prod: Residuos-150501 | Sector: Residuos-1505 | Industria: EN&amp;MA - 15',150501);</v>
      </c>
    </row>
    <row r="568" spans="1:13" ht="30.6" x14ac:dyDescent="0.3">
      <c r="A568" s="12">
        <f t="shared" si="76"/>
        <v>15</v>
      </c>
      <c r="B568" s="8" t="str">
        <f>+VLOOKUP(A568,Industria[],2,0)</f>
        <v>Energía y medio ambiente</v>
      </c>
      <c r="C568" s="12">
        <f t="shared" si="73"/>
        <v>1505</v>
      </c>
      <c r="D568" s="8" t="str">
        <f>+VLOOKUP(C568,Sector[[Id_sector]:[Codigo]],3,0)</f>
        <v>Gestión de residuos</v>
      </c>
      <c r="E568" s="12">
        <f t="shared" si="74"/>
        <v>150501</v>
      </c>
      <c r="F568" s="8" t="str">
        <f>+VLOOKUP(E568,Productos[[Id_producto]:[Codigo]],3,0)</f>
        <v>Tipos de Residuos</v>
      </c>
      <c r="G568" s="13">
        <f t="shared" si="72"/>
        <v>150501007</v>
      </c>
      <c r="H568" s="7">
        <v>7</v>
      </c>
      <c r="I568" s="8" t="s">
        <v>945</v>
      </c>
      <c r="J568" s="8" t="str">
        <f>+Categorias[[#This Row],[Categoría]]&amp;"-"&amp;Categorias[[#This Row],[Id_categoría]]</f>
        <v>Mineros-150501007</v>
      </c>
      <c r="K568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68" s="9" t="str">
        <f t="shared" si="75"/>
        <v>150501007mineros</v>
      </c>
      <c r="M568" s="28" t="str">
        <f t="shared" si="71"/>
        <v>INSERT INTO categoria VALUES (150501007,'Mineros','Mineros-150501007','Mineros-150501007 | Prod: Residuos-150501 | Sector: Residuos-1505 | Industria: EN&amp;MA - 15',150501);</v>
      </c>
    </row>
    <row r="569" spans="1:13" ht="30.6" x14ac:dyDescent="0.3">
      <c r="A569" s="12">
        <f t="shared" si="76"/>
        <v>15</v>
      </c>
      <c r="B569" s="8" t="str">
        <f>+VLOOKUP(A569,Industria[],2,0)</f>
        <v>Energía y medio ambiente</v>
      </c>
      <c r="C569" s="12">
        <f t="shared" si="73"/>
        <v>1505</v>
      </c>
      <c r="D569" s="8" t="str">
        <f>+VLOOKUP(C569,Sector[[Id_sector]:[Codigo]],3,0)</f>
        <v>Gestión de residuos</v>
      </c>
      <c r="E569" s="12">
        <f t="shared" si="74"/>
        <v>150501</v>
      </c>
      <c r="F569" s="8" t="str">
        <f>+VLOOKUP(E569,Productos[[Id_producto]:[Codigo]],3,0)</f>
        <v>Tipos de Residuos</v>
      </c>
      <c r="G569" s="13">
        <f t="shared" si="72"/>
        <v>150501008</v>
      </c>
      <c r="H569" s="7">
        <v>8</v>
      </c>
      <c r="I569" s="8" t="s">
        <v>946</v>
      </c>
      <c r="J569" s="8" t="str">
        <f>+Categorias[[#This Row],[Categoría]]&amp;"-"&amp;Categorias[[#This Row],[Id_categoría]]</f>
        <v>Radioactivos-150501008</v>
      </c>
      <c r="K569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69" s="9" t="str">
        <f t="shared" si="75"/>
        <v>150501008radioactivos</v>
      </c>
      <c r="M569" s="28" t="str">
        <f t="shared" si="71"/>
        <v>INSERT INTO categoria VALUES (150501008,'Radioactivos','Radioactivos-150501008','Radioactivos-150501008 | Prod: Residuos-150501 | Sector: Residuos-1505 | Industria: EN&amp;MA - 15',150501);</v>
      </c>
    </row>
    <row r="570" spans="1:13" ht="30.6" x14ac:dyDescent="0.3">
      <c r="A570" s="12">
        <f t="shared" si="76"/>
        <v>15</v>
      </c>
      <c r="B570" s="8" t="str">
        <f>+VLOOKUP(A570,Industria[],2,0)</f>
        <v>Energía y medio ambiente</v>
      </c>
      <c r="C570" s="12">
        <f t="shared" si="73"/>
        <v>1505</v>
      </c>
      <c r="D570" s="8" t="str">
        <f>+VLOOKUP(C570,Sector[[Id_sector]:[Codigo]],3,0)</f>
        <v>Gestión de residuos</v>
      </c>
      <c r="E570" s="12">
        <f t="shared" si="74"/>
        <v>150502</v>
      </c>
      <c r="F570" s="8" t="str">
        <f>+VLOOKUP(E570,Productos[[Id_producto]:[Codigo]],3,0)</f>
        <v>Técnicas de Gestión de Residuos</v>
      </c>
      <c r="G570" s="13">
        <f t="shared" si="72"/>
        <v>150502001</v>
      </c>
      <c r="H570" s="7">
        <v>1</v>
      </c>
      <c r="I570" s="8" t="s">
        <v>947</v>
      </c>
      <c r="J570" s="8" t="str">
        <f>+Categorias[[#This Row],[Categoría]]&amp;"-"&amp;Categorias[[#This Row],[Id_categoría]]</f>
        <v>Vertederos-150502001</v>
      </c>
      <c r="K570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70" s="9" t="str">
        <f t="shared" si="75"/>
        <v>150502001vertederos</v>
      </c>
      <c r="M570" s="28" t="str">
        <f t="shared" si="71"/>
        <v>INSERT INTO categoria VALUES (150502001,'Vertederos','Vertederos-150502001','Vertederos-150502001 | Prod: TECH Residuos-150502 | Sector: Residuos-1505 | Industria: EN&amp;MA - 15',150502);</v>
      </c>
    </row>
    <row r="571" spans="1:13" ht="30.6" x14ac:dyDescent="0.3">
      <c r="A571" s="12">
        <f t="shared" si="76"/>
        <v>15</v>
      </c>
      <c r="B571" s="8" t="str">
        <f>+VLOOKUP(A571,Industria[],2,0)</f>
        <v>Energía y medio ambiente</v>
      </c>
      <c r="C571" s="12">
        <f t="shared" si="73"/>
        <v>1505</v>
      </c>
      <c r="D571" s="8" t="str">
        <f>+VLOOKUP(C571,Sector[[Id_sector]:[Codigo]],3,0)</f>
        <v>Gestión de residuos</v>
      </c>
      <c r="E571" s="12">
        <f t="shared" si="74"/>
        <v>150502</v>
      </c>
      <c r="F571" s="8" t="str">
        <f>+VLOOKUP(E571,Productos[[Id_producto]:[Codigo]],3,0)</f>
        <v>Técnicas de Gestión de Residuos</v>
      </c>
      <c r="G571" s="13">
        <f t="shared" si="72"/>
        <v>150502002</v>
      </c>
      <c r="H571" s="7">
        <v>2</v>
      </c>
      <c r="I571" s="8" t="s">
        <v>948</v>
      </c>
      <c r="J571" s="8" t="str">
        <f>+Categorias[[#This Row],[Categoría]]&amp;"-"&amp;Categorias[[#This Row],[Id_categoría]]</f>
        <v>Incineración-150502002</v>
      </c>
      <c r="K571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71" s="9" t="str">
        <f t="shared" si="75"/>
        <v>150502002incineracion</v>
      </c>
      <c r="M571" s="28" t="str">
        <f t="shared" si="71"/>
        <v>INSERT INTO categoria VALUES (150502002,'Incineración','Incineración-150502002','Incineración-150502002 | Prod: TECH Residuos-150502 | Sector: Residuos-1505 | Industria: EN&amp;MA - 15',150502);</v>
      </c>
    </row>
    <row r="572" spans="1:13" ht="30.6" x14ac:dyDescent="0.3">
      <c r="A572" s="12">
        <f t="shared" si="76"/>
        <v>15</v>
      </c>
      <c r="B572" s="8" t="str">
        <f>+VLOOKUP(A572,Industria[],2,0)</f>
        <v>Energía y medio ambiente</v>
      </c>
      <c r="C572" s="12">
        <f t="shared" si="73"/>
        <v>1505</v>
      </c>
      <c r="D572" s="8" t="str">
        <f>+VLOOKUP(C572,Sector[[Id_sector]:[Codigo]],3,0)</f>
        <v>Gestión de residuos</v>
      </c>
      <c r="E572" s="12">
        <f t="shared" si="74"/>
        <v>150502</v>
      </c>
      <c r="F572" s="8" t="str">
        <f>+VLOOKUP(E572,Productos[[Id_producto]:[Codigo]],3,0)</f>
        <v>Técnicas de Gestión de Residuos</v>
      </c>
      <c r="G572" s="13">
        <f t="shared" si="72"/>
        <v>150502003</v>
      </c>
      <c r="H572" s="7">
        <v>3</v>
      </c>
      <c r="I572" s="8" t="s">
        <v>949</v>
      </c>
      <c r="J572" s="8" t="str">
        <f>+Categorias[[#This Row],[Categoría]]&amp;"-"&amp;Categorias[[#This Row],[Id_categoría]]</f>
        <v>Tecnología Residuo 0-150502003</v>
      </c>
      <c r="K572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72" s="9" t="str">
        <f t="shared" si="75"/>
        <v>150502003tecnologia_residuo_0</v>
      </c>
      <c r="M572" s="28" t="str">
        <f t="shared" ref="M572:M629" si="78">+"INSERT INTO categoria VALUES ("&amp;G572&amp;",'"&amp;I572&amp;"','"&amp;J572&amp;"','"&amp;K572&amp;"',"&amp;E572&amp;");"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73" spans="1:13" ht="40.799999999999997" x14ac:dyDescent="0.3">
      <c r="A573" s="12">
        <f t="shared" si="76"/>
        <v>15</v>
      </c>
      <c r="B573" s="8" t="str">
        <f>+VLOOKUP(A573,Industria[],2,0)</f>
        <v>Energía y medio ambiente</v>
      </c>
      <c r="C573" s="12">
        <f t="shared" si="73"/>
        <v>1505</v>
      </c>
      <c r="D573" s="8" t="str">
        <f>+VLOOKUP(C573,Sector[[Id_sector]:[Codigo]],3,0)</f>
        <v>Gestión de residuos</v>
      </c>
      <c r="E573" s="12">
        <f t="shared" si="74"/>
        <v>150502</v>
      </c>
      <c r="F573" s="8" t="str">
        <f>+VLOOKUP(E573,Productos[[Id_producto]:[Codigo]],3,0)</f>
        <v>Técnicas de Gestión de Residuos</v>
      </c>
      <c r="G573" s="13">
        <f t="shared" ref="G573:G629" si="79">+E573*1000+H573</f>
        <v>150502004</v>
      </c>
      <c r="H573" s="7">
        <v>4</v>
      </c>
      <c r="I573" s="8" t="s">
        <v>950</v>
      </c>
      <c r="J573" s="8" t="str">
        <f>+Categorias[[#This Row],[Categoría]]&amp;"-"&amp;Categorias[[#This Row],[Id_categoría]]</f>
        <v>Compostaje y Digestión Anaerobia-150502004</v>
      </c>
      <c r="K573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73" s="9" t="str">
        <f t="shared" si="75"/>
        <v>150502004compostaje_y_digestion_anaerobia</v>
      </c>
      <c r="M573" s="28" t="str">
        <f t="shared" si="78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74" spans="1:13" ht="40.799999999999997" x14ac:dyDescent="0.3">
      <c r="A574" s="12">
        <f t="shared" si="76"/>
        <v>15</v>
      </c>
      <c r="B574" s="8" t="str">
        <f>+VLOOKUP(A574,Industria[],2,0)</f>
        <v>Energía y medio ambiente</v>
      </c>
      <c r="C574" s="12">
        <f t="shared" ref="C574" si="80">+C573</f>
        <v>1505</v>
      </c>
      <c r="D574" s="8" t="str">
        <f>+VLOOKUP(C574,Sector[[Id_sector]:[Codigo]],3,0)</f>
        <v>Gestión de residuos</v>
      </c>
      <c r="E574" s="12">
        <f t="shared" si="74"/>
        <v>150502</v>
      </c>
      <c r="F574" s="8" t="str">
        <f>+VLOOKUP(E574,Productos[[Id_producto]:[Codigo]],3,0)</f>
        <v>Técnicas de Gestión de Residuos</v>
      </c>
      <c r="G574" s="13">
        <f t="shared" si="79"/>
        <v>150502005</v>
      </c>
      <c r="H574" s="7">
        <v>5</v>
      </c>
      <c r="I574" s="8" t="s">
        <v>951</v>
      </c>
      <c r="J574" s="8" t="str">
        <f>+Categorias[[#This Row],[Categoría]]&amp;"-"&amp;Categorias[[#This Row],[Id_categoría]]</f>
        <v>Tratamiento mecánico biológico-150502005</v>
      </c>
      <c r="K574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74" s="9" t="str">
        <f t="shared" si="75"/>
        <v>150502005tratamiento_mecanico_biologico</v>
      </c>
      <c r="M574" s="28" t="str">
        <f t="shared" si="78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75" spans="1:13" ht="30.6" x14ac:dyDescent="0.3">
      <c r="A575" s="12">
        <f t="shared" si="76"/>
        <v>15</v>
      </c>
      <c r="B575" s="8" t="str">
        <f>+VLOOKUP(A575,Industria[],2,0)</f>
        <v>Energía y medio ambiente</v>
      </c>
      <c r="C575" s="12">
        <f t="shared" ref="C575:C629" si="81">+C574</f>
        <v>1505</v>
      </c>
      <c r="D575" s="8" t="str">
        <f>+VLOOKUP(C575,Sector[[Id_sector]:[Codigo]],3,0)</f>
        <v>Gestión de residuos</v>
      </c>
      <c r="E575" s="12">
        <f t="shared" si="74"/>
        <v>150502</v>
      </c>
      <c r="F575" s="8" t="str">
        <f>+VLOOKUP(E575,Productos[[Id_producto]:[Codigo]],3,0)</f>
        <v>Técnicas de Gestión de Residuos</v>
      </c>
      <c r="G575" s="13">
        <f t="shared" si="79"/>
        <v>150502006</v>
      </c>
      <c r="H575" s="7">
        <v>6</v>
      </c>
      <c r="I575" s="8" t="s">
        <v>952</v>
      </c>
      <c r="J575" s="8" t="str">
        <f>+Categorias[[#This Row],[Categoría]]&amp;"-"&amp;Categorias[[#This Row],[Id_categoría]]</f>
        <v>Pirólisis y Gasificación-150502006</v>
      </c>
      <c r="K575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75" s="9" t="str">
        <f t="shared" si="75"/>
        <v>150502006pirolisis_y_gasificacion</v>
      </c>
      <c r="M575" s="28" t="str">
        <f t="shared" si="78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76" spans="1:13" ht="40.799999999999997" x14ac:dyDescent="0.3">
      <c r="A576" s="12">
        <f t="shared" si="76"/>
        <v>15</v>
      </c>
      <c r="B576" s="8" t="str">
        <f>+VLOOKUP(A576,Industria[],2,0)</f>
        <v>Energía y medio ambiente</v>
      </c>
      <c r="C576" s="12">
        <f t="shared" si="81"/>
        <v>1505</v>
      </c>
      <c r="D576" s="8" t="str">
        <f>+VLOOKUP(C576,Sector[[Id_sector]:[Codigo]],3,0)</f>
        <v>Gestión de residuos</v>
      </c>
      <c r="E576" s="12">
        <f t="shared" si="74"/>
        <v>150502</v>
      </c>
      <c r="F576" s="8" t="str">
        <f>+VLOOKUP(E576,Productos[[Id_producto]:[Codigo]],3,0)</f>
        <v>Técnicas de Gestión de Residuos</v>
      </c>
      <c r="G576" s="13">
        <f t="shared" si="79"/>
        <v>150502007</v>
      </c>
      <c r="H576" s="7">
        <v>7</v>
      </c>
      <c r="I576" s="8" t="s">
        <v>953</v>
      </c>
      <c r="J576" s="8" t="str">
        <f>+Categorias[[#This Row],[Categoría]]&amp;"-"&amp;Categorias[[#This Row],[Id_categoría]]</f>
        <v>Reciclaje o Reutilización-150502007</v>
      </c>
      <c r="K576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76" s="9" t="str">
        <f t="shared" si="75"/>
        <v>150502007reciclaje_o_reutilizacion</v>
      </c>
      <c r="M576" s="28" t="str">
        <f t="shared" si="78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77" spans="1:13" ht="36" x14ac:dyDescent="0.3">
      <c r="A577" s="12">
        <f t="shared" si="76"/>
        <v>15</v>
      </c>
      <c r="B577" s="8" t="str">
        <f>+VLOOKUP(A577,Industria[],2,0)</f>
        <v>Energía y medio ambiente</v>
      </c>
      <c r="C577" s="12">
        <v>1506</v>
      </c>
      <c r="D577" s="8" t="str">
        <f>+VLOOKUP(C577,Sector[[Id_sector]:[Codigo]],3,0)</f>
        <v>Tecnología medioambiental y tecnología ecológica</v>
      </c>
      <c r="E577" s="12">
        <v>150601</v>
      </c>
      <c r="F577" s="8" t="str">
        <f>+VLOOKUP(E577,Productos[[Id_producto]:[Codigo]],3,0)</f>
        <v>Transporte</v>
      </c>
      <c r="G577" s="13">
        <f t="shared" si="79"/>
        <v>150601001</v>
      </c>
      <c r="H577" s="7">
        <v>1</v>
      </c>
      <c r="I577" s="8" t="s">
        <v>954</v>
      </c>
      <c r="J577" s="8" t="str">
        <f>+Categorias[[#This Row],[Categoría]]&amp;"-"&amp;Categorias[[#This Row],[Id_categoría]]</f>
        <v>Transporte Eléctricos-150601001</v>
      </c>
      <c r="K577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77" s="9" t="str">
        <f t="shared" si="75"/>
        <v>150601001transporte_electricos</v>
      </c>
      <c r="M577" s="28" t="str">
        <f t="shared" si="78"/>
        <v>INSERT INTO categoria VALUES (150601001,'Transporte Eléctricos','Transporte Eléctricos-150601001','Transporte Eléctricos-150601001 | Prod: TECH MA-150601 | Sector: TechMA-1506 | Industria: EN&amp;MA - 15',150601);</v>
      </c>
    </row>
    <row r="578" spans="1:13" ht="36" x14ac:dyDescent="0.3">
      <c r="A578" s="12">
        <f t="shared" si="76"/>
        <v>15</v>
      </c>
      <c r="B578" s="8" t="str">
        <f>+VLOOKUP(A578,Industria[],2,0)</f>
        <v>Energía y medio ambiente</v>
      </c>
      <c r="C578" s="12">
        <f t="shared" si="81"/>
        <v>1506</v>
      </c>
      <c r="D578" s="8" t="str">
        <f>+VLOOKUP(C578,Sector[[Id_sector]:[Codigo]],3,0)</f>
        <v>Tecnología medioambiental y tecnología ecológica</v>
      </c>
      <c r="E578" s="12">
        <f t="shared" si="74"/>
        <v>150601</v>
      </c>
      <c r="F578" s="8" t="str">
        <f>+VLOOKUP(E578,Productos[[Id_producto]:[Codigo]],3,0)</f>
        <v>Transporte</v>
      </c>
      <c r="G578" s="13">
        <f t="shared" si="79"/>
        <v>150601002</v>
      </c>
      <c r="H578" s="7">
        <v>2</v>
      </c>
      <c r="I578" s="8" t="s">
        <v>955</v>
      </c>
      <c r="J578" s="8" t="str">
        <f>+Categorias[[#This Row],[Categoría]]&amp;"-"&amp;Categorias[[#This Row],[Id_categoría]]</f>
        <v>Transporte Híbridos-150601002</v>
      </c>
      <c r="K578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78" s="9" t="str">
        <f t="shared" si="75"/>
        <v>150601002transporte_hibridos</v>
      </c>
      <c r="M578" s="28" t="str">
        <f t="shared" si="78"/>
        <v>INSERT INTO categoria VALUES (150601002,'Transporte Híbridos','Transporte Híbridos-150601002','Transporte Híbridos-150601002 | Prod: TECH MA-150601 | Sector: TechMA-1506 | Industria: EN&amp;MA - 15',150601);</v>
      </c>
    </row>
    <row r="579" spans="1:13" ht="40.799999999999997" x14ac:dyDescent="0.3">
      <c r="A579" s="12">
        <f t="shared" si="76"/>
        <v>15</v>
      </c>
      <c r="B579" s="8" t="str">
        <f>+VLOOKUP(A579,Industria[],2,0)</f>
        <v>Energía y medio ambiente</v>
      </c>
      <c r="C579" s="12">
        <f t="shared" si="81"/>
        <v>1506</v>
      </c>
      <c r="D579" s="8" t="str">
        <f>+VLOOKUP(C579,Sector[[Id_sector]:[Codigo]],3,0)</f>
        <v>Tecnología medioambiental y tecnología ecológica</v>
      </c>
      <c r="E579" s="12">
        <f t="shared" si="74"/>
        <v>150601</v>
      </c>
      <c r="F579" s="8" t="str">
        <f>+VLOOKUP(E579,Productos[[Id_producto]:[Codigo]],3,0)</f>
        <v>Transporte</v>
      </c>
      <c r="G579" s="13">
        <f t="shared" si="79"/>
        <v>150601003</v>
      </c>
      <c r="H579" s="7">
        <v>3</v>
      </c>
      <c r="I579" s="8" t="s">
        <v>956</v>
      </c>
      <c r="J579" s="8" t="str">
        <f>+Categorias[[#This Row],[Categoría]]&amp;"-"&amp;Categorias[[#This Row],[Id_categoría]]</f>
        <v>Transporte Hidrógeno Verde-150601003</v>
      </c>
      <c r="K579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79" s="9" t="str">
        <f t="shared" si="75"/>
        <v>150601003transporte_hidrogeno_verde</v>
      </c>
      <c r="M579" s="28" t="str">
        <f t="shared" si="78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80" spans="1:13" ht="36" x14ac:dyDescent="0.3">
      <c r="A580" s="12">
        <f t="shared" si="76"/>
        <v>15</v>
      </c>
      <c r="B580" s="8" t="str">
        <f>+VLOOKUP(A580,Industria[],2,0)</f>
        <v>Energía y medio ambiente</v>
      </c>
      <c r="C580" s="12">
        <f t="shared" si="81"/>
        <v>1506</v>
      </c>
      <c r="D580" s="8" t="str">
        <f>+VLOOKUP(C580,Sector[[Id_sector]:[Codigo]],3,0)</f>
        <v>Tecnología medioambiental y tecnología ecológica</v>
      </c>
      <c r="E580" s="12">
        <f t="shared" si="74"/>
        <v>150601</v>
      </c>
      <c r="F580" s="8" t="str">
        <f>+VLOOKUP(E580,Productos[[Id_producto]:[Codigo]],3,0)</f>
        <v>Transporte</v>
      </c>
      <c r="G580" s="13">
        <f t="shared" si="79"/>
        <v>150601004</v>
      </c>
      <c r="H580" s="7">
        <v>4</v>
      </c>
      <c r="I580" s="8" t="s">
        <v>957</v>
      </c>
      <c r="J580" s="8" t="str">
        <f>+Categorias[[#This Row],[Categoría]]&amp;"-"&amp;Categorias[[#This Row],[Id_categoría]]</f>
        <v>Transporte Solares-150601004</v>
      </c>
      <c r="K580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80" s="9" t="str">
        <f t="shared" si="75"/>
        <v>150601004transporte_solares</v>
      </c>
      <c r="M580" s="28" t="str">
        <f t="shared" si="78"/>
        <v>INSERT INTO categoria VALUES (150601004,'Transporte Solares','Transporte Solares-150601004','Transporte Solares-150601004 | Prod: TECH MA-150601 | Sector: TechMA-1506 | Industria: EN&amp;MA - 15',150601);</v>
      </c>
    </row>
    <row r="581" spans="1:13" ht="40.799999999999997" x14ac:dyDescent="0.3">
      <c r="A581" s="12">
        <f t="shared" si="76"/>
        <v>15</v>
      </c>
      <c r="B581" s="8" t="str">
        <f>+VLOOKUP(A581,Industria[],2,0)</f>
        <v>Energía y medio ambiente</v>
      </c>
      <c r="C581" s="12">
        <f t="shared" si="81"/>
        <v>1506</v>
      </c>
      <c r="D581" s="8" t="str">
        <f>+VLOOKUP(C581,Sector[[Id_sector]:[Codigo]],3,0)</f>
        <v>Tecnología medioambiental y tecnología ecológica</v>
      </c>
      <c r="E581" s="12">
        <f t="shared" si="74"/>
        <v>150602</v>
      </c>
      <c r="F581" s="8" t="str">
        <f>+VLOOKUP(E581,Productos[[Id_producto]:[Codigo]],3,0)</f>
        <v>Doméstico</v>
      </c>
      <c r="G581" s="13">
        <f t="shared" si="79"/>
        <v>150602001</v>
      </c>
      <c r="H581" s="7">
        <v>1</v>
      </c>
      <c r="I581" s="8" t="s">
        <v>958</v>
      </c>
      <c r="J581" s="8" t="str">
        <f>+Categorias[[#This Row],[Categoría]]&amp;"-"&amp;Categorias[[#This Row],[Id_categoría]]</f>
        <v>Lámparas de bajo consumo-150602001</v>
      </c>
      <c r="K581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81" s="9" t="str">
        <f t="shared" si="75"/>
        <v>150602001lamparas_de_bajo_consumo</v>
      </c>
      <c r="M581" s="28" t="str">
        <f t="shared" si="78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82" spans="1:13" ht="36" x14ac:dyDescent="0.3">
      <c r="A582" s="12">
        <f t="shared" si="76"/>
        <v>15</v>
      </c>
      <c r="B582" s="8" t="str">
        <f>+VLOOKUP(A582,Industria[],2,0)</f>
        <v>Energía y medio ambiente</v>
      </c>
      <c r="C582" s="12">
        <f t="shared" si="81"/>
        <v>1506</v>
      </c>
      <c r="D582" s="8" t="str">
        <f>+VLOOKUP(C582,Sector[[Id_sector]:[Codigo]],3,0)</f>
        <v>Tecnología medioambiental y tecnología ecológica</v>
      </c>
      <c r="E582" s="12">
        <f t="shared" si="74"/>
        <v>150602</v>
      </c>
      <c r="F582" s="8" t="str">
        <f>+VLOOKUP(E582,Productos[[Id_producto]:[Codigo]],3,0)</f>
        <v>Doméstico</v>
      </c>
      <c r="G582" s="13">
        <f t="shared" si="79"/>
        <v>150602002</v>
      </c>
      <c r="H582" s="7">
        <v>2</v>
      </c>
      <c r="I582" s="8" t="s">
        <v>959</v>
      </c>
      <c r="J582" s="8" t="str">
        <f>+Categorias[[#This Row],[Categoría]]&amp;"-"&amp;Categorias[[#This Row],[Id_categoría]]</f>
        <v>Paneles solares-150602002</v>
      </c>
      <c r="K582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82" s="9" t="str">
        <f t="shared" si="75"/>
        <v>150602002paneles_solares</v>
      </c>
      <c r="M582" s="28" t="str">
        <f t="shared" si="78"/>
        <v>INSERT INTO categoria VALUES (150602002,'Paneles solares','Paneles solares-150602002','Paneles solares-150602002 | Prod: TECH MA-150602 | Sector: TechMA-1506 | Industria: EN&amp;MA - 15',150602);</v>
      </c>
    </row>
    <row r="583" spans="1:13" ht="40.799999999999997" x14ac:dyDescent="0.3">
      <c r="A583" s="12">
        <f t="shared" si="76"/>
        <v>15</v>
      </c>
      <c r="B583" s="8" t="str">
        <f>+VLOOKUP(A583,Industria[],2,0)</f>
        <v>Energía y medio ambiente</v>
      </c>
      <c r="C583" s="12">
        <f t="shared" si="81"/>
        <v>1506</v>
      </c>
      <c r="D583" s="8" t="str">
        <f>+VLOOKUP(C583,Sector[[Id_sector]:[Codigo]],3,0)</f>
        <v>Tecnología medioambiental y tecnología ecológica</v>
      </c>
      <c r="E583" s="12">
        <f t="shared" ref="E583:E629" si="82">+IF(H583=1,E582+1,E582)</f>
        <v>150602</v>
      </c>
      <c r="F583" s="8" t="str">
        <f>+VLOOKUP(E583,Productos[[Id_producto]:[Codigo]],3,0)</f>
        <v>Doméstico</v>
      </c>
      <c r="G583" s="13">
        <f t="shared" si="79"/>
        <v>150602003</v>
      </c>
      <c r="H583" s="7">
        <v>3</v>
      </c>
      <c r="I583" s="8" t="s">
        <v>960</v>
      </c>
      <c r="J583" s="8" t="str">
        <f>+Categorias[[#This Row],[Categoría]]&amp;"-"&amp;Categorias[[#This Row],[Id_categoría]]</f>
        <v>Electrodomésticos eficientes-150602003</v>
      </c>
      <c r="K583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83" s="9" t="str">
        <f t="shared" si="75"/>
        <v>150602003electrodomesticos_eficientes</v>
      </c>
      <c r="M583" s="28" t="str">
        <f t="shared" si="78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84" spans="1:13" ht="40.799999999999997" x14ac:dyDescent="0.3">
      <c r="A584" s="12">
        <f t="shared" si="76"/>
        <v>15</v>
      </c>
      <c r="B584" s="8" t="str">
        <f>+VLOOKUP(A584,Industria[],2,0)</f>
        <v>Energía y medio ambiente</v>
      </c>
      <c r="C584" s="12">
        <f t="shared" si="81"/>
        <v>1506</v>
      </c>
      <c r="D584" s="8" t="str">
        <f>+VLOOKUP(C584,Sector[[Id_sector]:[Codigo]],3,0)</f>
        <v>Tecnología medioambiental y tecnología ecológica</v>
      </c>
      <c r="E584" s="12">
        <f t="shared" si="82"/>
        <v>150602</v>
      </c>
      <c r="F584" s="8" t="str">
        <f>+VLOOKUP(E584,Productos[[Id_producto]:[Codigo]],3,0)</f>
        <v>Doméstico</v>
      </c>
      <c r="G584" s="13">
        <f t="shared" si="79"/>
        <v>150602004</v>
      </c>
      <c r="H584" s="7">
        <v>4</v>
      </c>
      <c r="I584" s="8" t="s">
        <v>961</v>
      </c>
      <c r="J584" s="8" t="str">
        <f>+Categorias[[#This Row],[Categoría]]&amp;"-"&amp;Categorias[[#This Row],[Id_categoría]]</f>
        <v>Tejas purificadoras de aire-150602004</v>
      </c>
      <c r="K584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84" s="9" t="str">
        <f t="shared" si="75"/>
        <v>150602004tejas_purificadoras_de_aire</v>
      </c>
      <c r="M584" s="28" t="str">
        <f t="shared" si="78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85" spans="1:13" ht="40.799999999999997" x14ac:dyDescent="0.3">
      <c r="A585" s="12">
        <f t="shared" si="76"/>
        <v>15</v>
      </c>
      <c r="B585" s="8" t="str">
        <f>+VLOOKUP(A585,Industria[],2,0)</f>
        <v>Energía y medio ambiente</v>
      </c>
      <c r="C585" s="12">
        <f t="shared" si="81"/>
        <v>1506</v>
      </c>
      <c r="D585" s="8" t="str">
        <f>+VLOOKUP(C585,Sector[[Id_sector]:[Codigo]],3,0)</f>
        <v>Tecnología medioambiental y tecnología ecológica</v>
      </c>
      <c r="E585" s="12">
        <f t="shared" si="82"/>
        <v>150603</v>
      </c>
      <c r="F585" s="8" t="str">
        <f>+VLOOKUP(E585,Productos[[Id_producto]:[Codigo]],3,0)</f>
        <v>Industriales</v>
      </c>
      <c r="G585" s="13">
        <f t="shared" si="79"/>
        <v>150603001</v>
      </c>
      <c r="H585" s="7">
        <v>1</v>
      </c>
      <c r="I585" s="8" t="s">
        <v>962</v>
      </c>
      <c r="J585" s="8" t="str">
        <f>+Categorias[[#This Row],[Categoría]]&amp;"-"&amp;Categorias[[#This Row],[Id_categoría]]</f>
        <v>Procesadores de computadores sin estaño-150603001</v>
      </c>
      <c r="K585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85" s="9" t="str">
        <f t="shared" si="75"/>
        <v>150603001procesadores_de_computadores_sin_estaño</v>
      </c>
      <c r="M585" s="28" t="str">
        <f t="shared" si="78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86" spans="1:13" ht="40.799999999999997" x14ac:dyDescent="0.3">
      <c r="A586" s="12">
        <f t="shared" si="76"/>
        <v>15</v>
      </c>
      <c r="B586" s="8" t="str">
        <f>+VLOOKUP(A586,Industria[],2,0)</f>
        <v>Energía y medio ambiente</v>
      </c>
      <c r="C586" s="12">
        <f t="shared" si="81"/>
        <v>1506</v>
      </c>
      <c r="D586" s="8" t="str">
        <f>+VLOOKUP(C586,Sector[[Id_sector]:[Codigo]],3,0)</f>
        <v>Tecnología medioambiental y tecnología ecológica</v>
      </c>
      <c r="E586" s="12">
        <f t="shared" si="82"/>
        <v>150603</v>
      </c>
      <c r="F586" s="8" t="str">
        <f>+VLOOKUP(E586,Productos[[Id_producto]:[Codigo]],3,0)</f>
        <v>Industriales</v>
      </c>
      <c r="G586" s="13">
        <f t="shared" si="79"/>
        <v>150603002</v>
      </c>
      <c r="H586" s="7">
        <v>2</v>
      </c>
      <c r="I586" s="8" t="s">
        <v>963</v>
      </c>
      <c r="J586" s="8" t="str">
        <f>+Categorias[[#This Row],[Categoría]]&amp;"-"&amp;Categorias[[#This Row],[Id_categoría]]</f>
        <v>Refrigerantes sin CFC-150603002</v>
      </c>
      <c r="K586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86" s="9" t="str">
        <f t="shared" si="75"/>
        <v>150603002refrigerantes_sin_cfc</v>
      </c>
      <c r="M586" s="28" t="str">
        <f t="shared" si="78"/>
        <v>INSERT INTO categoria VALUES (150603002,'Refrigerantes sin CFC','Refrigerantes sin CFC-150603002','Refrigerantes sin CFC-150603002 | Prod: TECH MA-150603 | Sector: TechMA-1506 | Industria: EN&amp;MA - 15',150603);</v>
      </c>
    </row>
    <row r="587" spans="1:13" ht="36" x14ac:dyDescent="0.3">
      <c r="A587" s="12">
        <f t="shared" si="76"/>
        <v>15</v>
      </c>
      <c r="B587" s="8" t="str">
        <f>+VLOOKUP(A587,Industria[],2,0)</f>
        <v>Energía y medio ambiente</v>
      </c>
      <c r="C587" s="12">
        <f t="shared" si="81"/>
        <v>1506</v>
      </c>
      <c r="D587" s="8" t="str">
        <f>+VLOOKUP(C587,Sector[[Id_sector]:[Codigo]],3,0)</f>
        <v>Tecnología medioambiental y tecnología ecológica</v>
      </c>
      <c r="E587" s="12">
        <f t="shared" si="82"/>
        <v>150603</v>
      </c>
      <c r="F587" s="8" t="str">
        <f>+VLOOKUP(E587,Productos[[Id_producto]:[Codigo]],3,0)</f>
        <v>Industriales</v>
      </c>
      <c r="G587" s="13">
        <f t="shared" si="79"/>
        <v>150603003</v>
      </c>
      <c r="H587" s="7">
        <v>3</v>
      </c>
      <c r="I587" s="8" t="s">
        <v>964</v>
      </c>
      <c r="J587" s="8" t="str">
        <f>+Categorias[[#This Row],[Categoría]]&amp;"-"&amp;Categorias[[#This Row],[Id_categoría]]</f>
        <v>Proteobacterias-150603003</v>
      </c>
      <c r="K587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87" s="9" t="str">
        <f t="shared" si="75"/>
        <v>150603003proteobacterias</v>
      </c>
      <c r="M587" s="28" t="str">
        <f t="shared" si="78"/>
        <v>INSERT INTO categoria VALUES (150603003,'Proteobacterias','Proteobacterias-150603003','Proteobacterias-150603003 | Prod: TECH MA-150603 | Sector: TechMA-1506 | Industria: EN&amp;MA - 15',150603);</v>
      </c>
    </row>
    <row r="588" spans="1:13" ht="36" x14ac:dyDescent="0.3">
      <c r="A588" s="12">
        <f t="shared" si="76"/>
        <v>15</v>
      </c>
      <c r="B588" s="8" t="str">
        <f>+VLOOKUP(A588,Industria[],2,0)</f>
        <v>Energía y medio ambiente</v>
      </c>
      <c r="C588" s="12">
        <f t="shared" si="81"/>
        <v>1506</v>
      </c>
      <c r="D588" s="8" t="str">
        <f>+VLOOKUP(C588,Sector[[Id_sector]:[Codigo]],3,0)</f>
        <v>Tecnología medioambiental y tecnología ecológica</v>
      </c>
      <c r="E588" s="12">
        <f t="shared" si="82"/>
        <v>150603</v>
      </c>
      <c r="F588" s="8" t="str">
        <f>+VLOOKUP(E588,Productos[[Id_producto]:[Codigo]],3,0)</f>
        <v>Industriales</v>
      </c>
      <c r="G588" s="13">
        <f t="shared" si="79"/>
        <v>150603004</v>
      </c>
      <c r="H588" s="7">
        <v>4</v>
      </c>
      <c r="I588" s="8" t="s">
        <v>965</v>
      </c>
      <c r="J588" s="8" t="str">
        <f>+Categorias[[#This Row],[Categoría]]&amp;"-"&amp;Categorias[[#This Row],[Id_categoría]]</f>
        <v>Paneles solares en spray-150603004</v>
      </c>
      <c r="K588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88" s="9" t="str">
        <f t="shared" si="75"/>
        <v>150603004paneles_solares_en_spray</v>
      </c>
      <c r="M588" s="28" t="str">
        <f t="shared" si="78"/>
        <v>INSERT INTO categoria VALUES (150603004,'Paneles solares en spray','Paneles solares en spray-150603004','Paneles solares en spray-150603004 | Prod: TECH MA-150603 | Sector: TechMA-1506 | Industria: EN&amp;MA - 15',150603);</v>
      </c>
    </row>
    <row r="589" spans="1:13" ht="36" x14ac:dyDescent="0.3">
      <c r="A589" s="12">
        <f t="shared" si="76"/>
        <v>15</v>
      </c>
      <c r="B589" s="8" t="str">
        <f>+VLOOKUP(A589,Industria[],2,0)</f>
        <v>Energía y medio ambiente</v>
      </c>
      <c r="C589" s="12">
        <f t="shared" si="81"/>
        <v>1506</v>
      </c>
      <c r="D589" s="8" t="str">
        <f>+VLOOKUP(C589,Sector[[Id_sector]:[Codigo]],3,0)</f>
        <v>Tecnología medioambiental y tecnología ecológica</v>
      </c>
      <c r="E589" s="12">
        <f t="shared" si="82"/>
        <v>150603</v>
      </c>
      <c r="F589" s="8" t="str">
        <f>+VLOOKUP(E589,Productos[[Id_producto]:[Codigo]],3,0)</f>
        <v>Industriales</v>
      </c>
      <c r="G589" s="13">
        <f t="shared" si="79"/>
        <v>150603005</v>
      </c>
      <c r="H589" s="7">
        <v>5</v>
      </c>
      <c r="I589" s="8" t="s">
        <v>966</v>
      </c>
      <c r="J589" s="8" t="str">
        <f>+Categorias[[#This Row],[Categoría]]&amp;"-"&amp;Categorias[[#This Row],[Id_categoría]]</f>
        <v>Granas verticales-150603005</v>
      </c>
      <c r="K589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89" s="9" t="str">
        <f t="shared" si="75"/>
        <v>150603005granas_verticales</v>
      </c>
      <c r="M589" s="28" t="str">
        <f t="shared" si="78"/>
        <v>INSERT INTO categoria VALUES (150603005,'Granas verticales','Granas verticales-150603005','Granas verticales-150603005 | Prod: TECH MA-150603 | Sector: TechMA-1506 | Industria: EN&amp;MA - 15',150603);</v>
      </c>
    </row>
    <row r="590" spans="1:13" ht="36" x14ac:dyDescent="0.3">
      <c r="A590" s="12">
        <f t="shared" si="76"/>
        <v>15</v>
      </c>
      <c r="B590" s="8" t="str">
        <f>+VLOOKUP(A590,Industria[],2,0)</f>
        <v>Energía y medio ambiente</v>
      </c>
      <c r="C590" s="12">
        <f t="shared" si="81"/>
        <v>1506</v>
      </c>
      <c r="D590" s="8" t="str">
        <f>+VLOOKUP(C590,Sector[[Id_sector]:[Codigo]],3,0)</f>
        <v>Tecnología medioambiental y tecnología ecológica</v>
      </c>
      <c r="E590" s="12">
        <f t="shared" si="82"/>
        <v>150603</v>
      </c>
      <c r="F590" s="8" t="str">
        <f>+VLOOKUP(E590,Productos[[Id_producto]:[Codigo]],3,0)</f>
        <v>Industriales</v>
      </c>
      <c r="G590" s="13">
        <f t="shared" si="79"/>
        <v>150603006</v>
      </c>
      <c r="H590" s="7">
        <v>6</v>
      </c>
      <c r="I590" s="8" t="s">
        <v>967</v>
      </c>
      <c r="J590" s="8" t="str">
        <f>+Categorias[[#This Row],[Categoría]]&amp;"-"&amp;Categorias[[#This Row],[Id_categoría]]</f>
        <v>Gasolinas sin plomo-150603006</v>
      </c>
      <c r="K590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90" s="9" t="str">
        <f t="shared" si="75"/>
        <v>150603006gasolinas_sin_plomo</v>
      </c>
      <c r="M590" s="28" t="str">
        <f t="shared" si="78"/>
        <v>INSERT INTO categoria VALUES (150603006,'Gasolinas sin plomo','Gasolinas sin plomo-150603006','Gasolinas sin plomo-150603006 | Prod: TECH MA-150603 | Sector: TechMA-1506 | Industria: EN&amp;MA - 15',150603);</v>
      </c>
    </row>
    <row r="591" spans="1:13" ht="40.799999999999997" x14ac:dyDescent="0.3">
      <c r="A591" s="12">
        <f t="shared" si="76"/>
        <v>15</v>
      </c>
      <c r="B591" s="8" t="str">
        <f>+VLOOKUP(A591,Industria[],2,0)</f>
        <v>Energía y medio ambiente</v>
      </c>
      <c r="C591" s="12">
        <f t="shared" si="81"/>
        <v>1506</v>
      </c>
      <c r="D591" s="8" t="str">
        <f>+VLOOKUP(C591,Sector[[Id_sector]:[Codigo]],3,0)</f>
        <v>Tecnología medioambiental y tecnología ecológica</v>
      </c>
      <c r="E591" s="12">
        <f t="shared" si="82"/>
        <v>150603</v>
      </c>
      <c r="F591" s="8" t="str">
        <f>+VLOOKUP(E591,Productos[[Id_producto]:[Codigo]],3,0)</f>
        <v>Industriales</v>
      </c>
      <c r="G591" s="13">
        <f t="shared" si="79"/>
        <v>150603007</v>
      </c>
      <c r="H591" s="7">
        <v>7</v>
      </c>
      <c r="I591" s="8" t="s">
        <v>968</v>
      </c>
      <c r="J591" s="8" t="str">
        <f>+Categorias[[#This Row],[Categoría]]&amp;"-"&amp;Categorias[[#This Row],[Id_categoría]]</f>
        <v>Compresores libres de aceites-150603007</v>
      </c>
      <c r="K591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91" s="9" t="str">
        <f t="shared" si="75"/>
        <v>150603007compresores_libres_de_aceites</v>
      </c>
      <c r="M591" s="28" t="str">
        <f t="shared" si="78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92" spans="1:13" ht="40.799999999999997" x14ac:dyDescent="0.3">
      <c r="A592" s="12">
        <f t="shared" si="76"/>
        <v>15</v>
      </c>
      <c r="B592" s="8" t="str">
        <f>+VLOOKUP(A592,Industria[],2,0)</f>
        <v>Energía y medio ambiente</v>
      </c>
      <c r="C592" s="12">
        <f t="shared" si="81"/>
        <v>1506</v>
      </c>
      <c r="D592" s="8" t="str">
        <f>+VLOOKUP(C592,Sector[[Id_sector]:[Codigo]],3,0)</f>
        <v>Tecnología medioambiental y tecnología ecológica</v>
      </c>
      <c r="E592" s="12">
        <f t="shared" si="82"/>
        <v>150603</v>
      </c>
      <c r="F592" s="8" t="str">
        <f>+VLOOKUP(E592,Productos[[Id_producto]:[Codigo]],3,0)</f>
        <v>Industriales</v>
      </c>
      <c r="G592" s="13">
        <f t="shared" si="79"/>
        <v>150603008</v>
      </c>
      <c r="H592" s="7">
        <v>8</v>
      </c>
      <c r="I592" s="8" t="s">
        <v>969</v>
      </c>
      <c r="J592" s="8" t="str">
        <f>+Categorias[[#This Row],[Categoría]]&amp;"-"&amp;Categorias[[#This Row],[Id_categoría]]</f>
        <v>Calderas de gas natural o metano-150603008</v>
      </c>
      <c r="K592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92" s="9" t="str">
        <f t="shared" si="75"/>
        <v>150603008calderas_de_gas_natural_o_metano</v>
      </c>
      <c r="M592" s="28" t="str">
        <f t="shared" si="78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93" spans="1:13" ht="40.799999999999997" x14ac:dyDescent="0.3">
      <c r="A593" s="12">
        <f t="shared" si="76"/>
        <v>15</v>
      </c>
      <c r="B593" s="8" t="str">
        <f>+VLOOKUP(A593,Industria[],2,0)</f>
        <v>Energía y medio ambiente</v>
      </c>
      <c r="C593" s="12">
        <f t="shared" si="81"/>
        <v>1506</v>
      </c>
      <c r="D593" s="8" t="str">
        <f>+VLOOKUP(C593,Sector[[Id_sector]:[Codigo]],3,0)</f>
        <v>Tecnología medioambiental y tecnología ecológica</v>
      </c>
      <c r="E593" s="12">
        <f t="shared" si="82"/>
        <v>150603</v>
      </c>
      <c r="F593" s="8" t="str">
        <f>+VLOOKUP(E593,Productos[[Id_producto]:[Codigo]],3,0)</f>
        <v>Industriales</v>
      </c>
      <c r="G593" s="13">
        <f t="shared" si="79"/>
        <v>150603009</v>
      </c>
      <c r="H593" s="7">
        <v>9</v>
      </c>
      <c r="I593" s="8" t="s">
        <v>970</v>
      </c>
      <c r="J593" s="8" t="str">
        <f>+Categorias[[#This Row],[Categoría]]&amp;"-"&amp;Categorias[[#This Row],[Id_categoría]]</f>
        <v>Purificación del agua-150603009</v>
      </c>
      <c r="K593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93" s="9" t="str">
        <f t="shared" si="75"/>
        <v>150603009purificacion_del_agua</v>
      </c>
      <c r="M593" s="28" t="str">
        <f t="shared" si="78"/>
        <v>INSERT INTO categoria VALUES (150603009,'Purificación del agua','Purificación del agua-150603009','Purificación del agua-150603009 | Prod: TECH MA-150603 | Sector: TechMA-1506 | Industria: EN&amp;MA - 15',150603);</v>
      </c>
    </row>
    <row r="594" spans="1:13" ht="36" x14ac:dyDescent="0.3">
      <c r="A594" s="12">
        <f t="shared" si="76"/>
        <v>15</v>
      </c>
      <c r="B594" s="8" t="str">
        <f>+VLOOKUP(A594,Industria[],2,0)</f>
        <v>Energía y medio ambiente</v>
      </c>
      <c r="C594" s="12">
        <f t="shared" si="81"/>
        <v>1506</v>
      </c>
      <c r="D594" s="8" t="str">
        <f>+VLOOKUP(C594,Sector[[Id_sector]:[Codigo]],3,0)</f>
        <v>Tecnología medioambiental y tecnología ecológica</v>
      </c>
      <c r="E594" s="12">
        <f t="shared" si="82"/>
        <v>150604</v>
      </c>
      <c r="F594" s="8" t="str">
        <f>+VLOOKUP(E594,Productos[[Id_producto]:[Codigo]],3,0)</f>
        <v>Construcción</v>
      </c>
      <c r="G594" s="13">
        <f t="shared" si="79"/>
        <v>150604001</v>
      </c>
      <c r="H594" s="7">
        <v>1</v>
      </c>
      <c r="I594" s="8" t="s">
        <v>971</v>
      </c>
      <c r="J594" s="8" t="str">
        <f>+Categorias[[#This Row],[Categoría]]&amp;"-"&amp;Categorias[[#This Row],[Id_categoría]]</f>
        <v>Torres sustentables-150604001</v>
      </c>
      <c r="K594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94" s="9" t="str">
        <f t="shared" si="75"/>
        <v>150604001torres_sustentables</v>
      </c>
      <c r="M594" s="28" t="str">
        <f t="shared" si="78"/>
        <v>INSERT INTO categoria VALUES (150604001,'Torres sustentables','Torres sustentables-150604001','Torres sustentables-150604001 | Prod: TECH MA-150604 | Sector: TechMA-1506 | Industria: EN&amp;MA - 15',150604);</v>
      </c>
    </row>
    <row r="595" spans="1:13" ht="36" x14ac:dyDescent="0.3">
      <c r="A595" s="12">
        <f t="shared" si="76"/>
        <v>15</v>
      </c>
      <c r="B595" s="8" t="str">
        <f>+VLOOKUP(A595,Industria[],2,0)</f>
        <v>Energía y medio ambiente</v>
      </c>
      <c r="C595" s="12">
        <f t="shared" si="81"/>
        <v>1506</v>
      </c>
      <c r="D595" s="8" t="str">
        <f>+VLOOKUP(C595,Sector[[Id_sector]:[Codigo]],3,0)</f>
        <v>Tecnología medioambiental y tecnología ecológica</v>
      </c>
      <c r="E595" s="12">
        <f t="shared" si="82"/>
        <v>150604</v>
      </c>
      <c r="F595" s="8" t="str">
        <f>+VLOOKUP(E595,Productos[[Id_producto]:[Codigo]],3,0)</f>
        <v>Construcción</v>
      </c>
      <c r="G595" s="13">
        <f t="shared" si="79"/>
        <v>150604002</v>
      </c>
      <c r="H595" s="7">
        <v>2</v>
      </c>
      <c r="I595" s="8" t="s">
        <v>972</v>
      </c>
      <c r="J595" s="8" t="str">
        <f>+Categorias[[#This Row],[Categoría]]&amp;"-"&amp;Categorias[[#This Row],[Id_categoría]]</f>
        <v>Concreto ecológico-150604002</v>
      </c>
      <c r="K595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95" s="9" t="str">
        <f t="shared" ref="L595:L629" si="83">+SUBSTITUTE(G595&amp;LOWER(SUBSTITUTE( SUBSTITUTE( SUBSTITUTE( SUBSTITUTE( SUBSTITUTE( SUBSTITUTE( SUBSTITUTE( SUBSTITUTE( SUBSTITUTE( SUBSTITUTE(I595, "á", "a"), "é", "e"), "í", "i"), "ó", "o"), "ú", "u"), "Á", "A"), "É", "E"), "Í", "I"), "Ó", "O"), "Ú", "U"))," ","_")</f>
        <v>150604002concreto_ecologico</v>
      </c>
      <c r="M595" s="28" t="str">
        <f t="shared" si="78"/>
        <v>INSERT INTO categoria VALUES (150604002,'Concreto ecológico','Concreto ecológico-150604002','Concreto ecológico-150604002 | Prod: TECH MA-150604 | Sector: TechMA-1506 | Industria: EN&amp;MA - 15',150604);</v>
      </c>
    </row>
    <row r="596" spans="1:13" ht="36" x14ac:dyDescent="0.3">
      <c r="A596" s="12">
        <f t="shared" si="76"/>
        <v>15</v>
      </c>
      <c r="B596" s="8" t="str">
        <f>+VLOOKUP(A596,Industria[],2,0)</f>
        <v>Energía y medio ambiente</v>
      </c>
      <c r="C596" s="12">
        <f t="shared" si="81"/>
        <v>1506</v>
      </c>
      <c r="D596" s="8" t="str">
        <f>+VLOOKUP(C596,Sector[[Id_sector]:[Codigo]],3,0)</f>
        <v>Tecnología medioambiental y tecnología ecológica</v>
      </c>
      <c r="E596" s="12">
        <f t="shared" si="82"/>
        <v>150604</v>
      </c>
      <c r="F596" s="8" t="str">
        <f>+VLOOKUP(E596,Productos[[Id_producto]:[Codigo]],3,0)</f>
        <v>Construcción</v>
      </c>
      <c r="G596" s="13">
        <f t="shared" si="79"/>
        <v>150604003</v>
      </c>
      <c r="H596" s="7">
        <v>3</v>
      </c>
      <c r="I596" s="8" t="s">
        <v>973</v>
      </c>
      <c r="J596" s="8" t="str">
        <f>+Categorias[[#This Row],[Categoría]]&amp;"-"&amp;Categorias[[#This Row],[Id_categoría]]</f>
        <v>Pavimento frío-150604003</v>
      </c>
      <c r="K596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96" s="9" t="str">
        <f t="shared" si="83"/>
        <v>150604003pavimento_frio</v>
      </c>
      <c r="M596" s="28" t="str">
        <f t="shared" si="78"/>
        <v>INSERT INTO categoria VALUES (150604003,'Pavimento frío','Pavimento frío-150604003','Pavimento frío-150604003 | Prod: TECH MA-150604 | Sector: TechMA-1506 | Industria: EN&amp;MA - 15',150604);</v>
      </c>
    </row>
    <row r="597" spans="1:13" ht="36" x14ac:dyDescent="0.3">
      <c r="A597" s="12">
        <f t="shared" ref="A597:A640" si="84">+A596</f>
        <v>15</v>
      </c>
      <c r="B597" s="8" t="str">
        <f>+VLOOKUP(A597,Industria[],2,0)</f>
        <v>Energía y medio ambiente</v>
      </c>
      <c r="C597" s="12">
        <f t="shared" si="81"/>
        <v>1506</v>
      </c>
      <c r="D597" s="8" t="str">
        <f>+VLOOKUP(C597,Sector[[Id_sector]:[Codigo]],3,0)</f>
        <v>Tecnología medioambiental y tecnología ecológica</v>
      </c>
      <c r="E597" s="12">
        <f t="shared" si="82"/>
        <v>150604</v>
      </c>
      <c r="F597" s="8" t="str">
        <f>+VLOOKUP(E597,Productos[[Id_producto]:[Codigo]],3,0)</f>
        <v>Construcción</v>
      </c>
      <c r="G597" s="13">
        <f t="shared" si="79"/>
        <v>150604004</v>
      </c>
      <c r="H597" s="7">
        <v>4</v>
      </c>
      <c r="I597" s="8" t="s">
        <v>974</v>
      </c>
      <c r="J597" s="8" t="str">
        <f>+Categorias[[#This Row],[Categoría]]&amp;"-"&amp;Categorias[[#This Row],[Id_categoría]]</f>
        <v>Edificios come smog-150604004</v>
      </c>
      <c r="K597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97" s="9" t="str">
        <f t="shared" si="83"/>
        <v>150604004edificios_come_smog</v>
      </c>
      <c r="M597" s="28" t="str">
        <f t="shared" si="78"/>
        <v>INSERT INTO categoria VALUES (150604004,'Edificios come smog','Edificios come smog-150604004','Edificios come smog-150604004 | Prod: TECH MA-150604 | Sector: TechMA-1506 | Industria: EN&amp;MA - 15',150604);</v>
      </c>
    </row>
    <row r="598" spans="1:13" ht="40.799999999999997" x14ac:dyDescent="0.3">
      <c r="A598" s="12">
        <f t="shared" si="84"/>
        <v>15</v>
      </c>
      <c r="B598" s="8" t="str">
        <f>+VLOOKUP(A598,Industria[],2,0)</f>
        <v>Energía y medio ambiente</v>
      </c>
      <c r="C598" s="12">
        <f t="shared" si="81"/>
        <v>1506</v>
      </c>
      <c r="D598" s="8" t="str">
        <f>+VLOOKUP(C598,Sector[[Id_sector]:[Codigo]],3,0)</f>
        <v>Tecnología medioambiental y tecnología ecológica</v>
      </c>
      <c r="E598" s="12">
        <f t="shared" si="82"/>
        <v>150604</v>
      </c>
      <c r="F598" s="8" t="str">
        <f>+VLOOKUP(E598,Productos[[Id_producto]:[Codigo]],3,0)</f>
        <v>Construcción</v>
      </c>
      <c r="G598" s="13">
        <f t="shared" si="79"/>
        <v>150604005</v>
      </c>
      <c r="H598" s="7">
        <v>5</v>
      </c>
      <c r="I598" s="8" t="s">
        <v>975</v>
      </c>
      <c r="J598" s="8" t="str">
        <f>+Categorias[[#This Row],[Categoría]]&amp;"-"&amp;Categorias[[#This Row],[Id_categoría]]</f>
        <v>Cosechador de energía en el concreto-150604005</v>
      </c>
      <c r="K598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98" s="9" t="str">
        <f t="shared" si="83"/>
        <v>150604005cosechador_de_energia_en_el_concreto</v>
      </c>
      <c r="M598" s="28" t="str">
        <f t="shared" si="78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99" spans="1:13" ht="36" x14ac:dyDescent="0.3">
      <c r="A599" s="12">
        <f t="shared" si="84"/>
        <v>15</v>
      </c>
      <c r="B599" s="8" t="str">
        <f>+VLOOKUP(A599,Industria[],2,0)</f>
        <v>Energía y medio ambiente</v>
      </c>
      <c r="C599" s="12">
        <f t="shared" si="81"/>
        <v>1506</v>
      </c>
      <c r="D599" s="8" t="str">
        <f>+VLOOKUP(C599,Sector[[Id_sector]:[Codigo]],3,0)</f>
        <v>Tecnología medioambiental y tecnología ecológica</v>
      </c>
      <c r="E599" s="12">
        <f t="shared" si="82"/>
        <v>150605</v>
      </c>
      <c r="F599" s="8" t="str">
        <f>+VLOOKUP(E599,Productos[[Id_producto]:[Codigo]],3,0)</f>
        <v>Generación de energía</v>
      </c>
      <c r="G599" s="13">
        <f t="shared" si="79"/>
        <v>150605001</v>
      </c>
      <c r="H599" s="7">
        <v>1</v>
      </c>
      <c r="I599" s="8" t="s">
        <v>976</v>
      </c>
      <c r="J599" s="8" t="str">
        <f>+Categorias[[#This Row],[Categoría]]&amp;"-"&amp;Categorias[[#This Row],[Id_categoría]]</f>
        <v>Centrales fotovoltaicas-150605001</v>
      </c>
      <c r="K599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99" s="9" t="str">
        <f t="shared" si="83"/>
        <v>150605001centrales_fotovoltaicas</v>
      </c>
      <c r="M599" s="28" t="str">
        <f t="shared" si="78"/>
        <v>INSERT INTO categoria VALUES (150605001,'Centrales fotovoltaicas','Centrales fotovoltaicas-150605001','Centrales fotovoltaicas-150605001 | Prod: TECH MA-150605 | Sector: TechMA-1506 | Industria: EN&amp;MA - 15',150605);</v>
      </c>
    </row>
    <row r="600" spans="1:13" ht="36" x14ac:dyDescent="0.3">
      <c r="A600" s="12">
        <f t="shared" si="84"/>
        <v>15</v>
      </c>
      <c r="B600" s="8" t="str">
        <f>+VLOOKUP(A600,Industria[],2,0)</f>
        <v>Energía y medio ambiente</v>
      </c>
      <c r="C600" s="12">
        <f t="shared" si="81"/>
        <v>1506</v>
      </c>
      <c r="D600" s="8" t="str">
        <f>+VLOOKUP(C600,Sector[[Id_sector]:[Codigo]],3,0)</f>
        <v>Tecnología medioambiental y tecnología ecológica</v>
      </c>
      <c r="E600" s="12">
        <f t="shared" si="82"/>
        <v>150605</v>
      </c>
      <c r="F600" s="8" t="str">
        <f>+VLOOKUP(E600,Productos[[Id_producto]:[Codigo]],3,0)</f>
        <v>Generación de energía</v>
      </c>
      <c r="G600" s="13">
        <f t="shared" si="79"/>
        <v>150605002</v>
      </c>
      <c r="H600" s="7">
        <v>2</v>
      </c>
      <c r="I600" s="8" t="s">
        <v>977</v>
      </c>
      <c r="J600" s="8" t="str">
        <f>+Categorias[[#This Row],[Categoría]]&amp;"-"&amp;Categorias[[#This Row],[Id_categoría]]</f>
        <v>Centrales eólicas-150605002</v>
      </c>
      <c r="K600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600" s="9" t="str">
        <f t="shared" si="83"/>
        <v>150605002centrales_eolicas</v>
      </c>
      <c r="M600" s="28" t="str">
        <f t="shared" si="78"/>
        <v>INSERT INTO categoria VALUES (150605002,'Centrales eólicas','Centrales eólicas-150605002','Centrales eólicas-150605002 | Prod: TECH MA-150605 | Sector: TechMA-1506 | Industria: EN&amp;MA - 15',150605);</v>
      </c>
    </row>
    <row r="601" spans="1:13" ht="40.799999999999997" x14ac:dyDescent="0.3">
      <c r="A601" s="12">
        <f t="shared" si="84"/>
        <v>15</v>
      </c>
      <c r="B601" s="8" t="str">
        <f>+VLOOKUP(A601,Industria[],2,0)</f>
        <v>Energía y medio ambiente</v>
      </c>
      <c r="C601" s="12">
        <f t="shared" si="81"/>
        <v>1506</v>
      </c>
      <c r="D601" s="8" t="str">
        <f>+VLOOKUP(C601,Sector[[Id_sector]:[Codigo]],3,0)</f>
        <v>Tecnología medioambiental y tecnología ecológica</v>
      </c>
      <c r="E601" s="12">
        <f t="shared" si="82"/>
        <v>150605</v>
      </c>
      <c r="F601" s="8" t="str">
        <f>+VLOOKUP(E601,Productos[[Id_producto]:[Codigo]],3,0)</f>
        <v>Generación de energía</v>
      </c>
      <c r="G601" s="13">
        <f t="shared" si="79"/>
        <v>150605003</v>
      </c>
      <c r="H601" s="7">
        <v>3</v>
      </c>
      <c r="I601" s="8" t="s">
        <v>978</v>
      </c>
      <c r="J601" s="8" t="str">
        <f>+Categorias[[#This Row],[Categoría]]&amp;"-"&amp;Categorias[[#This Row],[Id_categoría]]</f>
        <v>Biocombustibles-150605003</v>
      </c>
      <c r="K601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601" s="9" t="str">
        <f t="shared" si="83"/>
        <v>150605003biocombustibles</v>
      </c>
      <c r="M601" s="28" t="str">
        <f t="shared" si="78"/>
        <v>INSERT INTO categoria VALUES (150605003,'Biocombustibles','Biocombustibles-150605003','Biocombustibles-150605003 | Prod: TECH MA-150605 | Sector: TechMA-1506 | Industria: EN&amp;MA - 15',150605);</v>
      </c>
    </row>
    <row r="602" spans="1:13" ht="30.6" x14ac:dyDescent="0.3">
      <c r="A602" s="12">
        <f t="shared" si="84"/>
        <v>15</v>
      </c>
      <c r="B602" s="8" t="str">
        <f>+VLOOKUP(A602,Industria[],2,0)</f>
        <v>Energía y medio ambiente</v>
      </c>
      <c r="C602" s="12">
        <v>1507</v>
      </c>
      <c r="D602" s="8" t="str">
        <f>+VLOOKUP(C602,Sector[[Id_sector]:[Codigo]],3,0)</f>
        <v>Desastre</v>
      </c>
      <c r="E602" s="12">
        <v>150701</v>
      </c>
      <c r="F602" s="8" t="str">
        <f>+VLOOKUP(E602,Productos[[Id_producto]:[Codigo]],3,0)</f>
        <v>Hidrológicos</v>
      </c>
      <c r="G602" s="13">
        <f t="shared" si="79"/>
        <v>150701001</v>
      </c>
      <c r="H602" s="7">
        <v>1</v>
      </c>
      <c r="I602" s="8" t="s">
        <v>979</v>
      </c>
      <c r="J602" s="8" t="str">
        <f>+Categorias[[#This Row],[Categoría]]&amp;"-"&amp;Categorias[[#This Row],[Id_categoría]]</f>
        <v>Tsunami-150701001</v>
      </c>
      <c r="K602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602" s="9" t="str">
        <f t="shared" si="83"/>
        <v>150701001tsunami</v>
      </c>
      <c r="M602" s="28" t="str">
        <f t="shared" si="78"/>
        <v>INSERT INTO categoria VALUES (150701001,'Tsunami','Tsunami-150701001','Tsunami-150701001 | Prod: Impacto-150701 | Sector: Desastre-1507 | Industria: EN&amp;MA - 15',150701);</v>
      </c>
    </row>
    <row r="603" spans="1:13" ht="30.6" x14ac:dyDescent="0.3">
      <c r="A603" s="12">
        <f t="shared" si="84"/>
        <v>15</v>
      </c>
      <c r="B603" s="8" t="str">
        <f>+VLOOKUP(A603,Industria[],2,0)</f>
        <v>Energía y medio ambiente</v>
      </c>
      <c r="C603" s="12">
        <f t="shared" si="81"/>
        <v>1507</v>
      </c>
      <c r="D603" s="8" t="str">
        <f>+VLOOKUP(C603,Sector[[Id_sector]:[Codigo]],3,0)</f>
        <v>Desastre</v>
      </c>
      <c r="E603" s="12">
        <f t="shared" si="82"/>
        <v>150701</v>
      </c>
      <c r="F603" s="8" t="str">
        <f>+VLOOKUP(E603,Productos[[Id_producto]:[Codigo]],3,0)</f>
        <v>Hidrológicos</v>
      </c>
      <c r="G603" s="13">
        <f t="shared" si="79"/>
        <v>150701002</v>
      </c>
      <c r="H603" s="7">
        <v>2</v>
      </c>
      <c r="I603" s="8" t="s">
        <v>980</v>
      </c>
      <c r="J603" s="8" t="str">
        <f>+Categorias[[#This Row],[Categoría]]&amp;"-"&amp;Categorias[[#This Row],[Id_categoría]]</f>
        <v>Hinundación-150701002</v>
      </c>
      <c r="K603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603" s="9" t="str">
        <f t="shared" si="83"/>
        <v>150701002hinundacion</v>
      </c>
      <c r="M603" s="28" t="str">
        <f t="shared" si="78"/>
        <v>INSERT INTO categoria VALUES (150701002,'Hinundación','Hinundación-150701002','Hinundación-150701002 | Prod: Impacto-150701 | Sector: Desastre-1507 | Industria: EN&amp;MA - 15',150701);</v>
      </c>
    </row>
    <row r="604" spans="1:13" ht="30.6" x14ac:dyDescent="0.3">
      <c r="A604" s="12">
        <f t="shared" si="84"/>
        <v>15</v>
      </c>
      <c r="B604" s="8" t="str">
        <f>+VLOOKUP(A604,Industria[],2,0)</f>
        <v>Energía y medio ambiente</v>
      </c>
      <c r="C604" s="12">
        <f t="shared" si="81"/>
        <v>1507</v>
      </c>
      <c r="D604" s="8" t="str">
        <f>+VLOOKUP(C604,Sector[[Id_sector]:[Codigo]],3,0)</f>
        <v>Desastre</v>
      </c>
      <c r="E604" s="12">
        <f t="shared" si="82"/>
        <v>150701</v>
      </c>
      <c r="F604" s="8" t="str">
        <f>+VLOOKUP(E604,Productos[[Id_producto]:[Codigo]],3,0)</f>
        <v>Hidrológicos</v>
      </c>
      <c r="G604" s="13">
        <f t="shared" si="79"/>
        <v>150701003</v>
      </c>
      <c r="H604" s="7">
        <v>3</v>
      </c>
      <c r="I604" s="8" t="s">
        <v>981</v>
      </c>
      <c r="J604" s="8" t="str">
        <f>+Categorias[[#This Row],[Categoría]]&amp;"-"&amp;Categorias[[#This Row],[Id_categoría]]</f>
        <v>Marejada-150701003</v>
      </c>
      <c r="K604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604" s="9" t="str">
        <f t="shared" si="83"/>
        <v>150701003marejada</v>
      </c>
      <c r="M604" s="28" t="str">
        <f t="shared" si="78"/>
        <v>INSERT INTO categoria VALUES (150701003,'Marejada','Marejada-150701003','Marejada-150701003 | Prod: Impacto-150701 | Sector: Desastre-1507 | Industria: EN&amp;MA - 15',150701);</v>
      </c>
    </row>
    <row r="605" spans="1:13" ht="30.6" x14ac:dyDescent="0.3">
      <c r="A605" s="12">
        <f t="shared" si="84"/>
        <v>15</v>
      </c>
      <c r="B605" s="8" t="str">
        <f>+VLOOKUP(A605,Industria[],2,0)</f>
        <v>Energía y medio ambiente</v>
      </c>
      <c r="C605" s="12">
        <f t="shared" si="81"/>
        <v>1507</v>
      </c>
      <c r="D605" s="8" t="str">
        <f>+VLOOKUP(C605,Sector[[Id_sector]:[Codigo]],3,0)</f>
        <v>Desastre</v>
      </c>
      <c r="E605" s="12">
        <f t="shared" si="82"/>
        <v>150702</v>
      </c>
      <c r="F605" s="8" t="str">
        <f>+VLOOKUP(E605,Productos[[Id_producto]:[Codigo]],3,0)</f>
        <v>Meteorológicos</v>
      </c>
      <c r="G605" s="13">
        <f t="shared" si="79"/>
        <v>150702001</v>
      </c>
      <c r="H605" s="7">
        <v>1</v>
      </c>
      <c r="I605" s="8" t="s">
        <v>982</v>
      </c>
      <c r="J605" s="8" t="str">
        <f>+Categorias[[#This Row],[Categoría]]&amp;"-"&amp;Categorias[[#This Row],[Id_categoría]]</f>
        <v>Ciclones-150702001</v>
      </c>
      <c r="K605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605" s="9" t="str">
        <f t="shared" si="83"/>
        <v>150702001ciclones</v>
      </c>
      <c r="M605" s="28" t="str">
        <f t="shared" si="78"/>
        <v>INSERT INTO categoria VALUES (150702001,'Ciclones','Ciclones-150702001','Ciclones-150702001 | Prod: Impacto-150702 | Sector: Desastre-1507 | Industria: EN&amp;MA - 15',150702);</v>
      </c>
    </row>
    <row r="606" spans="1:13" ht="30.6" x14ac:dyDescent="0.3">
      <c r="A606" s="12">
        <f t="shared" si="84"/>
        <v>15</v>
      </c>
      <c r="B606" s="8" t="str">
        <f>+VLOOKUP(A606,Industria[],2,0)</f>
        <v>Energía y medio ambiente</v>
      </c>
      <c r="C606" s="12">
        <f t="shared" si="81"/>
        <v>1507</v>
      </c>
      <c r="D606" s="8" t="str">
        <f>+VLOOKUP(C606,Sector[[Id_sector]:[Codigo]],3,0)</f>
        <v>Desastre</v>
      </c>
      <c r="E606" s="12">
        <f t="shared" si="82"/>
        <v>150702</v>
      </c>
      <c r="F606" s="8" t="str">
        <f>+VLOOKUP(E606,Productos[[Id_producto]:[Codigo]],3,0)</f>
        <v>Meteorológicos</v>
      </c>
      <c r="G606" s="13">
        <f t="shared" si="79"/>
        <v>150702002</v>
      </c>
      <c r="H606" s="7">
        <v>2</v>
      </c>
      <c r="I606" s="8" t="s">
        <v>983</v>
      </c>
      <c r="J606" s="8" t="str">
        <f>+Categorias[[#This Row],[Categoría]]&amp;"-"&amp;Categorias[[#This Row],[Id_categoría]]</f>
        <v>Lluvias extremas-150702002</v>
      </c>
      <c r="K606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606" s="9" t="str">
        <f t="shared" si="83"/>
        <v>150702002lluvias_extremas</v>
      </c>
      <c r="M606" s="28" t="str">
        <f t="shared" si="78"/>
        <v>INSERT INTO categoria VALUES (150702002,'Lluvias extremas','Lluvias extremas-150702002','Lluvias extremas-150702002 | Prod: Impacto-150702 | Sector: Desastre-1507 | Industria: EN&amp;MA - 15',150702);</v>
      </c>
    </row>
    <row r="607" spans="1:13" ht="30.6" x14ac:dyDescent="0.3">
      <c r="A607" s="12">
        <f t="shared" si="84"/>
        <v>15</v>
      </c>
      <c r="B607" s="8" t="str">
        <f>+VLOOKUP(A607,Industria[],2,0)</f>
        <v>Energía y medio ambiente</v>
      </c>
      <c r="C607" s="12">
        <f t="shared" si="81"/>
        <v>1507</v>
      </c>
      <c r="D607" s="8" t="str">
        <f>+VLOOKUP(C607,Sector[[Id_sector]:[Codigo]],3,0)</f>
        <v>Desastre</v>
      </c>
      <c r="E607" s="12">
        <f t="shared" si="82"/>
        <v>150702</v>
      </c>
      <c r="F607" s="8" t="str">
        <f>+VLOOKUP(E607,Productos[[Id_producto]:[Codigo]],3,0)</f>
        <v>Meteorológicos</v>
      </c>
      <c r="G607" s="13">
        <f t="shared" si="79"/>
        <v>150702003</v>
      </c>
      <c r="H607" s="7">
        <v>3</v>
      </c>
      <c r="I607" s="8" t="s">
        <v>984</v>
      </c>
      <c r="J607" s="8" t="str">
        <f>+Categorias[[#This Row],[Categoría]]&amp;"-"&amp;Categorias[[#This Row],[Id_categoría]]</f>
        <v>Tormentas de nieve-150702003</v>
      </c>
      <c r="K607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607" s="9" t="str">
        <f t="shared" si="83"/>
        <v>150702003tormentas_de_nieve</v>
      </c>
      <c r="M607" s="28" t="str">
        <f t="shared" si="78"/>
        <v>INSERT INTO categoria VALUES (150702003,'Tormentas de nieve','Tormentas de nieve-150702003','Tormentas de nieve-150702003 | Prod: Impacto-150702 | Sector: Desastre-1507 | Industria: EN&amp;MA - 15',150702);</v>
      </c>
    </row>
    <row r="608" spans="1:13" ht="30.6" x14ac:dyDescent="0.3">
      <c r="A608" s="12">
        <f t="shared" si="84"/>
        <v>15</v>
      </c>
      <c r="B608" s="8" t="str">
        <f>+VLOOKUP(A608,Industria[],2,0)</f>
        <v>Energía y medio ambiente</v>
      </c>
      <c r="C608" s="12">
        <f t="shared" si="81"/>
        <v>1507</v>
      </c>
      <c r="D608" s="8" t="str">
        <f>+VLOOKUP(C608,Sector[[Id_sector]:[Codigo]],3,0)</f>
        <v>Desastre</v>
      </c>
      <c r="E608" s="12">
        <f t="shared" si="82"/>
        <v>150702</v>
      </c>
      <c r="F608" s="8" t="str">
        <f>+VLOOKUP(E608,Productos[[Id_producto]:[Codigo]],3,0)</f>
        <v>Meteorológicos</v>
      </c>
      <c r="G608" s="13">
        <f t="shared" si="79"/>
        <v>150702004</v>
      </c>
      <c r="H608" s="7">
        <v>4</v>
      </c>
      <c r="I608" s="8" t="s">
        <v>985</v>
      </c>
      <c r="J608" s="8" t="str">
        <f>+Categorias[[#This Row],[Categoría]]&amp;"-"&amp;Categorias[[#This Row],[Id_categoría]]</f>
        <v>Huracán-150702004</v>
      </c>
      <c r="K608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608" s="9" t="str">
        <f t="shared" si="83"/>
        <v>150702004huracan</v>
      </c>
      <c r="M608" s="28" t="str">
        <f t="shared" si="78"/>
        <v>INSERT INTO categoria VALUES (150702004,'Huracán','Huracán-150702004','Huracán-150702004 | Prod: Impacto-150702 | Sector: Desastre-1507 | Industria: EN&amp;MA - 15',150702);</v>
      </c>
    </row>
    <row r="609" spans="1:13" ht="30.6" x14ac:dyDescent="0.3">
      <c r="A609" s="12">
        <f t="shared" si="84"/>
        <v>15</v>
      </c>
      <c r="B609" s="8" t="str">
        <f>+VLOOKUP(A609,Industria[],2,0)</f>
        <v>Energía y medio ambiente</v>
      </c>
      <c r="C609" s="12">
        <f t="shared" si="81"/>
        <v>1507</v>
      </c>
      <c r="D609" s="8" t="str">
        <f>+VLOOKUP(C609,Sector[[Id_sector]:[Codigo]],3,0)</f>
        <v>Desastre</v>
      </c>
      <c r="E609" s="12">
        <f t="shared" si="82"/>
        <v>150702</v>
      </c>
      <c r="F609" s="8" t="str">
        <f>+VLOOKUP(E609,Productos[[Id_producto]:[Codigo]],3,0)</f>
        <v>Meteorológicos</v>
      </c>
      <c r="G609" s="13">
        <f t="shared" si="79"/>
        <v>150702005</v>
      </c>
      <c r="H609" s="7">
        <v>5</v>
      </c>
      <c r="I609" s="8" t="s">
        <v>986</v>
      </c>
      <c r="J609" s="8" t="str">
        <f>+Categorias[[#This Row],[Categoría]]&amp;"-"&amp;Categorias[[#This Row],[Id_categoría]]</f>
        <v>Tifón-150702005</v>
      </c>
      <c r="K609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609" s="9" t="str">
        <f t="shared" si="83"/>
        <v>150702005tifon</v>
      </c>
      <c r="M609" s="28" t="str">
        <f t="shared" si="78"/>
        <v>INSERT INTO categoria VALUES (150702005,'Tifón','Tifón-150702005','Tifón-150702005 | Prod: Impacto-150702 | Sector: Desastre-1507 | Industria: EN&amp;MA - 15',150702);</v>
      </c>
    </row>
    <row r="610" spans="1:13" ht="30.6" x14ac:dyDescent="0.3">
      <c r="A610" s="12">
        <f t="shared" si="84"/>
        <v>15</v>
      </c>
      <c r="B610" s="8" t="str">
        <f>+VLOOKUP(A610,Industria[],2,0)</f>
        <v>Energía y medio ambiente</v>
      </c>
      <c r="C610" s="12">
        <f t="shared" si="81"/>
        <v>1507</v>
      </c>
      <c r="D610" s="8" t="str">
        <f>+VLOOKUP(C610,Sector[[Id_sector]:[Codigo]],3,0)</f>
        <v>Desastre</v>
      </c>
      <c r="E610" s="12">
        <f t="shared" si="82"/>
        <v>150702</v>
      </c>
      <c r="F610" s="8" t="str">
        <f>+VLOOKUP(E610,Productos[[Id_producto]:[Codigo]],3,0)</f>
        <v>Meteorológicos</v>
      </c>
      <c r="G610" s="13">
        <f t="shared" si="79"/>
        <v>150702006</v>
      </c>
      <c r="H610" s="7">
        <v>6</v>
      </c>
      <c r="I610" s="8" t="s">
        <v>987</v>
      </c>
      <c r="J610" s="8" t="str">
        <f>+Categorias[[#This Row],[Categoría]]&amp;"-"&amp;Categorias[[#This Row],[Id_categoría]]</f>
        <v>Tornado-150702006</v>
      </c>
      <c r="K610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610" s="9" t="str">
        <f t="shared" si="83"/>
        <v>150702006tornado</v>
      </c>
      <c r="M610" s="28" t="str">
        <f t="shared" si="78"/>
        <v>INSERT INTO categoria VALUES (150702006,'Tornado','Tornado-150702006','Tornado-150702006 | Prod: Impacto-150702 | Sector: Desastre-1507 | Industria: EN&amp;MA - 15',150702);</v>
      </c>
    </row>
    <row r="611" spans="1:13" ht="30.6" x14ac:dyDescent="0.3">
      <c r="A611" s="12">
        <f t="shared" si="84"/>
        <v>15</v>
      </c>
      <c r="B611" s="8" t="str">
        <f>+VLOOKUP(A611,Industria[],2,0)</f>
        <v>Energía y medio ambiente</v>
      </c>
      <c r="C611" s="12">
        <f t="shared" si="81"/>
        <v>1507</v>
      </c>
      <c r="D611" s="8" t="str">
        <f>+VLOOKUP(C611,Sector[[Id_sector]:[Codigo]],3,0)</f>
        <v>Desastre</v>
      </c>
      <c r="E611" s="12">
        <f t="shared" si="82"/>
        <v>150702</v>
      </c>
      <c r="F611" s="8" t="str">
        <f>+VLOOKUP(E611,Productos[[Id_producto]:[Codigo]],3,0)</f>
        <v>Meteorológicos</v>
      </c>
      <c r="G611" s="13">
        <f t="shared" si="79"/>
        <v>150702007</v>
      </c>
      <c r="H611" s="7">
        <v>7</v>
      </c>
      <c r="I611" s="8" t="s">
        <v>988</v>
      </c>
      <c r="J611" s="8" t="str">
        <f>+Categorias[[#This Row],[Categoría]]&amp;"-"&amp;Categorias[[#This Row],[Id_categoría]]</f>
        <v>Tormenta Tropical-150702007</v>
      </c>
      <c r="K611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611" s="9" t="str">
        <f t="shared" si="83"/>
        <v>150702007tormenta_tropical</v>
      </c>
      <c r="M611" s="28" t="str">
        <f t="shared" si="78"/>
        <v>INSERT INTO categoria VALUES (150702007,'Tormenta Tropical','Tormenta Tropical-150702007','Tormenta Tropical-150702007 | Prod: Impacto-150702 | Sector: Desastre-1507 | Industria: EN&amp;MA - 15',150702);</v>
      </c>
    </row>
    <row r="612" spans="1:13" ht="30.6" x14ac:dyDescent="0.3">
      <c r="A612" s="12">
        <f t="shared" si="84"/>
        <v>15</v>
      </c>
      <c r="B612" s="8" t="str">
        <f>+VLOOKUP(A612,Industria[],2,0)</f>
        <v>Energía y medio ambiente</v>
      </c>
      <c r="C612" s="12">
        <f t="shared" si="81"/>
        <v>1507</v>
      </c>
      <c r="D612" s="8" t="str">
        <f>+VLOOKUP(C612,Sector[[Id_sector]:[Codigo]],3,0)</f>
        <v>Desastre</v>
      </c>
      <c r="E612" s="12">
        <f t="shared" si="82"/>
        <v>150702</v>
      </c>
      <c r="F612" s="8" t="str">
        <f>+VLOOKUP(E612,Productos[[Id_producto]:[Codigo]],3,0)</f>
        <v>Meteorológicos</v>
      </c>
      <c r="G612" s="13">
        <f t="shared" si="79"/>
        <v>150702008</v>
      </c>
      <c r="H612" s="7">
        <v>8</v>
      </c>
      <c r="I612" s="8" t="s">
        <v>989</v>
      </c>
      <c r="J612" s="8" t="str">
        <f>+Categorias[[#This Row],[Categoría]]&amp;"-"&amp;Categorias[[#This Row],[Id_categoría]]</f>
        <v>Sequía-150702008</v>
      </c>
      <c r="K612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612" s="9" t="str">
        <f t="shared" si="83"/>
        <v>150702008sequia</v>
      </c>
      <c r="M612" s="28" t="str">
        <f t="shared" si="78"/>
        <v>INSERT INTO categoria VALUES (150702008,'Sequía','Sequía-150702008','Sequía-150702008 | Prod: Impacto-150702 | Sector: Desastre-1507 | Industria: EN&amp;MA - 15',150702);</v>
      </c>
    </row>
    <row r="613" spans="1:13" ht="30.6" x14ac:dyDescent="0.3">
      <c r="A613" s="12">
        <f t="shared" si="84"/>
        <v>15</v>
      </c>
      <c r="B613" s="8" t="str">
        <f>+VLOOKUP(A613,Industria[],2,0)</f>
        <v>Energía y medio ambiente</v>
      </c>
      <c r="C613" s="12">
        <f t="shared" si="81"/>
        <v>1507</v>
      </c>
      <c r="D613" s="8" t="str">
        <f>+VLOOKUP(C613,Sector[[Id_sector]:[Codigo]],3,0)</f>
        <v>Desastre</v>
      </c>
      <c r="E613" s="12">
        <f t="shared" si="82"/>
        <v>150702</v>
      </c>
      <c r="F613" s="8" t="str">
        <f>+VLOOKUP(E613,Productos[[Id_producto]:[Codigo]],3,0)</f>
        <v>Meteorológicos</v>
      </c>
      <c r="G613" s="13">
        <f t="shared" si="79"/>
        <v>150702009</v>
      </c>
      <c r="H613" s="7">
        <v>9</v>
      </c>
      <c r="I613" s="8" t="s">
        <v>990</v>
      </c>
      <c r="J613" s="8" t="str">
        <f>+Categorias[[#This Row],[Categoría]]&amp;"-"&amp;Categorias[[#This Row],[Id_categoría]]</f>
        <v>Manga de agua-150702009</v>
      </c>
      <c r="K613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13" s="9" t="str">
        <f t="shared" si="83"/>
        <v>150702009manga_de_agua</v>
      </c>
      <c r="M613" s="28" t="str">
        <f t="shared" si="78"/>
        <v>INSERT INTO categoria VALUES (150702009,'Manga de agua','Manga de agua-150702009','Manga de agua-150702009 | Prod: Impacto-150702 | Sector: Desastre-1507 | Industria: EN&amp;MA - 15',150702);</v>
      </c>
    </row>
    <row r="614" spans="1:13" ht="30.6" x14ac:dyDescent="0.3">
      <c r="A614" s="12">
        <f t="shared" si="84"/>
        <v>15</v>
      </c>
      <c r="B614" s="8" t="str">
        <f>+VLOOKUP(A614,Industria[],2,0)</f>
        <v>Energía y medio ambiente</v>
      </c>
      <c r="C614" s="12">
        <f t="shared" si="81"/>
        <v>1507</v>
      </c>
      <c r="D614" s="8" t="str">
        <f>+VLOOKUP(C614,Sector[[Id_sector]:[Codigo]],3,0)</f>
        <v>Desastre</v>
      </c>
      <c r="E614" s="12">
        <f t="shared" si="82"/>
        <v>150702</v>
      </c>
      <c r="F614" s="8" t="str">
        <f>+VLOOKUP(E614,Productos[[Id_producto]:[Codigo]],3,0)</f>
        <v>Meteorológicos</v>
      </c>
      <c r="G614" s="13">
        <f t="shared" si="79"/>
        <v>150702010</v>
      </c>
      <c r="H614" s="7">
        <v>10</v>
      </c>
      <c r="I614" s="8" t="s">
        <v>991</v>
      </c>
      <c r="J614" s="8" t="str">
        <f>+Categorias[[#This Row],[Categoría]]&amp;"-"&amp;Categorias[[#This Row],[Id_categoría]]</f>
        <v>Fenómeno del Niño-150702010</v>
      </c>
      <c r="K614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14" s="9" t="str">
        <f t="shared" si="83"/>
        <v>150702010fenomeno_del_niño</v>
      </c>
      <c r="M614" s="28" t="str">
        <f t="shared" si="78"/>
        <v>INSERT INTO categoria VALUES (150702010,'Fenómeno del Niño','Fenómeno del Niño-150702010','Fenómeno del Niño-150702010 | Prod: Impacto-150702 | Sector: Desastre-1507 | Industria: EN&amp;MA - 15',150702);</v>
      </c>
    </row>
    <row r="615" spans="1:13" ht="30.6" x14ac:dyDescent="0.3">
      <c r="A615" s="12">
        <f t="shared" si="84"/>
        <v>15</v>
      </c>
      <c r="B615" s="8" t="str">
        <f>+VLOOKUP(A615,Industria[],2,0)</f>
        <v>Energía y medio ambiente</v>
      </c>
      <c r="C615" s="12">
        <f t="shared" si="81"/>
        <v>1507</v>
      </c>
      <c r="D615" s="8" t="str">
        <f>+VLOOKUP(C615,Sector[[Id_sector]:[Codigo]],3,0)</f>
        <v>Desastre</v>
      </c>
      <c r="E615" s="12">
        <f t="shared" si="82"/>
        <v>150702</v>
      </c>
      <c r="F615" s="8" t="str">
        <f>+VLOOKUP(E615,Productos[[Id_producto]:[Codigo]],3,0)</f>
        <v>Meteorológicos</v>
      </c>
      <c r="G615" s="13">
        <f t="shared" si="79"/>
        <v>150702011</v>
      </c>
      <c r="H615" s="7">
        <v>11</v>
      </c>
      <c r="I615" s="8" t="s">
        <v>992</v>
      </c>
      <c r="J615" s="8" t="str">
        <f>+Categorias[[#This Row],[Categoría]]&amp;"-"&amp;Categorias[[#This Row],[Id_categoría]]</f>
        <v>Fenómeno de la Niña-150702011</v>
      </c>
      <c r="K615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15" s="9" t="str">
        <f t="shared" si="83"/>
        <v>150702011fenomeno_de_la_niña</v>
      </c>
      <c r="M615" s="28" t="str">
        <f t="shared" si="78"/>
        <v>INSERT INTO categoria VALUES (150702011,'Fenómeno de la Niña','Fenómeno de la Niña-150702011','Fenómeno de la Niña-150702011 | Prod: Impacto-150702 | Sector: Desastre-1507 | Industria: EN&amp;MA - 15',150702);</v>
      </c>
    </row>
    <row r="616" spans="1:13" ht="30.6" x14ac:dyDescent="0.3">
      <c r="A616" s="12">
        <f t="shared" si="84"/>
        <v>15</v>
      </c>
      <c r="B616" s="8" t="str">
        <f>+VLOOKUP(A616,Industria[],2,0)</f>
        <v>Energía y medio ambiente</v>
      </c>
      <c r="C616" s="12">
        <f t="shared" si="81"/>
        <v>1507</v>
      </c>
      <c r="D616" s="8" t="str">
        <f>+VLOOKUP(C616,Sector[[Id_sector]:[Codigo]],3,0)</f>
        <v>Desastre</v>
      </c>
      <c r="E616" s="12">
        <f t="shared" si="82"/>
        <v>150702</v>
      </c>
      <c r="F616" s="8" t="str">
        <f>+VLOOKUP(E616,Productos[[Id_producto]:[Codigo]],3,0)</f>
        <v>Meteorológicos</v>
      </c>
      <c r="G616" s="13">
        <f t="shared" si="79"/>
        <v>150702012</v>
      </c>
      <c r="H616" s="7">
        <v>12</v>
      </c>
      <c r="I616" s="8" t="s">
        <v>993</v>
      </c>
      <c r="J616" s="8" t="str">
        <f>+Categorias[[#This Row],[Categoría]]&amp;"-"&amp;Categorias[[#This Row],[Id_categoría]]</f>
        <v>Tormenta de arena-150702012</v>
      </c>
      <c r="K616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16" s="9" t="str">
        <f t="shared" si="83"/>
        <v>150702012tormenta_de_arena</v>
      </c>
      <c r="M616" s="28" t="str">
        <f t="shared" si="78"/>
        <v>INSERT INTO categoria VALUES (150702012,'Tormenta de arena','Tormenta de arena-150702012','Tormenta de arena-150702012 | Prod: Impacto-150702 | Sector: Desastre-1507 | Industria: EN&amp;MA - 15',150702);</v>
      </c>
    </row>
    <row r="617" spans="1:13" ht="30.6" x14ac:dyDescent="0.3">
      <c r="A617" s="12">
        <f t="shared" si="84"/>
        <v>15</v>
      </c>
      <c r="B617" s="8" t="str">
        <f>+VLOOKUP(A617,Industria[],2,0)</f>
        <v>Energía y medio ambiente</v>
      </c>
      <c r="C617" s="12">
        <f t="shared" si="81"/>
        <v>1507</v>
      </c>
      <c r="D617" s="8" t="str">
        <f>+VLOOKUP(C617,Sector[[Id_sector]:[Codigo]],3,0)</f>
        <v>Desastre</v>
      </c>
      <c r="E617" s="12">
        <f t="shared" si="82"/>
        <v>150703</v>
      </c>
      <c r="F617" s="8" t="str">
        <f>+VLOOKUP(E617,Productos[[Id_producto]:[Codigo]],3,0)</f>
        <v>Geofísicos</v>
      </c>
      <c r="G617" s="13">
        <f t="shared" si="79"/>
        <v>150703001</v>
      </c>
      <c r="H617" s="7">
        <v>1</v>
      </c>
      <c r="I617" s="8" t="s">
        <v>994</v>
      </c>
      <c r="J617" s="8" t="str">
        <f>+Categorias[[#This Row],[Categoría]]&amp;"-"&amp;Categorias[[#This Row],[Id_categoría]]</f>
        <v>Avalancha-150703001</v>
      </c>
      <c r="K617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17" s="9" t="str">
        <f t="shared" si="83"/>
        <v>150703001avalancha</v>
      </c>
      <c r="M617" s="28" t="str">
        <f t="shared" si="78"/>
        <v>INSERT INTO categoria VALUES (150703001,'Avalancha','Avalancha-150703001','Avalancha-150703001 | Prod: Impacto-150703 | Sector: Desastre-1507 | Industria: EN&amp;MA - 15',150703);</v>
      </c>
    </row>
    <row r="618" spans="1:13" ht="30.6" x14ac:dyDescent="0.3">
      <c r="A618" s="12">
        <f t="shared" si="84"/>
        <v>15</v>
      </c>
      <c r="B618" s="8" t="str">
        <f>+VLOOKUP(A618,Industria[],2,0)</f>
        <v>Energía y medio ambiente</v>
      </c>
      <c r="C618" s="12">
        <f t="shared" si="81"/>
        <v>1507</v>
      </c>
      <c r="D618" s="8" t="str">
        <f>+VLOOKUP(C618,Sector[[Id_sector]:[Codigo]],3,0)</f>
        <v>Desastre</v>
      </c>
      <c r="E618" s="12">
        <f t="shared" si="82"/>
        <v>150703</v>
      </c>
      <c r="F618" s="8" t="str">
        <f>+VLOOKUP(E618,Productos[[Id_producto]:[Codigo]],3,0)</f>
        <v>Geofísicos</v>
      </c>
      <c r="G618" s="13">
        <f t="shared" si="79"/>
        <v>150703002</v>
      </c>
      <c r="H618" s="7">
        <v>2</v>
      </c>
      <c r="I618" s="8" t="s">
        <v>995</v>
      </c>
      <c r="J618" s="8" t="str">
        <f>+Categorias[[#This Row],[Categoría]]&amp;"-"&amp;Categorias[[#This Row],[Id_categoría]]</f>
        <v>Derrumbe-150703002</v>
      </c>
      <c r="K618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18" s="9" t="str">
        <f t="shared" si="83"/>
        <v>150703002derrumbe</v>
      </c>
      <c r="M618" s="28" t="str">
        <f t="shared" si="78"/>
        <v>INSERT INTO categoria VALUES (150703002,'Derrumbe','Derrumbe-150703002','Derrumbe-150703002 | Prod: Impacto-150703 | Sector: Desastre-1507 | Industria: EN&amp;MA - 15',150703);</v>
      </c>
    </row>
    <row r="619" spans="1:13" ht="30.6" x14ac:dyDescent="0.3">
      <c r="A619" s="12">
        <f t="shared" si="84"/>
        <v>15</v>
      </c>
      <c r="B619" s="8" t="str">
        <f>+VLOOKUP(A619,Industria[],2,0)</f>
        <v>Energía y medio ambiente</v>
      </c>
      <c r="C619" s="12">
        <f t="shared" si="81"/>
        <v>1507</v>
      </c>
      <c r="D619" s="8" t="str">
        <f>+VLOOKUP(C619,Sector[[Id_sector]:[Codigo]],3,0)</f>
        <v>Desastre</v>
      </c>
      <c r="E619" s="12">
        <f t="shared" si="82"/>
        <v>150703</v>
      </c>
      <c r="F619" s="8" t="str">
        <f>+VLOOKUP(E619,Productos[[Id_producto]:[Codigo]],3,0)</f>
        <v>Geofísicos</v>
      </c>
      <c r="G619" s="13">
        <f t="shared" si="79"/>
        <v>150703003</v>
      </c>
      <c r="H619" s="7">
        <v>3</v>
      </c>
      <c r="I619" s="8" t="s">
        <v>996</v>
      </c>
      <c r="J619" s="8" t="str">
        <f>+Categorias[[#This Row],[Categoría]]&amp;"-"&amp;Categorias[[#This Row],[Id_categoría]]</f>
        <v>Tormenta solar-150703003</v>
      </c>
      <c r="K619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19" s="9" t="str">
        <f t="shared" si="83"/>
        <v>150703003tormenta_solar</v>
      </c>
      <c r="M619" s="28" t="str">
        <f t="shared" si="78"/>
        <v>INSERT INTO categoria VALUES (150703003,'Tormenta solar','Tormenta solar-150703003','Tormenta solar-150703003 | Prod: Impacto-150703 | Sector: Desastre-1507 | Industria: EN&amp;MA - 15',150703);</v>
      </c>
    </row>
    <row r="620" spans="1:13" ht="30.6" x14ac:dyDescent="0.3">
      <c r="A620" s="12">
        <f t="shared" si="84"/>
        <v>15</v>
      </c>
      <c r="B620" s="8" t="str">
        <f>+VLOOKUP(A620,Industria[],2,0)</f>
        <v>Energía y medio ambiente</v>
      </c>
      <c r="C620" s="12">
        <f t="shared" si="81"/>
        <v>1507</v>
      </c>
      <c r="D620" s="8" t="str">
        <f>+VLOOKUP(C620,Sector[[Id_sector]:[Codigo]],3,0)</f>
        <v>Desastre</v>
      </c>
      <c r="E620" s="12">
        <f t="shared" si="82"/>
        <v>150703</v>
      </c>
      <c r="F620" s="8" t="str">
        <f>+VLOOKUP(E620,Productos[[Id_producto]:[Codigo]],3,0)</f>
        <v>Geofísicos</v>
      </c>
      <c r="G620" s="13">
        <f t="shared" si="79"/>
        <v>150703004</v>
      </c>
      <c r="H620" s="7">
        <v>4</v>
      </c>
      <c r="I620" s="8" t="s">
        <v>997</v>
      </c>
      <c r="J620" s="8" t="str">
        <f>+Categorias[[#This Row],[Categoría]]&amp;"-"&amp;Categorias[[#This Row],[Id_categoría]]</f>
        <v>Terremoto-150703004</v>
      </c>
      <c r="K620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20" s="9" t="str">
        <f t="shared" si="83"/>
        <v>150703004terremoto</v>
      </c>
      <c r="M620" s="28" t="str">
        <f t="shared" si="78"/>
        <v>INSERT INTO categoria VALUES (150703004,'Terremoto','Terremoto-150703004','Terremoto-150703004 | Prod: Impacto-150703 | Sector: Desastre-1507 | Industria: EN&amp;MA - 15',150703);</v>
      </c>
    </row>
    <row r="621" spans="1:13" ht="30.6" x14ac:dyDescent="0.3">
      <c r="A621" s="12">
        <f t="shared" si="84"/>
        <v>15</v>
      </c>
      <c r="B621" s="8" t="str">
        <f>+VLOOKUP(A621,Industria[],2,0)</f>
        <v>Energía y medio ambiente</v>
      </c>
      <c r="C621" s="12">
        <f t="shared" si="81"/>
        <v>1507</v>
      </c>
      <c r="D621" s="8" t="str">
        <f>+VLOOKUP(C621,Sector[[Id_sector]:[Codigo]],3,0)</f>
        <v>Desastre</v>
      </c>
      <c r="E621" s="12">
        <f t="shared" si="82"/>
        <v>150703</v>
      </c>
      <c r="F621" s="8" t="str">
        <f>+VLOOKUP(E621,Productos[[Id_producto]:[Codigo]],3,0)</f>
        <v>Geofísicos</v>
      </c>
      <c r="G621" s="13">
        <f t="shared" si="79"/>
        <v>150703005</v>
      </c>
      <c r="H621" s="7">
        <v>5</v>
      </c>
      <c r="I621" s="8" t="s">
        <v>998</v>
      </c>
      <c r="J621" s="8" t="str">
        <f>+Categorias[[#This Row],[Categoría]]&amp;"-"&amp;Categorias[[#This Row],[Id_categoría]]</f>
        <v>Erupción volcánica-150703005</v>
      </c>
      <c r="K621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21" s="9" t="str">
        <f t="shared" si="83"/>
        <v>150703005erupcion_volcanica</v>
      </c>
      <c r="M621" s="28" t="str">
        <f t="shared" si="78"/>
        <v>INSERT INTO categoria VALUES (150703005,'Erupción volcánica','Erupción volcánica-150703005','Erupción volcánica-150703005 | Prod: Impacto-150703 | Sector: Desastre-1507 | Industria: EN&amp;MA - 15',150703);</v>
      </c>
    </row>
    <row r="622" spans="1:13" ht="30.6" x14ac:dyDescent="0.3">
      <c r="A622" s="12">
        <f t="shared" si="84"/>
        <v>15</v>
      </c>
      <c r="B622" s="8" t="str">
        <f>+VLOOKUP(A622,Industria[],2,0)</f>
        <v>Energía y medio ambiente</v>
      </c>
      <c r="C622" s="12">
        <f t="shared" si="81"/>
        <v>1507</v>
      </c>
      <c r="D622" s="8" t="str">
        <f>+VLOOKUP(C622,Sector[[Id_sector]:[Codigo]],3,0)</f>
        <v>Desastre</v>
      </c>
      <c r="E622" s="12">
        <f t="shared" si="82"/>
        <v>150703</v>
      </c>
      <c r="F622" s="8" t="str">
        <f>+VLOOKUP(E622,Productos[[Id_producto]:[Codigo]],3,0)</f>
        <v>Geofísicos</v>
      </c>
      <c r="G622" s="13">
        <f t="shared" si="79"/>
        <v>150703006</v>
      </c>
      <c r="H622" s="7">
        <v>6</v>
      </c>
      <c r="I622" s="8" t="s">
        <v>999</v>
      </c>
      <c r="J622" s="8" t="str">
        <f>+Categorias[[#This Row],[Categoría]]&amp;"-"&amp;Categorias[[#This Row],[Id_categoría]]</f>
        <v>Incendio-150703006</v>
      </c>
      <c r="K622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22" s="9" t="str">
        <f t="shared" si="83"/>
        <v>150703006incendio</v>
      </c>
      <c r="M622" s="28" t="str">
        <f t="shared" si="78"/>
        <v>INSERT INTO categoria VALUES (150703006,'Incendio','Incendio-150703006','Incendio-150703006 | Prod: Impacto-150703 | Sector: Desastre-1507 | Industria: EN&amp;MA - 15',150703);</v>
      </c>
    </row>
    <row r="623" spans="1:13" ht="40.799999999999997" x14ac:dyDescent="0.3">
      <c r="A623" s="12">
        <f t="shared" si="84"/>
        <v>15</v>
      </c>
      <c r="B623" s="8" t="str">
        <f>+VLOOKUP(A623,Industria[],2,0)</f>
        <v>Energía y medio ambiente</v>
      </c>
      <c r="C623" s="12">
        <f t="shared" si="81"/>
        <v>1507</v>
      </c>
      <c r="D623" s="8" t="str">
        <f>+VLOOKUP(C623,Sector[[Id_sector]:[Codigo]],3,0)</f>
        <v>Desastre</v>
      </c>
      <c r="E623" s="12">
        <f t="shared" si="82"/>
        <v>150703</v>
      </c>
      <c r="F623" s="8" t="str">
        <f>+VLOOKUP(E623,Productos[[Id_producto]:[Codigo]],3,0)</f>
        <v>Geofísicos</v>
      </c>
      <c r="G623" s="13">
        <f t="shared" si="79"/>
        <v>150703007</v>
      </c>
      <c r="H623" s="7">
        <v>7</v>
      </c>
      <c r="I623" s="8" t="s">
        <v>1000</v>
      </c>
      <c r="J623" s="8" t="str">
        <f>+Categorias[[#This Row],[Categoría]]&amp;"-"&amp;Categorias[[#This Row],[Id_categoría]]</f>
        <v>Hundimiento de tierra-150703007</v>
      </c>
      <c r="K623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23" s="9" t="str">
        <f t="shared" si="83"/>
        <v>150703007hundimiento_de_tierra</v>
      </c>
      <c r="M623" s="28" t="str">
        <f t="shared" si="78"/>
        <v>INSERT INTO categoria VALUES (150703007,'Hundimiento de tierra','Hundimiento de tierra-150703007','Hundimiento de tierra-150703007 | Prod: Impacto-150703 | Sector: Desastre-1507 | Industria: EN&amp;MA - 15',150703);</v>
      </c>
    </row>
    <row r="624" spans="1:13" ht="30.6" x14ac:dyDescent="0.3">
      <c r="A624" s="12">
        <f t="shared" si="84"/>
        <v>15</v>
      </c>
      <c r="B624" s="8" t="str">
        <f>+VLOOKUP(A624,Industria[],2,0)</f>
        <v>Energía y medio ambiente</v>
      </c>
      <c r="C624" s="12">
        <f t="shared" si="81"/>
        <v>1507</v>
      </c>
      <c r="D624" s="8" t="str">
        <f>+VLOOKUP(C624,Sector[[Id_sector]:[Codigo]],3,0)</f>
        <v>Desastre</v>
      </c>
      <c r="E624" s="12">
        <f t="shared" si="82"/>
        <v>150703</v>
      </c>
      <c r="F624" s="8" t="str">
        <f>+VLOOKUP(E624,Productos[[Id_producto]:[Codigo]],3,0)</f>
        <v>Geofísicos</v>
      </c>
      <c r="G624" s="13">
        <f t="shared" si="79"/>
        <v>150703008</v>
      </c>
      <c r="H624" s="7">
        <v>8</v>
      </c>
      <c r="I624" s="8" t="s">
        <v>1001</v>
      </c>
      <c r="J624" s="8" t="str">
        <f>+Categorias[[#This Row],[Categoría]]&amp;"-"&amp;Categorias[[#This Row],[Id_categoría]]</f>
        <v>Erupción Límnica-150703008</v>
      </c>
      <c r="K624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24" s="9" t="str">
        <f t="shared" si="83"/>
        <v>150703008erupcion_limnica</v>
      </c>
      <c r="M624" s="28" t="str">
        <f t="shared" si="78"/>
        <v>INSERT INTO categoria VALUES (150703008,'Erupción Límnica','Erupción Límnica-150703008','Erupción Límnica-150703008 | Prod: Impacto-150703 | Sector: Desastre-1507 | Industria: EN&amp;MA - 15',150703);</v>
      </c>
    </row>
    <row r="625" spans="1:13" ht="30.6" x14ac:dyDescent="0.3">
      <c r="A625" s="12">
        <f t="shared" si="84"/>
        <v>15</v>
      </c>
      <c r="B625" s="8" t="str">
        <f>+VLOOKUP(A625,Industria[],2,0)</f>
        <v>Energía y medio ambiente</v>
      </c>
      <c r="C625" s="12">
        <f t="shared" si="81"/>
        <v>1507</v>
      </c>
      <c r="D625" s="8" t="str">
        <f>+VLOOKUP(C625,Sector[[Id_sector]:[Codigo]],3,0)</f>
        <v>Desastre</v>
      </c>
      <c r="E625" s="12">
        <f t="shared" si="82"/>
        <v>150703</v>
      </c>
      <c r="F625" s="8" t="str">
        <f>+VLOOKUP(E625,Productos[[Id_producto]:[Codigo]],3,0)</f>
        <v>Geofísicos</v>
      </c>
      <c r="G625" s="13">
        <f t="shared" si="79"/>
        <v>150703009</v>
      </c>
      <c r="H625" s="7">
        <v>9</v>
      </c>
      <c r="I625" s="8" t="s">
        <v>1002</v>
      </c>
      <c r="J625" s="8" t="str">
        <f>+Categorias[[#This Row],[Categoría]]&amp;"-"&amp;Categorias[[#This Row],[Id_categoría]]</f>
        <v>Aluvión-150703009</v>
      </c>
      <c r="K625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25" s="9" t="str">
        <f t="shared" si="83"/>
        <v>150703009aluvion</v>
      </c>
      <c r="M625" s="28" t="str">
        <f t="shared" si="78"/>
        <v>INSERT INTO categoria VALUES (150703009,'Aluvión','Aluvión-150703009','Aluvión-150703009 | Prod: Impacto-150703 | Sector: Desastre-1507 | Industria: EN&amp;MA - 15',150703);</v>
      </c>
    </row>
    <row r="626" spans="1:13" ht="30.6" x14ac:dyDescent="0.3">
      <c r="A626" s="12">
        <f t="shared" si="84"/>
        <v>15</v>
      </c>
      <c r="B626" s="8" t="str">
        <f>+VLOOKUP(A626,Industria[],2,0)</f>
        <v>Energía y medio ambiente</v>
      </c>
      <c r="C626" s="12">
        <f t="shared" si="81"/>
        <v>1507</v>
      </c>
      <c r="D626" s="8" t="str">
        <f>+VLOOKUP(C626,Sector[[Id_sector]:[Codigo]],3,0)</f>
        <v>Desastre</v>
      </c>
      <c r="E626" s="12">
        <f t="shared" si="82"/>
        <v>150704</v>
      </c>
      <c r="F626" s="8" t="str">
        <f>+VLOOKUP(E626,Productos[[Id_producto]:[Codigo]],3,0)</f>
        <v>Biológicos</v>
      </c>
      <c r="G626" s="13">
        <f t="shared" si="79"/>
        <v>150704001</v>
      </c>
      <c r="H626" s="7">
        <v>1</v>
      </c>
      <c r="I626" s="8" t="s">
        <v>87</v>
      </c>
      <c r="J626" s="8" t="str">
        <f>+Categorias[[#This Row],[Categoría]]&amp;"-"&amp;Categorias[[#This Row],[Id_categoría]]</f>
        <v>Pandemia-150704001</v>
      </c>
      <c r="K626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26" s="9" t="str">
        <f t="shared" si="83"/>
        <v>150704001pandemia</v>
      </c>
      <c r="M626" s="28" t="str">
        <f t="shared" si="78"/>
        <v>INSERT INTO categoria VALUES (150704001,'Pandemia','Pandemia-150704001','Pandemia-150704001 | Prod: Impacto-150704 | Sector: Desastre-1507 | Industria: EN&amp;MA - 15',150704);</v>
      </c>
    </row>
    <row r="627" spans="1:13" ht="30.6" x14ac:dyDescent="0.3">
      <c r="A627" s="12">
        <f t="shared" si="84"/>
        <v>15</v>
      </c>
      <c r="B627" s="8" t="str">
        <f>+VLOOKUP(A627,Industria[],2,0)</f>
        <v>Energía y medio ambiente</v>
      </c>
      <c r="C627" s="12">
        <f t="shared" si="81"/>
        <v>1507</v>
      </c>
      <c r="D627" s="8" t="str">
        <f>+VLOOKUP(C627,Sector[[Id_sector]:[Codigo]],3,0)</f>
        <v>Desastre</v>
      </c>
      <c r="E627" s="12">
        <f t="shared" si="82"/>
        <v>150704</v>
      </c>
      <c r="F627" s="8" t="str">
        <f>+VLOOKUP(E627,Productos[[Id_producto]:[Codigo]],3,0)</f>
        <v>Biológicos</v>
      </c>
      <c r="G627" s="13">
        <f t="shared" si="79"/>
        <v>150704002</v>
      </c>
      <c r="H627" s="7">
        <v>2</v>
      </c>
      <c r="I627" s="8" t="s">
        <v>1003</v>
      </c>
      <c r="J627" s="8" t="str">
        <f>+Categorias[[#This Row],[Categoría]]&amp;"-"&amp;Categorias[[#This Row],[Id_categoría]]</f>
        <v>Epidemia-150704002</v>
      </c>
      <c r="K627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27" s="9" t="str">
        <f t="shared" si="83"/>
        <v>150704002epidemia</v>
      </c>
      <c r="M627" s="28" t="str">
        <f t="shared" si="78"/>
        <v>INSERT INTO categoria VALUES (150704002,'Epidemia','Epidemia-150704002','Epidemia-150704002 | Prod: Impacto-150704 | Sector: Desastre-1507 | Industria: EN&amp;MA - 15',150704);</v>
      </c>
    </row>
    <row r="628" spans="1:13" ht="30.6" x14ac:dyDescent="0.3">
      <c r="A628" s="12">
        <f t="shared" si="84"/>
        <v>15</v>
      </c>
      <c r="B628" s="8" t="str">
        <f>+VLOOKUP(A628,Industria[],2,0)</f>
        <v>Energía y medio ambiente</v>
      </c>
      <c r="C628" s="12">
        <f t="shared" si="81"/>
        <v>1507</v>
      </c>
      <c r="D628" s="8" t="str">
        <f>+VLOOKUP(C628,Sector[[Id_sector]:[Codigo]],3,0)</f>
        <v>Desastre</v>
      </c>
      <c r="E628" s="12">
        <f t="shared" si="82"/>
        <v>150704</v>
      </c>
      <c r="F628" s="8" t="str">
        <f>+VLOOKUP(E628,Productos[[Id_producto]:[Codigo]],3,0)</f>
        <v>Biológicos</v>
      </c>
      <c r="G628" s="13">
        <f t="shared" si="79"/>
        <v>150704003</v>
      </c>
      <c r="H628" s="7">
        <v>3</v>
      </c>
      <c r="I628" s="8" t="s">
        <v>1004</v>
      </c>
      <c r="J628" s="8" t="str">
        <f>+Categorias[[#This Row],[Categoría]]&amp;"-"&amp;Categorias[[#This Row],[Id_categoría]]</f>
        <v>Marea roja-150704003</v>
      </c>
      <c r="K628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28" s="9" t="str">
        <f t="shared" si="83"/>
        <v>150704003marea_roja</v>
      </c>
      <c r="M628" s="28" t="str">
        <f t="shared" si="78"/>
        <v>INSERT INTO categoria VALUES (150704003,'Marea roja','Marea roja-150704003','Marea roja-150704003 | Prod: Impacto-150704 | Sector: Desastre-1507 | Industria: EN&amp;MA - 15',150704);</v>
      </c>
    </row>
    <row r="629" spans="1:13" ht="30.6" x14ac:dyDescent="0.3">
      <c r="A629" s="12">
        <f t="shared" si="84"/>
        <v>15</v>
      </c>
      <c r="B629" s="8" t="str">
        <f>+VLOOKUP(A629,Industria[],2,0)</f>
        <v>Energía y medio ambiente</v>
      </c>
      <c r="C629" s="12">
        <f t="shared" si="81"/>
        <v>1507</v>
      </c>
      <c r="D629" s="8" t="str">
        <f>+VLOOKUP(C629,Sector[[Id_sector]:[Codigo]],3,0)</f>
        <v>Desastre</v>
      </c>
      <c r="E629" s="12">
        <f t="shared" si="82"/>
        <v>150704</v>
      </c>
      <c r="F629" s="8" t="str">
        <f>+VLOOKUP(E629,Productos[[Id_producto]:[Codigo]],3,0)</f>
        <v>Biológicos</v>
      </c>
      <c r="G629" s="13">
        <f t="shared" si="79"/>
        <v>150704004</v>
      </c>
      <c r="H629" s="7">
        <v>4</v>
      </c>
      <c r="I629" s="8" t="s">
        <v>1005</v>
      </c>
      <c r="J629" s="8" t="str">
        <f>+Categorias[[#This Row],[Categoría]]&amp;"-"&amp;Categorias[[#This Row],[Id_categoría]]</f>
        <v>Infecciones-150704004</v>
      </c>
      <c r="K629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29" s="9" t="str">
        <f t="shared" si="83"/>
        <v>150704004infecciones</v>
      </c>
      <c r="M629" s="28" t="str">
        <f t="shared" si="78"/>
        <v>INSERT INTO categoria VALUES (150704004,'Infecciones','Infecciones-150704004','Infecciones-150704004 | Prod: Impacto-150704 | Sector: Desastre-1507 | Industria: EN&amp;MA - 15',150704);</v>
      </c>
    </row>
    <row r="630" spans="1:13" ht="30.6" x14ac:dyDescent="0.3">
      <c r="A630" s="12">
        <v>22</v>
      </c>
      <c r="B630" s="8" t="str">
        <f>+VLOOKUP(A630,Industria[],2,0)</f>
        <v>Sociedad</v>
      </c>
      <c r="C630" s="12">
        <v>2201</v>
      </c>
      <c r="D630" s="8" t="str">
        <f>+VLOOKUP(C630,Sector[[Id_sector]:[Codigo]],3,0)</f>
        <v>Delincuencia y aplicación de la ley</v>
      </c>
      <c r="E630" s="12">
        <v>220101</v>
      </c>
      <c r="F630" s="8" t="str">
        <f>+VLOOKUP(E630,Productos[[Id_producto]:[Codigo]],3,0)</f>
        <v>Corrupción</v>
      </c>
      <c r="G630" s="13">
        <f t="shared" ref="G630:G640" si="85">+E630*1000+H630</f>
        <v>220101001</v>
      </c>
      <c r="H630" s="7">
        <v>1</v>
      </c>
      <c r="I630" s="8" t="s">
        <v>1006</v>
      </c>
      <c r="J630" s="37" t="str">
        <f>+Categorias[[#This Row],[Categoría]]&amp;"-"&amp;Categorias[[#This Row],[Id_categoría]]</f>
        <v>Cohecho-220101001</v>
      </c>
      <c r="K630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30" s="9" t="str">
        <f t="shared" ref="L630:L640" si="86">+SUBSTITUTE(G630&amp;LOWER(SUBSTITUTE( SUBSTITUTE( SUBSTITUTE( SUBSTITUTE( SUBSTITUTE( SUBSTITUTE( SUBSTITUTE( SUBSTITUTE( SUBSTITUTE( SUBSTITUTE(I630, "á", "a"), "é", "e"), "í", "i"), "ó", "o"), "ú", "u"), "Á", "A"), "É", "E"), "Í", "I"), "Ó", "O"), "Ú", "U"))," ","_")</f>
        <v>220101001cohecho</v>
      </c>
      <c r="M630" s="39" t="str">
        <f t="shared" ref="M630:M640" si="87">+"INSERT INTO categoria VALUES ("&amp;G630&amp;",'"&amp;I630&amp;"','"&amp;J630&amp;"','"&amp;K630&amp;"',"&amp;E630&amp;");"</f>
        <v>INSERT INTO categoria VALUES (220101001,'Cohecho','Cohecho-220101001','Cohecho-220101001 | Prod: Corrupción-220101 | Sector: Delincuencia | Industria: SOCIEDAD - 22',220101);</v>
      </c>
    </row>
    <row r="631" spans="1:13" ht="30.6" x14ac:dyDescent="0.3">
      <c r="A631" s="12">
        <f t="shared" si="84"/>
        <v>22</v>
      </c>
      <c r="B631" s="8" t="str">
        <f>+VLOOKUP(A631,Industria[],2,0)</f>
        <v>Sociedad</v>
      </c>
      <c r="C631" s="12">
        <f t="shared" ref="C631:C640" si="88">+C630</f>
        <v>2201</v>
      </c>
      <c r="D631" s="8" t="str">
        <f>+VLOOKUP(C631,Sector[[Id_sector]:[Codigo]],3,0)</f>
        <v>Delincuencia y aplicación de la ley</v>
      </c>
      <c r="E631" s="12">
        <f t="shared" ref="E631:E640" si="89">+IF(H631=1,E630+1,E630)</f>
        <v>220101</v>
      </c>
      <c r="F631" s="8" t="str">
        <f>+VLOOKUP(E631,Productos[[Id_producto]:[Codigo]],3,0)</f>
        <v>Corrupción</v>
      </c>
      <c r="G631" s="13">
        <f t="shared" si="85"/>
        <v>220101002</v>
      </c>
      <c r="H631" s="7">
        <v>2</v>
      </c>
      <c r="I631" s="8" t="s">
        <v>1007</v>
      </c>
      <c r="J631" s="37" t="str">
        <f>+Categorias[[#This Row],[Categoría]]&amp;"-"&amp;Categorias[[#This Row],[Id_categoría]]</f>
        <v>Fraude al Fisco-220101002</v>
      </c>
      <c r="K631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31" s="9" t="str">
        <f t="shared" si="86"/>
        <v>220101002fraude_al_fisco</v>
      </c>
      <c r="M631" s="39" t="str">
        <f t="shared" si="87"/>
        <v>INSERT INTO categoria VALUES (220101002,'Fraude al Fisco','Fraude al Fisco-220101002','Fraude al Fisco-220101002 | Prod: Corrupción-220101 | Sector: Delincuencia | Industria: SOCIEDAD - 22',220101);</v>
      </c>
    </row>
    <row r="632" spans="1:13" ht="30.6" x14ac:dyDescent="0.3">
      <c r="A632" s="12">
        <f t="shared" si="84"/>
        <v>22</v>
      </c>
      <c r="B632" s="8" t="str">
        <f>+VLOOKUP(A632,Industria[],2,0)</f>
        <v>Sociedad</v>
      </c>
      <c r="C632" s="12">
        <f t="shared" si="88"/>
        <v>2201</v>
      </c>
      <c r="D632" s="8" t="str">
        <f>+VLOOKUP(C632,Sector[[Id_sector]:[Codigo]],3,0)</f>
        <v>Delincuencia y aplicación de la ley</v>
      </c>
      <c r="E632" s="12">
        <f t="shared" si="89"/>
        <v>220101</v>
      </c>
      <c r="F632" s="8" t="str">
        <f>+VLOOKUP(E632,Productos[[Id_producto]:[Codigo]],3,0)</f>
        <v>Corrupción</v>
      </c>
      <c r="G632" s="13">
        <f t="shared" si="85"/>
        <v>220101003</v>
      </c>
      <c r="H632" s="7">
        <v>3</v>
      </c>
      <c r="I632" s="8" t="s">
        <v>1008</v>
      </c>
      <c r="J632" s="37" t="str">
        <f>+Categorias[[#This Row],[Categoría]]&amp;"-"&amp;Categorias[[#This Row],[Id_categoría]]</f>
        <v>Malversación-220101003</v>
      </c>
      <c r="K632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32" s="9" t="str">
        <f t="shared" si="86"/>
        <v>220101003malversacion</v>
      </c>
      <c r="M632" s="39" t="str">
        <f t="shared" si="87"/>
        <v>INSERT INTO categoria VALUES (220101003,'Malversación','Malversación-220101003','Malversación-220101003 | Prod: Corrupción-220101 | Sector: Delincuencia | Industria: SOCIEDAD - 22',220101);</v>
      </c>
    </row>
    <row r="633" spans="1:13" ht="30.6" x14ac:dyDescent="0.3">
      <c r="A633" s="12">
        <f t="shared" si="84"/>
        <v>22</v>
      </c>
      <c r="B633" s="8" t="str">
        <f>+VLOOKUP(A633,Industria[],2,0)</f>
        <v>Sociedad</v>
      </c>
      <c r="C633" s="12">
        <f t="shared" si="88"/>
        <v>2201</v>
      </c>
      <c r="D633" s="8" t="str">
        <f>+VLOOKUP(C633,Sector[[Id_sector]:[Codigo]],3,0)</f>
        <v>Delincuencia y aplicación de la ley</v>
      </c>
      <c r="E633" s="12">
        <f t="shared" si="89"/>
        <v>220101</v>
      </c>
      <c r="F633" s="8" t="str">
        <f>+VLOOKUP(E633,Productos[[Id_producto]:[Codigo]],3,0)</f>
        <v>Corrupción</v>
      </c>
      <c r="G633" s="13">
        <f t="shared" si="85"/>
        <v>220101004</v>
      </c>
      <c r="H633" s="7">
        <v>4</v>
      </c>
      <c r="I633" s="8" t="s">
        <v>1009</v>
      </c>
      <c r="J633" s="37" t="str">
        <f>+Categorias[[#This Row],[Categoría]]&amp;"-"&amp;Categorias[[#This Row],[Id_categoría]]</f>
        <v>Prevaricación-220101004</v>
      </c>
      <c r="K633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33" s="9" t="str">
        <f t="shared" si="86"/>
        <v>220101004prevaricacion</v>
      </c>
      <c r="M633" s="39" t="str">
        <f t="shared" si="87"/>
        <v>INSERT INTO categoria VALUES (220101004,'Prevaricación','Prevaricación-220101004','Prevaricación-220101004 | Prod: Corrupción-220101 | Sector: Delincuencia | Industria: SOCIEDAD - 22',220101);</v>
      </c>
    </row>
    <row r="634" spans="1:13" ht="30.6" x14ac:dyDescent="0.3">
      <c r="A634" s="12">
        <f t="shared" si="84"/>
        <v>22</v>
      </c>
      <c r="B634" s="8" t="str">
        <f>+VLOOKUP(A634,Industria[],2,0)</f>
        <v>Sociedad</v>
      </c>
      <c r="C634" s="12">
        <f t="shared" si="88"/>
        <v>2201</v>
      </c>
      <c r="D634" s="8" t="str">
        <f>+VLOOKUP(C634,Sector[[Id_sector]:[Codigo]],3,0)</f>
        <v>Delincuencia y aplicación de la ley</v>
      </c>
      <c r="E634" s="12">
        <f t="shared" si="89"/>
        <v>220101</v>
      </c>
      <c r="F634" s="8" t="str">
        <f>+VLOOKUP(E634,Productos[[Id_producto]:[Codigo]],3,0)</f>
        <v>Corrupción</v>
      </c>
      <c r="G634" s="13">
        <f t="shared" si="85"/>
        <v>220101005</v>
      </c>
      <c r="H634" s="7">
        <v>5</v>
      </c>
      <c r="I634" s="8" t="s">
        <v>1010</v>
      </c>
      <c r="J634" s="37" t="str">
        <f>+Categorias[[#This Row],[Categoría]]&amp;"-"&amp;Categorias[[#This Row],[Id_categoría]]</f>
        <v>Soborno-220101005</v>
      </c>
      <c r="K634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34" s="9" t="str">
        <f t="shared" si="86"/>
        <v>220101005soborno</v>
      </c>
      <c r="M634" s="39" t="str">
        <f t="shared" si="87"/>
        <v>INSERT INTO categoria VALUES (220101005,'Soborno','Soborno-220101005','Soborno-220101005 | Prod: Corrupción-220101 | Sector: Delincuencia | Industria: SOCIEDAD - 22',220101);</v>
      </c>
    </row>
    <row r="635" spans="1:13" ht="30.6" x14ac:dyDescent="0.3">
      <c r="A635" s="12">
        <f t="shared" si="84"/>
        <v>22</v>
      </c>
      <c r="B635" s="8" t="str">
        <f>+VLOOKUP(A635,Industria[],2,0)</f>
        <v>Sociedad</v>
      </c>
      <c r="C635" s="12">
        <f t="shared" si="88"/>
        <v>2201</v>
      </c>
      <c r="D635" s="8" t="str">
        <f>+VLOOKUP(C635,Sector[[Id_sector]:[Codigo]],3,0)</f>
        <v>Delincuencia y aplicación de la ley</v>
      </c>
      <c r="E635" s="12">
        <f t="shared" si="89"/>
        <v>220101</v>
      </c>
      <c r="F635" s="8" t="str">
        <f>+VLOOKUP(E635,Productos[[Id_producto]:[Codigo]],3,0)</f>
        <v>Corrupción</v>
      </c>
      <c r="G635" s="13">
        <f t="shared" si="85"/>
        <v>220101006</v>
      </c>
      <c r="H635" s="7">
        <v>6</v>
      </c>
      <c r="I635" s="8" t="s">
        <v>1011</v>
      </c>
      <c r="J635" s="37" t="str">
        <f>+Categorias[[#This Row],[Categoría]]&amp;"-"&amp;Categorias[[#This Row],[Id_categoría]]</f>
        <v>Violación de Secretos-220101006</v>
      </c>
      <c r="K635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35" s="9" t="str">
        <f t="shared" si="86"/>
        <v>220101006violacion_de_secretos</v>
      </c>
      <c r="M635" s="39" t="str">
        <f t="shared" si="87"/>
        <v>INSERT INTO categoria VALUES (220101006,'Violación de Secretos','Violación de Secretos-220101006','Violación de Secretos-220101006 | Prod: Corrupción-220101 | Sector: Delincuencia | Industria: SOCIEDAD - 22',220101);</v>
      </c>
    </row>
    <row r="636" spans="1:13" ht="40.799999999999997" x14ac:dyDescent="0.3">
      <c r="A636" s="12">
        <f t="shared" si="84"/>
        <v>22</v>
      </c>
      <c r="B636" s="8" t="str">
        <f>+VLOOKUP(A636,Industria[],2,0)</f>
        <v>Sociedad</v>
      </c>
      <c r="C636" s="12">
        <f t="shared" si="88"/>
        <v>2201</v>
      </c>
      <c r="D636" s="8" t="str">
        <f>+VLOOKUP(C636,Sector[[Id_sector]:[Codigo]],3,0)</f>
        <v>Delincuencia y aplicación de la ley</v>
      </c>
      <c r="E636" s="12">
        <f t="shared" si="89"/>
        <v>220101</v>
      </c>
      <c r="F636" s="8" t="str">
        <f>+VLOOKUP(E636,Productos[[Id_producto]:[Codigo]],3,0)</f>
        <v>Corrupción</v>
      </c>
      <c r="G636" s="13">
        <f t="shared" si="85"/>
        <v>220101007</v>
      </c>
      <c r="H636" s="7">
        <v>7</v>
      </c>
      <c r="I636" s="8" t="s">
        <v>1012</v>
      </c>
      <c r="J636" s="37" t="str">
        <f>+Categorias[[#This Row],[Categoría]]&amp;"-"&amp;Categorias[[#This Row],[Id_categoría]]</f>
        <v>Peculado o Desvío de Dinero-220101007</v>
      </c>
      <c r="K636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36" s="9" t="str">
        <f t="shared" si="86"/>
        <v>220101007peculado_o_desvio_de_dinero</v>
      </c>
      <c r="M636" s="39" t="str">
        <f t="shared" si="87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37" spans="1:13" ht="40.799999999999997" x14ac:dyDescent="0.3">
      <c r="A637" s="12">
        <f t="shared" si="84"/>
        <v>22</v>
      </c>
      <c r="B637" s="8" t="str">
        <f>+VLOOKUP(A637,Industria[],2,0)</f>
        <v>Sociedad</v>
      </c>
      <c r="C637" s="12">
        <f t="shared" si="88"/>
        <v>2201</v>
      </c>
      <c r="D637" s="8" t="str">
        <f>+VLOOKUP(C637,Sector[[Id_sector]:[Codigo]],3,0)</f>
        <v>Delincuencia y aplicación de la ley</v>
      </c>
      <c r="E637" s="12">
        <f t="shared" si="89"/>
        <v>220101</v>
      </c>
      <c r="F637" s="8" t="str">
        <f>+VLOOKUP(E637,Productos[[Id_producto]:[Codigo]],3,0)</f>
        <v>Corrupción</v>
      </c>
      <c r="G637" s="13">
        <f t="shared" si="85"/>
        <v>220101008</v>
      </c>
      <c r="H637" s="7">
        <v>8</v>
      </c>
      <c r="I637" s="8" t="s">
        <v>1013</v>
      </c>
      <c r="J637" s="37" t="str">
        <f>+Categorias[[#This Row],[Categoría]]&amp;"-"&amp;Categorias[[#This Row],[Id_categoría]]</f>
        <v>Tráfico de Influencias-220101008</v>
      </c>
      <c r="K637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37" s="9" t="str">
        <f t="shared" si="86"/>
        <v>220101008trafico_de_influencias</v>
      </c>
      <c r="M637" s="39" t="str">
        <f t="shared" si="87"/>
        <v>INSERT INTO categoria VALUES (220101008,'Tráfico de Influencias','Tráfico de Influencias-220101008','Tráfico de Influencias-220101008 | Prod: Corrupción-220101 | Sector: Delincuencia | Industria: SOCIEDAD - 22',220101);</v>
      </c>
    </row>
    <row r="638" spans="1:13" ht="30.6" x14ac:dyDescent="0.3">
      <c r="A638" s="12">
        <f t="shared" si="84"/>
        <v>22</v>
      </c>
      <c r="B638" s="8" t="str">
        <f>+VLOOKUP(A638,Industria[],2,0)</f>
        <v>Sociedad</v>
      </c>
      <c r="C638" s="12">
        <f t="shared" si="88"/>
        <v>2201</v>
      </c>
      <c r="D638" s="8" t="str">
        <f>+VLOOKUP(C638,Sector[[Id_sector]:[Codigo]],3,0)</f>
        <v>Delincuencia y aplicación de la ley</v>
      </c>
      <c r="E638" s="12">
        <f t="shared" si="89"/>
        <v>220101</v>
      </c>
      <c r="F638" s="8" t="str">
        <f>+VLOOKUP(E638,Productos[[Id_producto]:[Codigo]],3,0)</f>
        <v>Corrupción</v>
      </c>
      <c r="G638" s="13">
        <f t="shared" si="85"/>
        <v>220101009</v>
      </c>
      <c r="H638" s="7">
        <v>9</v>
      </c>
      <c r="I638" s="8" t="s">
        <v>1014</v>
      </c>
      <c r="J638" s="37" t="str">
        <f>+Categorias[[#This Row],[Categoría]]&amp;"-"&amp;Categorias[[#This Row],[Id_categoría]]</f>
        <v>Abuso de Funciones-220101009</v>
      </c>
      <c r="K638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38" s="9" t="str">
        <f t="shared" si="86"/>
        <v>220101009abuso_de_funciones</v>
      </c>
      <c r="M638" s="39" t="str">
        <f t="shared" si="87"/>
        <v>INSERT INTO categoria VALUES (220101009,'Abuso de Funciones','Abuso de Funciones-220101009','Abuso de Funciones-220101009 | Prod: Corrupción-220101 | Sector: Delincuencia | Industria: SOCIEDAD - 22',220101);</v>
      </c>
    </row>
    <row r="639" spans="1:13" ht="40.799999999999997" x14ac:dyDescent="0.3">
      <c r="A639" s="12">
        <f t="shared" si="84"/>
        <v>22</v>
      </c>
      <c r="B639" s="8" t="str">
        <f>+VLOOKUP(A639,Industria[],2,0)</f>
        <v>Sociedad</v>
      </c>
      <c r="C639" s="12">
        <f t="shared" si="88"/>
        <v>2201</v>
      </c>
      <c r="D639" s="8" t="str">
        <f>+VLOOKUP(C639,Sector[[Id_sector]:[Codigo]],3,0)</f>
        <v>Delincuencia y aplicación de la ley</v>
      </c>
      <c r="E639" s="12">
        <f t="shared" si="89"/>
        <v>220101</v>
      </c>
      <c r="F639" s="8" t="str">
        <f>+VLOOKUP(E639,Productos[[Id_producto]:[Codigo]],3,0)</f>
        <v>Corrupción</v>
      </c>
      <c r="G639" s="13">
        <f t="shared" si="85"/>
        <v>220101010</v>
      </c>
      <c r="H639" s="7">
        <v>10</v>
      </c>
      <c r="I639" s="8" t="s">
        <v>1015</v>
      </c>
      <c r="J639" s="37" t="str">
        <f>+Categorias[[#This Row],[Categoría]]&amp;"-"&amp;Categorias[[#This Row],[Id_categoría]]</f>
        <v>Enriquecimiento Oculto-220101010</v>
      </c>
      <c r="K639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39" s="9" t="str">
        <f t="shared" si="86"/>
        <v>220101010enriquecimiento_oculto</v>
      </c>
      <c r="M639" s="39" t="str">
        <f t="shared" si="87"/>
        <v>INSERT INTO categoria VALUES (220101010,'Enriquecimiento Oculto','Enriquecimiento Oculto-220101010','Enriquecimiento Oculto-220101010 | Prod: Corrupción-220101 | Sector: Delincuencia | Industria: SOCIEDAD - 22',220101);</v>
      </c>
    </row>
    <row r="640" spans="1:13" ht="40.799999999999997" x14ac:dyDescent="0.3">
      <c r="A640" s="12">
        <f t="shared" si="84"/>
        <v>22</v>
      </c>
      <c r="B640" s="8" t="str">
        <f>+VLOOKUP(A640,Industria[],2,0)</f>
        <v>Sociedad</v>
      </c>
      <c r="C640" s="12">
        <f t="shared" si="88"/>
        <v>2201</v>
      </c>
      <c r="D640" s="8" t="str">
        <f>+VLOOKUP(C640,Sector[[Id_sector]:[Codigo]],3,0)</f>
        <v>Delincuencia y aplicación de la ley</v>
      </c>
      <c r="E640" s="12">
        <f t="shared" si="89"/>
        <v>220101</v>
      </c>
      <c r="F640" s="8" t="str">
        <f>+VLOOKUP(E640,Productos[[Id_producto]:[Codigo]],3,0)</f>
        <v>Corrupción</v>
      </c>
      <c r="G640" s="13">
        <f t="shared" si="85"/>
        <v>220101011</v>
      </c>
      <c r="H640" s="7">
        <v>11</v>
      </c>
      <c r="I640" s="8" t="s">
        <v>1016</v>
      </c>
      <c r="J640" s="37" t="str">
        <f>+Categorias[[#This Row],[Categoría]]&amp;"-"&amp;Categorias[[#This Row],[Id_categoría]]</f>
        <v>Obstrucción de Justicia-220101011</v>
      </c>
      <c r="K640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40" s="9" t="str">
        <f t="shared" si="86"/>
        <v>220101011obstruccion_de_justicia</v>
      </c>
      <c r="M640" s="39" t="str">
        <f t="shared" si="87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41" spans="1:13" ht="30.6" x14ac:dyDescent="0.3">
      <c r="A641" s="12">
        <f t="shared" ref="A641:A857" si="90">+A640</f>
        <v>22</v>
      </c>
      <c r="B641" s="8" t="str">
        <f>+VLOOKUP(A641,Industria[],2,0)</f>
        <v>Sociedad</v>
      </c>
      <c r="C641" s="12">
        <f t="shared" ref="C641:C857" si="91">+C640</f>
        <v>2201</v>
      </c>
      <c r="D641" s="8" t="str">
        <f>+VLOOKUP(C641,Sector[[Id_sector]:[Codigo]],3,0)</f>
        <v>Delincuencia y aplicación de la ley</v>
      </c>
      <c r="E641" s="12">
        <f t="shared" ref="E641:E857" si="92">+IF(H641=1,E640+1,E640)</f>
        <v>220101</v>
      </c>
      <c r="F641" s="8" t="str">
        <f>+VLOOKUP(E641,Productos[[Id_producto]:[Codigo]],3,0)</f>
        <v>Corrupción</v>
      </c>
      <c r="G641" s="13">
        <f t="shared" ref="G641:G857" si="93">+E641*1000+H641</f>
        <v>220101012</v>
      </c>
      <c r="H641" s="7">
        <v>12</v>
      </c>
      <c r="I641" s="8" t="s">
        <v>1017</v>
      </c>
      <c r="J641" s="37" t="str">
        <f>+Categorias[[#This Row],[Categoría]]&amp;"-"&amp;Categorias[[#This Row],[Id_categoría]]</f>
        <v>Colusión-220101012</v>
      </c>
      <c r="K641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41" s="9" t="str">
        <f t="shared" ref="L641:L857" si="94">+SUBSTITUTE(G641&amp;LOWER(SUBSTITUTE( SUBSTITUTE( SUBSTITUTE( SUBSTITUTE( SUBSTITUTE( SUBSTITUTE( SUBSTITUTE( SUBSTITUTE( SUBSTITUTE( SUBSTITUTE(I641, "á", "a"), "é", "e"), "í", "i"), "ó", "o"), "ú", "u"), "Á", "A"), "É", "E"), "Í", "I"), "Ó", "O"), "Ú", "U"))," ","_")</f>
        <v>220101012colusion</v>
      </c>
      <c r="M641" s="39" t="str">
        <f t="shared" ref="M641:M857" si="95">+"INSERT INTO categoria VALUES ("&amp;G641&amp;",'"&amp;I641&amp;"','"&amp;J641&amp;"','"&amp;K641&amp;"',"&amp;E641&amp;");"</f>
        <v>INSERT INTO categoria VALUES (220101012,'Colusión','Colusión-220101012','Colusión-220101012 | Prod: Corrupción-220101 | Sector: Delincuencia | Industria: SOCIEDAD - 22',220101);</v>
      </c>
    </row>
    <row r="642" spans="1:13" ht="40.799999999999997" x14ac:dyDescent="0.3">
      <c r="A642" s="12">
        <f t="shared" si="90"/>
        <v>22</v>
      </c>
      <c r="B642" s="8" t="str">
        <f>+VLOOKUP(A642,Industria[],2,0)</f>
        <v>Sociedad</v>
      </c>
      <c r="C642" s="12">
        <f t="shared" si="91"/>
        <v>2201</v>
      </c>
      <c r="D642" s="8" t="str">
        <f>+VLOOKUP(C642,Sector[[Id_sector]:[Codigo]],3,0)</f>
        <v>Delincuencia y aplicación de la ley</v>
      </c>
      <c r="E642" s="12">
        <f t="shared" si="92"/>
        <v>220101</v>
      </c>
      <c r="F642" s="8" t="str">
        <f>+VLOOKUP(E642,Productos[[Id_producto]:[Codigo]],3,0)</f>
        <v>Corrupción</v>
      </c>
      <c r="G642" s="13">
        <f t="shared" si="93"/>
        <v>220101013</v>
      </c>
      <c r="H642" s="7">
        <v>13</v>
      </c>
      <c r="I642" s="8" t="s">
        <v>1018</v>
      </c>
      <c r="J642" s="37" t="str">
        <f>+Categorias[[#This Row],[Categoría]]&amp;"-"&amp;Categorias[[#This Row],[Id_categoría]]</f>
        <v>Uso Ilegal de Información-220101013</v>
      </c>
      <c r="K642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42" s="9" t="str">
        <f t="shared" si="94"/>
        <v>220101013uso_ilegal_de_informacion</v>
      </c>
      <c r="M642" s="39" t="str">
        <f t="shared" si="95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43" spans="1:13" ht="30.6" x14ac:dyDescent="0.3">
      <c r="A643" s="12">
        <f t="shared" si="90"/>
        <v>22</v>
      </c>
      <c r="B643" s="8" t="str">
        <f>+VLOOKUP(A643,Industria[],2,0)</f>
        <v>Sociedad</v>
      </c>
      <c r="C643" s="12">
        <f t="shared" si="91"/>
        <v>2201</v>
      </c>
      <c r="D643" s="8" t="str">
        <f>+VLOOKUP(C643,Sector[[Id_sector]:[Codigo]],3,0)</f>
        <v>Delincuencia y aplicación de la ley</v>
      </c>
      <c r="E643" s="12">
        <f t="shared" si="92"/>
        <v>220101</v>
      </c>
      <c r="F643" s="8" t="str">
        <f>+VLOOKUP(E643,Productos[[Id_producto]:[Codigo]],3,0)</f>
        <v>Corrupción</v>
      </c>
      <c r="G643" s="13">
        <f t="shared" si="93"/>
        <v>220101014</v>
      </c>
      <c r="H643" s="7">
        <v>14</v>
      </c>
      <c r="I643" s="8" t="s">
        <v>1019</v>
      </c>
      <c r="J643" s="37" t="str">
        <f>+Categorias[[#This Row],[Categoría]]&amp;"-"&amp;Categorias[[#This Row],[Id_categoría]]</f>
        <v>Nepotismo-220101014</v>
      </c>
      <c r="K643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43" s="9" t="str">
        <f t="shared" si="94"/>
        <v>220101014nepotismo</v>
      </c>
      <c r="M643" s="39" t="str">
        <f t="shared" si="95"/>
        <v>INSERT INTO categoria VALUES (220101014,'Nepotismo','Nepotismo-220101014','Nepotismo-220101014 | Prod: Corrupción-220101 | Sector: Delincuencia | Industria: SOCIEDAD - 22',220101);</v>
      </c>
    </row>
    <row r="644" spans="1:13" ht="30.6" x14ac:dyDescent="0.3">
      <c r="A644" s="12">
        <f t="shared" si="90"/>
        <v>22</v>
      </c>
      <c r="B644" s="8" t="str">
        <f>+VLOOKUP(A644,Industria[],2,0)</f>
        <v>Sociedad</v>
      </c>
      <c r="C644" s="12">
        <f t="shared" si="91"/>
        <v>2201</v>
      </c>
      <c r="D644" s="8" t="str">
        <f>+VLOOKUP(C644,Sector[[Id_sector]:[Codigo]],3,0)</f>
        <v>Delincuencia y aplicación de la ley</v>
      </c>
      <c r="E644" s="12">
        <f t="shared" si="92"/>
        <v>220101</v>
      </c>
      <c r="F644" s="8" t="str">
        <f>+VLOOKUP(E644,Productos[[Id_producto]:[Codigo]],3,0)</f>
        <v>Corrupción</v>
      </c>
      <c r="G644" s="13">
        <f t="shared" si="93"/>
        <v>220101015</v>
      </c>
      <c r="H644" s="7">
        <v>15</v>
      </c>
      <c r="I644" s="8" t="s">
        <v>1020</v>
      </c>
      <c r="J644" s="37" t="str">
        <f>+Categorias[[#This Row],[Categoría]]&amp;"-"&amp;Categorias[[#This Row],[Id_categoría]]</f>
        <v>Conspiración-220101015</v>
      </c>
      <c r="K644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44" s="9" t="str">
        <f t="shared" si="94"/>
        <v>220101015conspiracion</v>
      </c>
      <c r="M644" s="39" t="str">
        <f t="shared" si="95"/>
        <v>INSERT INTO categoria VALUES (220101015,'Conspiración','Conspiración-220101015','Conspiración-220101015 | Prod: Corrupción-220101 | Sector: Delincuencia | Industria: SOCIEDAD - 22',220101);</v>
      </c>
    </row>
    <row r="645" spans="1:13" ht="40.799999999999997" x14ac:dyDescent="0.3">
      <c r="A645" s="12">
        <f>+A644</f>
        <v>22</v>
      </c>
      <c r="B645" s="8" t="str">
        <f>+VLOOKUP(A645,Industria[],2,0)</f>
        <v>Sociedad</v>
      </c>
      <c r="C645" s="12">
        <f>+C644</f>
        <v>2201</v>
      </c>
      <c r="D645" s="8" t="str">
        <f>+VLOOKUP(C645,Sector[[Id_sector]:[Codigo]],3,0)</f>
        <v>Delincuencia y aplicación de la ley</v>
      </c>
      <c r="E645" s="12">
        <f>+IF(H645=1,E644+1,E644)</f>
        <v>220101</v>
      </c>
      <c r="F645" s="8" t="str">
        <f>+VLOOKUP(E645,Productos[[Id_producto]:[Codigo]],3,0)</f>
        <v>Corrupción</v>
      </c>
      <c r="G645" s="13">
        <f>+E645*1000+H645</f>
        <v>220101016</v>
      </c>
      <c r="H645" s="7">
        <v>16</v>
      </c>
      <c r="I645" s="8" t="s">
        <v>1021</v>
      </c>
      <c r="J645" s="37" t="str">
        <f>+Categorias[[#This Row],[Categoría]]&amp;"-"&amp;Categorias[[#This Row],[Id_categoría]]</f>
        <v>Negociación Incompatible-220101016</v>
      </c>
      <c r="K645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220101016negociacion_incompatible</v>
      </c>
      <c r="M645" s="39" t="str">
        <f>+"INSERT INTO categoria VALUES ("&amp;G645&amp;",'"&amp;I645&amp;"','"&amp;J645&amp;"','"&amp;K645&amp;"',"&amp;E645&amp;");"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46" spans="1:13" ht="51" x14ac:dyDescent="0.3">
      <c r="A646" s="12">
        <f>+A644</f>
        <v>22</v>
      </c>
      <c r="B646" s="8" t="str">
        <f>+VLOOKUP(A646,Industria[],2,0)</f>
        <v>Sociedad</v>
      </c>
      <c r="C646" s="12">
        <f>+C644</f>
        <v>2201</v>
      </c>
      <c r="D646" s="8" t="str">
        <f>+VLOOKUP(C646,Sector[[Id_sector]:[Codigo]],3,0)</f>
        <v>Delincuencia y aplicación de la ley</v>
      </c>
      <c r="E646" s="12">
        <f>+IF(H646=1,E644+1,E644)</f>
        <v>220101</v>
      </c>
      <c r="F646" s="8" t="str">
        <f>+VLOOKUP(E646,Productos[[Id_producto]:[Codigo]],3,0)</f>
        <v>Corrupción</v>
      </c>
      <c r="G646" s="13">
        <f>+E646*1000+H646</f>
        <v>220101017</v>
      </c>
      <c r="H646" s="7">
        <v>17</v>
      </c>
      <c r="I646" s="8" t="s">
        <v>1022</v>
      </c>
      <c r="J646" s="37" t="str">
        <f>+Categorias[[#This Row],[Categoría]]&amp;"-"&amp;Categorias[[#This Row],[Id_categoría]]</f>
        <v>Administración Desleal De Persona Jurídica-220101017</v>
      </c>
      <c r="K646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46" s="9" t="str">
        <f>+SUBSTITUTE(G646&amp;LOWER(SUBSTITUTE( SUBSTITUTE( SUBSTITUTE( SUBSTITUTE( SUBSTITUTE( SUBSTITUTE( SUBSTITUTE( SUBSTITUTE( SUBSTITUTE( SUBSTITUTE(I646, "á", "a"), "é", "e"), "í", "i"), "ó", "o"), "ú", "u"), "Á", "A"), "É", "E"), "Í", "I"), "Ó", "O"), "Ú", "U"))," ","_")</f>
        <v>220101017administracion_desleal_de_persona_juridica</v>
      </c>
      <c r="M646" s="39" t="str">
        <f>+"INSERT INTO categoria VALUES ("&amp;G646&amp;",'"&amp;I646&amp;"','"&amp;J646&amp;"','"&amp;K646&amp;"',"&amp;E646&amp;");"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47" spans="1:13" ht="51" x14ac:dyDescent="0.3">
      <c r="A647" s="12">
        <f>+A644</f>
        <v>22</v>
      </c>
      <c r="B647" s="8" t="str">
        <f>+VLOOKUP(A647,Industria[],2,0)</f>
        <v>Sociedad</v>
      </c>
      <c r="C647" s="12">
        <f>+C644</f>
        <v>2201</v>
      </c>
      <c r="D647" s="8" t="str">
        <f>+VLOOKUP(C647,Sector[[Id_sector]:[Codigo]],3,0)</f>
        <v>Delincuencia y aplicación de la ley</v>
      </c>
      <c r="E647" s="12">
        <f>+IF(H647=1,E644+1,E644)</f>
        <v>220101</v>
      </c>
      <c r="F647" s="8" t="str">
        <f>+VLOOKUP(E647,Productos[[Id_producto]:[Codigo]],3,0)</f>
        <v>Corrupción</v>
      </c>
      <c r="G647" s="13">
        <f>+E647*1000+H647</f>
        <v>220101018</v>
      </c>
      <c r="H647" s="7">
        <v>18</v>
      </c>
      <c r="I647" s="8" t="s">
        <v>1023</v>
      </c>
      <c r="J647" s="37" t="str">
        <f>+Categorias[[#This Row],[Categoría]]&amp;"-"&amp;Categorias[[#This Row],[Id_categoría]]</f>
        <v>Corrupción Entre Particulares Cometido Persona Jurídica-220101018</v>
      </c>
      <c r="K647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47" s="9" t="str">
        <f>+SUBSTITUTE(G647&amp;LOWER(SUBSTITUTE( SUBSTITUTE( SUBSTITUTE( SUBSTITUTE( SUBSTITUTE( SUBSTITUTE( SUBSTITUTE( SUBSTITUTE( SUBSTITUTE( SUBSTITUTE(I647, "á", "a"), "é", "e"), "í", "i"), "ó", "o"), "ú", "u"), "Á", "A"), "É", "E"), "Í", "I"), "Ó", "O"), "Ú", "U"))," ","_")</f>
        <v>220101018corrupcion_entre_particulares_cometido_persona_juridica</v>
      </c>
      <c r="M647" s="39" t="str">
        <f>+"INSERT INTO categoria VALUES ("&amp;G647&amp;",'"&amp;I647&amp;"','"&amp;J647&amp;"','"&amp;K647&amp;"',"&amp;E647&amp;");"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48" spans="1:13" ht="30.6" x14ac:dyDescent="0.3">
      <c r="A648" s="12">
        <f>+A644</f>
        <v>22</v>
      </c>
      <c r="B648" s="8" t="str">
        <f>+VLOOKUP(A648,Industria[],2,0)</f>
        <v>Sociedad</v>
      </c>
      <c r="C648" s="12">
        <f>+C644</f>
        <v>2201</v>
      </c>
      <c r="D648" s="8" t="str">
        <f>+VLOOKUP(C648,Sector[[Id_sector]:[Codigo]],3,0)</f>
        <v>Delincuencia y aplicación de la ley</v>
      </c>
      <c r="E648" s="12">
        <f>+IF(H648=1,E644+1,E644)</f>
        <v>220102</v>
      </c>
      <c r="F648" s="8" t="str">
        <f>+VLOOKUP(E648,Productos[[Id_producto]:[Codigo]],3,0)</f>
        <v>Crimen Organizado y Lavado de Dinero</v>
      </c>
      <c r="G648" s="13">
        <f t="shared" si="93"/>
        <v>220102001</v>
      </c>
      <c r="H648" s="7">
        <v>1</v>
      </c>
      <c r="I648" s="8" t="s">
        <v>1024</v>
      </c>
      <c r="J648" s="37" t="str">
        <f>+Categorias[[#This Row],[Categoría]]&amp;"-"&amp;Categorias[[#This Row],[Id_categoría]]</f>
        <v>Armas-220102001</v>
      </c>
      <c r="K648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48" s="9" t="str">
        <f t="shared" si="94"/>
        <v>220102001armas</v>
      </c>
      <c r="M648" s="39" t="str">
        <f t="shared" si="95"/>
        <v>INSERT INTO categoria VALUES (220102001,'Armas','Armas-220102001','Armas-220102001 | Prod: LavDinero-220102 | Sector: Delincuencia | Industria: SOCIEDAD - 22',220102);</v>
      </c>
    </row>
    <row r="649" spans="1:13" ht="30.6" x14ac:dyDescent="0.3">
      <c r="A649" s="12">
        <f t="shared" si="90"/>
        <v>22</v>
      </c>
      <c r="B649" s="8" t="str">
        <f>+VLOOKUP(A649,Industria[],2,0)</f>
        <v>Sociedad</v>
      </c>
      <c r="C649" s="12">
        <f t="shared" si="91"/>
        <v>2201</v>
      </c>
      <c r="D649" s="8" t="str">
        <f>+VLOOKUP(C649,Sector[[Id_sector]:[Codigo]],3,0)</f>
        <v>Delincuencia y aplicación de la ley</v>
      </c>
      <c r="E649" s="12">
        <f t="shared" si="92"/>
        <v>220102</v>
      </c>
      <c r="F649" s="8" t="str">
        <f>+VLOOKUP(E649,Productos[[Id_producto]:[Codigo]],3,0)</f>
        <v>Crimen Organizado y Lavado de Dinero</v>
      </c>
      <c r="G649" s="13">
        <f t="shared" si="93"/>
        <v>220102002</v>
      </c>
      <c r="H649" s="7">
        <v>2</v>
      </c>
      <c r="I649" s="8" t="s">
        <v>1025</v>
      </c>
      <c r="J649" s="37" t="str">
        <f>+Categorias[[#This Row],[Categoría]]&amp;"-"&amp;Categorias[[#This Row],[Id_categoría]]</f>
        <v>Asociación Ilícita-220102002</v>
      </c>
      <c r="K649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49" s="9" t="str">
        <f t="shared" si="94"/>
        <v>220102002asociacion_ilicita</v>
      </c>
      <c r="M649" s="39" t="str">
        <f t="shared" si="95"/>
        <v>INSERT INTO categoria VALUES (220102002,'Asociación Ilícita','Asociación Ilícita-220102002','Asociación Ilícita-220102002 | Prod: LavDinero-220102 | Sector: Delincuencia | Industria: SOCIEDAD - 22',220102);</v>
      </c>
    </row>
    <row r="650" spans="1:13" ht="30.6" x14ac:dyDescent="0.3">
      <c r="A650" s="12">
        <f t="shared" si="90"/>
        <v>22</v>
      </c>
      <c r="B650" s="8" t="str">
        <f>+VLOOKUP(A650,Industria[],2,0)</f>
        <v>Sociedad</v>
      </c>
      <c r="C650" s="12">
        <f t="shared" si="91"/>
        <v>2201</v>
      </c>
      <c r="D650" s="8" t="str">
        <f>+VLOOKUP(C650,Sector[[Id_sector]:[Codigo]],3,0)</f>
        <v>Delincuencia y aplicación de la ley</v>
      </c>
      <c r="E650" s="12">
        <f t="shared" si="92"/>
        <v>220102</v>
      </c>
      <c r="F650" s="8" t="str">
        <f>+VLOOKUP(E650,Productos[[Id_producto]:[Codigo]],3,0)</f>
        <v>Crimen Organizado y Lavado de Dinero</v>
      </c>
      <c r="G650" s="13">
        <f t="shared" si="93"/>
        <v>220102003</v>
      </c>
      <c r="H650" s="7">
        <v>3</v>
      </c>
      <c r="I650" s="8" t="s">
        <v>1026</v>
      </c>
      <c r="J650" s="37" t="str">
        <f>+Categorias[[#This Row],[Categoría]]&amp;"-"&amp;Categorias[[#This Row],[Id_categoría]]</f>
        <v>Lavado de Dinero-220102003</v>
      </c>
      <c r="K650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50" s="9" t="str">
        <f t="shared" si="94"/>
        <v>220102003lavado_de_dinero</v>
      </c>
      <c r="M650" s="39" t="str">
        <f t="shared" si="95"/>
        <v>INSERT INTO categoria VALUES (220102003,'Lavado de Dinero','Lavado de Dinero-220102003','Lavado de Dinero-220102003 | Prod: LavDinero-220102 | Sector: Delincuencia | Industria: SOCIEDAD - 22',220102);</v>
      </c>
    </row>
    <row r="651" spans="1:13" ht="30.6" x14ac:dyDescent="0.3">
      <c r="A651" s="12">
        <f t="shared" si="90"/>
        <v>22</v>
      </c>
      <c r="B651" s="8" t="str">
        <f>+VLOOKUP(A651,Industria[],2,0)</f>
        <v>Sociedad</v>
      </c>
      <c r="C651" s="12">
        <f t="shared" si="91"/>
        <v>2201</v>
      </c>
      <c r="D651" s="8" t="str">
        <f>+VLOOKUP(C651,Sector[[Id_sector]:[Codigo]],3,0)</f>
        <v>Delincuencia y aplicación de la ley</v>
      </c>
      <c r="E651" s="12">
        <f t="shared" si="92"/>
        <v>220102</v>
      </c>
      <c r="F651" s="8" t="str">
        <f>+VLOOKUP(E651,Productos[[Id_producto]:[Codigo]],3,0)</f>
        <v>Crimen Organizado y Lavado de Dinero</v>
      </c>
      <c r="G651" s="13">
        <f t="shared" si="93"/>
        <v>220102004</v>
      </c>
      <c r="H651" s="7">
        <v>4</v>
      </c>
      <c r="I651" s="8" t="s">
        <v>1027</v>
      </c>
      <c r="J651" s="37" t="str">
        <f>+Categorias[[#This Row],[Categoría]]&amp;"-"&amp;Categorias[[#This Row],[Id_categoría]]</f>
        <v>Terrorismo-220102004</v>
      </c>
      <c r="K651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51" s="9" t="str">
        <f t="shared" si="94"/>
        <v>220102004terrorismo</v>
      </c>
      <c r="M651" s="39" t="str">
        <f t="shared" si="95"/>
        <v>INSERT INTO categoria VALUES (220102004,'Terrorismo','Terrorismo-220102004','Terrorismo-220102004 | Prod: LavDinero-220102 | Sector: Delincuencia | Industria: SOCIEDAD - 22',220102);</v>
      </c>
    </row>
    <row r="652" spans="1:13" ht="30.6" x14ac:dyDescent="0.3">
      <c r="A652" s="12">
        <f t="shared" si="90"/>
        <v>22</v>
      </c>
      <c r="B652" s="8" t="str">
        <f>+VLOOKUP(A652,Industria[],2,0)</f>
        <v>Sociedad</v>
      </c>
      <c r="C652" s="12">
        <f t="shared" si="91"/>
        <v>2201</v>
      </c>
      <c r="D652" s="8" t="str">
        <f>+VLOOKUP(C652,Sector[[Id_sector]:[Codigo]],3,0)</f>
        <v>Delincuencia y aplicación de la ley</v>
      </c>
      <c r="E652" s="12">
        <f t="shared" si="92"/>
        <v>220102</v>
      </c>
      <c r="F652" s="8" t="str">
        <f>+VLOOKUP(E652,Productos[[Id_producto]:[Codigo]],3,0)</f>
        <v>Crimen Organizado y Lavado de Dinero</v>
      </c>
      <c r="G652" s="13">
        <f t="shared" si="93"/>
        <v>220102005</v>
      </c>
      <c r="H652" s="7">
        <v>5</v>
      </c>
      <c r="I652" s="8" t="s">
        <v>1028</v>
      </c>
      <c r="J652" s="37" t="str">
        <f>+Categorias[[#This Row],[Categoría]]&amp;"-"&amp;Categorias[[#This Row],[Id_categoría]]</f>
        <v>Trata y Tráfico-220102005</v>
      </c>
      <c r="K652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52" s="9" t="str">
        <f t="shared" si="94"/>
        <v>220102005trata_y_trafico</v>
      </c>
      <c r="M652" s="39" t="str">
        <f t="shared" si="95"/>
        <v>INSERT INTO categoria VALUES (220102005,'Trata y Tráfico','Trata y Tráfico-220102005','Trata y Tráfico-220102005 | Prod: LavDinero-220102 | Sector: Delincuencia | Industria: SOCIEDAD - 22',220102);</v>
      </c>
    </row>
    <row r="653" spans="1:13" ht="30.6" x14ac:dyDescent="0.3">
      <c r="A653" s="12">
        <f t="shared" si="90"/>
        <v>22</v>
      </c>
      <c r="B653" s="8" t="str">
        <f>+VLOOKUP(A653,Industria[],2,0)</f>
        <v>Sociedad</v>
      </c>
      <c r="C653" s="12">
        <f t="shared" si="91"/>
        <v>2201</v>
      </c>
      <c r="D653" s="8" t="str">
        <f>+VLOOKUP(C653,Sector[[Id_sector]:[Codigo]],3,0)</f>
        <v>Delincuencia y aplicación de la ley</v>
      </c>
      <c r="E653" s="12">
        <f t="shared" si="92"/>
        <v>220102</v>
      </c>
      <c r="F653" s="8" t="str">
        <f>+VLOOKUP(E653,Productos[[Id_producto]:[Codigo]],3,0)</f>
        <v>Crimen Organizado y Lavado de Dinero</v>
      </c>
      <c r="G653" s="13">
        <f t="shared" si="93"/>
        <v>220102006</v>
      </c>
      <c r="H653" s="7">
        <v>6</v>
      </c>
      <c r="I653" s="8" t="s">
        <v>1029</v>
      </c>
      <c r="J653" s="37" t="str">
        <f>+Categorias[[#This Row],[Categoría]]&amp;"-"&amp;Categorias[[#This Row],[Id_categoría]]</f>
        <v>Falsificación-220102006</v>
      </c>
      <c r="K653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53" s="9" t="str">
        <f t="shared" si="94"/>
        <v>220102006falsificacion</v>
      </c>
      <c r="M653" s="39" t="str">
        <f t="shared" si="95"/>
        <v>INSERT INTO categoria VALUES (220102006,'Falsificación','Falsificación-220102006','Falsificación-220102006 | Prod: LavDinero-220102 | Sector: Delincuencia | Industria: SOCIEDAD - 22',220102);</v>
      </c>
    </row>
    <row r="654" spans="1:13" ht="40.799999999999997" x14ac:dyDescent="0.3">
      <c r="A654" s="12">
        <f>+A653</f>
        <v>22</v>
      </c>
      <c r="B654" s="8" t="str">
        <f>+VLOOKUP(A654,Industria[],2,0)</f>
        <v>Sociedad</v>
      </c>
      <c r="C654" s="12">
        <f>+C653</f>
        <v>2201</v>
      </c>
      <c r="D654" s="8" t="str">
        <f>+VLOOKUP(C654,Sector[[Id_sector]:[Codigo]],3,0)</f>
        <v>Delincuencia y aplicación de la ley</v>
      </c>
      <c r="E654" s="12">
        <f>+IF(H654=1,E653+1,E653)</f>
        <v>220102</v>
      </c>
      <c r="F654" s="8" t="str">
        <f>+VLOOKUP(E654,Productos[[Id_producto]:[Codigo]],3,0)</f>
        <v>Crimen Organizado y Lavado de Dinero</v>
      </c>
      <c r="G654" s="13">
        <f>+E654*1000+H654</f>
        <v>220102007</v>
      </c>
      <c r="H654" s="7">
        <v>7</v>
      </c>
      <c r="I654" s="8" t="s">
        <v>1030</v>
      </c>
      <c r="J654" s="37" t="str">
        <f>+Categorias[[#This Row],[Categoría]]&amp;"-"&amp;Categorias[[#This Row],[Id_categoría]]</f>
        <v>Asociaciones Ilícitas-220102007</v>
      </c>
      <c r="K654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54" s="9" t="str">
        <f>+SUBSTITUTE(G654&amp;LOWER(SUBSTITUTE( SUBSTITUTE( SUBSTITUTE( SUBSTITUTE( SUBSTITUTE( SUBSTITUTE( SUBSTITUTE( SUBSTITUTE( SUBSTITUTE( SUBSTITUTE(I654, "á", "a"), "é", "e"), "í", "i"), "ó", "o"), "ú", "u"), "Á", "A"), "É", "E"), "Í", "I"), "Ó", "O"), "Ú", "U"))," ","_")</f>
        <v>220102007asociaciones_ilicitas</v>
      </c>
      <c r="M654" s="39" t="str">
        <f>+"INSERT INTO categoria VALUES ("&amp;G654&amp;",'"&amp;I654&amp;"','"&amp;J654&amp;"','"&amp;K654&amp;"',"&amp;E654&amp;");"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55" spans="1:13" ht="40.799999999999997" x14ac:dyDescent="0.3">
      <c r="A655" s="12">
        <f>+A653</f>
        <v>22</v>
      </c>
      <c r="B655" s="8" t="str">
        <f>+VLOOKUP(A655,Industria[],2,0)</f>
        <v>Sociedad</v>
      </c>
      <c r="C655" s="12">
        <f>+C653</f>
        <v>2201</v>
      </c>
      <c r="D655" s="8" t="str">
        <f>+VLOOKUP(C655,Sector[[Id_sector]:[Codigo]],3,0)</f>
        <v>Delincuencia y aplicación de la ley</v>
      </c>
      <c r="E655" s="12">
        <f>+IF(H655=1,E653+1,E653)</f>
        <v>220102</v>
      </c>
      <c r="F655" s="8" t="str">
        <f>+VLOOKUP(E655,Productos[[Id_producto]:[Codigo]],3,0)</f>
        <v>Crimen Organizado y Lavado de Dinero</v>
      </c>
      <c r="G655" s="13">
        <f>+E655*1000+H655</f>
        <v>220102008</v>
      </c>
      <c r="H655" s="7">
        <v>8</v>
      </c>
      <c r="I655" s="8" t="s">
        <v>1031</v>
      </c>
      <c r="J655" s="37" t="str">
        <f>+Categorias[[#This Row],[Categoría]]&amp;"-"&amp;Categorias[[#This Row],[Id_categoría]]</f>
        <v>Asociación Ilícita Para Tráfico De Personas-220102008</v>
      </c>
      <c r="K655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55" s="9" t="str">
        <f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220102008asociacion_ilicita_para_trafico_de_personas</v>
      </c>
      <c r="M655" s="39" t="str">
        <f>+"INSERT INTO categoria VALUES ("&amp;G655&amp;",'"&amp;I655&amp;"','"&amp;J655&amp;"','"&amp;K655&amp;"',"&amp;E655&amp;");"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56" spans="1:13" ht="40.799999999999997" x14ac:dyDescent="0.3">
      <c r="A656" s="12">
        <f>+A653</f>
        <v>22</v>
      </c>
      <c r="B656" s="8" t="str">
        <f>+VLOOKUP(A656,Industria[],2,0)</f>
        <v>Sociedad</v>
      </c>
      <c r="C656" s="12">
        <f>+C653</f>
        <v>2201</v>
      </c>
      <c r="D656" s="8" t="str">
        <f>+VLOOKUP(C656,Sector[[Id_sector]:[Codigo]],3,0)</f>
        <v>Delincuencia y aplicación de la ley</v>
      </c>
      <c r="E656" s="12">
        <f>+IF(H656=1,E653+1,E653)</f>
        <v>220102</v>
      </c>
      <c r="F656" s="8" t="str">
        <f>+VLOOKUP(E656,Productos[[Id_producto]:[Codigo]],3,0)</f>
        <v>Crimen Organizado y Lavado de Dinero</v>
      </c>
      <c r="G656" s="13">
        <f>+E656*1000+H656</f>
        <v>220102009</v>
      </c>
      <c r="H656" s="7">
        <v>9</v>
      </c>
      <c r="I656" s="8" t="s">
        <v>1032</v>
      </c>
      <c r="J656" s="37" t="str">
        <f>+Categorias[[#This Row],[Categoría]]&amp;"-"&amp;Categorias[[#This Row],[Id_categoría]]</f>
        <v>Lavado De Dinero Persona Jurídica-220102009</v>
      </c>
      <c r="K656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56" s="9" t="str">
        <f>+SUBSTITUTE(G656&amp;LOWER(SUBSTITUTE( SUBSTITUTE( SUBSTITUTE( SUBSTITUTE( SUBSTITUTE( SUBSTITUTE( SUBSTITUTE( SUBSTITUTE( SUBSTITUTE( SUBSTITUTE(I656, "á", "a"), "é", "e"), "í", "i"), "ó", "o"), "ú", "u"), "Á", "A"), "É", "E"), "Í", "I"), "Ó", "O"), "Ú", "U"))," ","_")</f>
        <v>220102009lavado_de_dinero_persona_juridica</v>
      </c>
      <c r="M656" s="39" t="str">
        <f>+"INSERT INTO categoria VALUES ("&amp;G656&amp;",'"&amp;I656&amp;"','"&amp;J656&amp;"','"&amp;K656&amp;"',"&amp;E656&amp;");"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57" spans="1:13" ht="40.799999999999997" x14ac:dyDescent="0.3">
      <c r="A657" s="12">
        <f>+A653</f>
        <v>22</v>
      </c>
      <c r="B657" s="8" t="str">
        <f>+VLOOKUP(A657,Industria[],2,0)</f>
        <v>Sociedad</v>
      </c>
      <c r="C657" s="12">
        <f>+C653</f>
        <v>2201</v>
      </c>
      <c r="D657" s="8" t="str">
        <f>+VLOOKUP(C657,Sector[[Id_sector]:[Codigo]],3,0)</f>
        <v>Delincuencia y aplicación de la ley</v>
      </c>
      <c r="E657" s="12">
        <f>+IF(H657=1,E653+1,E653)</f>
        <v>220102</v>
      </c>
      <c r="F657" s="8" t="str">
        <f>+VLOOKUP(E657,Productos[[Id_producto]:[Codigo]],3,0)</f>
        <v>Crimen Organizado y Lavado de Dinero</v>
      </c>
      <c r="G657" s="13">
        <f>+E657*1000+H657</f>
        <v>220102010</v>
      </c>
      <c r="H657" s="7">
        <v>10</v>
      </c>
      <c r="I657" s="8" t="s">
        <v>1033</v>
      </c>
      <c r="J657" s="37" t="str">
        <f>+Categorias[[#This Row],[Categoría]]&amp;"-"&amp;Categorias[[#This Row],[Id_categoría]]</f>
        <v>Lavado De Dinero Persona Natural-220102010</v>
      </c>
      <c r="K657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57" s="9" t="str">
        <f>+SUBSTITUTE(G657&amp;LOWER(SUBSTITUTE( SUBSTITUTE( SUBSTITUTE( SUBSTITUTE( SUBSTITUTE( SUBSTITUTE( SUBSTITUTE( SUBSTITUTE( SUBSTITUTE( SUBSTITUTE(I657, "á", "a"), "é", "e"), "í", "i"), "ó", "o"), "ú", "u"), "Á", "A"), "É", "E"), "Í", "I"), "Ó", "O"), "Ú", "U"))," ","_")</f>
        <v>220102010lavado_de_dinero_persona_natural</v>
      </c>
      <c r="M657" s="39" t="str">
        <f>+"INSERT INTO categoria VALUES ("&amp;G657&amp;",'"&amp;I657&amp;"','"&amp;J657&amp;"','"&amp;K657&amp;"',"&amp;E657&amp;");"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58" spans="1:13" ht="40.799999999999997" x14ac:dyDescent="0.3">
      <c r="A658" s="12">
        <f>+A653</f>
        <v>22</v>
      </c>
      <c r="B658" s="8" t="str">
        <f>+VLOOKUP(A658,Industria[],2,0)</f>
        <v>Sociedad</v>
      </c>
      <c r="C658" s="12">
        <f>+C653</f>
        <v>2201</v>
      </c>
      <c r="D658" s="8" t="str">
        <f>+VLOOKUP(C658,Sector[[Id_sector]:[Codigo]],3,0)</f>
        <v>Delincuencia y aplicación de la ley</v>
      </c>
      <c r="E658" s="12">
        <f>+IF(H658=1,E653+1,E653)</f>
        <v>220102</v>
      </c>
      <c r="F658" s="8" t="str">
        <f>+VLOOKUP(E658,Productos[[Id_producto]:[Codigo]],3,0)</f>
        <v>Crimen Organizado y Lavado de Dinero</v>
      </c>
      <c r="G658" s="13">
        <f>+E658*1000+H658</f>
        <v>220102011</v>
      </c>
      <c r="H658" s="7">
        <v>11</v>
      </c>
      <c r="I658" s="8" t="s">
        <v>1034</v>
      </c>
      <c r="J658" s="37" t="str">
        <f>+Categorias[[#This Row],[Categoría]]&amp;"-"&amp;Categorias[[#This Row],[Id_categoría]]</f>
        <v>Asociación Ilícita Terrorista-220102011</v>
      </c>
      <c r="K658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58" s="9" t="str">
        <f>+SUBSTITUTE(G658&amp;LOWER(SUBSTITUTE( SUBSTITUTE( SUBSTITUTE( SUBSTITUTE( SUBSTITUTE( SUBSTITUTE( SUBSTITUTE( SUBSTITUTE( SUBSTITUTE( SUBSTITUTE(I658, "á", "a"), "é", "e"), "í", "i"), "ó", "o"), "ú", "u"), "Á", "A"), "É", "E"), "Í", "I"), "Ó", "O"), "Ú", "U"))," ","_")</f>
        <v>220102011asociacion_ilicita_terrorista</v>
      </c>
      <c r="M658" s="39" t="str">
        <f>+"INSERT INTO categoria VALUES ("&amp;G658&amp;",'"&amp;I658&amp;"','"&amp;J658&amp;"','"&amp;K658&amp;"',"&amp;E658&amp;");"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59" spans="1:13" ht="30.6" x14ac:dyDescent="0.3">
      <c r="A659" s="12">
        <f>+A653</f>
        <v>22</v>
      </c>
      <c r="B659" s="8" t="str">
        <f>+VLOOKUP(A659,Industria[],2,0)</f>
        <v>Sociedad</v>
      </c>
      <c r="C659" s="12">
        <f>+C653</f>
        <v>2201</v>
      </c>
      <c r="D659" s="8" t="str">
        <f>+VLOOKUP(C659,Sector[[Id_sector]:[Codigo]],3,0)</f>
        <v>Delincuencia y aplicación de la ley</v>
      </c>
      <c r="E659" s="12">
        <f>+IF(H659=1,E653+1,E653)</f>
        <v>220103</v>
      </c>
      <c r="F659" s="8" t="str">
        <f>+VLOOKUP(E659,Productos[[Id_producto]:[Codigo]],3,0)</f>
        <v>Delitos Económicos</v>
      </c>
      <c r="G659" s="13">
        <f t="shared" si="93"/>
        <v>220103001</v>
      </c>
      <c r="H659" s="7">
        <v>1</v>
      </c>
      <c r="I659" s="8" t="s">
        <v>1035</v>
      </c>
      <c r="J659" s="37" t="str">
        <f>+Categorias[[#This Row],[Categoría]]&amp;"-"&amp;Categorias[[#This Row],[Id_categoría]]</f>
        <v>Contrabando-220103001</v>
      </c>
      <c r="K659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59" s="9" t="str">
        <f t="shared" si="94"/>
        <v>220103001contrabando</v>
      </c>
      <c r="M659" s="39" t="str">
        <f t="shared" si="95"/>
        <v>INSERT INTO categoria VALUES (220103001,'Contrabando','Contrabando-220103001','Contrabando-220103001 | Prod: Económico-220103 | Sector: Delincuencia | Industria: SOCIEDAD - 22',220103);</v>
      </c>
    </row>
    <row r="660" spans="1:13" ht="30.6" x14ac:dyDescent="0.3">
      <c r="A660" s="12">
        <f t="shared" si="90"/>
        <v>22</v>
      </c>
      <c r="B660" s="8" t="str">
        <f>+VLOOKUP(A660,Industria[],2,0)</f>
        <v>Sociedad</v>
      </c>
      <c r="C660" s="12">
        <f t="shared" si="91"/>
        <v>2201</v>
      </c>
      <c r="D660" s="8" t="str">
        <f>+VLOOKUP(C660,Sector[[Id_sector]:[Codigo]],3,0)</f>
        <v>Delincuencia y aplicación de la ley</v>
      </c>
      <c r="E660" s="12">
        <f t="shared" si="92"/>
        <v>220103</v>
      </c>
      <c r="F660" s="8" t="str">
        <f>+VLOOKUP(E660,Productos[[Id_producto]:[Codigo]],3,0)</f>
        <v>Delitos Económicos</v>
      </c>
      <c r="G660" s="13">
        <f t="shared" si="93"/>
        <v>220103002</v>
      </c>
      <c r="H660" s="7">
        <v>2</v>
      </c>
      <c r="I660" s="8" t="s">
        <v>1036</v>
      </c>
      <c r="J660" s="37" t="str">
        <f>+Categorias[[#This Row],[Categoría]]&amp;"-"&amp;Categorias[[#This Row],[Id_categoría]]</f>
        <v>Pirateria-220103002</v>
      </c>
      <c r="K660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60" s="9" t="str">
        <f t="shared" si="94"/>
        <v>220103002pirateria</v>
      </c>
      <c r="M660" s="39" t="str">
        <f t="shared" si="95"/>
        <v>INSERT INTO categoria VALUES (220103002,'Pirateria','Pirateria-220103002','Pirateria-220103002 | Prod: Económico-220103 | Sector: Delincuencia | Industria: SOCIEDAD - 22',220103);</v>
      </c>
    </row>
    <row r="661" spans="1:13" ht="40.799999999999997" x14ac:dyDescent="0.3">
      <c r="A661" s="12">
        <f t="shared" si="90"/>
        <v>22</v>
      </c>
      <c r="B661" s="8" t="str">
        <f>+VLOOKUP(A661,Industria[],2,0)</f>
        <v>Sociedad</v>
      </c>
      <c r="C661" s="12">
        <f t="shared" si="91"/>
        <v>2201</v>
      </c>
      <c r="D661" s="8" t="str">
        <f>+VLOOKUP(C661,Sector[[Id_sector]:[Codigo]],3,0)</f>
        <v>Delincuencia y aplicación de la ley</v>
      </c>
      <c r="E661" s="12">
        <f t="shared" si="92"/>
        <v>220103</v>
      </c>
      <c r="F661" s="8" t="str">
        <f>+VLOOKUP(E661,Productos[[Id_producto]:[Codigo]],3,0)</f>
        <v>Delitos Económicos</v>
      </c>
      <c r="G661" s="13">
        <f t="shared" si="93"/>
        <v>220103003</v>
      </c>
      <c r="H661" s="7">
        <v>3</v>
      </c>
      <c r="I661" s="8" t="s">
        <v>1037</v>
      </c>
      <c r="J661" s="37" t="str">
        <f>+Categorias[[#This Row],[Categoría]]&amp;"-"&amp;Categorias[[#This Row],[Id_categoría]]</f>
        <v>Sabotaje (Informático)-220103003</v>
      </c>
      <c r="K661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61" s="9" t="str">
        <f t="shared" si="94"/>
        <v>220103003sabotaje_(informatico)</v>
      </c>
      <c r="M661" s="39" t="str">
        <f t="shared" si="95"/>
        <v>INSERT INTO categoria VALUES (220103003,'Sabotaje (Informático)','Sabotaje (Informático)-220103003','Sabotaje (Informático)-220103003 | Prod: Económico-220103 | Sector: Delincuencia | Industria: SOCIEDAD - 22',220103);</v>
      </c>
    </row>
    <row r="662" spans="1:13" ht="30.6" x14ac:dyDescent="0.3">
      <c r="A662" s="12">
        <f t="shared" si="90"/>
        <v>22</v>
      </c>
      <c r="B662" s="8" t="str">
        <f>+VLOOKUP(A662,Industria[],2,0)</f>
        <v>Sociedad</v>
      </c>
      <c r="C662" s="12">
        <f t="shared" si="91"/>
        <v>2201</v>
      </c>
      <c r="D662" s="8" t="str">
        <f>+VLOOKUP(C662,Sector[[Id_sector]:[Codigo]],3,0)</f>
        <v>Delincuencia y aplicación de la ley</v>
      </c>
      <c r="E662" s="12">
        <f t="shared" si="92"/>
        <v>220103</v>
      </c>
      <c r="F662" s="8" t="str">
        <f>+VLOOKUP(E662,Productos[[Id_producto]:[Codigo]],3,0)</f>
        <v>Delitos Económicos</v>
      </c>
      <c r="G662" s="13">
        <f t="shared" si="93"/>
        <v>220103004</v>
      </c>
      <c r="H662" s="7">
        <v>4</v>
      </c>
      <c r="I662" s="8" t="s">
        <v>1038</v>
      </c>
      <c r="J662" s="37" t="str">
        <f>+Categorias[[#This Row],[Categoría]]&amp;"-"&amp;Categorias[[#This Row],[Id_categoría]]</f>
        <v>Espionaje Industrial-220103004</v>
      </c>
      <c r="K662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62" s="9" t="str">
        <f t="shared" si="94"/>
        <v>220103004espionaje_industrial</v>
      </c>
      <c r="M662" s="39" t="str">
        <f t="shared" si="95"/>
        <v>INSERT INTO categoria VALUES (220103004,'Espionaje Industrial','Espionaje Industrial-220103004','Espionaje Industrial-220103004 | Prod: Económico-220103 | Sector: Delincuencia | Industria: SOCIEDAD - 22',220103);</v>
      </c>
    </row>
    <row r="663" spans="1:13" ht="40.799999999999997" x14ac:dyDescent="0.3">
      <c r="A663" s="12">
        <f t="shared" si="90"/>
        <v>22</v>
      </c>
      <c r="B663" s="8" t="str">
        <f>+VLOOKUP(A663,Industria[],2,0)</f>
        <v>Sociedad</v>
      </c>
      <c r="C663" s="12">
        <f t="shared" si="91"/>
        <v>2201</v>
      </c>
      <c r="D663" s="8" t="str">
        <f>+VLOOKUP(C663,Sector[[Id_sector]:[Codigo]],3,0)</f>
        <v>Delincuencia y aplicación de la ley</v>
      </c>
      <c r="E663" s="12">
        <f t="shared" si="92"/>
        <v>220103</v>
      </c>
      <c r="F663" s="8" t="str">
        <f>+VLOOKUP(E663,Productos[[Id_producto]:[Codigo]],3,0)</f>
        <v>Delitos Económicos</v>
      </c>
      <c r="G663" s="13">
        <f t="shared" si="93"/>
        <v>220103005</v>
      </c>
      <c r="H663" s="7">
        <v>5</v>
      </c>
      <c r="I663" s="8" t="s">
        <v>1039</v>
      </c>
      <c r="J663" s="37" t="str">
        <f>+Categorias[[#This Row],[Categoría]]&amp;"-"&amp;Categorias[[#This Row],[Id_categoría]]</f>
        <v>Comercio Clandestino-220103005</v>
      </c>
      <c r="K663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63" s="9" t="str">
        <f t="shared" si="94"/>
        <v>220103005comercio_clandestino</v>
      </c>
      <c r="M663" s="39" t="str">
        <f t="shared" si="95"/>
        <v>INSERT INTO categoria VALUES (220103005,'Comercio Clandestino','Comercio Clandestino-220103005','Comercio Clandestino-220103005 | Prod: Económico-220103 | Sector: Delincuencia | Industria: SOCIEDAD - 22',220103);</v>
      </c>
    </row>
    <row r="664" spans="1:13" ht="40.799999999999997" x14ac:dyDescent="0.3">
      <c r="A664" s="12">
        <f t="shared" si="90"/>
        <v>22</v>
      </c>
      <c r="B664" s="8" t="str">
        <f>+VLOOKUP(A664,Industria[],2,0)</f>
        <v>Sociedad</v>
      </c>
      <c r="C664" s="12">
        <f t="shared" si="91"/>
        <v>2201</v>
      </c>
      <c r="D664" s="8" t="str">
        <f>+VLOOKUP(C664,Sector[[Id_sector]:[Codigo]],3,0)</f>
        <v>Delincuencia y aplicación de la ley</v>
      </c>
      <c r="E664" s="12">
        <f t="shared" si="92"/>
        <v>220103</v>
      </c>
      <c r="F664" s="8" t="str">
        <f>+VLOOKUP(E664,Productos[[Id_producto]:[Codigo]],3,0)</f>
        <v>Delitos Económicos</v>
      </c>
      <c r="G664" s="13">
        <f t="shared" si="93"/>
        <v>220103006</v>
      </c>
      <c r="H664" s="7">
        <v>6</v>
      </c>
      <c r="I664" s="8" t="s">
        <v>1040</v>
      </c>
      <c r="J664" s="37" t="str">
        <f>+Categorias[[#This Row],[Categoría]]&amp;"-"&amp;Categorias[[#This Row],[Id_categoría]]</f>
        <v>Uso Indebido de Tarjeta de Crédito-220103006</v>
      </c>
      <c r="K664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64" s="9" t="str">
        <f t="shared" si="94"/>
        <v>220103006uso_indebido_de_tarjeta_de_credito</v>
      </c>
      <c r="M664" s="39" t="str">
        <f t="shared" si="95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65" spans="1:13" ht="30.6" x14ac:dyDescent="0.3">
      <c r="A665" s="12">
        <f t="shared" si="90"/>
        <v>22</v>
      </c>
      <c r="B665" s="8" t="str">
        <f>+VLOOKUP(A665,Industria[],2,0)</f>
        <v>Sociedad</v>
      </c>
      <c r="C665" s="12">
        <f t="shared" si="91"/>
        <v>2201</v>
      </c>
      <c r="D665" s="8" t="str">
        <f>+VLOOKUP(C665,Sector[[Id_sector]:[Codigo]],3,0)</f>
        <v>Delincuencia y aplicación de la ley</v>
      </c>
      <c r="E665" s="12">
        <f t="shared" si="92"/>
        <v>220103</v>
      </c>
      <c r="F665" s="8" t="str">
        <f>+VLOOKUP(E665,Productos[[Id_producto]:[Codigo]],3,0)</f>
        <v>Delitos Económicos</v>
      </c>
      <c r="G665" s="13">
        <f t="shared" si="93"/>
        <v>220103007</v>
      </c>
      <c r="H665" s="7">
        <v>7</v>
      </c>
      <c r="I665" s="8" t="s">
        <v>1041</v>
      </c>
      <c r="J665" s="37" t="str">
        <f>+Categorias[[#This Row],[Categoría]]&amp;"-"&amp;Categorias[[#This Row],[Id_categoría]]</f>
        <v>Phishing-220103007</v>
      </c>
      <c r="K665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65" s="9" t="str">
        <f t="shared" si="94"/>
        <v>220103007phishing</v>
      </c>
      <c r="M665" s="39" t="str">
        <f t="shared" si="95"/>
        <v>INSERT INTO categoria VALUES (220103007,'Phishing','Phishing-220103007','Phishing-220103007 | Prod: Económico-220103 | Sector: Delincuencia | Industria: SOCIEDAD - 22',220103);</v>
      </c>
    </row>
    <row r="666" spans="1:13" ht="30.6" x14ac:dyDescent="0.3">
      <c r="A666" s="12">
        <f t="shared" si="90"/>
        <v>22</v>
      </c>
      <c r="B666" s="8" t="str">
        <f>+VLOOKUP(A666,Industria[],2,0)</f>
        <v>Sociedad</v>
      </c>
      <c r="C666" s="12">
        <f t="shared" si="91"/>
        <v>2201</v>
      </c>
      <c r="D666" s="8" t="str">
        <f>+VLOOKUP(C666,Sector[[Id_sector]:[Codigo]],3,0)</f>
        <v>Delincuencia y aplicación de la ley</v>
      </c>
      <c r="E666" s="12">
        <f t="shared" si="92"/>
        <v>220103</v>
      </c>
      <c r="F666" s="8" t="str">
        <f>+VLOOKUP(E666,Productos[[Id_producto]:[Codigo]],3,0)</f>
        <v>Delitos Económicos</v>
      </c>
      <c r="G666" s="13">
        <f t="shared" si="93"/>
        <v>220103008</v>
      </c>
      <c r="H666" s="7">
        <v>8</v>
      </c>
      <c r="I666" s="8" t="s">
        <v>1042</v>
      </c>
      <c r="J666" s="37" t="str">
        <f>+Categorias[[#This Row],[Categoría]]&amp;"-"&amp;Categorias[[#This Row],[Id_categoría]]</f>
        <v>Pharming-220103008</v>
      </c>
      <c r="K666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66" s="9" t="str">
        <f t="shared" si="94"/>
        <v>220103008pharming</v>
      </c>
      <c r="M666" s="39" t="str">
        <f t="shared" si="95"/>
        <v>INSERT INTO categoria VALUES (220103008,'Pharming','Pharming-220103008','Pharming-220103008 | Prod: Económico-220103 | Sector: Delincuencia | Industria: SOCIEDAD - 22',220103);</v>
      </c>
    </row>
    <row r="667" spans="1:13" ht="30.6" x14ac:dyDescent="0.3">
      <c r="A667" s="12">
        <f t="shared" si="90"/>
        <v>22</v>
      </c>
      <c r="B667" s="8" t="str">
        <f>+VLOOKUP(A667,Industria[],2,0)</f>
        <v>Sociedad</v>
      </c>
      <c r="C667" s="12">
        <f t="shared" si="91"/>
        <v>2201</v>
      </c>
      <c r="D667" s="8" t="str">
        <f>+VLOOKUP(C667,Sector[[Id_sector]:[Codigo]],3,0)</f>
        <v>Delincuencia y aplicación de la ley</v>
      </c>
      <c r="E667" s="12">
        <f t="shared" si="92"/>
        <v>220103</v>
      </c>
      <c r="F667" s="8" t="str">
        <f>+VLOOKUP(E667,Productos[[Id_producto]:[Codigo]],3,0)</f>
        <v>Delitos Económicos</v>
      </c>
      <c r="G667" s="13">
        <f t="shared" si="93"/>
        <v>220103009</v>
      </c>
      <c r="H667" s="7">
        <v>9</v>
      </c>
      <c r="I667" s="8" t="s">
        <v>1043</v>
      </c>
      <c r="J667" s="37" t="str">
        <f>+Categorias[[#This Row],[Categoría]]&amp;"-"&amp;Categorias[[#This Row],[Id_categoría]]</f>
        <v>Extorción-220103009</v>
      </c>
      <c r="K667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67" s="9" t="str">
        <f t="shared" si="94"/>
        <v>220103009extorcion</v>
      </c>
      <c r="M667" s="39" t="str">
        <f t="shared" si="95"/>
        <v>INSERT INTO categoria VALUES (220103009,'Extorción','Extorción-220103009','Extorción-220103009 | Prod: Económico-220103 | Sector: Delincuencia | Industria: SOCIEDAD - 22',220103);</v>
      </c>
    </row>
    <row r="668" spans="1:13" ht="40.799999999999997" x14ac:dyDescent="0.3">
      <c r="A668" s="12">
        <f>+A667</f>
        <v>22</v>
      </c>
      <c r="B668" s="8" t="str">
        <f>+VLOOKUP(A668,Industria[],2,0)</f>
        <v>Sociedad</v>
      </c>
      <c r="C668" s="12">
        <f>+C667</f>
        <v>2201</v>
      </c>
      <c r="D668" s="8" t="str">
        <f>+VLOOKUP(C668,Sector[[Id_sector]:[Codigo]],3,0)</f>
        <v>Delincuencia y aplicación de la ley</v>
      </c>
      <c r="E668" s="12">
        <f>+IF(H668=1,E667+1,E667)</f>
        <v>220103</v>
      </c>
      <c r="F668" s="8" t="str">
        <f>+VLOOKUP(E668,Productos[[Id_producto]:[Codigo]],3,0)</f>
        <v>Delitos Económicos</v>
      </c>
      <c r="G668" s="13">
        <f t="shared" ref="G668:G699" si="96">+E668*1000+H668</f>
        <v>220103010</v>
      </c>
      <c r="H668" s="7">
        <v>10</v>
      </c>
      <c r="I668" s="8" t="s">
        <v>1044</v>
      </c>
      <c r="J668" s="37" t="str">
        <f>+Categorias[[#This Row],[Categoría]]&amp;"-"&amp;Categorias[[#This Row],[Id_categoría]]</f>
        <v>Abuso De Firma En Blanco-220103010</v>
      </c>
      <c r="K668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68" s="9" t="str">
        <f t="shared" ref="L668:L699" si="97">+SUBSTITUTE(G668&amp;LOWER(SUBSTITUTE( SUBSTITUTE( SUBSTITUTE( SUBSTITUTE( SUBSTITUTE( SUBSTITUTE( SUBSTITUTE( SUBSTITUTE( SUBSTITUTE( SUBSTITUTE(I668, "á", "a"), "é", "e"), "í", "i"), "ó", "o"), "ú", "u"), "Á", "A"), "É", "E"), "Í", "I"), "Ó", "O"), "Ú", "U"))," ","_")</f>
        <v>220103010abuso_de_firma_en_blanco</v>
      </c>
      <c r="M668" s="39" t="str">
        <f t="shared" ref="M668:M699" si="98">+"INSERT INTO categoria VALUES ("&amp;G668&amp;",'"&amp;I668&amp;"','"&amp;J668&amp;"','"&amp;K668&amp;"',"&amp;E668&amp;");"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69" spans="1:13" ht="40.799999999999997" x14ac:dyDescent="0.3">
      <c r="A669" s="12">
        <f>+A667</f>
        <v>22</v>
      </c>
      <c r="B669" s="8" t="str">
        <f>+VLOOKUP(A669,Industria[],2,0)</f>
        <v>Sociedad</v>
      </c>
      <c r="C669" s="12">
        <f>+C667</f>
        <v>2201</v>
      </c>
      <c r="D669" s="8" t="str">
        <f>+VLOOKUP(C669,Sector[[Id_sector]:[Codigo]],3,0)</f>
        <v>Delincuencia y aplicación de la ley</v>
      </c>
      <c r="E669" s="12">
        <f>+IF(H669=1,E667+1,E667)</f>
        <v>220103</v>
      </c>
      <c r="F669" s="8" t="str">
        <f>+VLOOKUP(E669,Productos[[Id_producto]:[Codigo]],3,0)</f>
        <v>Delitos Económicos</v>
      </c>
      <c r="G669" s="13">
        <f t="shared" si="96"/>
        <v>220103011</v>
      </c>
      <c r="H669" s="7">
        <v>11</v>
      </c>
      <c r="I669" s="8" t="s">
        <v>1045</v>
      </c>
      <c r="J669" s="37" t="str">
        <f>+Categorias[[#This Row],[Categoría]]&amp;"-"&amp;Categorias[[#This Row],[Id_categoría]]</f>
        <v>Alteracion Fraudulenta De Precios-220103011</v>
      </c>
      <c r="K669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69" s="9" t="str">
        <f t="shared" si="97"/>
        <v>220103011alteracion_fraudulenta_de_precios</v>
      </c>
      <c r="M669" s="39" t="str">
        <f t="shared" si="98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70" spans="1:13" ht="51" x14ac:dyDescent="0.3">
      <c r="A670" s="12">
        <f>+A667</f>
        <v>22</v>
      </c>
      <c r="B670" s="8" t="str">
        <f>+VLOOKUP(A670,Industria[],2,0)</f>
        <v>Sociedad</v>
      </c>
      <c r="C670" s="12">
        <f>+C667</f>
        <v>2201</v>
      </c>
      <c r="D670" s="8" t="str">
        <f>+VLOOKUP(C670,Sector[[Id_sector]:[Codigo]],3,0)</f>
        <v>Delincuencia y aplicación de la ley</v>
      </c>
      <c r="E670" s="12">
        <f>+IF(H670=1,E667+1,E667)</f>
        <v>220103</v>
      </c>
      <c r="F670" s="8" t="str">
        <f>+VLOOKUP(E670,Productos[[Id_producto]:[Codigo]],3,0)</f>
        <v>Delitos Económicos</v>
      </c>
      <c r="G670" s="13">
        <f t="shared" si="96"/>
        <v>220103012</v>
      </c>
      <c r="H670" s="7">
        <v>12</v>
      </c>
      <c r="I670" s="8" t="s">
        <v>1046</v>
      </c>
      <c r="J670" s="37" t="str">
        <f>+Categorias[[#This Row],[Categoría]]&amp;"-"&amp;Categorias[[#This Row],[Id_categoría]]</f>
        <v>Cohecho O Soborno Cometido Por Particular-220103012</v>
      </c>
      <c r="K670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70" s="9" t="str">
        <f t="shared" si="97"/>
        <v>220103012cohecho_o_soborno_cometido_por_particular</v>
      </c>
      <c r="M670" s="39" t="str">
        <f t="shared" si="98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71" spans="1:13" ht="51" x14ac:dyDescent="0.3">
      <c r="A671" s="12">
        <f>+A667</f>
        <v>22</v>
      </c>
      <c r="B671" s="8" t="str">
        <f>+VLOOKUP(A671,Industria[],2,0)</f>
        <v>Sociedad</v>
      </c>
      <c r="C671" s="12">
        <f>+C667</f>
        <v>2201</v>
      </c>
      <c r="D671" s="8" t="str">
        <f>+VLOOKUP(C671,Sector[[Id_sector]:[Codigo]],3,0)</f>
        <v>Delincuencia y aplicación de la ley</v>
      </c>
      <c r="E671" s="12">
        <f>+IF(H671=1,E667+1,E667)</f>
        <v>220103</v>
      </c>
      <c r="F671" s="8" t="str">
        <f>+VLOOKUP(E671,Productos[[Id_producto]:[Codigo]],3,0)</f>
        <v>Delitos Económicos</v>
      </c>
      <c r="G671" s="13">
        <f t="shared" si="96"/>
        <v>220103013</v>
      </c>
      <c r="H671" s="7">
        <v>13</v>
      </c>
      <c r="I671" s="8" t="s">
        <v>1047</v>
      </c>
      <c r="J671" s="37" t="str">
        <f>+Categorias[[#This Row],[Categoría]]&amp;"-"&amp;Categorias[[#This Row],[Id_categoría]]</f>
        <v>Delitos Contenidos En Leyes De Prenda Especiales Ley 20.190-220103013</v>
      </c>
      <c r="K671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71" s="9" t="str">
        <f t="shared" si="97"/>
        <v>220103013delitos_contenidos_en_leyes_de_prenda_especiales_ley_20.190</v>
      </c>
      <c r="M671" s="39" t="str">
        <f t="shared" si="98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72" spans="1:13" ht="30.6" x14ac:dyDescent="0.3">
      <c r="A672" s="12">
        <f>+A667</f>
        <v>22</v>
      </c>
      <c r="B672" s="8" t="str">
        <f>+VLOOKUP(A672,Industria[],2,0)</f>
        <v>Sociedad</v>
      </c>
      <c r="C672" s="12">
        <f>+C667</f>
        <v>2201</v>
      </c>
      <c r="D672" s="8" t="str">
        <f>+VLOOKUP(C672,Sector[[Id_sector]:[Codigo]],3,0)</f>
        <v>Delincuencia y aplicación de la ley</v>
      </c>
      <c r="E672" s="12">
        <f>+IF(H672=1,E667+1,E667)</f>
        <v>220103</v>
      </c>
      <c r="F672" s="8" t="str">
        <f>+VLOOKUP(E672,Productos[[Id_producto]:[Codigo]],3,0)</f>
        <v>Delitos Económicos</v>
      </c>
      <c r="G672" s="13">
        <f t="shared" si="96"/>
        <v>220103014</v>
      </c>
      <c r="H672" s="7">
        <v>14</v>
      </c>
      <c r="I672" s="8" t="s">
        <v>1048</v>
      </c>
      <c r="J672" s="37" t="str">
        <f>+Categorias[[#This Row],[Categoría]]&amp;"-"&amp;Categorias[[#This Row],[Id_categoría]]</f>
        <v>Depositario Alzado-220103014</v>
      </c>
      <c r="K672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72" s="9" t="str">
        <f t="shared" si="97"/>
        <v>220103014depositario_alzado</v>
      </c>
      <c r="M672" s="39" t="str">
        <f t="shared" si="98"/>
        <v>INSERT INTO categoria VALUES (220103014,'Depositario Alzado','Depositario Alzado-220103014','Depositario Alzado-220103014 | Prod: Económico-220103 | Sector: Delincuencia | Industria: SOCIEDAD - 22',220103);</v>
      </c>
    </row>
    <row r="673" spans="1:13" ht="61.2" x14ac:dyDescent="0.3">
      <c r="A673" s="12">
        <f>+A667</f>
        <v>22</v>
      </c>
      <c r="B673" s="8" t="str">
        <f>+VLOOKUP(A673,Industria[],2,0)</f>
        <v>Sociedad</v>
      </c>
      <c r="C673" s="12">
        <f>+C667</f>
        <v>2201</v>
      </c>
      <c r="D673" s="8" t="str">
        <f>+VLOOKUP(C673,Sector[[Id_sector]:[Codigo]],3,0)</f>
        <v>Delincuencia y aplicación de la ley</v>
      </c>
      <c r="E673" s="12">
        <f>+IF(H673=1,E667+1,E667)</f>
        <v>220103</v>
      </c>
      <c r="F673" s="8" t="str">
        <f>+VLOOKUP(E673,Productos[[Id_producto]:[Codigo]],3,0)</f>
        <v>Delitos Económicos</v>
      </c>
      <c r="G673" s="13">
        <f t="shared" si="96"/>
        <v>220103015</v>
      </c>
      <c r="H673" s="7">
        <v>15</v>
      </c>
      <c r="I673" s="8" t="s">
        <v>1049</v>
      </c>
      <c r="J673" s="37" t="str">
        <f>+Categorias[[#This Row],[Categoría]]&amp;"-"&amp;Categorias[[#This Row],[Id_categoría]]</f>
        <v>Deudor, Gerente, Director, Administrador o Representante Actúen en Perjuicio de Acreedor-220103015</v>
      </c>
      <c r="K673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73" s="9" t="str">
        <f t="shared" si="97"/>
        <v>220103015deudor,_gerente,_director,_administrador_o_representante_actuen_en_perjuicio_de_acreedor</v>
      </c>
      <c r="M673" s="39" t="str">
        <f t="shared" si="98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74" spans="1:13" ht="40.799999999999997" x14ac:dyDescent="0.3">
      <c r="A674" s="12">
        <f>+A667</f>
        <v>22</v>
      </c>
      <c r="B674" s="8" t="str">
        <f>+VLOOKUP(A674,Industria[],2,0)</f>
        <v>Sociedad</v>
      </c>
      <c r="C674" s="12">
        <f>+C667</f>
        <v>2201</v>
      </c>
      <c r="D674" s="8" t="str">
        <f>+VLOOKUP(C674,Sector[[Id_sector]:[Codigo]],3,0)</f>
        <v>Delincuencia y aplicación de la ley</v>
      </c>
      <c r="E674" s="12">
        <f>+IF(H674=1,E667+1,E667)</f>
        <v>220103</v>
      </c>
      <c r="F674" s="8" t="str">
        <f>+VLOOKUP(E674,Productos[[Id_producto]:[Codigo]],3,0)</f>
        <v>Delitos Económicos</v>
      </c>
      <c r="G674" s="13">
        <f t="shared" si="96"/>
        <v>220103016</v>
      </c>
      <c r="H674" s="7">
        <v>16</v>
      </c>
      <c r="I674" s="8" t="s">
        <v>1050</v>
      </c>
      <c r="J674" s="37" t="str">
        <f>+Categorias[[#This Row],[Categoría]]&amp;"-"&amp;Categorias[[#This Row],[Id_categoría]]</f>
        <v>Ejercicio Ilegal De La Profesión-220103016</v>
      </c>
      <c r="K674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74" s="9" t="str">
        <f t="shared" si="97"/>
        <v>220103016ejercicio_ilegal_de_la_profesion</v>
      </c>
      <c r="M674" s="39" t="str">
        <f t="shared" si="98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75" spans="1:13" ht="40.799999999999997" x14ac:dyDescent="0.3">
      <c r="A675" s="12">
        <f>+A667</f>
        <v>22</v>
      </c>
      <c r="B675" s="8" t="str">
        <f>+VLOOKUP(A675,Industria[],2,0)</f>
        <v>Sociedad</v>
      </c>
      <c r="C675" s="12">
        <f>+C667</f>
        <v>2201</v>
      </c>
      <c r="D675" s="8" t="str">
        <f>+VLOOKUP(C675,Sector[[Id_sector]:[Codigo]],3,0)</f>
        <v>Delincuencia y aplicación de la ley</v>
      </c>
      <c r="E675" s="12">
        <f>+IF(H675=1,E667+1,E667)</f>
        <v>220103</v>
      </c>
      <c r="F675" s="8" t="str">
        <f>+VLOOKUP(E675,Productos[[Id_producto]:[Codigo]],3,0)</f>
        <v>Delitos Económicos</v>
      </c>
      <c r="G675" s="13">
        <f t="shared" si="96"/>
        <v>220103017</v>
      </c>
      <c r="H675" s="7">
        <v>17</v>
      </c>
      <c r="I675" s="8" t="s">
        <v>1051</v>
      </c>
      <c r="J675" s="37" t="str">
        <f>+Categorias[[#This Row],[Categoría]]&amp;"-"&amp;Categorias[[#This Row],[Id_categoría]]</f>
        <v>Enriquecimiento Ilícito-220103017</v>
      </c>
      <c r="K675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75" s="9" t="str">
        <f t="shared" si="97"/>
        <v>220103017enriquecimiento_ilicito</v>
      </c>
      <c r="M675" s="39" t="str">
        <f t="shared" si="98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76" spans="1:13" ht="30.6" x14ac:dyDescent="0.3">
      <c r="A676" s="12">
        <f>+A667</f>
        <v>22</v>
      </c>
      <c r="B676" s="8" t="str">
        <f>+VLOOKUP(A676,Industria[],2,0)</f>
        <v>Sociedad</v>
      </c>
      <c r="C676" s="12">
        <f>+C667</f>
        <v>2201</v>
      </c>
      <c r="D676" s="8" t="str">
        <f>+VLOOKUP(C676,Sector[[Id_sector]:[Codigo]],3,0)</f>
        <v>Delincuencia y aplicación de la ley</v>
      </c>
      <c r="E676" s="12">
        <f>+IF(H676=1,E667+1,E667)</f>
        <v>220103</v>
      </c>
      <c r="F676" s="8" t="str">
        <f>+VLOOKUP(E676,Productos[[Id_producto]:[Codigo]],3,0)</f>
        <v>Delitos Económicos</v>
      </c>
      <c r="G676" s="13">
        <f t="shared" si="96"/>
        <v>220103018</v>
      </c>
      <c r="H676" s="7">
        <v>18</v>
      </c>
      <c r="I676" s="8" t="s">
        <v>1052</v>
      </c>
      <c r="J676" s="37" t="str">
        <f>+Categorias[[#This Row],[Categoría]]&amp;"-"&amp;Categorias[[#This Row],[Id_categoría]]</f>
        <v>Estafa (Sólo Crimen)-220103018</v>
      </c>
      <c r="K676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76" s="9" t="str">
        <f t="shared" si="97"/>
        <v>220103018estafa_(solo_crimen)</v>
      </c>
      <c r="M676" s="39" t="str">
        <f t="shared" si="98"/>
        <v>INSERT INTO categoria VALUES (220103018,'Estafa (Sólo Crimen)','Estafa (Sólo Crimen)-220103018','Estafa (Sólo Crimen)-220103018 | Prod: Económico-220103 | Sector: Delincuencia | Industria: SOCIEDAD - 22',220103);</v>
      </c>
    </row>
    <row r="677" spans="1:13" ht="51" x14ac:dyDescent="0.3">
      <c r="A677" s="12">
        <f>+A667</f>
        <v>22</v>
      </c>
      <c r="B677" s="8" t="str">
        <f>+VLOOKUP(A677,Industria[],2,0)</f>
        <v>Sociedad</v>
      </c>
      <c r="C677" s="12">
        <f>+C667</f>
        <v>2201</v>
      </c>
      <c r="D677" s="8" t="str">
        <f>+VLOOKUP(C677,Sector[[Id_sector]:[Codigo]],3,0)</f>
        <v>Delincuencia y aplicación de la ley</v>
      </c>
      <c r="E677" s="12">
        <f>+IF(H677=1,E667+1,E667)</f>
        <v>220103</v>
      </c>
      <c r="F677" s="8" t="str">
        <f>+VLOOKUP(E677,Productos[[Id_producto]:[Codigo]],3,0)</f>
        <v>Delitos Económicos</v>
      </c>
      <c r="G677" s="13">
        <f t="shared" si="96"/>
        <v>220103019</v>
      </c>
      <c r="H677" s="7">
        <v>19</v>
      </c>
      <c r="I677" s="8" t="s">
        <v>1053</v>
      </c>
      <c r="J677" s="37" t="str">
        <f>+Categorias[[#This Row],[Categoría]]&amp;"-"&amp;Categorias[[#This Row],[Id_categoría]]</f>
        <v>Estafas Y Otras Defraudaciones Contra Particulares-220103019</v>
      </c>
      <c r="K677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77" s="9" t="str">
        <f t="shared" si="97"/>
        <v>220103019estafas_y_otras_defraudaciones_contra_particulares</v>
      </c>
      <c r="M677" s="39" t="str">
        <f t="shared" si="98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78" spans="1:13" ht="51" x14ac:dyDescent="0.3">
      <c r="A678" s="12">
        <f>+A667</f>
        <v>22</v>
      </c>
      <c r="B678" s="8" t="str">
        <f>+VLOOKUP(A678,Industria[],2,0)</f>
        <v>Sociedad</v>
      </c>
      <c r="C678" s="12">
        <f>+C667</f>
        <v>2201</v>
      </c>
      <c r="D678" s="8" t="str">
        <f>+VLOOKUP(C678,Sector[[Id_sector]:[Codigo]],3,0)</f>
        <v>Delincuencia y aplicación de la ley</v>
      </c>
      <c r="E678" s="12">
        <f>+IF(H678=1,E667+1,E667)</f>
        <v>220103</v>
      </c>
      <c r="F678" s="8" t="str">
        <f>+VLOOKUP(E678,Productos[[Id_producto]:[Codigo]],3,0)</f>
        <v>Delitos Económicos</v>
      </c>
      <c r="G678" s="13">
        <f t="shared" si="96"/>
        <v>220103020</v>
      </c>
      <c r="H678" s="7">
        <v>20</v>
      </c>
      <c r="I678" s="8" t="s">
        <v>1054</v>
      </c>
      <c r="J678" s="37" t="str">
        <f>+Categorias[[#This Row],[Categoría]]&amp;"-"&amp;Categorias[[#This Row],[Id_categoría]]</f>
        <v>Expendio De Bebidas Alcohólicas A Menores-220103020</v>
      </c>
      <c r="K678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78" s="9" t="str">
        <f t="shared" si="97"/>
        <v>220103020expendio_de_bebidas_alcoholicas_a_menores</v>
      </c>
      <c r="M678" s="39" t="str">
        <f t="shared" si="98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79" spans="1:13" ht="40.799999999999997" x14ac:dyDescent="0.3">
      <c r="A679" s="12">
        <f>+A667</f>
        <v>22</v>
      </c>
      <c r="B679" s="8" t="str">
        <f>+VLOOKUP(A679,Industria[],2,0)</f>
        <v>Sociedad</v>
      </c>
      <c r="C679" s="12">
        <f>+C667</f>
        <v>2201</v>
      </c>
      <c r="D679" s="8" t="str">
        <f>+VLOOKUP(C679,Sector[[Id_sector]:[Codigo]],3,0)</f>
        <v>Delincuencia y aplicación de la ley</v>
      </c>
      <c r="E679" s="12">
        <f>+IF(H679=1,E667+1,E667)</f>
        <v>220103</v>
      </c>
      <c r="F679" s="8" t="str">
        <f>+VLOOKUP(E679,Productos[[Id_producto]:[Codigo]],3,0)</f>
        <v>Delitos Económicos</v>
      </c>
      <c r="G679" s="13">
        <f t="shared" si="96"/>
        <v>220103021</v>
      </c>
      <c r="H679" s="7">
        <v>21</v>
      </c>
      <c r="I679" s="8" t="s">
        <v>1055</v>
      </c>
      <c r="J679" s="37" t="str">
        <f>+Categorias[[#This Row],[Categoría]]&amp;"-"&amp;Categorias[[#This Row],[Id_categoría]]</f>
        <v>Fingimiento De Cargos O Profesiones-220103021</v>
      </c>
      <c r="K679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79" s="9" t="str">
        <f t="shared" si="97"/>
        <v>220103021fingimiento_de_cargos_o_profesiones</v>
      </c>
      <c r="M679" s="39" t="str">
        <f t="shared" si="98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80" spans="1:13" ht="40.799999999999997" x14ac:dyDescent="0.3">
      <c r="A680" s="12">
        <f>+A667</f>
        <v>22</v>
      </c>
      <c r="B680" s="8" t="str">
        <f>+VLOOKUP(A680,Industria[],2,0)</f>
        <v>Sociedad</v>
      </c>
      <c r="C680" s="12">
        <f>+C667</f>
        <v>2201</v>
      </c>
      <c r="D680" s="8" t="str">
        <f>+VLOOKUP(C680,Sector[[Id_sector]:[Codigo]],3,0)</f>
        <v>Delincuencia y aplicación de la ley</v>
      </c>
      <c r="E680" s="12">
        <f>+IF(H680=1,E667+1,E667)</f>
        <v>220103</v>
      </c>
      <c r="F680" s="8" t="str">
        <f>+VLOOKUP(E680,Productos[[Id_producto]:[Codigo]],3,0)</f>
        <v>Delitos Económicos</v>
      </c>
      <c r="G680" s="13">
        <f t="shared" si="96"/>
        <v>220103022</v>
      </c>
      <c r="H680" s="7">
        <v>22</v>
      </c>
      <c r="I680" s="8" t="s">
        <v>1056</v>
      </c>
      <c r="J680" s="37" t="str">
        <f>+Categorias[[#This Row],[Categoría]]&amp;"-"&amp;Categorias[[#This Row],[Id_categoría]]</f>
        <v>Fraude De Subvenciones-220103022</v>
      </c>
      <c r="K680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80" s="9" t="str">
        <f t="shared" si="97"/>
        <v>220103022fraude_de_subvenciones</v>
      </c>
      <c r="M680" s="39" t="str">
        <f t="shared" si="98"/>
        <v>INSERT INTO categoria VALUES (220103022,'Fraude De Subvenciones','Fraude De Subvenciones-220103022','Fraude De Subvenciones-220103022 | Prod: Económico-220103 | Sector: Delincuencia | Industria: SOCIEDAD - 22',220103);</v>
      </c>
    </row>
    <row r="681" spans="1:13" ht="40.799999999999997" x14ac:dyDescent="0.3">
      <c r="A681" s="12">
        <f>+A667</f>
        <v>22</v>
      </c>
      <c r="B681" s="8" t="str">
        <f>+VLOOKUP(A681,Industria[],2,0)</f>
        <v>Sociedad</v>
      </c>
      <c r="C681" s="12">
        <f>+C667</f>
        <v>2201</v>
      </c>
      <c r="D681" s="8" t="str">
        <f>+VLOOKUP(C681,Sector[[Id_sector]:[Codigo]],3,0)</f>
        <v>Delincuencia y aplicación de la ley</v>
      </c>
      <c r="E681" s="12">
        <f>+IF(H681=1,E667+1,E667)</f>
        <v>220103</v>
      </c>
      <c r="F681" s="8" t="str">
        <f>+VLOOKUP(E681,Productos[[Id_producto]:[Codigo]],3,0)</f>
        <v>Delitos Económicos</v>
      </c>
      <c r="G681" s="13">
        <f t="shared" si="96"/>
        <v>220103023</v>
      </c>
      <c r="H681" s="7">
        <v>23</v>
      </c>
      <c r="I681" s="8" t="s">
        <v>1057</v>
      </c>
      <c r="J681" s="37" t="str">
        <f>+Categorias[[#This Row],[Categoría]]&amp;"-"&amp;Categorias[[#This Row],[Id_categoría]]</f>
        <v>Fraudes Al Fisco Y Organismos Del Estado-220103023</v>
      </c>
      <c r="K681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81" s="9" t="str">
        <f t="shared" si="97"/>
        <v>220103023fraudes_al_fisco_y_organismos_del_estado</v>
      </c>
      <c r="M681" s="39" t="str">
        <f t="shared" si="98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82" spans="1:13" ht="40.799999999999997" x14ac:dyDescent="0.3">
      <c r="A682" s="12">
        <f>+A667</f>
        <v>22</v>
      </c>
      <c r="B682" s="8" t="str">
        <f>+VLOOKUP(A682,Industria[],2,0)</f>
        <v>Sociedad</v>
      </c>
      <c r="C682" s="12">
        <f>+C667</f>
        <v>2201</v>
      </c>
      <c r="D682" s="8" t="str">
        <f>+VLOOKUP(C682,Sector[[Id_sector]:[Codigo]],3,0)</f>
        <v>Delincuencia y aplicación de la ley</v>
      </c>
      <c r="E682" s="12">
        <f>+IF(H682=1,E667+1,E667)</f>
        <v>220103</v>
      </c>
      <c r="F682" s="8" t="str">
        <f>+VLOOKUP(E682,Productos[[Id_producto]:[Codigo]],3,0)</f>
        <v>Delitos Económicos</v>
      </c>
      <c r="G682" s="13">
        <f t="shared" si="96"/>
        <v>220103024</v>
      </c>
      <c r="H682" s="7">
        <v>24</v>
      </c>
      <c r="I682" s="8" t="s">
        <v>1058</v>
      </c>
      <c r="J682" s="37" t="str">
        <f>+Categorias[[#This Row],[Categoría]]&amp;"-"&amp;Categorias[[#This Row],[Id_categoría]]</f>
        <v>Giro Doloso De Cheques-220103024</v>
      </c>
      <c r="K682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82" s="9" t="str">
        <f t="shared" si="97"/>
        <v>220103024giro_doloso_de_cheques</v>
      </c>
      <c r="M682" s="39" t="str">
        <f t="shared" si="98"/>
        <v>INSERT INTO categoria VALUES (220103024,'Giro Doloso De Cheques','Giro Doloso De Cheques-220103024','Giro Doloso De Cheques-220103024 | Prod: Económico-220103 | Sector: Delincuencia | Industria: SOCIEDAD - 22',220103);</v>
      </c>
    </row>
    <row r="683" spans="1:13" ht="40.799999999999997" x14ac:dyDescent="0.3">
      <c r="A683" s="12">
        <f>+A667</f>
        <v>22</v>
      </c>
      <c r="B683" s="8" t="str">
        <f>+VLOOKUP(A683,Industria[],2,0)</f>
        <v>Sociedad</v>
      </c>
      <c r="C683" s="12">
        <f>+C667</f>
        <v>2201</v>
      </c>
      <c r="D683" s="8" t="str">
        <f>+VLOOKUP(C683,Sector[[Id_sector]:[Codigo]],3,0)</f>
        <v>Delincuencia y aplicación de la ley</v>
      </c>
      <c r="E683" s="12">
        <f>+IF(H683=1,E667+1,E667)</f>
        <v>220103</v>
      </c>
      <c r="F683" s="8" t="str">
        <f>+VLOOKUP(E683,Productos[[Id_producto]:[Codigo]],3,0)</f>
        <v>Delitos Económicos</v>
      </c>
      <c r="G683" s="13">
        <f t="shared" si="96"/>
        <v>220103025</v>
      </c>
      <c r="H683" s="7">
        <v>25</v>
      </c>
      <c r="I683" s="8" t="s">
        <v>1059</v>
      </c>
      <c r="J683" s="37" t="str">
        <f>+Categorias[[#This Row],[Categoría]]&amp;"-"&amp;Categorias[[#This Row],[Id_categoría]]</f>
        <v>Giro Doloso De Cheques (Cuenta Cerrada)-220103025</v>
      </c>
      <c r="K683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83" s="9" t="str">
        <f t="shared" si="97"/>
        <v>220103025giro_doloso_de_cheques_(cuenta_cerrada)</v>
      </c>
      <c r="M683" s="39" t="str">
        <f t="shared" si="98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84" spans="1:13" ht="40.799999999999997" x14ac:dyDescent="0.3">
      <c r="A684" s="12">
        <f>+A667</f>
        <v>22</v>
      </c>
      <c r="B684" s="8" t="str">
        <f>+VLOOKUP(A684,Industria[],2,0)</f>
        <v>Sociedad</v>
      </c>
      <c r="C684" s="12">
        <f>+C667</f>
        <v>2201</v>
      </c>
      <c r="D684" s="8" t="str">
        <f>+VLOOKUP(C684,Sector[[Id_sector]:[Codigo]],3,0)</f>
        <v>Delincuencia y aplicación de la ley</v>
      </c>
      <c r="E684" s="12">
        <f>+IF(H684=1,E667+1,E667)</f>
        <v>220103</v>
      </c>
      <c r="F684" s="8" t="str">
        <f>+VLOOKUP(E684,Productos[[Id_producto]:[Codigo]],3,0)</f>
        <v>Delitos Económicos</v>
      </c>
      <c r="G684" s="13">
        <f t="shared" si="96"/>
        <v>220103026</v>
      </c>
      <c r="H684" s="7">
        <v>26</v>
      </c>
      <c r="I684" s="8" t="s">
        <v>1060</v>
      </c>
      <c r="J684" s="37" t="str">
        <f>+Categorias[[#This Row],[Categoría]]&amp;"-"&amp;Categorias[[#This Row],[Id_categoría]]</f>
        <v>Giro Doloso De Cheques (Falta de Fondos)-220103026</v>
      </c>
      <c r="K684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84" s="9" t="str">
        <f t="shared" si="97"/>
        <v>220103026giro_doloso_de_cheques_(falta_de_fondos)</v>
      </c>
      <c r="M684" s="39" t="str">
        <f t="shared" si="98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85" spans="1:13" ht="40.799999999999997" x14ac:dyDescent="0.3">
      <c r="A685" s="12">
        <f>+A667</f>
        <v>22</v>
      </c>
      <c r="B685" s="8" t="str">
        <f>+VLOOKUP(A685,Industria[],2,0)</f>
        <v>Sociedad</v>
      </c>
      <c r="C685" s="12">
        <f>+C667</f>
        <v>2201</v>
      </c>
      <c r="D685" s="8" t="str">
        <f>+VLOOKUP(C685,Sector[[Id_sector]:[Codigo]],3,0)</f>
        <v>Delincuencia y aplicación de la ley</v>
      </c>
      <c r="E685" s="12">
        <f>+IF(H685=1,E667+1,E667)</f>
        <v>220103</v>
      </c>
      <c r="F685" s="8" t="str">
        <f>+VLOOKUP(E685,Productos[[Id_producto]:[Codigo]],3,0)</f>
        <v>Delitos Económicos</v>
      </c>
      <c r="G685" s="13">
        <f t="shared" si="96"/>
        <v>220103027</v>
      </c>
      <c r="H685" s="7">
        <v>27</v>
      </c>
      <c r="I685" s="8" t="s">
        <v>1061</v>
      </c>
      <c r="J685" s="37" t="str">
        <f>+Categorias[[#This Row],[Categoría]]&amp;"-"&amp;Categorias[[#This Row],[Id_categoría]]</f>
        <v>Giro Doloso De Cheques (Sólo Crimen)-220103027</v>
      </c>
      <c r="K685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85" s="9" t="str">
        <f t="shared" si="97"/>
        <v>220103027giro_doloso_de_cheques_(solo_crimen)</v>
      </c>
      <c r="M685" s="39" t="str">
        <f t="shared" si="98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86" spans="1:13" ht="30.6" x14ac:dyDescent="0.3">
      <c r="A686" s="12">
        <f>+A667</f>
        <v>22</v>
      </c>
      <c r="B686" s="8" t="str">
        <f>+VLOOKUP(A686,Industria[],2,0)</f>
        <v>Sociedad</v>
      </c>
      <c r="C686" s="12">
        <f>+C667</f>
        <v>2201</v>
      </c>
      <c r="D686" s="8" t="str">
        <f>+VLOOKUP(C686,Sector[[Id_sector]:[Codigo]],3,0)</f>
        <v>Delincuencia y aplicación de la ley</v>
      </c>
      <c r="E686" s="12">
        <f>+IF(H686=1,E667+1,E667)</f>
        <v>220103</v>
      </c>
      <c r="F686" s="8" t="str">
        <f>+VLOOKUP(E686,Productos[[Id_producto]:[Codigo]],3,0)</f>
        <v>Delitos Económicos</v>
      </c>
      <c r="G686" s="13">
        <f t="shared" si="96"/>
        <v>220103028</v>
      </c>
      <c r="H686" s="7">
        <v>28</v>
      </c>
      <c r="I686" s="8" t="s">
        <v>1062</v>
      </c>
      <c r="J686" s="37" t="str">
        <f>+Categorias[[#This Row],[Categoría]]&amp;"-"&amp;Categorias[[#This Row],[Id_categoría]]</f>
        <v>Hallazgo De Vehículo-220103028</v>
      </c>
      <c r="K686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86" s="9" t="str">
        <f t="shared" si="97"/>
        <v>220103028hallazgo_de_vehiculo</v>
      </c>
      <c r="M686" s="39" t="str">
        <f t="shared" si="98"/>
        <v>INSERT INTO categoria VALUES (220103028,'Hallazgo De Vehículo','Hallazgo De Vehículo-220103028','Hallazgo De Vehículo-220103028 | Prod: Económico-220103 | Sector: Delincuencia | Industria: SOCIEDAD - 22',220103);</v>
      </c>
    </row>
    <row r="687" spans="1:13" ht="30.6" x14ac:dyDescent="0.3">
      <c r="A687" s="12">
        <f>+A667</f>
        <v>22</v>
      </c>
      <c r="B687" s="8" t="str">
        <f>+VLOOKUP(A687,Industria[],2,0)</f>
        <v>Sociedad</v>
      </c>
      <c r="C687" s="12">
        <f>+C667</f>
        <v>2201</v>
      </c>
      <c r="D687" s="8" t="str">
        <f>+VLOOKUP(C687,Sector[[Id_sector]:[Codigo]],3,0)</f>
        <v>Delincuencia y aplicación de la ley</v>
      </c>
      <c r="E687" s="12">
        <f>+IF(H687=1,E667+1,E667)</f>
        <v>220103</v>
      </c>
      <c r="F687" s="8" t="str">
        <f>+VLOOKUP(E687,Productos[[Id_producto]:[Codigo]],3,0)</f>
        <v>Delitos Económicos</v>
      </c>
      <c r="G687" s="13">
        <f t="shared" si="96"/>
        <v>220103029</v>
      </c>
      <c r="H687" s="7">
        <v>29</v>
      </c>
      <c r="I687" s="8" t="s">
        <v>1063</v>
      </c>
      <c r="J687" s="37" t="str">
        <f>+Categorias[[#This Row],[Categoría]]&amp;"-"&amp;Categorias[[#This Row],[Id_categoría]]</f>
        <v>Hurto Agravado-220103029</v>
      </c>
      <c r="K687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87" s="9" t="str">
        <f t="shared" si="97"/>
        <v>220103029hurto_agravado</v>
      </c>
      <c r="M687" s="39" t="str">
        <f t="shared" si="98"/>
        <v>INSERT INTO categoria VALUES (220103029,'Hurto Agravado','Hurto Agravado-220103029','Hurto Agravado-220103029 | Prod: Económico-220103 | Sector: Delincuencia | Industria: SOCIEDAD - 22',220103);</v>
      </c>
    </row>
    <row r="688" spans="1:13" ht="51" x14ac:dyDescent="0.3">
      <c r="A688" s="12">
        <f>+A667</f>
        <v>22</v>
      </c>
      <c r="B688" s="8" t="str">
        <f>+VLOOKUP(A688,Industria[],2,0)</f>
        <v>Sociedad</v>
      </c>
      <c r="C688" s="12">
        <f>+C667</f>
        <v>2201</v>
      </c>
      <c r="D688" s="8" t="str">
        <f>+VLOOKUP(C688,Sector[[Id_sector]:[Codigo]],3,0)</f>
        <v>Delincuencia y aplicación de la ley</v>
      </c>
      <c r="E688" s="12">
        <f>+IF(H688=1,E667+1,E667)</f>
        <v>220103</v>
      </c>
      <c r="F688" s="8" t="str">
        <f>+VLOOKUP(E688,Productos[[Id_producto]:[Codigo]],3,0)</f>
        <v>Delitos Económicos</v>
      </c>
      <c r="G688" s="13">
        <f t="shared" si="96"/>
        <v>220103030</v>
      </c>
      <c r="H688" s="7">
        <v>30</v>
      </c>
      <c r="I688" s="8" t="s">
        <v>1064</v>
      </c>
      <c r="J688" s="37" t="str">
        <f>+Categorias[[#This Row],[Categoría]]&amp;"-"&amp;Categorias[[#This Row],[Id_categoría]]</f>
        <v>Hurto De Bienes Pertenecientes A Redes De Suministro Público-220103030</v>
      </c>
      <c r="K688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88" s="9" t="str">
        <f t="shared" si="97"/>
        <v>220103030hurto_de_bienes_pertenecientes_a_redes_de_suministro_publico</v>
      </c>
      <c r="M688" s="39" t="str">
        <f t="shared" si="98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89" spans="1:13" ht="30.6" x14ac:dyDescent="0.3">
      <c r="A689" s="12">
        <f>+A667</f>
        <v>22</v>
      </c>
      <c r="B689" s="8" t="str">
        <f>+VLOOKUP(A689,Industria[],2,0)</f>
        <v>Sociedad</v>
      </c>
      <c r="C689" s="12">
        <f>+C667</f>
        <v>2201</v>
      </c>
      <c r="D689" s="8" t="str">
        <f>+VLOOKUP(C689,Sector[[Id_sector]:[Codigo]],3,0)</f>
        <v>Delincuencia y aplicación de la ley</v>
      </c>
      <c r="E689" s="12">
        <f>+IF(H689=1,E667+1,E667)</f>
        <v>220103</v>
      </c>
      <c r="F689" s="8" t="str">
        <f>+VLOOKUP(E689,Productos[[Id_producto]:[Codigo]],3,0)</f>
        <v>Delitos Económicos</v>
      </c>
      <c r="G689" s="13">
        <f t="shared" si="96"/>
        <v>220103031</v>
      </c>
      <c r="H689" s="7">
        <v>31</v>
      </c>
      <c r="I689" s="8" t="s">
        <v>1065</v>
      </c>
      <c r="J689" s="37" t="str">
        <f>+Categorias[[#This Row],[Categoría]]&amp;"-"&amp;Categorias[[#This Row],[Id_categoría]]</f>
        <v>Hurto De Hallazgo-220103031</v>
      </c>
      <c r="K689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89" s="9" t="str">
        <f t="shared" si="97"/>
        <v>220103031hurto_de_hallazgo</v>
      </c>
      <c r="M689" s="39" t="str">
        <f t="shared" si="98"/>
        <v>INSERT INTO categoria VALUES (220103031,'Hurto De Hallazgo','Hurto De Hallazgo-220103031','Hurto De Hallazgo-220103031 | Prod: Económico-220103 | Sector: Delincuencia | Industria: SOCIEDAD - 22',220103);</v>
      </c>
    </row>
    <row r="690" spans="1:13" ht="30.6" x14ac:dyDescent="0.3">
      <c r="A690" s="12">
        <f>+A667</f>
        <v>22</v>
      </c>
      <c r="B690" s="8" t="str">
        <f>+VLOOKUP(A690,Industria[],2,0)</f>
        <v>Sociedad</v>
      </c>
      <c r="C690" s="12">
        <f>+C667</f>
        <v>2201</v>
      </c>
      <c r="D690" s="8" t="str">
        <f>+VLOOKUP(C690,Sector[[Id_sector]:[Codigo]],3,0)</f>
        <v>Delincuencia y aplicación de la ley</v>
      </c>
      <c r="E690" s="12">
        <f>+IF(H690=1,E667+1,E667)</f>
        <v>220103</v>
      </c>
      <c r="F690" s="8" t="str">
        <f>+VLOOKUP(E690,Productos[[Id_producto]:[Codigo]],3,0)</f>
        <v>Delitos Económicos</v>
      </c>
      <c r="G690" s="13">
        <f t="shared" si="96"/>
        <v>220103032</v>
      </c>
      <c r="H690" s="7">
        <v>32</v>
      </c>
      <c r="I690" s="8" t="s">
        <v>1066</v>
      </c>
      <c r="J690" s="37" t="str">
        <f>+Categorias[[#This Row],[Categoría]]&amp;"-"&amp;Categorias[[#This Row],[Id_categoría]]</f>
        <v>Hurto Falta-220103032</v>
      </c>
      <c r="K690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90" s="9" t="str">
        <f t="shared" si="97"/>
        <v>220103032hurto_falta</v>
      </c>
      <c r="M690" s="39" t="str">
        <f t="shared" si="98"/>
        <v>INSERT INTO categoria VALUES (220103032,'Hurto Falta','Hurto Falta-220103032','Hurto Falta-220103032 | Prod: Económico-220103 | Sector: Delincuencia | Industria: SOCIEDAD - 22',220103);</v>
      </c>
    </row>
    <row r="691" spans="1:13" ht="40.799999999999997" x14ac:dyDescent="0.3">
      <c r="A691" s="12">
        <f>+A667</f>
        <v>22</v>
      </c>
      <c r="B691" s="8" t="str">
        <f>+VLOOKUP(A691,Industria[],2,0)</f>
        <v>Sociedad</v>
      </c>
      <c r="C691" s="12">
        <f>+C667</f>
        <v>2201</v>
      </c>
      <c r="D691" s="8" t="str">
        <f>+VLOOKUP(C691,Sector[[Id_sector]:[Codigo]],3,0)</f>
        <v>Delincuencia y aplicación de la ley</v>
      </c>
      <c r="E691" s="12">
        <f>+IF(H691=1,E667+1,E667)</f>
        <v>220103</v>
      </c>
      <c r="F691" s="8" t="str">
        <f>+VLOOKUP(E691,Productos[[Id_producto]:[Codigo]],3,0)</f>
        <v>Delitos Económicos</v>
      </c>
      <c r="G691" s="13">
        <f t="shared" si="96"/>
        <v>220103033</v>
      </c>
      <c r="H691" s="7">
        <v>33</v>
      </c>
      <c r="I691" s="8" t="s">
        <v>1067</v>
      </c>
      <c r="J691" s="37" t="str">
        <f>+Categorias[[#This Row],[Categoría]]&amp;"-"&amp;Categorias[[#This Row],[Id_categoría]]</f>
        <v>Hurto Simple Por Un Valor De 4 a 40 Utm-220103033</v>
      </c>
      <c r="K691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91" s="9" t="str">
        <f t="shared" si="97"/>
        <v>220103033hurto_simple_por_un_valor_de_4_a_40_utm</v>
      </c>
      <c r="M691" s="39" t="str">
        <f t="shared" si="98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92" spans="1:13" ht="51" x14ac:dyDescent="0.3">
      <c r="A692" s="12">
        <f>+A667</f>
        <v>22</v>
      </c>
      <c r="B692" s="8" t="str">
        <f>+VLOOKUP(A692,Industria[],2,0)</f>
        <v>Sociedad</v>
      </c>
      <c r="C692" s="12">
        <f>+C667</f>
        <v>2201</v>
      </c>
      <c r="D692" s="8" t="str">
        <f>+VLOOKUP(C692,Sector[[Id_sector]:[Codigo]],3,0)</f>
        <v>Delincuencia y aplicación de la ley</v>
      </c>
      <c r="E692" s="12">
        <f>+IF(H692=1,E667+1,E667)</f>
        <v>220103</v>
      </c>
      <c r="F692" s="8" t="str">
        <f>+VLOOKUP(E692,Productos[[Id_producto]:[Codigo]],3,0)</f>
        <v>Delitos Económicos</v>
      </c>
      <c r="G692" s="13">
        <f t="shared" si="96"/>
        <v>220103034</v>
      </c>
      <c r="H692" s="7">
        <v>34</v>
      </c>
      <c r="I692" s="8" t="s">
        <v>1068</v>
      </c>
      <c r="J692" s="37" t="str">
        <f>+Categorias[[#This Row],[Categoría]]&amp;"-"&amp;Categorias[[#This Row],[Id_categoría]]</f>
        <v>Hurto Simple Por Un Valor De Media a Menos de a 4 Utm-220103034</v>
      </c>
      <c r="K692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92" s="9" t="str">
        <f t="shared" si="97"/>
        <v>220103034hurto_simple_por_un_valor_de_media_a_menos_de_a_4_utm</v>
      </c>
      <c r="M692" s="39" t="str">
        <f t="shared" si="98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93" spans="1:13" ht="40.799999999999997" x14ac:dyDescent="0.3">
      <c r="A693" s="12">
        <f>+A667</f>
        <v>22</v>
      </c>
      <c r="B693" s="8" t="str">
        <f>+VLOOKUP(A693,Industria[],2,0)</f>
        <v>Sociedad</v>
      </c>
      <c r="C693" s="12">
        <f>+C667</f>
        <v>2201</v>
      </c>
      <c r="D693" s="8" t="str">
        <f>+VLOOKUP(C693,Sector[[Id_sector]:[Codigo]],3,0)</f>
        <v>Delincuencia y aplicación de la ley</v>
      </c>
      <c r="E693" s="12">
        <f>+IF(H693=1,E667+1,E667)</f>
        <v>220103</v>
      </c>
      <c r="F693" s="8" t="str">
        <f>+VLOOKUP(E693,Productos[[Id_producto]:[Codigo]],3,0)</f>
        <v>Delitos Económicos</v>
      </c>
      <c r="G693" s="13">
        <f t="shared" si="96"/>
        <v>220103035</v>
      </c>
      <c r="H693" s="7">
        <v>35</v>
      </c>
      <c r="I693" s="8" t="s">
        <v>1069</v>
      </c>
      <c r="J693" s="37" t="str">
        <f>+Categorias[[#This Row],[Categoría]]&amp;"-"&amp;Categorias[[#This Row],[Id_categoría]]</f>
        <v>Hurto Simple Por Un Valor Sobre 40 Utm-220103035</v>
      </c>
      <c r="K693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93" s="9" t="str">
        <f t="shared" si="97"/>
        <v>220103035hurto_simple_por_un_valor_sobre_40_utm</v>
      </c>
      <c r="M693" s="39" t="str">
        <f t="shared" si="98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94" spans="1:13" ht="51" x14ac:dyDescent="0.3">
      <c r="A694" s="12">
        <f>+A667</f>
        <v>22</v>
      </c>
      <c r="B694" s="8" t="str">
        <f>+VLOOKUP(A694,Industria[],2,0)</f>
        <v>Sociedad</v>
      </c>
      <c r="C694" s="12">
        <f>+C667</f>
        <v>2201</v>
      </c>
      <c r="D694" s="8" t="str">
        <f>+VLOOKUP(C694,Sector[[Id_sector]:[Codigo]],3,0)</f>
        <v>Delincuencia y aplicación de la ley</v>
      </c>
      <c r="E694" s="12">
        <f>+IF(H694=1,E667+1,E667)</f>
        <v>220103</v>
      </c>
      <c r="F694" s="8" t="str">
        <f>+VLOOKUP(E694,Productos[[Id_producto]:[Codigo]],3,0)</f>
        <v>Delitos Económicos</v>
      </c>
      <c r="G694" s="13">
        <f t="shared" si="96"/>
        <v>220103036</v>
      </c>
      <c r="H694" s="7">
        <v>36</v>
      </c>
      <c r="I694" s="8" t="s">
        <v>1070</v>
      </c>
      <c r="J694" s="37" t="str">
        <f>+Categorias[[#This Row],[Categoría]]&amp;"-"&amp;Categorias[[#This Row],[Id_categoría]]</f>
        <v>Infracciones Tributarias Contempladas En Otras Leyes-220103036</v>
      </c>
      <c r="K694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94" s="9" t="str">
        <f t="shared" si="97"/>
        <v>220103036infracciones_tributarias_contempladas_en_otras_leyes</v>
      </c>
      <c r="M694" s="39" t="str">
        <f t="shared" si="98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95" spans="1:13" ht="40.799999999999997" x14ac:dyDescent="0.3">
      <c r="A695" s="12">
        <f>+A667</f>
        <v>22</v>
      </c>
      <c r="B695" s="8" t="str">
        <f>+VLOOKUP(A695,Industria[],2,0)</f>
        <v>Sociedad</v>
      </c>
      <c r="C695" s="12">
        <f>+C667</f>
        <v>2201</v>
      </c>
      <c r="D695" s="8" t="str">
        <f>+VLOOKUP(C695,Sector[[Id_sector]:[Codigo]],3,0)</f>
        <v>Delincuencia y aplicación de la ley</v>
      </c>
      <c r="E695" s="12">
        <f>+IF(H695=1,E667+1,E667)</f>
        <v>220103</v>
      </c>
      <c r="F695" s="8" t="str">
        <f>+VLOOKUP(E695,Productos[[Id_producto]:[Codigo]],3,0)</f>
        <v>Delitos Económicos</v>
      </c>
      <c r="G695" s="13">
        <f t="shared" si="96"/>
        <v>220103037</v>
      </c>
      <c r="H695" s="7">
        <v>37</v>
      </c>
      <c r="I695" s="8" t="s">
        <v>1071</v>
      </c>
      <c r="J695" s="37" t="str">
        <f>+Categorias[[#This Row],[Categoría]]&amp;"-"&amp;Categorias[[#This Row],[Id_categoría]]</f>
        <v>Obtención Fraudulenta De Créditos-220103037</v>
      </c>
      <c r="K695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95" s="9" t="str">
        <f t="shared" si="97"/>
        <v>220103037obtencion_fraudulenta_de_creditos</v>
      </c>
      <c r="M695" s="39" t="str">
        <f t="shared" si="98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96" spans="1:13" ht="51" x14ac:dyDescent="0.3">
      <c r="A696" s="12">
        <f>+A667</f>
        <v>22</v>
      </c>
      <c r="B696" s="8" t="str">
        <f>+VLOOKUP(A696,Industria[],2,0)</f>
        <v>Sociedad</v>
      </c>
      <c r="C696" s="12">
        <f>+C667</f>
        <v>2201</v>
      </c>
      <c r="D696" s="8" t="str">
        <f>+VLOOKUP(C696,Sector[[Id_sector]:[Codigo]],3,0)</f>
        <v>Delincuencia y aplicación de la ley</v>
      </c>
      <c r="E696" s="12">
        <f>+IF(H696=1,E667+1,E667)</f>
        <v>220103</v>
      </c>
      <c r="F696" s="8" t="str">
        <f>+VLOOKUP(E696,Productos[[Id_producto]:[Codigo]],3,0)</f>
        <v>Delitos Económicos</v>
      </c>
      <c r="G696" s="13">
        <f t="shared" si="96"/>
        <v>220103038</v>
      </c>
      <c r="H696" s="7">
        <v>38</v>
      </c>
      <c r="I696" s="8" t="s">
        <v>1072</v>
      </c>
      <c r="J696" s="37" t="str">
        <f>+Categorias[[#This Row],[Categoría]]&amp;"-"&amp;Categorias[[#This Row],[Id_categoría]]</f>
        <v>Otras Infracciones A La Ley Del Banco Central-220103038</v>
      </c>
      <c r="K696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96" s="9" t="str">
        <f t="shared" si="97"/>
        <v>220103038otras_infracciones_a_la_ley_del_banco_central</v>
      </c>
      <c r="M696" s="39" t="str">
        <f t="shared" si="98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97" spans="1:13" ht="51" x14ac:dyDescent="0.3">
      <c r="A697" s="12">
        <f>+A667</f>
        <v>22</v>
      </c>
      <c r="B697" s="8" t="str">
        <f>+VLOOKUP(A697,Industria[],2,0)</f>
        <v>Sociedad</v>
      </c>
      <c r="C697" s="12">
        <f>+C667</f>
        <v>2201</v>
      </c>
      <c r="D697" s="8" t="str">
        <f>+VLOOKUP(C697,Sector[[Id_sector]:[Codigo]],3,0)</f>
        <v>Delincuencia y aplicación de la ley</v>
      </c>
      <c r="E697" s="12">
        <f>+IF(H697=1,E667+1,E667)</f>
        <v>220103</v>
      </c>
      <c r="F697" s="8" t="str">
        <f>+VLOOKUP(E697,Productos[[Id_producto]:[Codigo]],3,0)</f>
        <v>Delitos Económicos</v>
      </c>
      <c r="G697" s="13">
        <f t="shared" si="96"/>
        <v>220103039</v>
      </c>
      <c r="H697" s="7">
        <v>39</v>
      </c>
      <c r="I697" s="8" t="s">
        <v>1073</v>
      </c>
      <c r="J697" s="37" t="str">
        <f>+Categorias[[#This Row],[Categoría]]&amp;"-"&amp;Categorias[[#This Row],[Id_categoría]]</f>
        <v>Otros Delitos Ley De Cuentas Corrientes Bancarias Y Cheque-220103039</v>
      </c>
      <c r="K697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97" s="9" t="str">
        <f t="shared" si="97"/>
        <v>220103039otros_delitos_ley_de_cuentas_corrientes_bancarias_y_cheque</v>
      </c>
      <c r="M697" s="39" t="str">
        <f t="shared" si="98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98" spans="1:13" ht="40.799999999999997" x14ac:dyDescent="0.3">
      <c r="A698" s="12">
        <f>+A667</f>
        <v>22</v>
      </c>
      <c r="B698" s="8" t="str">
        <f>+VLOOKUP(A698,Industria[],2,0)</f>
        <v>Sociedad</v>
      </c>
      <c r="C698" s="12">
        <f>+C667</f>
        <v>2201</v>
      </c>
      <c r="D698" s="8" t="str">
        <f>+VLOOKUP(C698,Sector[[Id_sector]:[Codigo]],3,0)</f>
        <v>Delincuencia y aplicación de la ley</v>
      </c>
      <c r="E698" s="12">
        <f>+IF(H698=1,E667+1,E667)</f>
        <v>220103</v>
      </c>
      <c r="F698" s="8" t="str">
        <f>+VLOOKUP(E698,Productos[[Id_producto]:[Codigo]],3,0)</f>
        <v>Delitos Económicos</v>
      </c>
      <c r="G698" s="13">
        <f t="shared" si="96"/>
        <v>220103040</v>
      </c>
      <c r="H698" s="7">
        <v>40</v>
      </c>
      <c r="I698" s="8" t="s">
        <v>1074</v>
      </c>
      <c r="J698" s="37" t="str">
        <f>+Categorias[[#This Row],[Categoría]]&amp;"-"&amp;Categorias[[#This Row],[Id_categoría]]</f>
        <v>Otros Delitos Ley General De Bancos-220103040</v>
      </c>
      <c r="K698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98" s="9" t="str">
        <f t="shared" si="97"/>
        <v>220103040otros_delitos_ley_general_de_bancos</v>
      </c>
      <c r="M698" s="39" t="str">
        <f t="shared" si="98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99" spans="1:13" ht="61.2" x14ac:dyDescent="0.3">
      <c r="A699" s="12">
        <f>+A667</f>
        <v>22</v>
      </c>
      <c r="B699" s="8" t="str">
        <f>+VLOOKUP(A699,Industria[],2,0)</f>
        <v>Sociedad</v>
      </c>
      <c r="C699" s="12">
        <f>+C667</f>
        <v>2201</v>
      </c>
      <c r="D699" s="8" t="str">
        <f>+VLOOKUP(C699,Sector[[Id_sector]:[Codigo]],3,0)</f>
        <v>Delincuencia y aplicación de la ley</v>
      </c>
      <c r="E699" s="12">
        <f>+IF(H699=1,E667+1,E667)</f>
        <v>220103</v>
      </c>
      <c r="F699" s="8" t="str">
        <f>+VLOOKUP(E699,Productos[[Id_producto]:[Codigo]],3,0)</f>
        <v>Delitos Económicos</v>
      </c>
      <c r="G699" s="13">
        <f t="shared" si="96"/>
        <v>220103041</v>
      </c>
      <c r="H699" s="7">
        <v>41</v>
      </c>
      <c r="I699" s="8" t="s">
        <v>1075</v>
      </c>
      <c r="J699" s="37" t="str">
        <f>+Categorias[[#This Row],[Categoría]]&amp;"-"&amp;Categorias[[#This Row],[Id_categoría]]</f>
        <v>Portar Elemento Conocidamente Destinados a Cometer Delito de Robo-220103041</v>
      </c>
      <c r="K699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99" s="9" t="str">
        <f t="shared" si="97"/>
        <v>220103041portar_elemento_conocidamente_destinados_a_cometer_delito_de_robo</v>
      </c>
      <c r="M699" s="39" t="str">
        <f t="shared" si="98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700" spans="1:13" ht="30.6" x14ac:dyDescent="0.3">
      <c r="A700" s="12">
        <f>+A667</f>
        <v>22</v>
      </c>
      <c r="B700" s="8" t="str">
        <f>+VLOOKUP(A700,Industria[],2,0)</f>
        <v>Sociedad</v>
      </c>
      <c r="C700" s="12">
        <f>+C667</f>
        <v>2201</v>
      </c>
      <c r="D700" s="8" t="str">
        <f>+VLOOKUP(C700,Sector[[Id_sector]:[Codigo]],3,0)</f>
        <v>Delincuencia y aplicación de la ley</v>
      </c>
      <c r="E700" s="12">
        <f>+IF(H700=1,E667+1,E667)</f>
        <v>220103</v>
      </c>
      <c r="F700" s="8" t="str">
        <f>+VLOOKUP(E700,Productos[[Id_producto]:[Codigo]],3,0)</f>
        <v>Delitos Económicos</v>
      </c>
      <c r="G700" s="13">
        <f t="shared" ref="G700:G723" si="99">+E700*1000+H700</f>
        <v>220103042</v>
      </c>
      <c r="H700" s="7">
        <v>42</v>
      </c>
      <c r="I700" s="8" t="s">
        <v>1076</v>
      </c>
      <c r="J700" s="37" t="str">
        <f>+Categorias[[#This Row],[Categoría]]&amp;"-"&amp;Categorias[[#This Row],[Id_categoría]]</f>
        <v>Receptacion-220103042</v>
      </c>
      <c r="K700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700" s="9" t="str">
        <f t="shared" ref="L700:L723" si="100">+SUBSTITUTE(G700&amp;LOWER(SUBSTITUTE( SUBSTITUTE( SUBSTITUTE( SUBSTITUTE( SUBSTITUTE( SUBSTITUTE( SUBSTITUTE( SUBSTITUTE( SUBSTITUTE( SUBSTITUTE(I700, "á", "a"), "é", "e"), "í", "i"), "ó", "o"), "ú", "u"), "Á", "A"), "É", "E"), "Í", "I"), "Ó", "O"), "Ú", "U"))," ","_")</f>
        <v>220103042receptacion</v>
      </c>
      <c r="M700" s="39" t="str">
        <f t="shared" ref="M700:M723" si="101">+"INSERT INTO categoria VALUES ("&amp;G700&amp;",'"&amp;I700&amp;"','"&amp;J700&amp;"','"&amp;K700&amp;"',"&amp;E700&amp;");"</f>
        <v>INSERT INTO categoria VALUES (220103042,'Receptacion','Receptacion-220103042','Receptacion-220103042 | Prod: Económico-220103 | Sector: Delincuencia | Industria: SOCIEDAD - 22',220103);</v>
      </c>
    </row>
    <row r="701" spans="1:13" ht="51" x14ac:dyDescent="0.3">
      <c r="A701" s="12">
        <f>+A667</f>
        <v>22</v>
      </c>
      <c r="B701" s="8" t="str">
        <f>+VLOOKUP(A701,Industria[],2,0)</f>
        <v>Sociedad</v>
      </c>
      <c r="C701" s="12">
        <f>+C667</f>
        <v>2201</v>
      </c>
      <c r="D701" s="8" t="str">
        <f>+VLOOKUP(C701,Sector[[Id_sector]:[Codigo]],3,0)</f>
        <v>Delincuencia y aplicación de la ley</v>
      </c>
      <c r="E701" s="12">
        <f>+IF(H701=1,E667+1,E667)</f>
        <v>220103</v>
      </c>
      <c r="F701" s="8" t="str">
        <f>+VLOOKUP(E701,Productos[[Id_producto]:[Codigo]],3,0)</f>
        <v>Delitos Económicos</v>
      </c>
      <c r="G701" s="13">
        <f t="shared" si="99"/>
        <v>220103043</v>
      </c>
      <c r="H701" s="7">
        <v>43</v>
      </c>
      <c r="I701" s="8" t="s">
        <v>1077</v>
      </c>
      <c r="J701" s="37" t="str">
        <f>+Categorias[[#This Row],[Categoría]]&amp;"-"&amp;Categorias[[#This Row],[Id_categoría]]</f>
        <v>Receptación Cometida Por Persona Jurídica-220103043</v>
      </c>
      <c r="K701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701" s="9" t="str">
        <f t="shared" si="100"/>
        <v>220103043receptacion_cometida_por_persona_juridica</v>
      </c>
      <c r="M701" s="39" t="str">
        <f t="shared" si="101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702" spans="1:13" ht="51" x14ac:dyDescent="0.3">
      <c r="A702" s="12">
        <f>+A667</f>
        <v>22</v>
      </c>
      <c r="B702" s="8" t="str">
        <f>+VLOOKUP(A702,Industria[],2,0)</f>
        <v>Sociedad</v>
      </c>
      <c r="C702" s="12">
        <f>+C667</f>
        <v>2201</v>
      </c>
      <c r="D702" s="8" t="str">
        <f>+VLOOKUP(C702,Sector[[Id_sector]:[Codigo]],3,0)</f>
        <v>Delincuencia y aplicación de la ley</v>
      </c>
      <c r="E702" s="12">
        <f>+IF(H702=1,E667+1,E667)</f>
        <v>220103</v>
      </c>
      <c r="F702" s="8" t="str">
        <f>+VLOOKUP(E702,Productos[[Id_producto]:[Codigo]],3,0)</f>
        <v>Delitos Económicos</v>
      </c>
      <c r="G702" s="13">
        <f t="shared" si="99"/>
        <v>220103044</v>
      </c>
      <c r="H702" s="7">
        <v>44</v>
      </c>
      <c r="I702" s="8" t="s">
        <v>1078</v>
      </c>
      <c r="J702" s="37" t="str">
        <f>+Categorias[[#This Row],[Categoría]]&amp;"-"&amp;Categorias[[#This Row],[Id_categoría]]</f>
        <v>Receptación De Vehículos Motorizados-220103044</v>
      </c>
      <c r="K702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702" s="9" t="str">
        <f t="shared" si="100"/>
        <v>220103044receptacion_de_vehiculos_motorizados</v>
      </c>
      <c r="M702" s="39" t="str">
        <f t="shared" si="101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703" spans="1:13" ht="51" x14ac:dyDescent="0.3">
      <c r="A703" s="12">
        <f>+A667</f>
        <v>22</v>
      </c>
      <c r="B703" s="8" t="str">
        <f>+VLOOKUP(A703,Industria[],2,0)</f>
        <v>Sociedad</v>
      </c>
      <c r="C703" s="12">
        <f>+C667</f>
        <v>2201</v>
      </c>
      <c r="D703" s="8" t="str">
        <f>+VLOOKUP(C703,Sector[[Id_sector]:[Codigo]],3,0)</f>
        <v>Delincuencia y aplicación de la ley</v>
      </c>
      <c r="E703" s="12">
        <f>+IF(H703=1,E667+1,E667)</f>
        <v>220103</v>
      </c>
      <c r="F703" s="8" t="str">
        <f>+VLOOKUP(E703,Productos[[Id_producto]:[Codigo]],3,0)</f>
        <v>Delitos Económicos</v>
      </c>
      <c r="G703" s="13">
        <f t="shared" si="99"/>
        <v>220103045</v>
      </c>
      <c r="H703" s="7">
        <v>45</v>
      </c>
      <c r="I703" s="8" t="s">
        <v>1079</v>
      </c>
      <c r="J703" s="37" t="str">
        <f>+Categorias[[#This Row],[Categoría]]&amp;"-"&amp;Categorias[[#This Row],[Id_categoría]]</f>
        <v>Soborno Funcionario Público Extranjero, Persona Natural-220103045</v>
      </c>
      <c r="K703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703" s="9" t="str">
        <f t="shared" si="100"/>
        <v>220103045soborno_funcionario_publico_extranjero,_persona_natural</v>
      </c>
      <c r="M703" s="39" t="str">
        <f t="shared" si="101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704" spans="1:13" ht="40.799999999999997" x14ac:dyDescent="0.3">
      <c r="A704" s="12">
        <f>+A667</f>
        <v>22</v>
      </c>
      <c r="B704" s="8" t="str">
        <f>+VLOOKUP(A704,Industria[],2,0)</f>
        <v>Sociedad</v>
      </c>
      <c r="C704" s="12">
        <f>+C667</f>
        <v>2201</v>
      </c>
      <c r="D704" s="8" t="str">
        <f>+VLOOKUP(C704,Sector[[Id_sector]:[Codigo]],3,0)</f>
        <v>Delincuencia y aplicación de la ley</v>
      </c>
      <c r="E704" s="12">
        <f>+IF(H704=1,E667+1,E667)</f>
        <v>220103</v>
      </c>
      <c r="F704" s="8" t="str">
        <f>+VLOOKUP(E704,Productos[[Id_producto]:[Codigo]],3,0)</f>
        <v>Delitos Económicos</v>
      </c>
      <c r="G704" s="13">
        <f t="shared" si="99"/>
        <v>220103046</v>
      </c>
      <c r="H704" s="7">
        <v>46</v>
      </c>
      <c r="I704" s="8" t="s">
        <v>1080</v>
      </c>
      <c r="J704" s="37" t="str">
        <f>+Categorias[[#This Row],[Categoría]]&amp;"-"&amp;Categorias[[#This Row],[Id_categoría]]</f>
        <v>Soborno, Persona Juridica-220103046</v>
      </c>
      <c r="K704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704" s="9" t="str">
        <f t="shared" si="100"/>
        <v>220103046soborno,_persona_juridica</v>
      </c>
      <c r="M704" s="39" t="str">
        <f t="shared" si="101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705" spans="1:13" ht="30.6" x14ac:dyDescent="0.3">
      <c r="A705" s="12">
        <f>+A667</f>
        <v>22</v>
      </c>
      <c r="B705" s="8" t="str">
        <f>+VLOOKUP(A705,Industria[],2,0)</f>
        <v>Sociedad</v>
      </c>
      <c r="C705" s="12">
        <f>+C667</f>
        <v>2201</v>
      </c>
      <c r="D705" s="8" t="str">
        <f>+VLOOKUP(C705,Sector[[Id_sector]:[Codigo]],3,0)</f>
        <v>Delincuencia y aplicación de la ley</v>
      </c>
      <c r="E705" s="12">
        <f>+IF(H705=1,E667+1,E667)</f>
        <v>220103</v>
      </c>
      <c r="F705" s="8" t="str">
        <f>+VLOOKUP(E705,Productos[[Id_producto]:[Codigo]],3,0)</f>
        <v>Delitos Económicos</v>
      </c>
      <c r="G705" s="13">
        <f t="shared" si="99"/>
        <v>220103047</v>
      </c>
      <c r="H705" s="7">
        <v>47</v>
      </c>
      <c r="I705" s="8" t="s">
        <v>1081</v>
      </c>
      <c r="J705" s="37" t="str">
        <f>+Categorias[[#This Row],[Categoría]]&amp;"-"&amp;Categorias[[#This Row],[Id_categoría]]</f>
        <v>Sodomía-220103047</v>
      </c>
      <c r="K705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705" s="9" t="str">
        <f t="shared" si="100"/>
        <v>220103047sodomia</v>
      </c>
      <c r="M705" s="39" t="str">
        <f t="shared" si="101"/>
        <v>INSERT INTO categoria VALUES (220103047,'Sodomía','Sodomía-220103047','Sodomía-220103047 | Prod: Económico-220103 | Sector: Delincuencia | Industria: SOCIEDAD - 22',220103);</v>
      </c>
    </row>
    <row r="706" spans="1:13" ht="51" x14ac:dyDescent="0.3">
      <c r="A706" s="12">
        <f>+A667</f>
        <v>22</v>
      </c>
      <c r="B706" s="8" t="str">
        <f>+VLOOKUP(A706,Industria[],2,0)</f>
        <v>Sociedad</v>
      </c>
      <c r="C706" s="12">
        <f>+C667</f>
        <v>2201</v>
      </c>
      <c r="D706" s="8" t="str">
        <f>+VLOOKUP(C706,Sector[[Id_sector]:[Codigo]],3,0)</f>
        <v>Delincuencia y aplicación de la ley</v>
      </c>
      <c r="E706" s="12">
        <f>+IF(H706=1,E667+1,E667)</f>
        <v>220103</v>
      </c>
      <c r="F706" s="8" t="str">
        <f>+VLOOKUP(E706,Productos[[Id_producto]:[Codigo]],3,0)</f>
        <v>Delitos Económicos</v>
      </c>
      <c r="G706" s="13">
        <f t="shared" si="99"/>
        <v>220103048</v>
      </c>
      <c r="H706" s="7">
        <v>48</v>
      </c>
      <c r="I706" s="8" t="s">
        <v>1082</v>
      </c>
      <c r="J706" s="37" t="str">
        <f>+Categorias[[#This Row],[Categoría]]&amp;"-"&amp;Categorias[[#This Row],[Id_categoría]]</f>
        <v>Uso Fraudulento De Tarjetas O Medios De Pago-220103048</v>
      </c>
      <c r="K706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706" s="9" t="str">
        <f t="shared" si="100"/>
        <v>220103048uso_fraudulento_de_tarjetas_o_medios_de_pago</v>
      </c>
      <c r="M706" s="39" t="str">
        <f t="shared" si="101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707" spans="1:13" ht="30.6" x14ac:dyDescent="0.3">
      <c r="A707" s="12">
        <f>+A667</f>
        <v>22</v>
      </c>
      <c r="B707" s="8" t="str">
        <f>+VLOOKUP(A707,Industria[],2,0)</f>
        <v>Sociedad</v>
      </c>
      <c r="C707" s="12">
        <f>+C667</f>
        <v>2201</v>
      </c>
      <c r="D707" s="8" t="str">
        <f>+VLOOKUP(C707,Sector[[Id_sector]:[Codigo]],3,0)</f>
        <v>Delincuencia y aplicación de la ley</v>
      </c>
      <c r="E707" s="12">
        <f>+IF(H707=1,E667+1,E667)</f>
        <v>220103</v>
      </c>
      <c r="F707" s="8" t="str">
        <f>+VLOOKUP(E707,Productos[[Id_producto]:[Codigo]],3,0)</f>
        <v>Delitos Económicos</v>
      </c>
      <c r="G707" s="13">
        <f t="shared" si="99"/>
        <v>220103049</v>
      </c>
      <c r="H707" s="7">
        <v>49</v>
      </c>
      <c r="I707" s="8" t="s">
        <v>1083</v>
      </c>
      <c r="J707" s="37" t="str">
        <f>+Categorias[[#This Row],[Categoría]]&amp;"-"&amp;Categorias[[#This Row],[Id_categoría]]</f>
        <v>Usura-220103049</v>
      </c>
      <c r="K707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707" s="9" t="str">
        <f t="shared" si="100"/>
        <v>220103049usura</v>
      </c>
      <c r="M707" s="39" t="str">
        <f t="shared" si="101"/>
        <v>INSERT INTO categoria VALUES (220103049,'Usura','Usura-220103049','Usura-220103049 | Prod: Económico-220103 | Sector: Delincuencia | Industria: SOCIEDAD - 22',220103);</v>
      </c>
    </row>
    <row r="708" spans="1:13" ht="30.6" x14ac:dyDescent="0.3">
      <c r="A708" s="12">
        <f>+A667</f>
        <v>22</v>
      </c>
      <c r="B708" s="8" t="str">
        <f>+VLOOKUP(A708,Industria[],2,0)</f>
        <v>Sociedad</v>
      </c>
      <c r="C708" s="12">
        <f>+C667</f>
        <v>2201</v>
      </c>
      <c r="D708" s="8" t="str">
        <f>+VLOOKUP(C708,Sector[[Id_sector]:[Codigo]],3,0)</f>
        <v>Delincuencia y aplicación de la ley</v>
      </c>
      <c r="E708" s="12">
        <f>+IF(H708=1,E667+1,E667)</f>
        <v>220103</v>
      </c>
      <c r="F708" s="8" t="str">
        <f>+VLOOKUP(E708,Productos[[Id_producto]:[Codigo]],3,0)</f>
        <v>Delitos Económicos</v>
      </c>
      <c r="G708" s="13">
        <f t="shared" si="99"/>
        <v>220103050</v>
      </c>
      <c r="H708" s="7">
        <v>50</v>
      </c>
      <c r="I708" s="8" t="s">
        <v>1084</v>
      </c>
      <c r="J708" s="37" t="str">
        <f>+Categorias[[#This Row],[Categoría]]&amp;"-"&amp;Categorias[[#This Row],[Id_categoría]]</f>
        <v>Hurto Simple-220103050</v>
      </c>
      <c r="K708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708" s="9" t="str">
        <f t="shared" si="100"/>
        <v>220103050hurto_simple</v>
      </c>
      <c r="M708" s="39" t="str">
        <f t="shared" si="101"/>
        <v>INSERT INTO categoria VALUES (220103050,'Hurto Simple','Hurto Simple-220103050','Hurto Simple-220103050 | Prod: Económico-220103 | Sector: Delincuencia | Industria: SOCIEDAD - 22',220103);</v>
      </c>
    </row>
    <row r="709" spans="1:13" ht="51" x14ac:dyDescent="0.3">
      <c r="A709" s="12">
        <f>+A667</f>
        <v>22</v>
      </c>
      <c r="B709" s="8" t="str">
        <f>+VLOOKUP(A709,Industria[],2,0)</f>
        <v>Sociedad</v>
      </c>
      <c r="C709" s="12">
        <f>+C667</f>
        <v>2201</v>
      </c>
      <c r="D709" s="8" t="str">
        <f>+VLOOKUP(C709,Sector[[Id_sector]:[Codigo]],3,0)</f>
        <v>Delincuencia y aplicación de la ley</v>
      </c>
      <c r="E709" s="12">
        <f>+IF(H709=1,E667+1,E667)</f>
        <v>220103</v>
      </c>
      <c r="F709" s="8" t="str">
        <f>+VLOOKUP(E709,Productos[[Id_producto]:[Codigo]],3,0)</f>
        <v>Delitos Económicos</v>
      </c>
      <c r="G709" s="13">
        <f t="shared" si="99"/>
        <v>220103051</v>
      </c>
      <c r="H709" s="7">
        <v>51</v>
      </c>
      <c r="I709" s="8" t="s">
        <v>1085</v>
      </c>
      <c r="J709" s="37" t="str">
        <f>+Categorias[[#This Row],[Categoría]]&amp;"-"&amp;Categorias[[#This Row],[Id_categoría]]</f>
        <v>Insolvencia Punible (Alzamiento De Bienes)-220103051</v>
      </c>
      <c r="K709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709" s="9" t="str">
        <f t="shared" si="100"/>
        <v>220103051insolvencia_punible_(alzamiento_de_bienes)</v>
      </c>
      <c r="M709" s="39" t="str">
        <f t="shared" si="101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710" spans="1:13" ht="51" x14ac:dyDescent="0.3">
      <c r="A710" s="12">
        <f>+A667</f>
        <v>22</v>
      </c>
      <c r="B710" s="8" t="str">
        <f>+VLOOKUP(A710,Industria[],2,0)</f>
        <v>Sociedad</v>
      </c>
      <c r="C710" s="12">
        <f>+C667</f>
        <v>2201</v>
      </c>
      <c r="D710" s="8" t="str">
        <f>+VLOOKUP(C710,Sector[[Id_sector]:[Codigo]],3,0)</f>
        <v>Delincuencia y aplicación de la ley</v>
      </c>
      <c r="E710" s="12">
        <f>+IF(H710=1,E667+1,E667)</f>
        <v>220103</v>
      </c>
      <c r="F710" s="8" t="str">
        <f>+VLOOKUP(E710,Productos[[Id_producto]:[Codigo]],3,0)</f>
        <v>Delitos Económicos</v>
      </c>
      <c r="G710" s="13">
        <f t="shared" si="99"/>
        <v>220103052</v>
      </c>
      <c r="H710" s="7">
        <v>52</v>
      </c>
      <c r="I710" s="8" t="s">
        <v>1086</v>
      </c>
      <c r="J710" s="37" t="str">
        <f>+Categorias[[#This Row],[Categoría]]&amp;"-"&amp;Categorias[[#This Row],[Id_categoría]]</f>
        <v>Infracción Inversión Extranjera Directa En Chile-220103052</v>
      </c>
      <c r="K710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710" s="9" t="str">
        <f t="shared" si="100"/>
        <v>220103052infraccion_inversion_extranjera_directa_en_chile</v>
      </c>
      <c r="M710" s="39" t="str">
        <f t="shared" si="101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711" spans="1:13" ht="51" x14ac:dyDescent="0.3">
      <c r="A711" s="12">
        <f>+A667</f>
        <v>22</v>
      </c>
      <c r="B711" s="8" t="str">
        <f>+VLOOKUP(A711,Industria[],2,0)</f>
        <v>Sociedad</v>
      </c>
      <c r="C711" s="12">
        <f>+C667</f>
        <v>2201</v>
      </c>
      <c r="D711" s="8" t="str">
        <f>+VLOOKUP(C711,Sector[[Id_sector]:[Codigo]],3,0)</f>
        <v>Delincuencia y aplicación de la ley</v>
      </c>
      <c r="E711" s="12">
        <f>+IF(H711=1,E667+1,E667)</f>
        <v>220103</v>
      </c>
      <c r="F711" s="8" t="str">
        <f>+VLOOKUP(E711,Productos[[Id_producto]:[Codigo]],3,0)</f>
        <v>Delitos Económicos</v>
      </c>
      <c r="G711" s="13">
        <f t="shared" si="99"/>
        <v>220103053</v>
      </c>
      <c r="H711" s="7">
        <v>53</v>
      </c>
      <c r="I711" s="8" t="s">
        <v>1087</v>
      </c>
      <c r="J711" s="37" t="str">
        <f>+Categorias[[#This Row],[Categoría]]&amp;"-"&amp;Categorias[[#This Row],[Id_categoría]]</f>
        <v>Fabricación, Acopio O Comercialización De Hilo Curado-220103053</v>
      </c>
      <c r="K711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711" s="9" t="str">
        <f t="shared" si="100"/>
        <v>220103053fabricacion,_acopio_o_comercializacion_de_hilo_curado</v>
      </c>
      <c r="M711" s="39" t="str">
        <f t="shared" si="101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712" spans="1:13" ht="40.799999999999997" x14ac:dyDescent="0.3">
      <c r="A712" s="12">
        <f>+A667</f>
        <v>22</v>
      </c>
      <c r="B712" s="8" t="str">
        <f>+VLOOKUP(A712,Industria[],2,0)</f>
        <v>Sociedad</v>
      </c>
      <c r="C712" s="12">
        <f>+C667</f>
        <v>2201</v>
      </c>
      <c r="D712" s="8" t="str">
        <f>+VLOOKUP(C712,Sector[[Id_sector]:[Codigo]],3,0)</f>
        <v>Delincuencia y aplicación de la ley</v>
      </c>
      <c r="E712" s="12">
        <f>+IF(H712=1,E667+1,E667)</f>
        <v>220103</v>
      </c>
      <c r="F712" s="8" t="str">
        <f>+VLOOKUP(E712,Productos[[Id_producto]:[Codigo]],3,0)</f>
        <v>Delitos Económicos</v>
      </c>
      <c r="G712" s="13">
        <f t="shared" si="99"/>
        <v>220103054</v>
      </c>
      <c r="H712" s="7">
        <v>54</v>
      </c>
      <c r="I712" s="8" t="s">
        <v>1088</v>
      </c>
      <c r="J712" s="37" t="str">
        <f>+Categorias[[#This Row],[Categoría]]&amp;"-"&amp;Categorias[[#This Row],[Id_categoría]]</f>
        <v>Infracción Ley 18.175 De Quiebras-220103054</v>
      </c>
      <c r="K712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712" s="9" t="str">
        <f t="shared" si="100"/>
        <v>220103054infraccion_ley_18.175_de_quiebras</v>
      </c>
      <c r="M712" s="39" t="str">
        <f t="shared" si="101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13" spans="1:13" ht="51" x14ac:dyDescent="0.3">
      <c r="A713" s="12">
        <f>+A667</f>
        <v>22</v>
      </c>
      <c r="B713" s="8" t="str">
        <f>+VLOOKUP(A713,Industria[],2,0)</f>
        <v>Sociedad</v>
      </c>
      <c r="C713" s="12">
        <f>+C667</f>
        <v>2201</v>
      </c>
      <c r="D713" s="8" t="str">
        <f>+VLOOKUP(C713,Sector[[Id_sector]:[Codigo]],3,0)</f>
        <v>Delincuencia y aplicación de la ley</v>
      </c>
      <c r="E713" s="12">
        <f>+IF(H713=1,E667+1,E667)</f>
        <v>220103</v>
      </c>
      <c r="F713" s="8" t="str">
        <f>+VLOOKUP(E713,Productos[[Id_producto]:[Codigo]],3,0)</f>
        <v>Delitos Económicos</v>
      </c>
      <c r="G713" s="13">
        <f t="shared" si="99"/>
        <v>220103055</v>
      </c>
      <c r="H713" s="7">
        <v>55</v>
      </c>
      <c r="I713" s="8" t="s">
        <v>1089</v>
      </c>
      <c r="J713" s="37" t="str">
        <f>+Categorias[[#This Row],[Categoría]]&amp;"-"&amp;Categorias[[#This Row],[Id_categoría]]</f>
        <v>Ley Responsabilidad Penal Personas Jurídicas-220103055</v>
      </c>
      <c r="K713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13" s="9" t="str">
        <f t="shared" si="100"/>
        <v>220103055ley_responsabilidad_penal_personas_juridicas</v>
      </c>
      <c r="M713" s="39" t="str">
        <f t="shared" si="101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14" spans="1:13" ht="51" x14ac:dyDescent="0.3">
      <c r="A714" s="12">
        <f>+A667</f>
        <v>22</v>
      </c>
      <c r="B714" s="8" t="str">
        <f>+VLOOKUP(A714,Industria[],2,0)</f>
        <v>Sociedad</v>
      </c>
      <c r="C714" s="12">
        <f>+C667</f>
        <v>2201</v>
      </c>
      <c r="D714" s="8" t="str">
        <f>+VLOOKUP(C714,Sector[[Id_sector]:[Codigo]],3,0)</f>
        <v>Delincuencia y aplicación de la ley</v>
      </c>
      <c r="E714" s="12">
        <f>+IF(H714=1,E667+1,E667)</f>
        <v>220103</v>
      </c>
      <c r="F714" s="8" t="str">
        <f>+VLOOKUP(E714,Productos[[Id_producto]:[Codigo]],3,0)</f>
        <v>Delitos Económicos</v>
      </c>
      <c r="G714" s="13">
        <f t="shared" si="99"/>
        <v>220103056</v>
      </c>
      <c r="H714" s="7">
        <v>56</v>
      </c>
      <c r="I714" s="8" t="s">
        <v>1090</v>
      </c>
      <c r="J714" s="37" t="str">
        <f>+Categorias[[#This Row],[Categoría]]&amp;"-"&amp;Categorias[[#This Row],[Id_categoría]]</f>
        <v>Exacciones Ilegales Cometidas Por Particulares-220103056</v>
      </c>
      <c r="K714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14" s="9" t="str">
        <f t="shared" si="100"/>
        <v>220103056exacciones_ilegales_cometidas_por_particulares</v>
      </c>
      <c r="M714" s="39" t="str">
        <f t="shared" si="101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15" spans="1:13" ht="51" x14ac:dyDescent="0.3">
      <c r="A715" s="12">
        <f>+A667</f>
        <v>22</v>
      </c>
      <c r="B715" s="8" t="str">
        <f>+VLOOKUP(A715,Industria[],2,0)</f>
        <v>Sociedad</v>
      </c>
      <c r="C715" s="12">
        <f>+C667</f>
        <v>2201</v>
      </c>
      <c r="D715" s="8" t="str">
        <f>+VLOOKUP(C715,Sector[[Id_sector]:[Codigo]],3,0)</f>
        <v>Delincuencia y aplicación de la ley</v>
      </c>
      <c r="E715" s="12">
        <f>+IF(H715=1,E667+1,E667)</f>
        <v>220103</v>
      </c>
      <c r="F715" s="8" t="str">
        <f>+VLOOKUP(E715,Productos[[Id_producto]:[Codigo]],3,0)</f>
        <v>Delitos Económicos</v>
      </c>
      <c r="G715" s="13">
        <f t="shared" si="99"/>
        <v>220103057</v>
      </c>
      <c r="H715" s="7">
        <v>57</v>
      </c>
      <c r="I715" s="8" t="s">
        <v>1091</v>
      </c>
      <c r="J715" s="37" t="str">
        <f>+Categorias[[#This Row],[Categoría]]&amp;"-"&amp;Categorias[[#This Row],[Id_categoría]]</f>
        <v>Alteración, Ocultación, Destrucción de Balance de Libros-220103057</v>
      </c>
      <c r="K715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15" s="9" t="str">
        <f t="shared" si="100"/>
        <v>220103057alteracion,_ocultacion,_destruccion_de_balance_de_libros</v>
      </c>
      <c r="M715" s="39" t="str">
        <f t="shared" si="101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16" spans="1:13" ht="51" x14ac:dyDescent="0.3">
      <c r="A716" s="12">
        <f>+A667</f>
        <v>22</v>
      </c>
      <c r="B716" s="8" t="str">
        <f>+VLOOKUP(A716,Industria[],2,0)</f>
        <v>Sociedad</v>
      </c>
      <c r="C716" s="12">
        <f>+C667</f>
        <v>2201</v>
      </c>
      <c r="D716" s="8" t="str">
        <f>+VLOOKUP(C716,Sector[[Id_sector]:[Codigo]],3,0)</f>
        <v>Delincuencia y aplicación de la ley</v>
      </c>
      <c r="E716" s="12">
        <f>+IF(H716=1,E667+1,E667)</f>
        <v>220103</v>
      </c>
      <c r="F716" s="8" t="str">
        <f>+VLOOKUP(E716,Productos[[Id_producto]:[Codigo]],3,0)</f>
        <v>Delitos Económicos</v>
      </c>
      <c r="G716" s="13">
        <f t="shared" si="99"/>
        <v>220103058</v>
      </c>
      <c r="H716" s="7">
        <v>58</v>
      </c>
      <c r="I716" s="8" t="s">
        <v>1092</v>
      </c>
      <c r="J716" s="37" t="str">
        <f>+Categorias[[#This Row],[Categoría]]&amp;"-"&amp;Categorias[[#This Row],[Id_categoría]]</f>
        <v>Infracción Al Deber De Información De La Ley 19.913-220103058</v>
      </c>
      <c r="K716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16" s="9" t="str">
        <f t="shared" si="100"/>
        <v>220103058infraccion_al_deber_de_informacion_de_la_ley_19.913</v>
      </c>
      <c r="M716" s="39" t="str">
        <f t="shared" si="101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17" spans="1:13" ht="40.799999999999997" x14ac:dyDescent="0.3">
      <c r="A717" s="12">
        <f>+A667</f>
        <v>22</v>
      </c>
      <c r="B717" s="8" t="str">
        <f>+VLOOKUP(A717,Industria[],2,0)</f>
        <v>Sociedad</v>
      </c>
      <c r="C717" s="12">
        <f>+C667</f>
        <v>2201</v>
      </c>
      <c r="D717" s="8" t="str">
        <f>+VLOOKUP(C717,Sector[[Id_sector]:[Codigo]],3,0)</f>
        <v>Delincuencia y aplicación de la ley</v>
      </c>
      <c r="E717" s="12">
        <f>+IF(H717=1,E667+1,E667)</f>
        <v>220103</v>
      </c>
      <c r="F717" s="8" t="str">
        <f>+VLOOKUP(E717,Productos[[Id_producto]:[Codigo]],3,0)</f>
        <v>Delitos Económicos</v>
      </c>
      <c r="G717" s="13">
        <f t="shared" si="99"/>
        <v>220103059</v>
      </c>
      <c r="H717" s="7">
        <v>59</v>
      </c>
      <c r="I717" s="8" t="s">
        <v>1093</v>
      </c>
      <c r="J717" s="37" t="str">
        <f>+Categorias[[#This Row],[Categoría]]&amp;"-"&amp;Categorias[[#This Row],[Id_categoría]]</f>
        <v>Ejercicio Irregular De Martillero Público-220103059</v>
      </c>
      <c r="K717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17" s="9" t="str">
        <f t="shared" si="100"/>
        <v>220103059ejercicio_irregular_de_martillero_publico</v>
      </c>
      <c r="M717" s="39" t="str">
        <f t="shared" si="101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18" spans="1:13" ht="30.6" x14ac:dyDescent="0.3">
      <c r="A718" s="12">
        <f>+A667</f>
        <v>22</v>
      </c>
      <c r="B718" s="8" t="str">
        <f>+VLOOKUP(A718,Industria[],2,0)</f>
        <v>Sociedad</v>
      </c>
      <c r="C718" s="12">
        <f>+C667</f>
        <v>2201</v>
      </c>
      <c r="D718" s="8" t="str">
        <f>+VLOOKUP(C718,Sector[[Id_sector]:[Codigo]],3,0)</f>
        <v>Delincuencia y aplicación de la ley</v>
      </c>
      <c r="E718" s="12">
        <f>+IF(H718=1,E667+1,E667)</f>
        <v>220103</v>
      </c>
      <c r="F718" s="8" t="str">
        <f>+VLOOKUP(E718,Productos[[Id_producto]:[Codigo]],3,0)</f>
        <v>Delitos Económicos</v>
      </c>
      <c r="G718" s="13">
        <f t="shared" si="99"/>
        <v>220103060</v>
      </c>
      <c r="H718" s="7">
        <v>60</v>
      </c>
      <c r="I718" s="8" t="s">
        <v>1094</v>
      </c>
      <c r="J718" s="37" t="str">
        <f>+Categorias[[#This Row],[Categoría]]&amp;"-"&amp;Categorias[[#This Row],[Id_categoría]]</f>
        <v>Hurto (Sólo Crimen)-220103060</v>
      </c>
      <c r="K718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18" s="9" t="str">
        <f t="shared" si="100"/>
        <v>220103060hurto_(solo_crimen)</v>
      </c>
      <c r="M718" s="39" t="str">
        <f t="shared" si="101"/>
        <v>INSERT INTO categoria VALUES (220103060,'Hurto (Sólo Crimen)','Hurto (Sólo Crimen)-220103060','Hurto (Sólo Crimen)-220103060 | Prod: Económico-220103 | Sector: Delincuencia | Industria: SOCIEDAD - 22',220103);</v>
      </c>
    </row>
    <row r="719" spans="1:13" ht="40.799999999999997" x14ac:dyDescent="0.3">
      <c r="A719" s="12">
        <f>+A667</f>
        <v>22</v>
      </c>
      <c r="B719" s="8" t="str">
        <f>+VLOOKUP(A719,Industria[],2,0)</f>
        <v>Sociedad</v>
      </c>
      <c r="C719" s="12">
        <f>+C667</f>
        <v>2201</v>
      </c>
      <c r="D719" s="8" t="str">
        <f>+VLOOKUP(C719,Sector[[Id_sector]:[Codigo]],3,0)</f>
        <v>Delincuencia y aplicación de la ley</v>
      </c>
      <c r="E719" s="12">
        <f>+IF(H719=1,E667+1,E667)</f>
        <v>220103</v>
      </c>
      <c r="F719" s="8" t="str">
        <f>+VLOOKUP(E719,Productos[[Id_producto]:[Codigo]],3,0)</f>
        <v>Delitos Económicos</v>
      </c>
      <c r="G719" s="13">
        <f t="shared" si="99"/>
        <v>220103061</v>
      </c>
      <c r="H719" s="7">
        <v>61</v>
      </c>
      <c r="I719" s="8" t="s">
        <v>1095</v>
      </c>
      <c r="J719" s="37" t="str">
        <f>+Categorias[[#This Row],[Categoría]]&amp;"-"&amp;Categorias[[#This Row],[Id_categoría]]</f>
        <v>Infracción A La Ley Mercado De Valores-220103061</v>
      </c>
      <c r="K719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19" s="9" t="str">
        <f t="shared" si="100"/>
        <v>220103061infraccion_a_la_ley_mercado_de_valores</v>
      </c>
      <c r="M719" s="39" t="str">
        <f t="shared" si="101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20" spans="1:13" ht="51" x14ac:dyDescent="0.3">
      <c r="A720" s="12">
        <f>+A667</f>
        <v>22</v>
      </c>
      <c r="B720" s="8" t="str">
        <f>+VLOOKUP(A720,Industria[],2,0)</f>
        <v>Sociedad</v>
      </c>
      <c r="C720" s="12">
        <f>+C667</f>
        <v>2201</v>
      </c>
      <c r="D720" s="8" t="str">
        <f>+VLOOKUP(C720,Sector[[Id_sector]:[Codigo]],3,0)</f>
        <v>Delincuencia y aplicación de la ley</v>
      </c>
      <c r="E720" s="12">
        <f>+IF(H720=1,E667+1,E667)</f>
        <v>220103</v>
      </c>
      <c r="F720" s="8" t="str">
        <f>+VLOOKUP(E720,Productos[[Id_producto]:[Codigo]],3,0)</f>
        <v>Delitos Económicos</v>
      </c>
      <c r="G720" s="13">
        <f t="shared" si="99"/>
        <v>220103062</v>
      </c>
      <c r="H720" s="7">
        <v>62</v>
      </c>
      <c r="I720" s="8" t="s">
        <v>1096</v>
      </c>
      <c r="J720" s="37" t="str">
        <f>+Categorias[[#This Row],[Categoría]]&amp;"-"&amp;Categorias[[#This Row],[Id_categoría]]</f>
        <v>Soborno Funcionario Público Extranjero, Persona Jurídica-220103062</v>
      </c>
      <c r="K720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20" s="9" t="str">
        <f t="shared" si="100"/>
        <v>220103062soborno_funcionario_publico_extranjero,_persona_juridica</v>
      </c>
      <c r="M720" s="39" t="str">
        <f t="shared" si="101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21" spans="1:13" ht="51" x14ac:dyDescent="0.3">
      <c r="A721" s="12">
        <f>+A667</f>
        <v>22</v>
      </c>
      <c r="B721" s="8" t="str">
        <f>+VLOOKUP(A721,Industria[],2,0)</f>
        <v>Sociedad</v>
      </c>
      <c r="C721" s="12">
        <f>+C667</f>
        <v>2201</v>
      </c>
      <c r="D721" s="8" t="str">
        <f>+VLOOKUP(C721,Sector[[Id_sector]:[Codigo]],3,0)</f>
        <v>Delincuencia y aplicación de la ley</v>
      </c>
      <c r="E721" s="12">
        <f>+IF(H721=1,E667+1,E667)</f>
        <v>220103</v>
      </c>
      <c r="F721" s="8" t="str">
        <f>+VLOOKUP(E721,Productos[[Id_producto]:[Codigo]],3,0)</f>
        <v>Delitos Económicos</v>
      </c>
      <c r="G721" s="13">
        <f t="shared" si="99"/>
        <v>220103063</v>
      </c>
      <c r="H721" s="7">
        <v>63</v>
      </c>
      <c r="I721" s="8" t="s">
        <v>1097</v>
      </c>
      <c r="J721" s="37" t="str">
        <f>+Categorias[[#This Row],[Categoría]]&amp;"-"&amp;Categorias[[#This Row],[Id_categoría]]</f>
        <v>Infracción a la Ley 19.496 de Protección al Consumidor-220103063</v>
      </c>
      <c r="K721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21" s="9" t="str">
        <f t="shared" si="100"/>
        <v>220103063infraccion_a_la_ley_19.496_de_proteccion_al_consumidor</v>
      </c>
      <c r="M721" s="39" t="str">
        <f t="shared" si="101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22" spans="1:13" ht="40.799999999999997" x14ac:dyDescent="0.3">
      <c r="A722" s="12">
        <f>+A667</f>
        <v>22</v>
      </c>
      <c r="B722" s="8" t="str">
        <f>+VLOOKUP(A722,Industria[],2,0)</f>
        <v>Sociedad</v>
      </c>
      <c r="C722" s="12">
        <f>+C667</f>
        <v>2201</v>
      </c>
      <c r="D722" s="8" t="str">
        <f>+VLOOKUP(C722,Sector[[Id_sector]:[Codigo]],3,0)</f>
        <v>Delincuencia y aplicación de la ley</v>
      </c>
      <c r="E722" s="12">
        <f>+IF(H722=1,E667+1,E667)</f>
        <v>220103</v>
      </c>
      <c r="F722" s="8" t="str">
        <f>+VLOOKUP(E722,Productos[[Id_producto]:[Codigo]],3,0)</f>
        <v>Delitos Económicos</v>
      </c>
      <c r="G722" s="13">
        <f t="shared" si="99"/>
        <v>220103064</v>
      </c>
      <c r="H722" s="7">
        <v>64</v>
      </c>
      <c r="I722" s="8" t="s">
        <v>1098</v>
      </c>
      <c r="J722" s="37" t="str">
        <f>+Categorias[[#This Row],[Categoría]]&amp;"-"&amp;Categorias[[#This Row],[Id_categoría]]</f>
        <v>Infracción L.O.C Del Banco Central-220103064</v>
      </c>
      <c r="K722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22" s="9" t="str">
        <f t="shared" si="100"/>
        <v>220103064infraccion_l.o.c_del_banco_central</v>
      </c>
      <c r="M722" s="39" t="str">
        <f t="shared" si="101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23" spans="1:13" ht="51" x14ac:dyDescent="0.3">
      <c r="A723" s="12">
        <f>+A667</f>
        <v>22</v>
      </c>
      <c r="B723" s="8" t="str">
        <f>+VLOOKUP(A723,Industria[],2,0)</f>
        <v>Sociedad</v>
      </c>
      <c r="C723" s="12">
        <f>+C667</f>
        <v>2201</v>
      </c>
      <c r="D723" s="8" t="str">
        <f>+VLOOKUP(C723,Sector[[Id_sector]:[Codigo]],3,0)</f>
        <v>Delincuencia y aplicación de la ley</v>
      </c>
      <c r="E723" s="12">
        <f>+IF(H723=1,E667+1,E667)</f>
        <v>220103</v>
      </c>
      <c r="F723" s="8" t="str">
        <f>+VLOOKUP(E723,Productos[[Id_producto]:[Codigo]],3,0)</f>
        <v>Delitos Económicos</v>
      </c>
      <c r="G723" s="13">
        <f t="shared" si="99"/>
        <v>220103065</v>
      </c>
      <c r="H723" s="7">
        <v>65</v>
      </c>
      <c r="I723" s="8" t="s">
        <v>1099</v>
      </c>
      <c r="J723" s="37" t="str">
        <f>+Categorias[[#This Row],[Categoría]]&amp;"-"&amp;Categorias[[#This Row],[Id_categoría]]</f>
        <v>Otorgamiento De Patentes De Alcoholes-220103065</v>
      </c>
      <c r="K723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23" s="9" t="str">
        <f t="shared" si="100"/>
        <v>220103065otorgamiento_de_patentes_de_alcoholes</v>
      </c>
      <c r="M723" s="39" t="str">
        <f t="shared" si="101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24" spans="1:13" ht="30.6" x14ac:dyDescent="0.3">
      <c r="A724" s="12">
        <f>+A667</f>
        <v>22</v>
      </c>
      <c r="B724" s="8" t="str">
        <f>+VLOOKUP(A724,Industria[],2,0)</f>
        <v>Sociedad</v>
      </c>
      <c r="C724" s="12">
        <f>+C667</f>
        <v>2201</v>
      </c>
      <c r="D724" s="8" t="str">
        <f>+VLOOKUP(C724,Sector[[Id_sector]:[Codigo]],3,0)</f>
        <v>Delincuencia y aplicación de la ley</v>
      </c>
      <c r="E724" s="12">
        <f>+IF(H724=1,E667+1,E667)</f>
        <v>220104</v>
      </c>
      <c r="F724" s="8" t="str">
        <f>+VLOOKUP(E724,Productos[[Id_producto]:[Codigo]],3,0)</f>
        <v>Delitos Sexuales</v>
      </c>
      <c r="G724" s="13">
        <f t="shared" si="93"/>
        <v>220104001</v>
      </c>
      <c r="H724" s="7">
        <v>1</v>
      </c>
      <c r="I724" s="8" t="s">
        <v>1100</v>
      </c>
      <c r="J724" s="37" t="str">
        <f>+Categorias[[#This Row],[Categoría]]&amp;"-"&amp;Categorias[[#This Row],[Id_categoría]]</f>
        <v>Abuso Sexual-220104001</v>
      </c>
      <c r="K724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24" s="9" t="str">
        <f t="shared" si="94"/>
        <v>220104001abuso_sexual</v>
      </c>
      <c r="M724" s="39" t="str">
        <f t="shared" si="95"/>
        <v>INSERT INTO categoria VALUES (220104001,'Abuso Sexual','Abuso Sexual-220104001','Abuso Sexual-220104001 | Prod: Sexuales-220104 | Sector: Delincuencia | Industria: SOCIEDAD - 22',220104);</v>
      </c>
    </row>
    <row r="725" spans="1:13" ht="30.6" x14ac:dyDescent="0.3">
      <c r="A725" s="12">
        <f t="shared" si="90"/>
        <v>22</v>
      </c>
      <c r="B725" s="8" t="str">
        <f>+VLOOKUP(A725,Industria[],2,0)</f>
        <v>Sociedad</v>
      </c>
      <c r="C725" s="12">
        <f t="shared" si="91"/>
        <v>2201</v>
      </c>
      <c r="D725" s="8" t="str">
        <f>+VLOOKUP(C725,Sector[[Id_sector]:[Codigo]],3,0)</f>
        <v>Delincuencia y aplicación de la ley</v>
      </c>
      <c r="E725" s="12">
        <f t="shared" si="92"/>
        <v>220104</v>
      </c>
      <c r="F725" s="8" t="str">
        <f>+VLOOKUP(E725,Productos[[Id_producto]:[Codigo]],3,0)</f>
        <v>Delitos Sexuales</v>
      </c>
      <c r="G725" s="13">
        <f t="shared" si="93"/>
        <v>220104002</v>
      </c>
      <c r="H725" s="7">
        <v>2</v>
      </c>
      <c r="I725" s="8" t="s">
        <v>1101</v>
      </c>
      <c r="J725" s="37" t="str">
        <f>+Categorias[[#This Row],[Categoría]]&amp;"-"&amp;Categorias[[#This Row],[Id_categoría]]</f>
        <v>Abuso Sexual Infantil-220104002</v>
      </c>
      <c r="K725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25" s="9" t="str">
        <f t="shared" si="94"/>
        <v>220104002abuso_sexual_infantil</v>
      </c>
      <c r="M725" s="39" t="str">
        <f t="shared" si="95"/>
        <v>INSERT INTO categoria VALUES (220104002,'Abuso Sexual Infantil','Abuso Sexual Infantil-220104002','Abuso Sexual Infantil-220104002 | Prod: Sexuales-220104 | Sector: Delincuencia | Industria: SOCIEDAD - 22',220104);</v>
      </c>
    </row>
    <row r="726" spans="1:13" ht="40.799999999999997" x14ac:dyDescent="0.3">
      <c r="A726" s="12">
        <f t="shared" si="90"/>
        <v>22</v>
      </c>
      <c r="B726" s="8" t="str">
        <f>+VLOOKUP(A726,Industria[],2,0)</f>
        <v>Sociedad</v>
      </c>
      <c r="C726" s="12">
        <f t="shared" si="91"/>
        <v>2201</v>
      </c>
      <c r="D726" s="8" t="str">
        <f>+VLOOKUP(C726,Sector[[Id_sector]:[Codigo]],3,0)</f>
        <v>Delincuencia y aplicación de la ley</v>
      </c>
      <c r="E726" s="12">
        <f t="shared" si="92"/>
        <v>220104</v>
      </c>
      <c r="F726" s="8" t="str">
        <f>+VLOOKUP(E726,Productos[[Id_producto]:[Codigo]],3,0)</f>
        <v>Delitos Sexuales</v>
      </c>
      <c r="G726" s="13">
        <f t="shared" si="93"/>
        <v>220104003</v>
      </c>
      <c r="H726" s="7">
        <v>3</v>
      </c>
      <c r="I726" s="8" t="s">
        <v>1102</v>
      </c>
      <c r="J726" s="37" t="str">
        <f>+Categorias[[#This Row],[Categoría]]&amp;"-"&amp;Categorias[[#This Row],[Id_categoría]]</f>
        <v>Abuso Sexual Infantil Impropio-220104003</v>
      </c>
      <c r="K726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26" s="9" t="str">
        <f t="shared" si="94"/>
        <v>220104003abuso_sexual_infantil_impropio</v>
      </c>
      <c r="M726" s="39" t="str">
        <f t="shared" si="95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27" spans="1:13" ht="30.6" x14ac:dyDescent="0.3">
      <c r="A727" s="12">
        <f t="shared" si="90"/>
        <v>22</v>
      </c>
      <c r="B727" s="8" t="str">
        <f>+VLOOKUP(A727,Industria[],2,0)</f>
        <v>Sociedad</v>
      </c>
      <c r="C727" s="12">
        <f t="shared" si="91"/>
        <v>2201</v>
      </c>
      <c r="D727" s="8" t="str">
        <f>+VLOOKUP(C727,Sector[[Id_sector]:[Codigo]],3,0)</f>
        <v>Delincuencia y aplicación de la ley</v>
      </c>
      <c r="E727" s="12">
        <f t="shared" si="92"/>
        <v>220104</v>
      </c>
      <c r="F727" s="8" t="str">
        <f>+VLOOKUP(E727,Productos[[Id_producto]:[Codigo]],3,0)</f>
        <v>Delitos Sexuales</v>
      </c>
      <c r="G727" s="13">
        <f t="shared" si="93"/>
        <v>220104004</v>
      </c>
      <c r="H727" s="7">
        <v>4</v>
      </c>
      <c r="I727" s="8" t="s">
        <v>1103</v>
      </c>
      <c r="J727" s="37" t="str">
        <f>+Categorias[[#This Row],[Categoría]]&amp;"-"&amp;Categorias[[#This Row],[Id_categoría]]</f>
        <v>Estupro-220104004</v>
      </c>
      <c r="K727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27" s="9" t="str">
        <f t="shared" si="94"/>
        <v>220104004estupro</v>
      </c>
      <c r="M727" s="39" t="str">
        <f t="shared" si="95"/>
        <v>INSERT INTO categoria VALUES (220104004,'Estupro','Estupro-220104004','Estupro-220104004 | Prod: Sexuales-220104 | Sector: Delincuencia | Industria: SOCIEDAD - 22',220104);</v>
      </c>
    </row>
    <row r="728" spans="1:13" ht="30.6" x14ac:dyDescent="0.3">
      <c r="A728" s="12">
        <f t="shared" si="90"/>
        <v>22</v>
      </c>
      <c r="B728" s="8" t="str">
        <f>+VLOOKUP(A728,Industria[],2,0)</f>
        <v>Sociedad</v>
      </c>
      <c r="C728" s="12">
        <f t="shared" si="91"/>
        <v>2201</v>
      </c>
      <c r="D728" s="8" t="str">
        <f>+VLOOKUP(C728,Sector[[Id_sector]:[Codigo]],3,0)</f>
        <v>Delincuencia y aplicación de la ley</v>
      </c>
      <c r="E728" s="12">
        <f t="shared" si="92"/>
        <v>220104</v>
      </c>
      <c r="F728" s="8" t="str">
        <f>+VLOOKUP(E728,Productos[[Id_producto]:[Codigo]],3,0)</f>
        <v>Delitos Sexuales</v>
      </c>
      <c r="G728" s="13">
        <f t="shared" si="93"/>
        <v>220104005</v>
      </c>
      <c r="H728" s="7">
        <v>5</v>
      </c>
      <c r="I728" s="8" t="s">
        <v>1104</v>
      </c>
      <c r="J728" s="37" t="str">
        <f>+Categorias[[#This Row],[Categoría]]&amp;"-"&amp;Categorias[[#This Row],[Id_categoría]]</f>
        <v>Violación-220104005</v>
      </c>
      <c r="K728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28" s="9" t="str">
        <f t="shared" si="94"/>
        <v>220104005violacion</v>
      </c>
      <c r="M728" s="39" t="str">
        <f t="shared" si="95"/>
        <v>INSERT INTO categoria VALUES (220104005,'Violación','Violación-220104005','Violación-220104005 | Prod: Sexuales-220104 | Sector: Delincuencia | Industria: SOCIEDAD - 22',220104);</v>
      </c>
    </row>
    <row r="729" spans="1:13" ht="40.799999999999997" x14ac:dyDescent="0.3">
      <c r="A729" s="12">
        <f t="shared" si="90"/>
        <v>22</v>
      </c>
      <c r="B729" s="8" t="str">
        <f>+VLOOKUP(A729,Industria[],2,0)</f>
        <v>Sociedad</v>
      </c>
      <c r="C729" s="12">
        <f t="shared" si="91"/>
        <v>2201</v>
      </c>
      <c r="D729" s="8" t="str">
        <f>+VLOOKUP(C729,Sector[[Id_sector]:[Codigo]],3,0)</f>
        <v>Delincuencia y aplicación de la ley</v>
      </c>
      <c r="E729" s="12">
        <f t="shared" si="92"/>
        <v>220104</v>
      </c>
      <c r="F729" s="8" t="str">
        <f>+VLOOKUP(E729,Productos[[Id_producto]:[Codigo]],3,0)</f>
        <v>Delitos Sexuales</v>
      </c>
      <c r="G729" s="13">
        <f t="shared" si="93"/>
        <v>220104006</v>
      </c>
      <c r="H729" s="7">
        <v>6</v>
      </c>
      <c r="I729" s="8" t="s">
        <v>1105</v>
      </c>
      <c r="J729" s="37" t="str">
        <f>+Categorias[[#This Row],[Categoría]]&amp;"-"&amp;Categorias[[#This Row],[Id_categoría]]</f>
        <v>Violación con Homicidio-220104006</v>
      </c>
      <c r="K729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29" s="9" t="str">
        <f t="shared" si="94"/>
        <v>220104006violacion_con_homicidio</v>
      </c>
      <c r="M729" s="39" t="str">
        <f t="shared" si="95"/>
        <v>INSERT INTO categoria VALUES (220104006,'Violación con Homicidio','Violación con Homicidio-220104006','Violación con Homicidio-220104006 | Prod: Sexuales-220104 | Sector: Delincuencia | Industria: SOCIEDAD - 22',220104);</v>
      </c>
    </row>
    <row r="730" spans="1:13" ht="30.6" x14ac:dyDescent="0.3">
      <c r="A730" s="12">
        <f t="shared" si="90"/>
        <v>22</v>
      </c>
      <c r="B730" s="8" t="str">
        <f>+VLOOKUP(A730,Industria[],2,0)</f>
        <v>Sociedad</v>
      </c>
      <c r="C730" s="12">
        <f t="shared" si="91"/>
        <v>2201</v>
      </c>
      <c r="D730" s="8" t="str">
        <f>+VLOOKUP(C730,Sector[[Id_sector]:[Codigo]],3,0)</f>
        <v>Delincuencia y aplicación de la ley</v>
      </c>
      <c r="E730" s="12">
        <f t="shared" si="92"/>
        <v>220104</v>
      </c>
      <c r="F730" s="8" t="str">
        <f>+VLOOKUP(E730,Productos[[Id_producto]:[Codigo]],3,0)</f>
        <v>Delitos Sexuales</v>
      </c>
      <c r="G730" s="13">
        <f t="shared" si="93"/>
        <v>220104007</v>
      </c>
      <c r="H730" s="7">
        <v>7</v>
      </c>
      <c r="I730" s="8" t="s">
        <v>1106</v>
      </c>
      <c r="J730" s="37" t="str">
        <f>+Categorias[[#This Row],[Categoría]]&amp;"-"&amp;Categorias[[#This Row],[Id_categoría]]</f>
        <v>Violación Impropia-220104007</v>
      </c>
      <c r="K730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30" s="9" t="str">
        <f t="shared" si="94"/>
        <v>220104007violacion_impropia</v>
      </c>
      <c r="M730" s="39" t="str">
        <f t="shared" si="95"/>
        <v>INSERT INTO categoria VALUES (220104007,'Violación Impropia','Violación Impropia-220104007','Violación Impropia-220104007 | Prod: Sexuales-220104 | Sector: Delincuencia | Industria: SOCIEDAD - 22',220104);</v>
      </c>
    </row>
    <row r="731" spans="1:13" ht="40.799999999999997" x14ac:dyDescent="0.3">
      <c r="A731" s="12">
        <f>+A730</f>
        <v>22</v>
      </c>
      <c r="B731" s="8" t="str">
        <f>+VLOOKUP(A731,Industria[],2,0)</f>
        <v>Sociedad</v>
      </c>
      <c r="C731" s="12">
        <f>+C730</f>
        <v>2201</v>
      </c>
      <c r="D731" s="8" t="str">
        <f>+VLOOKUP(C731,Sector[[Id_sector]:[Codigo]],3,0)</f>
        <v>Delincuencia y aplicación de la ley</v>
      </c>
      <c r="E731" s="12">
        <f>+IF(H731=1,E730+1,E730)</f>
        <v>220104</v>
      </c>
      <c r="F731" s="8" t="str">
        <f>+VLOOKUP(E731,Productos[[Id_producto]:[Codigo]],3,0)</f>
        <v>Delitos Sexuales</v>
      </c>
      <c r="G731" s="13">
        <f t="shared" ref="G731:G753" si="102">+E731*1000+H731</f>
        <v>220104008</v>
      </c>
      <c r="H731" s="7">
        <v>8</v>
      </c>
      <c r="I731" s="8" t="s">
        <v>1107</v>
      </c>
      <c r="J731" s="37" t="str">
        <f>+Categorias[[#This Row],[Categoría]]&amp;"-"&amp;Categorias[[#This Row],[Id_categoría]]</f>
        <v>Abuso Sexual (Sólo Crimen)-220104008</v>
      </c>
      <c r="K731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31" s="9" t="str">
        <f t="shared" ref="L731:L753" si="103">+SUBSTITUTE(G731&amp;LOWER(SUBSTITUTE( SUBSTITUTE( SUBSTITUTE( SUBSTITUTE( SUBSTITUTE( SUBSTITUTE( SUBSTITUTE( SUBSTITUTE( SUBSTITUTE( SUBSTITUTE(I731, "á", "a"), "é", "e"), "í", "i"), "ó", "o"), "ú", "u"), "Á", "A"), "É", "E"), "Í", "I"), "Ó", "O"), "Ú", "U"))," ","_")</f>
        <v>220104008abuso_sexual_(solo_crimen)</v>
      </c>
      <c r="M731" s="39" t="str">
        <f t="shared" ref="M731:M753" si="104">+"INSERT INTO categoria VALUES ("&amp;G731&amp;",'"&amp;I731&amp;"','"&amp;J731&amp;"','"&amp;K731&amp;"',"&amp;E731&amp;");"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32" spans="1:13" ht="30.6" x14ac:dyDescent="0.3">
      <c r="A732" s="12">
        <f>+A730</f>
        <v>22</v>
      </c>
      <c r="B732" s="8" t="str">
        <f>+VLOOKUP(A732,Industria[],2,0)</f>
        <v>Sociedad</v>
      </c>
      <c r="C732" s="12">
        <f>+C730</f>
        <v>2201</v>
      </c>
      <c r="D732" s="8" t="str">
        <f>+VLOOKUP(C732,Sector[[Id_sector]:[Codigo]],3,0)</f>
        <v>Delincuencia y aplicación de la ley</v>
      </c>
      <c r="E732" s="12">
        <f>+IF(H732=1,E730+1,E730)</f>
        <v>220104</v>
      </c>
      <c r="F732" s="8" t="str">
        <f>+VLOOKUP(E732,Productos[[Id_producto]:[Codigo]],3,0)</f>
        <v>Delitos Sexuales</v>
      </c>
      <c r="G732" s="13">
        <f t="shared" si="102"/>
        <v>220104009</v>
      </c>
      <c r="H732" s="7">
        <v>9</v>
      </c>
      <c r="I732" s="8" t="s">
        <v>1108</v>
      </c>
      <c r="J732" s="37" t="str">
        <f>+Categorias[[#This Row],[Categoría]]&amp;"-"&amp;Categorias[[#This Row],[Id_categoría]]</f>
        <v>Abuso Sexual Adulto-220104009</v>
      </c>
      <c r="K732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32" s="9" t="str">
        <f t="shared" si="103"/>
        <v>220104009abuso_sexual_adulto</v>
      </c>
      <c r="M732" s="39" t="str">
        <f t="shared" si="104"/>
        <v>INSERT INTO categoria VALUES (220104009,'Abuso Sexual Adulto','Abuso Sexual Adulto-220104009','Abuso Sexual Adulto-220104009 | Prod: Sexuales-220104 | Sector: Delincuencia | Industria: SOCIEDAD - 22',220104);</v>
      </c>
    </row>
    <row r="733" spans="1:13" ht="51" x14ac:dyDescent="0.3">
      <c r="A733" s="12">
        <f>+A730</f>
        <v>22</v>
      </c>
      <c r="B733" s="8" t="str">
        <f>+VLOOKUP(A733,Industria[],2,0)</f>
        <v>Sociedad</v>
      </c>
      <c r="C733" s="12">
        <f>+C730</f>
        <v>2201</v>
      </c>
      <c r="D733" s="8" t="str">
        <f>+VLOOKUP(C733,Sector[[Id_sector]:[Codigo]],3,0)</f>
        <v>Delincuencia y aplicación de la ley</v>
      </c>
      <c r="E733" s="12">
        <f>+IF(H733=1,E730+1,E730)</f>
        <v>220104</v>
      </c>
      <c r="F733" s="8" t="str">
        <f>+VLOOKUP(E733,Productos[[Id_producto]:[Codigo]],3,0)</f>
        <v>Delitos Sexuales</v>
      </c>
      <c r="G733" s="13">
        <f t="shared" si="102"/>
        <v>220104010</v>
      </c>
      <c r="H733" s="7">
        <v>10</v>
      </c>
      <c r="I733" s="8" t="s">
        <v>1109</v>
      </c>
      <c r="J733" s="37" t="str">
        <f>+Categorias[[#This Row],[Categoría]]&amp;"-"&amp;Categorias[[#This Row],[Id_categoría]]</f>
        <v>Abuso Sexual Calificado c/Introduccion Objetos O Uso Animal-220104010</v>
      </c>
      <c r="K733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33" s="9" t="str">
        <f t="shared" si="103"/>
        <v>220104010abuso_sexual_calificado_c/introduccion_objetos_o_uso_animal</v>
      </c>
      <c r="M733" s="39" t="str">
        <f t="shared" si="104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34" spans="1:13" ht="51" x14ac:dyDescent="0.3">
      <c r="A734" s="12">
        <f>+A730</f>
        <v>22</v>
      </c>
      <c r="B734" s="8" t="str">
        <f>+VLOOKUP(A734,Industria[],2,0)</f>
        <v>Sociedad</v>
      </c>
      <c r="C734" s="12">
        <f>+C730</f>
        <v>2201</v>
      </c>
      <c r="D734" s="8" t="str">
        <f>+VLOOKUP(C734,Sector[[Id_sector]:[Codigo]],3,0)</f>
        <v>Delincuencia y aplicación de la ley</v>
      </c>
      <c r="E734" s="12">
        <f>+IF(H734=1,E730+1,E730)</f>
        <v>220104</v>
      </c>
      <c r="F734" s="8" t="str">
        <f>+VLOOKUP(E734,Productos[[Id_producto]:[Codigo]],3,0)</f>
        <v>Delitos Sexuales</v>
      </c>
      <c r="G734" s="13">
        <f t="shared" si="102"/>
        <v>220104011</v>
      </c>
      <c r="H734" s="7">
        <v>11</v>
      </c>
      <c r="I734" s="8" t="s">
        <v>1110</v>
      </c>
      <c r="J734" s="37" t="str">
        <f>+Categorias[[#This Row],[Categoría]]&amp;"-"&amp;Categorias[[#This Row],[Id_categoría]]</f>
        <v>Abuso Sexual Con Contacto De Menor De 14 Años-220104011</v>
      </c>
      <c r="K734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34" s="9" t="str">
        <f t="shared" si="103"/>
        <v>220104011abuso_sexual_con_contacto_de_menor_de_14_años</v>
      </c>
      <c r="M734" s="39" t="str">
        <f t="shared" si="104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35" spans="1:13" ht="51" x14ac:dyDescent="0.3">
      <c r="A735" s="12">
        <f>+A730</f>
        <v>22</v>
      </c>
      <c r="B735" s="8" t="str">
        <f>+VLOOKUP(A735,Industria[],2,0)</f>
        <v>Sociedad</v>
      </c>
      <c r="C735" s="12">
        <f>+C730</f>
        <v>2201</v>
      </c>
      <c r="D735" s="8" t="str">
        <f>+VLOOKUP(C735,Sector[[Id_sector]:[Codigo]],3,0)</f>
        <v>Delincuencia y aplicación de la ley</v>
      </c>
      <c r="E735" s="12">
        <f>+IF(H735=1,E730+1,E730)</f>
        <v>220104</v>
      </c>
      <c r="F735" s="8" t="str">
        <f>+VLOOKUP(E735,Productos[[Id_producto]:[Codigo]],3,0)</f>
        <v>Delitos Sexuales</v>
      </c>
      <c r="G735" s="13">
        <f t="shared" si="102"/>
        <v>220104012</v>
      </c>
      <c r="H735" s="7">
        <v>12</v>
      </c>
      <c r="I735" s="8" t="s">
        <v>1111</v>
      </c>
      <c r="J735" s="37" t="str">
        <f>+Categorias[[#This Row],[Categoría]]&amp;"-"&amp;Categorias[[#This Row],[Id_categoría]]</f>
        <v>Abuso Sexual De 14 Años A Menor De 18 Años Con Circunstancia Estupro-220104012</v>
      </c>
      <c r="K735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35" s="9" t="str">
        <f t="shared" si="103"/>
        <v>220104012abuso_sexual_de_14_años_a_menor_de_18_años_con_circunstancia_estupro</v>
      </c>
      <c r="M735" s="39" t="str">
        <f t="shared" si="104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36" spans="1:13" ht="51" x14ac:dyDescent="0.3">
      <c r="A736" s="12">
        <f>+A730</f>
        <v>22</v>
      </c>
      <c r="B736" s="8" t="str">
        <f>+VLOOKUP(A736,Industria[],2,0)</f>
        <v>Sociedad</v>
      </c>
      <c r="C736" s="12">
        <f>+C730</f>
        <v>2201</v>
      </c>
      <c r="D736" s="8" t="str">
        <f>+VLOOKUP(C736,Sector[[Id_sector]:[Codigo]],3,0)</f>
        <v>Delincuencia y aplicación de la ley</v>
      </c>
      <c r="E736" s="12">
        <f>+IF(H736=1,E730+1,E730)</f>
        <v>220104</v>
      </c>
      <c r="F736" s="8" t="str">
        <f>+VLOOKUP(E736,Productos[[Id_producto]:[Codigo]],3,0)</f>
        <v>Delitos Sexuales</v>
      </c>
      <c r="G736" s="13">
        <f t="shared" si="102"/>
        <v>220104013</v>
      </c>
      <c r="H736" s="7">
        <v>13</v>
      </c>
      <c r="I736" s="8" t="s">
        <v>1112</v>
      </c>
      <c r="J736" s="37" t="str">
        <f>+Categorias[[#This Row],[Categoría]]&amp;"-"&amp;Categorias[[#This Row],[Id_categoría]]</f>
        <v>Abuso Sexual De Mayor De 14 (Con Circunstancias De Violación)-220104013</v>
      </c>
      <c r="K736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36" s="9" t="str">
        <f t="shared" si="103"/>
        <v>220104013abuso_sexual_de_mayor_de_14_(con_circunstancias_de_violacion)</v>
      </c>
      <c r="M736" s="39" t="str">
        <f t="shared" si="104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37" spans="1:13" ht="51" x14ac:dyDescent="0.3">
      <c r="A737" s="12">
        <f>+A730</f>
        <v>22</v>
      </c>
      <c r="B737" s="8" t="str">
        <f>+VLOOKUP(A737,Industria[],2,0)</f>
        <v>Sociedad</v>
      </c>
      <c r="C737" s="12">
        <f>+C730</f>
        <v>2201</v>
      </c>
      <c r="D737" s="8" t="str">
        <f>+VLOOKUP(C737,Sector[[Id_sector]:[Codigo]],3,0)</f>
        <v>Delincuencia y aplicación de la ley</v>
      </c>
      <c r="E737" s="12">
        <f>+IF(H737=1,E730+1,E730)</f>
        <v>220104</v>
      </c>
      <c r="F737" s="8" t="str">
        <f>+VLOOKUP(E737,Productos[[Id_producto]:[Codigo]],3,0)</f>
        <v>Delitos Sexuales</v>
      </c>
      <c r="G737" s="13">
        <f t="shared" si="102"/>
        <v>220104014</v>
      </c>
      <c r="H737" s="7">
        <v>14</v>
      </c>
      <c r="I737" s="8" t="s">
        <v>1113</v>
      </c>
      <c r="J737" s="37" t="str">
        <f>+Categorias[[#This Row],[Categoría]]&amp;"-"&amp;Categorias[[#This Row],[Id_categoría]]</f>
        <v>Abuso Sexual Mayor 14 /Sorpresa Sin Consentimiento-220104014</v>
      </c>
      <c r="K737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37" s="9" t="str">
        <f t="shared" si="103"/>
        <v>220104014abuso_sexual_mayor_14_/sorpresa_sin_consentimiento</v>
      </c>
      <c r="M737" s="39" t="str">
        <f t="shared" si="104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38" spans="1:13" ht="40.799999999999997" x14ac:dyDescent="0.3">
      <c r="A738" s="12">
        <f>+A730</f>
        <v>22</v>
      </c>
      <c r="B738" s="8" t="str">
        <f>+VLOOKUP(A738,Industria[],2,0)</f>
        <v>Sociedad</v>
      </c>
      <c r="C738" s="12">
        <f>+C730</f>
        <v>2201</v>
      </c>
      <c r="D738" s="8" t="str">
        <f>+VLOOKUP(C738,Sector[[Id_sector]:[Codigo]],3,0)</f>
        <v>Delincuencia y aplicación de la ley</v>
      </c>
      <c r="E738" s="12">
        <f>+IF(H738=1,E730+1,E730)</f>
        <v>220104</v>
      </c>
      <c r="F738" s="8" t="str">
        <f>+VLOOKUP(E738,Productos[[Id_producto]:[Codigo]],3,0)</f>
        <v>Delitos Sexuales</v>
      </c>
      <c r="G738" s="13">
        <f t="shared" si="102"/>
        <v>220104015</v>
      </c>
      <c r="H738" s="7">
        <v>15</v>
      </c>
      <c r="I738" s="8" t="s">
        <v>1114</v>
      </c>
      <c r="J738" s="37" t="str">
        <f>+Categorias[[#This Row],[Categoría]]&amp;"-"&amp;Categorias[[#This Row],[Id_categoría]]</f>
        <v>Abuso Sexual Sin Contacto-220104015</v>
      </c>
      <c r="K738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38" s="9" t="str">
        <f t="shared" si="103"/>
        <v>220104015abuso_sexual_sin_contacto</v>
      </c>
      <c r="M738" s="39" t="str">
        <f t="shared" si="104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39" spans="1:13" ht="51" x14ac:dyDescent="0.3">
      <c r="A739" s="12">
        <f>+A730</f>
        <v>22</v>
      </c>
      <c r="B739" s="8" t="str">
        <f>+VLOOKUP(A739,Industria[],2,0)</f>
        <v>Sociedad</v>
      </c>
      <c r="C739" s="12">
        <f>+C730</f>
        <v>2201</v>
      </c>
      <c r="D739" s="8" t="str">
        <f>+VLOOKUP(C739,Sector[[Id_sector]:[Codigo]],3,0)</f>
        <v>Delincuencia y aplicación de la ley</v>
      </c>
      <c r="E739" s="12">
        <f>+IF(H739=1,E730+1,E730)</f>
        <v>220104</v>
      </c>
      <c r="F739" s="8" t="str">
        <f>+VLOOKUP(E739,Productos[[Id_producto]:[Codigo]],3,0)</f>
        <v>Delitos Sexuales</v>
      </c>
      <c r="G739" s="13">
        <f t="shared" si="102"/>
        <v>220104016</v>
      </c>
      <c r="H739" s="7">
        <v>16</v>
      </c>
      <c r="I739" s="8" t="s">
        <v>1115</v>
      </c>
      <c r="J739" s="37" t="str">
        <f>+Categorias[[#This Row],[Categoría]]&amp;"-"&amp;Categorias[[#This Row],[Id_categoría]]</f>
        <v>Adquisición O Almacenamiento Material Pornográfico Infantil-220104016</v>
      </c>
      <c r="K739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39" s="9" t="str">
        <f t="shared" si="103"/>
        <v>220104016adquisicion_o_almacenamiento_material_pornografico_infantil</v>
      </c>
      <c r="M739" s="39" t="str">
        <f t="shared" si="104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40" spans="1:13" ht="61.2" x14ac:dyDescent="0.3">
      <c r="A740" s="12">
        <f>+A730</f>
        <v>22</v>
      </c>
      <c r="B740" s="8" t="str">
        <f>+VLOOKUP(A740,Industria[],2,0)</f>
        <v>Sociedad</v>
      </c>
      <c r="C740" s="12">
        <f>+C730</f>
        <v>2201</v>
      </c>
      <c r="D740" s="8" t="str">
        <f>+VLOOKUP(C740,Sector[[Id_sector]:[Codigo]],3,0)</f>
        <v>Delincuencia y aplicación de la ley</v>
      </c>
      <c r="E740" s="12">
        <f>+IF(H740=1,E730+1,E730)</f>
        <v>220104</v>
      </c>
      <c r="F740" s="8" t="str">
        <f>+VLOOKUP(E740,Productos[[Id_producto]:[Codigo]],3,0)</f>
        <v>Delitos Sexuales</v>
      </c>
      <c r="G740" s="13">
        <f t="shared" si="102"/>
        <v>220104017</v>
      </c>
      <c r="H740" s="7">
        <v>17</v>
      </c>
      <c r="I740" s="8" t="s">
        <v>1116</v>
      </c>
      <c r="J740" s="37" t="str">
        <f>+Categorias[[#This Row],[Categoría]]&amp;"-"&amp;Categorias[[#This Row],[Id_categoría]]</f>
        <v>Comercialización Material Pornógrafico Elaborado Utilizando Menores de 18 años-220104017</v>
      </c>
      <c r="K740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40" s="9" t="str">
        <f t="shared" si="103"/>
        <v>220104017comercializacion_material_pornografico_elaborado_utilizando_menores_de_18_años</v>
      </c>
      <c r="M740" s="39" t="str">
        <f t="shared" si="104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41" spans="1:13" ht="40.799999999999997" x14ac:dyDescent="0.3">
      <c r="A741" s="12">
        <f>+A730</f>
        <v>22</v>
      </c>
      <c r="B741" s="8" t="str">
        <f>+VLOOKUP(A741,Industria[],2,0)</f>
        <v>Sociedad</v>
      </c>
      <c r="C741" s="12">
        <f>+C730</f>
        <v>2201</v>
      </c>
      <c r="D741" s="8" t="str">
        <f>+VLOOKUP(C741,Sector[[Id_sector]:[Codigo]],3,0)</f>
        <v>Delincuencia y aplicación de la ley</v>
      </c>
      <c r="E741" s="12">
        <f>+IF(H741=1,E730+1,E730)</f>
        <v>220104</v>
      </c>
      <c r="F741" s="8" t="str">
        <f>+VLOOKUP(E741,Productos[[Id_producto]:[Codigo]],3,0)</f>
        <v>Delitos Sexuales</v>
      </c>
      <c r="G741" s="13">
        <f t="shared" si="102"/>
        <v>220104018</v>
      </c>
      <c r="H741" s="7">
        <v>18</v>
      </c>
      <c r="I741" s="8" t="s">
        <v>1117</v>
      </c>
      <c r="J741" s="37" t="str">
        <f>+Categorias[[#This Row],[Categoría]]&amp;"-"&amp;Categorias[[#This Row],[Id_categoría]]</f>
        <v>Delitos De Signifación Sexual-220104018</v>
      </c>
      <c r="K741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41" s="9" t="str">
        <f t="shared" si="103"/>
        <v>220104018delitos_de_signifacion_sexual</v>
      </c>
      <c r="M741" s="39" t="str">
        <f t="shared" si="104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42" spans="1:13" ht="30.6" x14ac:dyDescent="0.3">
      <c r="A742" s="12">
        <f>+A730</f>
        <v>22</v>
      </c>
      <c r="B742" s="8" t="str">
        <f>+VLOOKUP(A742,Industria[],2,0)</f>
        <v>Sociedad</v>
      </c>
      <c r="C742" s="12">
        <f>+C730</f>
        <v>2201</v>
      </c>
      <c r="D742" s="8" t="str">
        <f>+VLOOKUP(C742,Sector[[Id_sector]:[Codigo]],3,0)</f>
        <v>Delincuencia y aplicación de la ley</v>
      </c>
      <c r="E742" s="12">
        <f>+IF(H742=1,E730+1,E730)</f>
        <v>220104</v>
      </c>
      <c r="F742" s="8" t="str">
        <f>+VLOOKUP(E742,Productos[[Id_producto]:[Codigo]],3,0)</f>
        <v>Delitos Sexuales</v>
      </c>
      <c r="G742" s="13">
        <f t="shared" si="102"/>
        <v>220104019</v>
      </c>
      <c r="H742" s="7">
        <v>19</v>
      </c>
      <c r="I742" s="8" t="s">
        <v>1118</v>
      </c>
      <c r="J742" s="37" t="str">
        <f>+Categorias[[#This Row],[Categoría]]&amp;"-"&amp;Categorias[[#This Row],[Id_categoría]]</f>
        <v>Incesto-220104019</v>
      </c>
      <c r="K742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42" s="9" t="str">
        <f t="shared" si="103"/>
        <v>220104019incesto</v>
      </c>
      <c r="M742" s="39" t="str">
        <f t="shared" si="104"/>
        <v>INSERT INTO categoria VALUES (220104019,'Incesto','Incesto-220104019','Incesto-220104019 | Prod: Sexuales-220104 | Sector: Delincuencia | Industria: SOCIEDAD - 22',220104);</v>
      </c>
    </row>
    <row r="743" spans="1:13" ht="40.799999999999997" x14ac:dyDescent="0.3">
      <c r="A743" s="12">
        <f>+A730</f>
        <v>22</v>
      </c>
      <c r="B743" s="8" t="str">
        <f>+VLOOKUP(A743,Industria[],2,0)</f>
        <v>Sociedad</v>
      </c>
      <c r="C743" s="12">
        <f>+C730</f>
        <v>2201</v>
      </c>
      <c r="D743" s="8" t="str">
        <f>+VLOOKUP(C743,Sector[[Id_sector]:[Codigo]],3,0)</f>
        <v>Delincuencia y aplicación de la ley</v>
      </c>
      <c r="E743" s="12">
        <f>+IF(H743=1,E730+1,E730)</f>
        <v>220104</v>
      </c>
      <c r="F743" s="8" t="str">
        <f>+VLOOKUP(E743,Productos[[Id_producto]:[Codigo]],3,0)</f>
        <v>Delitos Sexuales</v>
      </c>
      <c r="G743" s="13">
        <f t="shared" si="102"/>
        <v>220104020</v>
      </c>
      <c r="H743" s="7">
        <v>20</v>
      </c>
      <c r="I743" s="8" t="s">
        <v>1119</v>
      </c>
      <c r="J743" s="37" t="str">
        <f>+Categorias[[#This Row],[Categoría]]&amp;"-"&amp;Categorias[[#This Row],[Id_categoría]]</f>
        <v>Obtención De Servicios Sexuales De Menores-220104020</v>
      </c>
      <c r="K743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43" s="9" t="str">
        <f t="shared" si="103"/>
        <v>220104020obtencion_de_servicios_sexuales_de_menores</v>
      </c>
      <c r="M743" s="39" t="str">
        <f t="shared" si="104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44" spans="1:13" ht="51" x14ac:dyDescent="0.3">
      <c r="A744" s="12">
        <f>+A730</f>
        <v>22</v>
      </c>
      <c r="B744" s="8" t="str">
        <f>+VLOOKUP(A744,Industria[],2,0)</f>
        <v>Sociedad</v>
      </c>
      <c r="C744" s="12">
        <f>+C730</f>
        <v>2201</v>
      </c>
      <c r="D744" s="8" t="str">
        <f>+VLOOKUP(C744,Sector[[Id_sector]:[Codigo]],3,0)</f>
        <v>Delincuencia y aplicación de la ley</v>
      </c>
      <c r="E744" s="12">
        <f>+IF(H744=1,E730+1,E730)</f>
        <v>220104</v>
      </c>
      <c r="F744" s="8" t="str">
        <f>+VLOOKUP(E744,Productos[[Id_producto]:[Codigo]],3,0)</f>
        <v>Delitos Sexuales</v>
      </c>
      <c r="G744" s="13">
        <f t="shared" si="102"/>
        <v>220104021</v>
      </c>
      <c r="H744" s="7">
        <v>21</v>
      </c>
      <c r="I744" s="8" t="s">
        <v>1120</v>
      </c>
      <c r="J744" s="37" t="str">
        <f>+Categorias[[#This Row],[Categoría]]&amp;"-"&amp;Categorias[[#This Row],[Id_categoría]]</f>
        <v>Producción De Material Pornógrafico Utilizando Menores 18 Años-220104021</v>
      </c>
      <c r="K744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44" s="9" t="str">
        <f t="shared" si="103"/>
        <v>220104021produccion_de_material_pornografico_utilizando_menores_18_años</v>
      </c>
      <c r="M744" s="39" t="str">
        <f t="shared" si="104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45" spans="1:13" ht="61.2" x14ac:dyDescent="0.3">
      <c r="A745" s="12">
        <f>+A730</f>
        <v>22</v>
      </c>
      <c r="B745" s="8" t="str">
        <f>+VLOOKUP(A745,Industria[],2,0)</f>
        <v>Sociedad</v>
      </c>
      <c r="C745" s="12">
        <f>+C730</f>
        <v>2201</v>
      </c>
      <c r="D745" s="8" t="str">
        <f>+VLOOKUP(C745,Sector[[Id_sector]:[Codigo]],3,0)</f>
        <v>Delincuencia y aplicación de la ley</v>
      </c>
      <c r="E745" s="12">
        <f>+IF(H745=1,E730+1,E730)</f>
        <v>220104</v>
      </c>
      <c r="F745" s="8" t="str">
        <f>+VLOOKUP(E745,Productos[[Id_producto]:[Codigo]],3,0)</f>
        <v>Delitos Sexuales</v>
      </c>
      <c r="G745" s="13">
        <f t="shared" si="102"/>
        <v>220104022</v>
      </c>
      <c r="H745" s="7">
        <v>22</v>
      </c>
      <c r="I745" s="8" t="s">
        <v>1121</v>
      </c>
      <c r="J745" s="37" t="str">
        <f>+Categorias[[#This Row],[Categoría]]&amp;"-"&amp;Categorias[[#This Row],[Id_categoría]]</f>
        <v>Promover O Facilitar La Entrada O Salida De Personas Del País Para Prostitución-220104022</v>
      </c>
      <c r="K745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45" s="9" t="str">
        <f t="shared" si="103"/>
        <v>220104022promover_o_facilitar_la_entrada_o_salida_de_personas_del_pais_para_prostitucion</v>
      </c>
      <c r="M745" s="39" t="str">
        <f t="shared" si="104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46" spans="1:13" ht="51" x14ac:dyDescent="0.3">
      <c r="A746" s="12">
        <f>+A730</f>
        <v>22</v>
      </c>
      <c r="B746" s="8" t="str">
        <f>+VLOOKUP(A746,Industria[],2,0)</f>
        <v>Sociedad</v>
      </c>
      <c r="C746" s="12">
        <f>+C730</f>
        <v>2201</v>
      </c>
      <c r="D746" s="8" t="str">
        <f>+VLOOKUP(C746,Sector[[Id_sector]:[Codigo]],3,0)</f>
        <v>Delincuencia y aplicación de la ley</v>
      </c>
      <c r="E746" s="12">
        <f>+IF(H746=1,E730+1,E730)</f>
        <v>220104</v>
      </c>
      <c r="F746" s="8" t="str">
        <f>+VLOOKUP(E746,Productos[[Id_producto]:[Codigo]],3,0)</f>
        <v>Delitos Sexuales</v>
      </c>
      <c r="G746" s="13">
        <f t="shared" si="102"/>
        <v>220104023</v>
      </c>
      <c r="H746" s="7">
        <v>23</v>
      </c>
      <c r="I746" s="8" t="s">
        <v>1122</v>
      </c>
      <c r="J746" s="37" t="str">
        <f>+Categorias[[#This Row],[Categoría]]&amp;"-"&amp;Categorias[[#This Row],[Id_categoría]]</f>
        <v>Promover O Facilitar Prostitucion De Menores-220104023</v>
      </c>
      <c r="K746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46" s="9" t="str">
        <f t="shared" si="103"/>
        <v>220104023promover_o_facilitar_prostitucion_de_menores</v>
      </c>
      <c r="M746" s="39" t="str">
        <f t="shared" si="104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47" spans="1:13" ht="40.799999999999997" x14ac:dyDescent="0.3">
      <c r="A747" s="12">
        <f>+A730</f>
        <v>22</v>
      </c>
      <c r="B747" s="8" t="str">
        <f>+VLOOKUP(A747,Industria[],2,0)</f>
        <v>Sociedad</v>
      </c>
      <c r="C747" s="12">
        <f>+C730</f>
        <v>2201</v>
      </c>
      <c r="D747" s="8" t="str">
        <f>+VLOOKUP(C747,Sector[[Id_sector]:[Codigo]],3,0)</f>
        <v>Delincuencia y aplicación de la ley</v>
      </c>
      <c r="E747" s="12">
        <f>+IF(H747=1,E730+1,E730)</f>
        <v>220104</v>
      </c>
      <c r="F747" s="8" t="str">
        <f>+VLOOKUP(E747,Productos[[Id_producto]:[Codigo]],3,0)</f>
        <v>Delitos Sexuales</v>
      </c>
      <c r="G747" s="13">
        <f t="shared" si="102"/>
        <v>220104024</v>
      </c>
      <c r="H747" s="7">
        <v>24</v>
      </c>
      <c r="I747" s="8" t="s">
        <v>1123</v>
      </c>
      <c r="J747" s="37" t="str">
        <f>+Categorias[[#This Row],[Categoría]]&amp;"-"&amp;Categorias[[#This Row],[Id_categoría]]</f>
        <v>Violación De Mayor De 14 Años-220104024</v>
      </c>
      <c r="K747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47" s="9" t="str">
        <f t="shared" si="103"/>
        <v>220104024violacion_de_mayor_de_14_años</v>
      </c>
      <c r="M747" s="39" t="str">
        <f t="shared" si="104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48" spans="1:13" ht="40.799999999999997" x14ac:dyDescent="0.3">
      <c r="A748" s="12">
        <f>+A730</f>
        <v>22</v>
      </c>
      <c r="B748" s="8" t="str">
        <f>+VLOOKUP(A748,Industria[],2,0)</f>
        <v>Sociedad</v>
      </c>
      <c r="C748" s="12">
        <f>+C730</f>
        <v>2201</v>
      </c>
      <c r="D748" s="8" t="str">
        <f>+VLOOKUP(C748,Sector[[Id_sector]:[Codigo]],3,0)</f>
        <v>Delincuencia y aplicación de la ley</v>
      </c>
      <c r="E748" s="12">
        <f>+IF(H748=1,E730+1,E730)</f>
        <v>220104</v>
      </c>
      <c r="F748" s="8" t="str">
        <f>+VLOOKUP(E748,Productos[[Id_producto]:[Codigo]],3,0)</f>
        <v>Delitos Sexuales</v>
      </c>
      <c r="G748" s="13">
        <f t="shared" si="102"/>
        <v>220104025</v>
      </c>
      <c r="H748" s="7">
        <v>25</v>
      </c>
      <c r="I748" s="8" t="s">
        <v>1124</v>
      </c>
      <c r="J748" s="37" t="str">
        <f>+Categorias[[#This Row],[Categoría]]&amp;"-"&amp;Categorias[[#This Row],[Id_categoría]]</f>
        <v>Violación De Menor De 14 Años-220104025</v>
      </c>
      <c r="K748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48" s="9" t="str">
        <f t="shared" si="103"/>
        <v>220104025violacion_de_menor_de_14_años</v>
      </c>
      <c r="M748" s="39" t="str">
        <f t="shared" si="104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49" spans="1:13" ht="51" x14ac:dyDescent="0.3">
      <c r="A749" s="12">
        <f>+A730</f>
        <v>22</v>
      </c>
      <c r="B749" s="8" t="str">
        <f>+VLOOKUP(A749,Industria[],2,0)</f>
        <v>Sociedad</v>
      </c>
      <c r="C749" s="12">
        <f>+C730</f>
        <v>2201</v>
      </c>
      <c r="D749" s="8" t="str">
        <f>+VLOOKUP(C749,Sector[[Id_sector]:[Codigo]],3,0)</f>
        <v>Delincuencia y aplicación de la ley</v>
      </c>
      <c r="E749" s="12">
        <f>+IF(H749=1,E730+1,E730)</f>
        <v>220104</v>
      </c>
      <c r="F749" s="8" t="str">
        <f>+VLOOKUP(E749,Productos[[Id_producto]:[Codigo]],3,0)</f>
        <v>Delitos Sexuales</v>
      </c>
      <c r="G749" s="13">
        <f t="shared" si="102"/>
        <v>220104026</v>
      </c>
      <c r="H749" s="7">
        <v>26</v>
      </c>
      <c r="I749" s="8" t="s">
        <v>1125</v>
      </c>
      <c r="J749" s="37" t="str">
        <f>+Categorias[[#This Row],[Categoría]]&amp;"-"&amp;Categorias[[#This Row],[Id_categoría]]</f>
        <v>Acoso Sexual Lugares Públicos /Libre Acceso Público-220104026</v>
      </c>
      <c r="K749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49" s="9" t="str">
        <f t="shared" si="103"/>
        <v>220104026acoso_sexual_lugares_publicos_/libre_acceso_publico</v>
      </c>
      <c r="M749" s="39" t="str">
        <f t="shared" si="104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50" spans="1:13" ht="40.799999999999997" x14ac:dyDescent="0.3">
      <c r="A750" s="12">
        <f>+A730</f>
        <v>22</v>
      </c>
      <c r="B750" s="8" t="str">
        <f>+VLOOKUP(A750,Industria[],2,0)</f>
        <v>Sociedad</v>
      </c>
      <c r="C750" s="12">
        <f>+C730</f>
        <v>2201</v>
      </c>
      <c r="D750" s="8" t="str">
        <f>+VLOOKUP(C750,Sector[[Id_sector]:[Codigo]],3,0)</f>
        <v>Delincuencia y aplicación de la ley</v>
      </c>
      <c r="E750" s="12">
        <f>+IF(H750=1,E730+1,E730)</f>
        <v>220104</v>
      </c>
      <c r="F750" s="8" t="str">
        <f>+VLOOKUP(E750,Productos[[Id_producto]:[Codigo]],3,0)</f>
        <v>Delitos Sexuales</v>
      </c>
      <c r="G750" s="13">
        <f t="shared" si="102"/>
        <v>220104027</v>
      </c>
      <c r="H750" s="7">
        <v>27</v>
      </c>
      <c r="I750" s="8" t="s">
        <v>1126</v>
      </c>
      <c r="J750" s="37" t="str">
        <f>+Categorias[[#This Row],[Categoría]]&amp;"-"&amp;Categorias[[#This Row],[Id_categoría]]</f>
        <v>Violación Con Homicidio O Femicidio-220104027</v>
      </c>
      <c r="K750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50" s="9" t="str">
        <f t="shared" si="103"/>
        <v>220104027violacion_con_homicidio_o_femicidio</v>
      </c>
      <c r="M750" s="39" t="str">
        <f t="shared" si="104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51" spans="1:13" ht="51" x14ac:dyDescent="0.3">
      <c r="A751" s="12">
        <f>+A730</f>
        <v>22</v>
      </c>
      <c r="B751" s="8" t="str">
        <f>+VLOOKUP(A751,Industria[],2,0)</f>
        <v>Sociedad</v>
      </c>
      <c r="C751" s="12">
        <f>+C730</f>
        <v>2201</v>
      </c>
      <c r="D751" s="8" t="str">
        <f>+VLOOKUP(C751,Sector[[Id_sector]:[Codigo]],3,0)</f>
        <v>Delincuencia y aplicación de la ley</v>
      </c>
      <c r="E751" s="12">
        <f>+IF(H751=1,E730+1,E730)</f>
        <v>220104</v>
      </c>
      <c r="F751" s="8" t="str">
        <f>+VLOOKUP(E751,Productos[[Id_producto]:[Codigo]],3,0)</f>
        <v>Delitos Sexuales</v>
      </c>
      <c r="G751" s="13">
        <f t="shared" si="102"/>
        <v>220104028</v>
      </c>
      <c r="H751" s="7">
        <v>28</v>
      </c>
      <c r="I751" s="8" t="s">
        <v>1127</v>
      </c>
      <c r="J751" s="37" t="str">
        <f>+Categorias[[#This Row],[Categoría]]&amp;"-"&amp;Categorias[[#This Row],[Id_categoría]]</f>
        <v>Suministro De Hidrocarburos Aromáticos A Menores-220104028</v>
      </c>
      <c r="K751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51" s="9" t="str">
        <f t="shared" si="103"/>
        <v>220104028suministro_de_hidrocarburos_aromaticos_a_menores</v>
      </c>
      <c r="M751" s="39" t="str">
        <f t="shared" si="104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52" spans="1:13" ht="40.799999999999997" x14ac:dyDescent="0.3">
      <c r="A752" s="12">
        <f>+A730</f>
        <v>22</v>
      </c>
      <c r="B752" s="8" t="str">
        <f>+VLOOKUP(A752,Industria[],2,0)</f>
        <v>Sociedad</v>
      </c>
      <c r="C752" s="12">
        <f>+C730</f>
        <v>2201</v>
      </c>
      <c r="D752" s="8" t="str">
        <f>+VLOOKUP(C752,Sector[[Id_sector]:[Codigo]],3,0)</f>
        <v>Delincuencia y aplicación de la ley</v>
      </c>
      <c r="E752" s="12">
        <f>+IF(H752=1,E730+1,E730)</f>
        <v>220104</v>
      </c>
      <c r="F752" s="8" t="str">
        <f>+VLOOKUP(E752,Productos[[Id_producto]:[Codigo]],3,0)</f>
        <v>Delitos Sexuales</v>
      </c>
      <c r="G752" s="13">
        <f t="shared" si="102"/>
        <v>220104029</v>
      </c>
      <c r="H752" s="7">
        <v>29</v>
      </c>
      <c r="I752" s="8" t="s">
        <v>1128</v>
      </c>
      <c r="J752" s="37" t="str">
        <f>+Categorias[[#This Row],[Categoría]]&amp;"-"&amp;Categorias[[#This Row],[Id_categoría]]</f>
        <v>Difusión De Material Pornográfico-220104029</v>
      </c>
      <c r="K752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52" s="9" t="str">
        <f t="shared" si="103"/>
        <v>220104029difusion_de_material_pornografico</v>
      </c>
      <c r="M752" s="39" t="str">
        <f t="shared" si="104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53" spans="1:13" ht="30.6" x14ac:dyDescent="0.3">
      <c r="A753" s="12">
        <f>+A730</f>
        <v>22</v>
      </c>
      <c r="B753" s="8" t="str">
        <f>+VLOOKUP(A753,Industria[],2,0)</f>
        <v>Sociedad</v>
      </c>
      <c r="C753" s="12">
        <f>+C730</f>
        <v>2201</v>
      </c>
      <c r="D753" s="8" t="str">
        <f>+VLOOKUP(C753,Sector[[Id_sector]:[Codigo]],3,0)</f>
        <v>Delincuencia y aplicación de la ley</v>
      </c>
      <c r="E753" s="12">
        <f>+IF(H753=1,E730+1,E730)</f>
        <v>220104</v>
      </c>
      <c r="F753" s="8" t="str">
        <f>+VLOOKUP(E753,Productos[[Id_producto]:[Codigo]],3,0)</f>
        <v>Delitos Sexuales</v>
      </c>
      <c r="G753" s="13">
        <f t="shared" si="102"/>
        <v>220104030</v>
      </c>
      <c r="H753" s="7">
        <v>30</v>
      </c>
      <c r="I753" s="8" t="s">
        <v>1129</v>
      </c>
      <c r="J753" s="37" t="str">
        <f>+Categorias[[#This Row],[Categoría]]&amp;"-"&amp;Categorias[[#This Row],[Id_categoría]]</f>
        <v>Abusos Deshonestos-220104030</v>
      </c>
      <c r="K753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53" s="9" t="str">
        <f t="shared" si="103"/>
        <v>220104030abusos_deshonestos</v>
      </c>
      <c r="M753" s="39" t="str">
        <f t="shared" si="104"/>
        <v>INSERT INTO categoria VALUES (220104030,'Abusos Deshonestos','Abusos Deshonestos-220104030','Abusos Deshonestos-220104030 | Prod: Sexuales-220104 | Sector: Delincuencia | Industria: SOCIEDAD - 22',220104);</v>
      </c>
    </row>
    <row r="754" spans="1:13" ht="51" x14ac:dyDescent="0.3">
      <c r="A754" s="12">
        <f>+A730</f>
        <v>22</v>
      </c>
      <c r="B754" s="8" t="str">
        <f>+VLOOKUP(A754,Industria[],2,0)</f>
        <v>Sociedad</v>
      </c>
      <c r="C754" s="12">
        <f>+C730</f>
        <v>2201</v>
      </c>
      <c r="D754" s="8" t="str">
        <f>+VLOOKUP(C754,Sector[[Id_sector]:[Codigo]],3,0)</f>
        <v>Delincuencia y aplicación de la ley</v>
      </c>
      <c r="E754" s="12">
        <f>+IF(H754=1,E730+1,E730)</f>
        <v>220105</v>
      </c>
      <c r="F754" s="8" t="str">
        <f>+VLOOKUP(E754,Productos[[Id_producto]:[Codigo]],3,0)</f>
        <v xml:space="preserve">Drogas </v>
      </c>
      <c r="G754" s="13">
        <f t="shared" si="93"/>
        <v>220105001</v>
      </c>
      <c r="H754" s="7">
        <v>1</v>
      </c>
      <c r="I754" s="8" t="s">
        <v>1130</v>
      </c>
      <c r="J754" s="37" t="str">
        <f>+Categorias[[#This Row],[Categoría]]&amp;"-"&amp;Categorias[[#This Row],[Id_categoría]]</f>
        <v>Consumo y Porte de Droga en lugares privados-220105001</v>
      </c>
      <c r="K754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54" s="9" t="str">
        <f t="shared" si="94"/>
        <v>220105001consumo_y_porte_de_droga_en_lugares_privados</v>
      </c>
      <c r="M754" s="39" t="str">
        <f t="shared" si="95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55" spans="1:13" ht="51" x14ac:dyDescent="0.3">
      <c r="A755" s="12">
        <f t="shared" si="90"/>
        <v>22</v>
      </c>
      <c r="B755" s="8" t="str">
        <f>+VLOOKUP(A755,Industria[],2,0)</f>
        <v>Sociedad</v>
      </c>
      <c r="C755" s="12">
        <f t="shared" si="91"/>
        <v>2201</v>
      </c>
      <c r="D755" s="8" t="str">
        <f>+VLOOKUP(C755,Sector[[Id_sector]:[Codigo]],3,0)</f>
        <v>Delincuencia y aplicación de la ley</v>
      </c>
      <c r="E755" s="12">
        <f t="shared" si="92"/>
        <v>220105</v>
      </c>
      <c r="F755" s="8" t="str">
        <f>+VLOOKUP(E755,Productos[[Id_producto]:[Codigo]],3,0)</f>
        <v xml:space="preserve">Drogas </v>
      </c>
      <c r="G755" s="13">
        <f t="shared" si="93"/>
        <v>220105002</v>
      </c>
      <c r="H755" s="7">
        <v>2</v>
      </c>
      <c r="I755" s="8" t="s">
        <v>1131</v>
      </c>
      <c r="J755" s="37" t="str">
        <f>+Categorias[[#This Row],[Categoría]]&amp;"-"&amp;Categorias[[#This Row],[Id_categoría]]</f>
        <v>Consumo y Porte de Droga en lugares públicos o abiertos al público-220105002</v>
      </c>
      <c r="K755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55" s="9" t="str">
        <f t="shared" si="94"/>
        <v>220105002consumo_y_porte_de_droga_en_lugares_publicos_o_abiertos_al_publico</v>
      </c>
      <c r="M755" s="39" t="str">
        <f t="shared" si="95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56" spans="1:13" ht="30.6" x14ac:dyDescent="0.3">
      <c r="A756" s="12">
        <f t="shared" si="90"/>
        <v>22</v>
      </c>
      <c r="B756" s="8" t="str">
        <f>+VLOOKUP(A756,Industria[],2,0)</f>
        <v>Sociedad</v>
      </c>
      <c r="C756" s="12">
        <f t="shared" si="91"/>
        <v>2201</v>
      </c>
      <c r="D756" s="8" t="str">
        <f>+VLOOKUP(C756,Sector[[Id_sector]:[Codigo]],3,0)</f>
        <v>Delincuencia y aplicación de la ley</v>
      </c>
      <c r="E756" s="12">
        <f t="shared" si="92"/>
        <v>220105</v>
      </c>
      <c r="F756" s="8" t="str">
        <f>+VLOOKUP(E756,Productos[[Id_producto]:[Codigo]],3,0)</f>
        <v xml:space="preserve">Drogas </v>
      </c>
      <c r="G756" s="13">
        <f t="shared" si="93"/>
        <v>220105003</v>
      </c>
      <c r="H756" s="7">
        <v>3</v>
      </c>
      <c r="I756" s="8" t="s">
        <v>1132</v>
      </c>
      <c r="J756" s="37" t="str">
        <f>+Categorias[[#This Row],[Categoría]]&amp;"-"&amp;Categorias[[#This Row],[Id_categoría]]</f>
        <v>Cultivo-220105003</v>
      </c>
      <c r="K756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56" s="9" t="str">
        <f t="shared" si="94"/>
        <v>220105003cultivo</v>
      </c>
      <c r="M756" s="39" t="str">
        <f t="shared" si="95"/>
        <v>INSERT INTO categoria VALUES (220105003,'Cultivo','Cultivo-220105003','Cultivo-220105003 | Prod: Drogas-220105 | Sector: Delincuencia | Industria: SOCIEDAD - 22',220105);</v>
      </c>
    </row>
    <row r="757" spans="1:13" ht="40.799999999999997" x14ac:dyDescent="0.3">
      <c r="A757" s="12">
        <f t="shared" si="90"/>
        <v>22</v>
      </c>
      <c r="B757" s="8" t="str">
        <f>+VLOOKUP(A757,Industria[],2,0)</f>
        <v>Sociedad</v>
      </c>
      <c r="C757" s="12">
        <f t="shared" si="91"/>
        <v>2201</v>
      </c>
      <c r="D757" s="8" t="str">
        <f>+VLOOKUP(C757,Sector[[Id_sector]:[Codigo]],3,0)</f>
        <v>Delincuencia y aplicación de la ley</v>
      </c>
      <c r="E757" s="12">
        <f t="shared" si="92"/>
        <v>220105</v>
      </c>
      <c r="F757" s="8" t="str">
        <f>+VLOOKUP(E757,Productos[[Id_producto]:[Codigo]],3,0)</f>
        <v xml:space="preserve">Drogas </v>
      </c>
      <c r="G757" s="13">
        <f t="shared" si="93"/>
        <v>220105004</v>
      </c>
      <c r="H757" s="7">
        <v>4</v>
      </c>
      <c r="I757" s="8" t="s">
        <v>1133</v>
      </c>
      <c r="J757" s="37" t="str">
        <f>+Categorias[[#This Row],[Categoría]]&amp;"-"&amp;Categorias[[#This Row],[Id_categoría]]</f>
        <v>Desvío de Precursores Químicos-220105004</v>
      </c>
      <c r="K757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57" s="9" t="str">
        <f t="shared" si="94"/>
        <v>220105004desvio_de_precursores_quimicos</v>
      </c>
      <c r="M757" s="39" t="str">
        <f t="shared" si="95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58" spans="1:13" ht="30.6" x14ac:dyDescent="0.3">
      <c r="A758" s="12">
        <f t="shared" si="90"/>
        <v>22</v>
      </c>
      <c r="B758" s="8" t="str">
        <f>+VLOOKUP(A758,Industria[],2,0)</f>
        <v>Sociedad</v>
      </c>
      <c r="C758" s="12">
        <f t="shared" si="91"/>
        <v>2201</v>
      </c>
      <c r="D758" s="8" t="str">
        <f>+VLOOKUP(C758,Sector[[Id_sector]:[Codigo]],3,0)</f>
        <v>Delincuencia y aplicación de la ley</v>
      </c>
      <c r="E758" s="12">
        <f t="shared" si="92"/>
        <v>220105</v>
      </c>
      <c r="F758" s="8" t="str">
        <f>+VLOOKUP(E758,Productos[[Id_producto]:[Codigo]],3,0)</f>
        <v xml:space="preserve">Drogas </v>
      </c>
      <c r="G758" s="13">
        <f t="shared" si="93"/>
        <v>220105005</v>
      </c>
      <c r="H758" s="7">
        <v>5</v>
      </c>
      <c r="I758" s="8" t="s">
        <v>1134</v>
      </c>
      <c r="J758" s="37" t="str">
        <f>+Categorias[[#This Row],[Categoría]]&amp;"-"&amp;Categorias[[#This Row],[Id_categoría]]</f>
        <v>Elaboración Ilícita-220105005</v>
      </c>
      <c r="K758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58" s="9" t="str">
        <f t="shared" si="94"/>
        <v>220105005elaboracion_ilicita</v>
      </c>
      <c r="M758" s="39" t="str">
        <f t="shared" si="95"/>
        <v>INSERT INTO categoria VALUES (220105005,'Elaboración Ilícita','Elaboración Ilícita-220105005','Elaboración Ilícita-220105005 | Prod: Drogas-220105 | Sector: Delincuencia | Industria: SOCIEDAD - 22',220105);</v>
      </c>
    </row>
    <row r="759" spans="1:13" ht="40.799999999999997" x14ac:dyDescent="0.3">
      <c r="A759" s="12">
        <f t="shared" si="90"/>
        <v>22</v>
      </c>
      <c r="B759" s="8" t="str">
        <f>+VLOOKUP(A759,Industria[],2,0)</f>
        <v>Sociedad</v>
      </c>
      <c r="C759" s="12">
        <f t="shared" si="91"/>
        <v>2201</v>
      </c>
      <c r="D759" s="8" t="str">
        <f>+VLOOKUP(C759,Sector[[Id_sector]:[Codigo]],3,0)</f>
        <v>Delincuencia y aplicación de la ley</v>
      </c>
      <c r="E759" s="12">
        <f t="shared" si="92"/>
        <v>220105</v>
      </c>
      <c r="F759" s="8" t="str">
        <f>+VLOOKUP(E759,Productos[[Id_producto]:[Codigo]],3,0)</f>
        <v xml:space="preserve">Drogas </v>
      </c>
      <c r="G759" s="13">
        <f t="shared" si="93"/>
        <v>220105006</v>
      </c>
      <c r="H759" s="7">
        <v>6</v>
      </c>
      <c r="I759" s="8" t="s">
        <v>1135</v>
      </c>
      <c r="J759" s="37" t="str">
        <f>+Categorias[[#This Row],[Categoría]]&amp;"-"&amp;Categorias[[#This Row],[Id_categoría]]</f>
        <v>Facilitación de bienes muebles o inmuebles-220105006</v>
      </c>
      <c r="K759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59" s="9" t="str">
        <f t="shared" si="94"/>
        <v>220105006facilitacion_de_bienes_muebles_o_inmuebles</v>
      </c>
      <c r="M759" s="39" t="str">
        <f t="shared" si="95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60" spans="1:13" ht="30.6" x14ac:dyDescent="0.3">
      <c r="A760" s="12">
        <f t="shared" si="90"/>
        <v>22</v>
      </c>
      <c r="B760" s="8" t="str">
        <f>+VLOOKUP(A760,Industria[],2,0)</f>
        <v>Sociedad</v>
      </c>
      <c r="C760" s="12">
        <f t="shared" si="91"/>
        <v>2201</v>
      </c>
      <c r="D760" s="8" t="str">
        <f>+VLOOKUP(C760,Sector[[Id_sector]:[Codigo]],3,0)</f>
        <v>Delincuencia y aplicación de la ley</v>
      </c>
      <c r="E760" s="12">
        <f t="shared" si="92"/>
        <v>220105</v>
      </c>
      <c r="F760" s="8" t="str">
        <f>+VLOOKUP(E760,Productos[[Id_producto]:[Codigo]],3,0)</f>
        <v xml:space="preserve">Drogas </v>
      </c>
      <c r="G760" s="13">
        <f t="shared" si="93"/>
        <v>220105007</v>
      </c>
      <c r="H760" s="7">
        <v>7</v>
      </c>
      <c r="I760" s="8" t="s">
        <v>1136</v>
      </c>
      <c r="J760" s="37" t="str">
        <f>+Categorias[[#This Row],[Categoría]]&amp;"-"&amp;Categorias[[#This Row],[Id_categoría]]</f>
        <v>Omisión de Denuncia-220105007</v>
      </c>
      <c r="K760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60" s="9" t="str">
        <f t="shared" si="94"/>
        <v>220105007omision_de_denuncia</v>
      </c>
      <c r="M760" s="39" t="str">
        <f t="shared" si="95"/>
        <v>INSERT INTO categoria VALUES (220105007,'Omisión de Denuncia','Omisión de Denuncia-220105007','Omisión de Denuncia-220105007 | Prod: Drogas-220105 | Sector: Delincuencia | Industria: SOCIEDAD - 22',220105);</v>
      </c>
    </row>
    <row r="761" spans="1:13" ht="40.799999999999997" x14ac:dyDescent="0.3">
      <c r="A761" s="12">
        <f t="shared" si="90"/>
        <v>22</v>
      </c>
      <c r="B761" s="8" t="str">
        <f>+VLOOKUP(A761,Industria[],2,0)</f>
        <v>Sociedad</v>
      </c>
      <c r="C761" s="12">
        <f t="shared" si="91"/>
        <v>2201</v>
      </c>
      <c r="D761" s="8" t="str">
        <f>+VLOOKUP(C761,Sector[[Id_sector]:[Codigo]],3,0)</f>
        <v>Delincuencia y aplicación de la ley</v>
      </c>
      <c r="E761" s="12">
        <f t="shared" si="92"/>
        <v>220105</v>
      </c>
      <c r="F761" s="8" t="str">
        <f>+VLOOKUP(E761,Productos[[Id_producto]:[Codigo]],3,0)</f>
        <v xml:space="preserve">Drogas </v>
      </c>
      <c r="G761" s="13">
        <f t="shared" si="93"/>
        <v>220105008</v>
      </c>
      <c r="H761" s="7">
        <v>8</v>
      </c>
      <c r="I761" s="8" t="s">
        <v>1137</v>
      </c>
      <c r="J761" s="37" t="str">
        <f>+Categorias[[#This Row],[Categoría]]&amp;"-"&amp;Categorias[[#This Row],[Id_categoría]]</f>
        <v>Tolerar o permitir el tráfico o consumo-220105008</v>
      </c>
      <c r="K761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61" s="9" t="str">
        <f t="shared" si="94"/>
        <v>220105008tolerar_o_permitir_el_trafico_o_consumo</v>
      </c>
      <c r="M761" s="39" t="str">
        <f t="shared" si="95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62" spans="1:13" ht="30.6" x14ac:dyDescent="0.3">
      <c r="A762" s="12">
        <f t="shared" si="90"/>
        <v>22</v>
      </c>
      <c r="B762" s="8" t="str">
        <f>+VLOOKUP(A762,Industria[],2,0)</f>
        <v>Sociedad</v>
      </c>
      <c r="C762" s="12">
        <f t="shared" si="91"/>
        <v>2201</v>
      </c>
      <c r="D762" s="8" t="str">
        <f>+VLOOKUP(C762,Sector[[Id_sector]:[Codigo]],3,0)</f>
        <v>Delincuencia y aplicación de la ley</v>
      </c>
      <c r="E762" s="12">
        <f t="shared" si="92"/>
        <v>220105</v>
      </c>
      <c r="F762" s="8" t="str">
        <f>+VLOOKUP(E762,Productos[[Id_producto]:[Codigo]],3,0)</f>
        <v xml:space="preserve">Drogas </v>
      </c>
      <c r="G762" s="13">
        <f t="shared" si="93"/>
        <v>220105009</v>
      </c>
      <c r="H762" s="7">
        <v>9</v>
      </c>
      <c r="I762" s="8" t="s">
        <v>1138</v>
      </c>
      <c r="J762" s="37" t="str">
        <f>+Categorias[[#This Row],[Categoría]]&amp;"-"&amp;Categorias[[#This Row],[Id_categoría]]</f>
        <v>Tráfico de Drogas-220105009</v>
      </c>
      <c r="K762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62" s="9" t="str">
        <f t="shared" si="94"/>
        <v>220105009trafico_de_drogas</v>
      </c>
      <c r="M762" s="39" t="str">
        <f t="shared" si="95"/>
        <v>INSERT INTO categoria VALUES (220105009,'Tráfico de Drogas','Tráfico de Drogas-220105009','Tráfico de Drogas-220105009 | Prod: Drogas-220105 | Sector: Delincuencia | Industria: SOCIEDAD - 22',220105);</v>
      </c>
    </row>
    <row r="763" spans="1:13" ht="51" x14ac:dyDescent="0.3">
      <c r="A763" s="12">
        <f t="shared" si="90"/>
        <v>22</v>
      </c>
      <c r="B763" s="8" t="str">
        <f>+VLOOKUP(A763,Industria[],2,0)</f>
        <v>Sociedad</v>
      </c>
      <c r="C763" s="12">
        <f t="shared" si="91"/>
        <v>2201</v>
      </c>
      <c r="D763" s="8" t="str">
        <f>+VLOOKUP(C763,Sector[[Id_sector]:[Codigo]],3,0)</f>
        <v>Delincuencia y aplicación de la ley</v>
      </c>
      <c r="E763" s="12">
        <f t="shared" si="92"/>
        <v>220105</v>
      </c>
      <c r="F763" s="8" t="str">
        <f>+VLOOKUP(E763,Productos[[Id_producto]:[Codigo]],3,0)</f>
        <v xml:space="preserve">Drogas </v>
      </c>
      <c r="G763" s="13">
        <f t="shared" si="93"/>
        <v>220105010</v>
      </c>
      <c r="H763" s="7">
        <v>10</v>
      </c>
      <c r="I763" s="8" t="s">
        <v>1139</v>
      </c>
      <c r="J763" s="37" t="str">
        <f>+Categorias[[#This Row],[Categoría]]&amp;"-"&amp;Categorias[[#This Row],[Id_categoría]]</f>
        <v>Tráfico de pequeñas cantidades de drogas (microtráfico)-220105010</v>
      </c>
      <c r="K763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63" s="9" t="str">
        <f t="shared" si="94"/>
        <v>220105010trafico_de_pequeñas_cantidades_de_drogas_(microtrafico)</v>
      </c>
      <c r="M763" s="39" t="str">
        <f t="shared" si="95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64" spans="1:13" ht="51" x14ac:dyDescent="0.3">
      <c r="A764" s="12">
        <f t="shared" si="90"/>
        <v>22</v>
      </c>
      <c r="B764" s="8" t="str">
        <f>+VLOOKUP(A764,Industria[],2,0)</f>
        <v>Sociedad</v>
      </c>
      <c r="C764" s="12">
        <f t="shared" si="91"/>
        <v>2201</v>
      </c>
      <c r="D764" s="8" t="str">
        <f>+VLOOKUP(C764,Sector[[Id_sector]:[Codigo]],3,0)</f>
        <v>Delincuencia y aplicación de la ley</v>
      </c>
      <c r="E764" s="12">
        <f t="shared" si="92"/>
        <v>220105</v>
      </c>
      <c r="F764" s="8" t="str">
        <f>+VLOOKUP(E764,Productos[[Id_producto]:[Codigo]],3,0)</f>
        <v xml:space="preserve">Drogas </v>
      </c>
      <c r="G764" s="13">
        <f t="shared" si="93"/>
        <v>220105011</v>
      </c>
      <c r="H764" s="7">
        <v>11</v>
      </c>
      <c r="I764" s="8" t="s">
        <v>1140</v>
      </c>
      <c r="J764" s="37" t="str">
        <f>+Categorias[[#This Row],[Categoría]]&amp;"-"&amp;Categorias[[#This Row],[Id_categoría]]</f>
        <v>Conducción bajo los efectos del uso cualquier droga ilegal-220105011</v>
      </c>
      <c r="K764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64" s="9" t="str">
        <f t="shared" si="94"/>
        <v>220105011conduccion_bajo_los_efectos_del_uso_cualquier_droga_ilegal</v>
      </c>
      <c r="M764" s="39" t="str">
        <f t="shared" si="95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65" spans="1:13" ht="40.799999999999997" x14ac:dyDescent="0.3">
      <c r="A765" s="12">
        <f t="shared" si="90"/>
        <v>22</v>
      </c>
      <c r="B765" s="8" t="str">
        <f>+VLOOKUP(A765,Industria[],2,0)</f>
        <v>Sociedad</v>
      </c>
      <c r="C765" s="12">
        <f t="shared" si="91"/>
        <v>2201</v>
      </c>
      <c r="D765" s="8" t="str">
        <f>+VLOOKUP(C765,Sector[[Id_sector]:[Codigo]],3,0)</f>
        <v>Delincuencia y aplicación de la ley</v>
      </c>
      <c r="E765" s="12">
        <f t="shared" si="92"/>
        <v>220105</v>
      </c>
      <c r="F765" s="8" t="str">
        <f>+VLOOKUP(E765,Productos[[Id_producto]:[Codigo]],3,0)</f>
        <v xml:space="preserve">Drogas </v>
      </c>
      <c r="G765" s="13">
        <f t="shared" si="93"/>
        <v>220105012</v>
      </c>
      <c r="H765" s="7">
        <v>12</v>
      </c>
      <c r="I765" s="8" t="s">
        <v>1141</v>
      </c>
      <c r="J765" s="37" t="str">
        <f>+Categorias[[#This Row],[Categoría]]&amp;"-"&amp;Categorias[[#This Row],[Id_categoría]]</f>
        <v>Posesión de parafernalias de drogas-220105012</v>
      </c>
      <c r="K765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65" s="9" t="str">
        <f t="shared" si="94"/>
        <v>220105012posesion_de_parafernalias_de_drogas</v>
      </c>
      <c r="M765" s="39" t="str">
        <f t="shared" si="95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66" spans="1:13" ht="51" x14ac:dyDescent="0.3">
      <c r="A766" s="12">
        <f>+A765</f>
        <v>22</v>
      </c>
      <c r="B766" s="8" t="str">
        <f>+VLOOKUP(A766,Industria[],2,0)</f>
        <v>Sociedad</v>
      </c>
      <c r="C766" s="12">
        <f>+C765</f>
        <v>2201</v>
      </c>
      <c r="D766" s="8" t="str">
        <f>+VLOOKUP(C766,Sector[[Id_sector]:[Codigo]],3,0)</f>
        <v>Delincuencia y aplicación de la ley</v>
      </c>
      <c r="E766" s="12">
        <f>+IF(H766=1,E765+1,E765)</f>
        <v>220105</v>
      </c>
      <c r="F766" s="8" t="str">
        <f>+VLOOKUP(E766,Productos[[Id_producto]:[Codigo]],3,0)</f>
        <v xml:space="preserve">Drogas </v>
      </c>
      <c r="G766" s="13">
        <f t="shared" ref="G766:G782" si="105">+E766*1000+H766</f>
        <v>220105013</v>
      </c>
      <c r="H766" s="7">
        <v>13</v>
      </c>
      <c r="I766" s="8" t="s">
        <v>1142</v>
      </c>
      <c r="J766" s="37" t="str">
        <f>+Categorias[[#This Row],[Categoría]]&amp;"-"&amp;Categorias[[#This Row],[Id_categoría]]</f>
        <v>Consumo/Porte De Drogas En Lugares Calificados-220105013</v>
      </c>
      <c r="K766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66" s="9" t="str">
        <f t="shared" ref="L766:L782" si="106">+SUBSTITUTE(G766&amp;LOWER(SUBSTITUTE( SUBSTITUTE( SUBSTITUTE( SUBSTITUTE( SUBSTITUTE( SUBSTITUTE( SUBSTITUTE( SUBSTITUTE( SUBSTITUTE( SUBSTITUTE(I766, "á", "a"), "é", "e"), "í", "i"), "ó", "o"), "ú", "u"), "Á", "A"), "É", "E"), "Í", "I"), "Ó", "O"), "Ú", "U"))," ","_")</f>
        <v>220105013consumo/porte_de_drogas_en_lugares_calificados</v>
      </c>
      <c r="M766" s="39" t="str">
        <f t="shared" ref="M766:M782" si="107">+"INSERT INTO categoria VALUES ("&amp;G766&amp;",'"&amp;I766&amp;"','"&amp;J766&amp;"','"&amp;K766&amp;"',"&amp;E766&amp;");"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67" spans="1:13" ht="51" x14ac:dyDescent="0.3">
      <c r="A767" s="12">
        <f>+A765</f>
        <v>22</v>
      </c>
      <c r="B767" s="8" t="str">
        <f>+VLOOKUP(A767,Industria[],2,0)</f>
        <v>Sociedad</v>
      </c>
      <c r="C767" s="12">
        <f>+C765</f>
        <v>2201</v>
      </c>
      <c r="D767" s="8" t="str">
        <f>+VLOOKUP(C767,Sector[[Id_sector]:[Codigo]],3,0)</f>
        <v>Delincuencia y aplicación de la ley</v>
      </c>
      <c r="E767" s="12">
        <f>+IF(H767=1,E765+1,E765)</f>
        <v>220105</v>
      </c>
      <c r="F767" s="8" t="str">
        <f>+VLOOKUP(E767,Productos[[Id_producto]:[Codigo]],3,0)</f>
        <v xml:space="preserve">Drogas </v>
      </c>
      <c r="G767" s="13">
        <f t="shared" si="105"/>
        <v>220105014</v>
      </c>
      <c r="H767" s="7">
        <v>14</v>
      </c>
      <c r="I767" s="8" t="s">
        <v>1143</v>
      </c>
      <c r="J767" s="37" t="str">
        <f>+Categorias[[#This Row],[Categoría]]&amp;"-"&amp;Categorias[[#This Row],[Id_categoría]]</f>
        <v>Consumo/Porte En Lugares Públicos O Privados c/Previo Concierto-220105014</v>
      </c>
      <c r="K767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67" s="9" t="str">
        <f t="shared" si="106"/>
        <v>220105014consumo/porte_en_lugares_publicos_o_privados_c/previo_concierto</v>
      </c>
      <c r="M767" s="39" t="str">
        <f t="shared" si="107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68" spans="1:13" ht="51" x14ac:dyDescent="0.3">
      <c r="A768" s="12">
        <f>+A765</f>
        <v>22</v>
      </c>
      <c r="B768" s="8" t="str">
        <f>+VLOOKUP(A768,Industria[],2,0)</f>
        <v>Sociedad</v>
      </c>
      <c r="C768" s="12">
        <f>+C765</f>
        <v>2201</v>
      </c>
      <c r="D768" s="8" t="str">
        <f>+VLOOKUP(C768,Sector[[Id_sector]:[Codigo]],3,0)</f>
        <v>Delincuencia y aplicación de la ley</v>
      </c>
      <c r="E768" s="12">
        <f>+IF(H768=1,E765+1,E765)</f>
        <v>220105</v>
      </c>
      <c r="F768" s="8" t="str">
        <f>+VLOOKUP(E768,Productos[[Id_producto]:[Codigo]],3,0)</f>
        <v xml:space="preserve">Drogas </v>
      </c>
      <c r="G768" s="13">
        <f t="shared" si="105"/>
        <v>220105015</v>
      </c>
      <c r="H768" s="7">
        <v>15</v>
      </c>
      <c r="I768" s="8" t="s">
        <v>1144</v>
      </c>
      <c r="J768" s="37" t="str">
        <f>+Categorias[[#This Row],[Categoría]]&amp;"-"&amp;Categorias[[#This Row],[Id_categoría]]</f>
        <v>Cultivo/Cosecha Especies Vegetales Productoras de Estupefacientes-220105015</v>
      </c>
      <c r="K768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68" s="9" t="str">
        <f t="shared" si="106"/>
        <v>220105015cultivo/cosecha_especies_vegetales_productoras_de_estupefacientes</v>
      </c>
      <c r="M768" s="39" t="str">
        <f t="shared" si="107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69" spans="1:13" ht="51" x14ac:dyDescent="0.3">
      <c r="A769" s="12">
        <f>+A765</f>
        <v>22</v>
      </c>
      <c r="B769" s="8" t="str">
        <f>+VLOOKUP(A769,Industria[],2,0)</f>
        <v>Sociedad</v>
      </c>
      <c r="C769" s="12">
        <f>+C765</f>
        <v>2201</v>
      </c>
      <c r="D769" s="8" t="str">
        <f>+VLOOKUP(C769,Sector[[Id_sector]:[Codigo]],3,0)</f>
        <v>Delincuencia y aplicación de la ley</v>
      </c>
      <c r="E769" s="12">
        <f>+IF(H769=1,E765+1,E765)</f>
        <v>220105</v>
      </c>
      <c r="F769" s="8" t="str">
        <f>+VLOOKUP(E769,Productos[[Id_producto]:[Codigo]],3,0)</f>
        <v xml:space="preserve">Drogas </v>
      </c>
      <c r="G769" s="13">
        <f t="shared" si="105"/>
        <v>220105016</v>
      </c>
      <c r="H769" s="7">
        <v>16</v>
      </c>
      <c r="I769" s="8" t="s">
        <v>1145</v>
      </c>
      <c r="J769" s="37" t="str">
        <f>+Categorias[[#This Row],[Categoría]]&amp;"-"&amp;Categorias[[#This Row],[Id_categoría]]</f>
        <v>Elaboración Ilegal De Drogas O Sustancias Sicotrópicas-220105016</v>
      </c>
      <c r="K769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69" s="9" t="str">
        <f t="shared" si="106"/>
        <v>220105016elaboracion_ilegal_de_drogas_o_sustancias_sicotropicas</v>
      </c>
      <c r="M769" s="39" t="str">
        <f t="shared" si="107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70" spans="1:13" ht="30.6" x14ac:dyDescent="0.3">
      <c r="A770" s="12">
        <f>+A765</f>
        <v>22</v>
      </c>
      <c r="B770" s="8" t="str">
        <f>+VLOOKUP(A770,Industria[],2,0)</f>
        <v>Sociedad</v>
      </c>
      <c r="C770" s="12">
        <f>+C765</f>
        <v>2201</v>
      </c>
      <c r="D770" s="8" t="str">
        <f>+VLOOKUP(C770,Sector[[Id_sector]:[Codigo]],3,0)</f>
        <v>Delincuencia y aplicación de la ley</v>
      </c>
      <c r="E770" s="12">
        <f>+IF(H770=1,E765+1,E765)</f>
        <v>220105</v>
      </c>
      <c r="F770" s="8" t="str">
        <f>+VLOOKUP(E770,Productos[[Id_producto]:[Codigo]],3,0)</f>
        <v xml:space="preserve">Drogas </v>
      </c>
      <c r="G770" s="13">
        <f t="shared" si="105"/>
        <v>220105017</v>
      </c>
      <c r="H770" s="7">
        <v>17</v>
      </c>
      <c r="I770" s="8" t="s">
        <v>1146</v>
      </c>
      <c r="J770" s="37" t="str">
        <f>+Categorias[[#This Row],[Categoría]]&amp;"-"&amp;Categorias[[#This Row],[Id_categoría]]</f>
        <v>Hallazgo De Drogas-220105017</v>
      </c>
      <c r="K770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70" s="9" t="str">
        <f t="shared" si="106"/>
        <v>220105017hallazgo_de_drogas</v>
      </c>
      <c r="M770" s="39" t="str">
        <f t="shared" si="107"/>
        <v>INSERT INTO categoria VALUES (220105017,'Hallazgo De Drogas','Hallazgo De Drogas-220105017','Hallazgo De Drogas-220105017 | Prod: Drogas-220105 | Sector: Delincuencia | Industria: SOCIEDAD - 22',220105);</v>
      </c>
    </row>
    <row r="771" spans="1:13" ht="40.799999999999997" x14ac:dyDescent="0.3">
      <c r="A771" s="12">
        <f>+A765</f>
        <v>22</v>
      </c>
      <c r="B771" s="8" t="str">
        <f>+VLOOKUP(A771,Industria[],2,0)</f>
        <v>Sociedad</v>
      </c>
      <c r="C771" s="12">
        <f>+C765</f>
        <v>2201</v>
      </c>
      <c r="D771" s="8" t="str">
        <f>+VLOOKUP(C771,Sector[[Id_sector]:[Codigo]],3,0)</f>
        <v>Delincuencia y aplicación de la ley</v>
      </c>
      <c r="E771" s="12">
        <f>+IF(H771=1,E765+1,E765)</f>
        <v>220105</v>
      </c>
      <c r="F771" s="8" t="str">
        <f>+VLOOKUP(E771,Productos[[Id_producto]:[Codigo]],3,0)</f>
        <v xml:space="preserve">Drogas </v>
      </c>
      <c r="G771" s="13">
        <f t="shared" si="105"/>
        <v>220105018</v>
      </c>
      <c r="H771" s="7">
        <v>18</v>
      </c>
      <c r="I771" s="8" t="s">
        <v>1147</v>
      </c>
      <c r="J771" s="37" t="str">
        <f>+Categorias[[#This Row],[Categoría]]&amp;"-"&amp;Categorias[[#This Row],[Id_categoría]]</f>
        <v>Otros Delitos De La Ley 20.000-220105018</v>
      </c>
      <c r="K771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71" s="9" t="str">
        <f t="shared" si="106"/>
        <v>220105018otros_delitos_de_la_ley_20.000</v>
      </c>
      <c r="M771" s="39" t="str">
        <f t="shared" si="107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72" spans="1:13" ht="40.799999999999997" x14ac:dyDescent="0.3">
      <c r="A772" s="12">
        <f>+A765</f>
        <v>22</v>
      </c>
      <c r="B772" s="8" t="str">
        <f>+VLOOKUP(A772,Industria[],2,0)</f>
        <v>Sociedad</v>
      </c>
      <c r="C772" s="12">
        <f>+C765</f>
        <v>2201</v>
      </c>
      <c r="D772" s="8" t="str">
        <f>+VLOOKUP(C772,Sector[[Id_sector]:[Codigo]],3,0)</f>
        <v>Delincuencia y aplicación de la ley</v>
      </c>
      <c r="E772" s="12">
        <f>+IF(H772=1,E765+1,E765)</f>
        <v>220105</v>
      </c>
      <c r="F772" s="8" t="str">
        <f>+VLOOKUP(E772,Productos[[Id_producto]:[Codigo]],3,0)</f>
        <v xml:space="preserve">Drogas </v>
      </c>
      <c r="G772" s="13">
        <f t="shared" si="105"/>
        <v>220105019</v>
      </c>
      <c r="H772" s="7">
        <v>19</v>
      </c>
      <c r="I772" s="8" t="s">
        <v>1148</v>
      </c>
      <c r="J772" s="37" t="str">
        <f>+Categorias[[#This Row],[Categoría]]&amp;"-"&amp;Categorias[[#This Row],[Id_categoría]]</f>
        <v>Tráfico De Pequeñas Cantidades-220105019</v>
      </c>
      <c r="K772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72" s="9" t="str">
        <f t="shared" si="106"/>
        <v>220105019trafico_de_pequeñas_cantidades</v>
      </c>
      <c r="M772" s="39" t="str">
        <f t="shared" si="107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73" spans="1:13" ht="30.6" x14ac:dyDescent="0.3">
      <c r="A773" s="12">
        <f>+A765</f>
        <v>22</v>
      </c>
      <c r="B773" s="8" t="str">
        <f>+VLOOKUP(A773,Industria[],2,0)</f>
        <v>Sociedad</v>
      </c>
      <c r="C773" s="12">
        <f>+C765</f>
        <v>2201</v>
      </c>
      <c r="D773" s="8" t="str">
        <f>+VLOOKUP(C773,Sector[[Id_sector]:[Codigo]],3,0)</f>
        <v>Delincuencia y aplicación de la ley</v>
      </c>
      <c r="E773" s="12">
        <f>+IF(H773=1,E765+1,E765)</f>
        <v>220105</v>
      </c>
      <c r="F773" s="8" t="str">
        <f>+VLOOKUP(E773,Productos[[Id_producto]:[Codigo]],3,0)</f>
        <v xml:space="preserve">Drogas </v>
      </c>
      <c r="G773" s="13">
        <f t="shared" si="105"/>
        <v>220105020</v>
      </c>
      <c r="H773" s="7">
        <v>20</v>
      </c>
      <c r="I773" s="8" t="s">
        <v>1149</v>
      </c>
      <c r="J773" s="37" t="str">
        <f>+Categorias[[#This Row],[Categoría]]&amp;"-"&amp;Categorias[[#This Row],[Id_categoría]]</f>
        <v>Tráfico Ilícito De Drogas-220105020</v>
      </c>
      <c r="K773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73" s="9" t="str">
        <f t="shared" si="106"/>
        <v>220105020trafico_ilicito_de_drogas</v>
      </c>
      <c r="M773" s="39" t="str">
        <f t="shared" si="107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74" spans="1:13" ht="30.6" x14ac:dyDescent="0.3">
      <c r="A774" s="12">
        <f>+A765</f>
        <v>22</v>
      </c>
      <c r="B774" s="8" t="str">
        <f>+VLOOKUP(A774,Industria[],2,0)</f>
        <v>Sociedad</v>
      </c>
      <c r="C774" s="12">
        <f>+C765</f>
        <v>2201</v>
      </c>
      <c r="D774" s="8" t="str">
        <f>+VLOOKUP(C774,Sector[[Id_sector]:[Codigo]],3,0)</f>
        <v>Delincuencia y aplicación de la ley</v>
      </c>
      <c r="E774" s="12">
        <f>+IF(H774=1,E765+1,E765)</f>
        <v>220105</v>
      </c>
      <c r="F774" s="8" t="str">
        <f>+VLOOKUP(E774,Productos[[Id_producto]:[Codigo]],3,0)</f>
        <v xml:space="preserve">Drogas </v>
      </c>
      <c r="G774" s="13">
        <f t="shared" si="105"/>
        <v>220105021</v>
      </c>
      <c r="H774" s="7">
        <v>21</v>
      </c>
      <c r="I774" s="8" t="s">
        <v>1150</v>
      </c>
      <c r="J774" s="37" t="str">
        <f>+Categorias[[#This Row],[Categoría]]&amp;"-"&amp;Categorias[[#This Row],[Id_categoría]]</f>
        <v>Consumo De Drogas-220105021</v>
      </c>
      <c r="K774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74" s="9" t="str">
        <f t="shared" si="106"/>
        <v>220105021consumo_de_drogas</v>
      </c>
      <c r="M774" s="39" t="str">
        <f t="shared" si="107"/>
        <v>INSERT INTO categoria VALUES (220105021,'Consumo De Drogas','Consumo De Drogas-220105021','Consumo De Drogas-220105021 | Prod: Drogas-220105 | Sector: Delincuencia | Industria: SOCIEDAD - 22',220105);</v>
      </c>
    </row>
    <row r="775" spans="1:13" ht="30.6" x14ac:dyDescent="0.3">
      <c r="A775" s="12">
        <f>+A765</f>
        <v>22</v>
      </c>
      <c r="B775" s="8" t="str">
        <f>+VLOOKUP(A775,Industria[],2,0)</f>
        <v>Sociedad</v>
      </c>
      <c r="C775" s="12">
        <f>+C765</f>
        <v>2201</v>
      </c>
      <c r="D775" s="8" t="str">
        <f>+VLOOKUP(C775,Sector[[Id_sector]:[Codigo]],3,0)</f>
        <v>Delincuencia y aplicación de la ley</v>
      </c>
      <c r="E775" s="12">
        <f>+IF(H775=1,E765+1,E765)</f>
        <v>220105</v>
      </c>
      <c r="F775" s="8" t="str">
        <f>+VLOOKUP(E775,Productos[[Id_producto]:[Codigo]],3,0)</f>
        <v xml:space="preserve">Drogas </v>
      </c>
      <c r="G775" s="13">
        <f t="shared" si="105"/>
        <v>220105022</v>
      </c>
      <c r="H775" s="7">
        <v>22</v>
      </c>
      <c r="I775" s="8" t="s">
        <v>1151</v>
      </c>
      <c r="J775" s="37" t="str">
        <f>+Categorias[[#This Row],[Categoría]]&amp;"-"&amp;Categorias[[#This Row],[Id_categoría]]</f>
        <v>Porte De Drogas-220105022</v>
      </c>
      <c r="K775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75" s="9" t="str">
        <f t="shared" si="106"/>
        <v>220105022porte_de_drogas</v>
      </c>
      <c r="M775" s="39" t="str">
        <f t="shared" si="107"/>
        <v>INSERT INTO categoria VALUES (220105022,'Porte De Drogas','Porte De Drogas-220105022','Porte De Drogas-220105022 | Prod: Drogas-220105 | Sector: Delincuencia | Industria: SOCIEDAD - 22',220105);</v>
      </c>
    </row>
    <row r="776" spans="1:13" ht="51" x14ac:dyDescent="0.3">
      <c r="A776" s="12">
        <f>+A765</f>
        <v>22</v>
      </c>
      <c r="B776" s="8" t="str">
        <f>+VLOOKUP(A776,Industria[],2,0)</f>
        <v>Sociedad</v>
      </c>
      <c r="C776" s="12">
        <f>+C765</f>
        <v>2201</v>
      </c>
      <c r="D776" s="8" t="str">
        <f>+VLOOKUP(C776,Sector[[Id_sector]:[Codigo]],3,0)</f>
        <v>Delincuencia y aplicación de la ley</v>
      </c>
      <c r="E776" s="12">
        <f>+IF(H776=1,E765+1,E765)</f>
        <v>220105</v>
      </c>
      <c r="F776" s="8" t="str">
        <f>+VLOOKUP(E776,Productos[[Id_producto]:[Codigo]],3,0)</f>
        <v xml:space="preserve">Drogas </v>
      </c>
      <c r="G776" s="13">
        <f t="shared" si="105"/>
        <v>220105023</v>
      </c>
      <c r="H776" s="7">
        <v>23</v>
      </c>
      <c r="I776" s="8" t="s">
        <v>1152</v>
      </c>
      <c r="J776" s="37" t="str">
        <f>+Categorias[[#This Row],[Categoría]]&amp;"-"&amp;Categorias[[#This Row],[Id_categoría]]</f>
        <v>Producción Y Tráfico Por Desvío De Precursores-220105023</v>
      </c>
      <c r="K776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76" s="9" t="str">
        <f t="shared" si="106"/>
        <v>220105023produccion_y_trafico_por_desvio_de_precursores</v>
      </c>
      <c r="M776" s="39" t="str">
        <f t="shared" si="107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77" spans="1:13" ht="40.799999999999997" x14ac:dyDescent="0.3">
      <c r="A777" s="12">
        <f>+A765</f>
        <v>22</v>
      </c>
      <c r="B777" s="8" t="str">
        <f>+VLOOKUP(A777,Industria[],2,0)</f>
        <v>Sociedad</v>
      </c>
      <c r="C777" s="12">
        <f>+C765</f>
        <v>2201</v>
      </c>
      <c r="D777" s="8" t="str">
        <f>+VLOOKUP(C777,Sector[[Id_sector]:[Codigo]],3,0)</f>
        <v>Delincuencia y aplicación de la ley</v>
      </c>
      <c r="E777" s="12">
        <f>+IF(H777=1,E765+1,E765)</f>
        <v>220105</v>
      </c>
      <c r="F777" s="8" t="str">
        <f>+VLOOKUP(E777,Productos[[Id_producto]:[Codigo]],3,0)</f>
        <v xml:space="preserve">Drogas </v>
      </c>
      <c r="G777" s="13">
        <f t="shared" si="105"/>
        <v>220105024</v>
      </c>
      <c r="H777" s="7">
        <v>24</v>
      </c>
      <c r="I777" s="8" t="s">
        <v>1153</v>
      </c>
      <c r="J777" s="37" t="str">
        <f>+Categorias[[#This Row],[Categoría]]&amp;"-"&amp;Categorias[[#This Row],[Id_categoría]]</f>
        <v>Conspiración De La Ley 20.000-220105024</v>
      </c>
      <c r="K777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77" s="9" t="str">
        <f t="shared" si="106"/>
        <v>220105024conspiracion_de_la_ley_20.000</v>
      </c>
      <c r="M777" s="39" t="str">
        <f t="shared" si="107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78" spans="1:13" ht="40.799999999999997" x14ac:dyDescent="0.3">
      <c r="A778" s="12">
        <f>+A765</f>
        <v>22</v>
      </c>
      <c r="B778" s="8" t="str">
        <f>+VLOOKUP(A778,Industria[],2,0)</f>
        <v>Sociedad</v>
      </c>
      <c r="C778" s="12">
        <f>+C765</f>
        <v>2201</v>
      </c>
      <c r="D778" s="8" t="str">
        <f>+VLOOKUP(C778,Sector[[Id_sector]:[Codigo]],3,0)</f>
        <v>Delincuencia y aplicación de la ley</v>
      </c>
      <c r="E778" s="12">
        <f>+IF(H778=1,E765+1,E765)</f>
        <v>220105</v>
      </c>
      <c r="F778" s="8" t="str">
        <f>+VLOOKUP(E778,Productos[[Id_producto]:[Codigo]],3,0)</f>
        <v xml:space="preserve">Drogas </v>
      </c>
      <c r="G778" s="13">
        <f t="shared" si="105"/>
        <v>220105025</v>
      </c>
      <c r="H778" s="7">
        <v>25</v>
      </c>
      <c r="I778" s="8" t="s">
        <v>1154</v>
      </c>
      <c r="J778" s="37" t="str">
        <f>+Categorias[[#This Row],[Categoría]]&amp;"-"&amp;Categorias[[#This Row],[Id_categoría]]</f>
        <v>Receta Innecesaria De Drogas-220105025</v>
      </c>
      <c r="K778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78" s="9" t="str">
        <f t="shared" si="106"/>
        <v>220105025receta_innecesaria_de_drogas</v>
      </c>
      <c r="M778" s="39" t="str">
        <f t="shared" si="107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79" spans="1:13" ht="40.799999999999997" x14ac:dyDescent="0.3">
      <c r="A779" s="12">
        <f>+A765</f>
        <v>22</v>
      </c>
      <c r="B779" s="8" t="str">
        <f>+VLOOKUP(A779,Industria[],2,0)</f>
        <v>Sociedad</v>
      </c>
      <c r="C779" s="12">
        <f>+C765</f>
        <v>2201</v>
      </c>
      <c r="D779" s="8" t="str">
        <f>+VLOOKUP(C779,Sector[[Id_sector]:[Codigo]],3,0)</f>
        <v>Delincuencia y aplicación de la ley</v>
      </c>
      <c r="E779" s="12">
        <f>+IF(H779=1,E765+1,E765)</f>
        <v>220105</v>
      </c>
      <c r="F779" s="8" t="str">
        <f>+VLOOKUP(E779,Productos[[Id_producto]:[Codigo]],3,0)</f>
        <v xml:space="preserve">Drogas </v>
      </c>
      <c r="G779" s="13">
        <f t="shared" si="105"/>
        <v>220105026</v>
      </c>
      <c r="H779" s="7">
        <v>26</v>
      </c>
      <c r="I779" s="8" t="s">
        <v>1155</v>
      </c>
      <c r="J779" s="37" t="str">
        <f>+Categorias[[#This Row],[Categoría]]&amp;"-"&amp;Categorias[[#This Row],[Id_categoría]]</f>
        <v>Consumo Y Otras Faltas Ley De Drogas-220105026</v>
      </c>
      <c r="K779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79" s="9" t="str">
        <f t="shared" si="106"/>
        <v>220105026consumo_y_otras_faltas_ley_de_drogas</v>
      </c>
      <c r="M779" s="39" t="str">
        <f t="shared" si="107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80" spans="1:13" ht="40.799999999999997" x14ac:dyDescent="0.3">
      <c r="A780" s="12">
        <f>+A765</f>
        <v>22</v>
      </c>
      <c r="B780" s="8" t="str">
        <f>+VLOOKUP(A780,Industria[],2,0)</f>
        <v>Sociedad</v>
      </c>
      <c r="C780" s="12">
        <f>+C765</f>
        <v>2201</v>
      </c>
      <c r="D780" s="8" t="str">
        <f>+VLOOKUP(C780,Sector[[Id_sector]:[Codigo]],3,0)</f>
        <v>Delincuencia y aplicación de la ley</v>
      </c>
      <c r="E780" s="12">
        <f>+IF(H780=1,E765+1,E765)</f>
        <v>220105</v>
      </c>
      <c r="F780" s="8" t="str">
        <f>+VLOOKUP(E780,Productos[[Id_producto]:[Codigo]],3,0)</f>
        <v xml:space="preserve">Drogas </v>
      </c>
      <c r="G780" s="13">
        <f t="shared" si="105"/>
        <v>220105027</v>
      </c>
      <c r="H780" s="7">
        <v>27</v>
      </c>
      <c r="I780" s="8" t="s">
        <v>1156</v>
      </c>
      <c r="J780" s="37" t="str">
        <f>+Categorias[[#This Row],[Categoría]]&amp;"-"&amp;Categorias[[#This Row],[Id_categoría]]</f>
        <v>Tolerancia Al Tráfico O Consumo De Drogas-220105027</v>
      </c>
      <c r="K780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80" s="9" t="str">
        <f t="shared" si="106"/>
        <v>220105027tolerancia_al_trafico_o_consumo_de_drogas</v>
      </c>
      <c r="M780" s="39" t="str">
        <f t="shared" si="107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81" spans="1:13" ht="40.799999999999997" x14ac:dyDescent="0.3">
      <c r="A781" s="12">
        <f>+A765</f>
        <v>22</v>
      </c>
      <c r="B781" s="8" t="str">
        <f>+VLOOKUP(A781,Industria[],2,0)</f>
        <v>Sociedad</v>
      </c>
      <c r="C781" s="12">
        <f>+C765</f>
        <v>2201</v>
      </c>
      <c r="D781" s="8" t="str">
        <f>+VLOOKUP(C781,Sector[[Id_sector]:[Codigo]],3,0)</f>
        <v>Delincuencia y aplicación de la ley</v>
      </c>
      <c r="E781" s="12">
        <f>+IF(H781=1,E765+1,E765)</f>
        <v>220105</v>
      </c>
      <c r="F781" s="8" t="str">
        <f>+VLOOKUP(E781,Productos[[Id_producto]:[Codigo]],3,0)</f>
        <v xml:space="preserve">Drogas </v>
      </c>
      <c r="G781" s="13">
        <f t="shared" si="105"/>
        <v>220105028</v>
      </c>
      <c r="H781" s="7">
        <v>28</v>
      </c>
      <c r="I781" s="8" t="s">
        <v>1157</v>
      </c>
      <c r="J781" s="37" t="str">
        <f>+Categorias[[#This Row],[Categoría]]&amp;"-"&amp;Categorias[[#This Row],[Id_categoría]]</f>
        <v>Facilitación De Bienes Al Tráfico De Drogas-220105028</v>
      </c>
      <c r="K781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81" s="9" t="str">
        <f t="shared" si="106"/>
        <v>220105028facilitacion_de_bienes_al_trafico_de_drogas</v>
      </c>
      <c r="M781" s="39" t="str">
        <f t="shared" si="107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82" spans="1:13" ht="40.799999999999997" x14ac:dyDescent="0.3">
      <c r="A782" s="12">
        <f>+A765</f>
        <v>22</v>
      </c>
      <c r="B782" s="8" t="str">
        <f>+VLOOKUP(A782,Industria[],2,0)</f>
        <v>Sociedad</v>
      </c>
      <c r="C782" s="12">
        <f>+C765</f>
        <v>2201</v>
      </c>
      <c r="D782" s="8" t="str">
        <f>+VLOOKUP(C782,Sector[[Id_sector]:[Codigo]],3,0)</f>
        <v>Delincuencia y aplicación de la ley</v>
      </c>
      <c r="E782" s="12">
        <f>+IF(H782=1,E765+1,E765)</f>
        <v>220105</v>
      </c>
      <c r="F782" s="8" t="str">
        <f>+VLOOKUP(E782,Productos[[Id_producto]:[Codigo]],3,0)</f>
        <v xml:space="preserve">Drogas </v>
      </c>
      <c r="G782" s="13">
        <f t="shared" si="105"/>
        <v>220105029</v>
      </c>
      <c r="H782" s="7">
        <v>29</v>
      </c>
      <c r="I782" s="8" t="s">
        <v>1158</v>
      </c>
      <c r="J782" s="37" t="str">
        <f>+Categorias[[#This Row],[Categoría]]&amp;"-"&amp;Categorias[[#This Row],[Id_categoría]]</f>
        <v>Suministro Indebido De Drogas-220105029</v>
      </c>
      <c r="K782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82" s="9" t="str">
        <f t="shared" si="106"/>
        <v>220105029suministro_indebido_de_drogas</v>
      </c>
      <c r="M782" s="39" t="str">
        <f t="shared" si="107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83" spans="1:13" ht="30.6" x14ac:dyDescent="0.3">
      <c r="A783" s="12">
        <f>+A765</f>
        <v>22</v>
      </c>
      <c r="B783" s="8" t="str">
        <f>+VLOOKUP(A783,Industria[],2,0)</f>
        <v>Sociedad</v>
      </c>
      <c r="C783" s="12">
        <f>+C765</f>
        <v>2201</v>
      </c>
      <c r="D783" s="8" t="str">
        <f>+VLOOKUP(C783,Sector[[Id_sector]:[Codigo]],3,0)</f>
        <v>Delincuencia y aplicación de la ley</v>
      </c>
      <c r="E783" s="12">
        <f>+IF(H783=1,E765+1,E765)</f>
        <v>220106</v>
      </c>
      <c r="F783" s="8" t="str">
        <f>+VLOOKUP(E783,Productos[[Id_producto]:[Codigo]],3,0)</f>
        <v xml:space="preserve">Delitos Violentos </v>
      </c>
      <c r="G783" s="13">
        <f t="shared" si="93"/>
        <v>220106001</v>
      </c>
      <c r="H783" s="7">
        <v>1</v>
      </c>
      <c r="I783" s="8" t="s">
        <v>1159</v>
      </c>
      <c r="J783" s="37" t="str">
        <f>+Categorias[[#This Row],[Categoría]]&amp;"-"&amp;Categorias[[#This Row],[Id_categoría]]</f>
        <v>Parricidio-220106001</v>
      </c>
      <c r="K783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83" s="9" t="str">
        <f t="shared" si="94"/>
        <v>220106001parricidio</v>
      </c>
      <c r="M783" s="39" t="str">
        <f t="shared" si="95"/>
        <v>INSERT INTO categoria VALUES (220106001,'Parricidio','Parricidio-220106001','Parricidio-220106001 | Prod: Violentos-220106 | Sector: Delincuencia | Industria: SOCIEDAD - 22',220106);</v>
      </c>
    </row>
    <row r="784" spans="1:13" ht="30.6" x14ac:dyDescent="0.3">
      <c r="A784" s="12">
        <f t="shared" si="90"/>
        <v>22</v>
      </c>
      <c r="B784" s="8" t="str">
        <f>+VLOOKUP(A784,Industria[],2,0)</f>
        <v>Sociedad</v>
      </c>
      <c r="C784" s="12">
        <f t="shared" si="91"/>
        <v>2201</v>
      </c>
      <c r="D784" s="8" t="str">
        <f>+VLOOKUP(C784,Sector[[Id_sector]:[Codigo]],3,0)</f>
        <v>Delincuencia y aplicación de la ley</v>
      </c>
      <c r="E784" s="12">
        <f t="shared" si="92"/>
        <v>220106</v>
      </c>
      <c r="F784" s="8" t="str">
        <f>+VLOOKUP(E784,Productos[[Id_producto]:[Codigo]],3,0)</f>
        <v xml:space="preserve">Delitos Violentos </v>
      </c>
      <c r="G784" s="13">
        <f t="shared" si="93"/>
        <v>220106002</v>
      </c>
      <c r="H784" s="7">
        <v>2</v>
      </c>
      <c r="I784" s="8" t="s">
        <v>1160</v>
      </c>
      <c r="J784" s="37" t="str">
        <f>+Categorias[[#This Row],[Categoría]]&amp;"-"&amp;Categorias[[#This Row],[Id_categoría]]</f>
        <v>Homicidio Simple-220106002</v>
      </c>
      <c r="K784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84" s="9" t="str">
        <f t="shared" si="94"/>
        <v>220106002homicidio_simple</v>
      </c>
      <c r="M784" s="39" t="str">
        <f t="shared" si="95"/>
        <v>INSERT INTO categoria VALUES (220106002,'Homicidio Simple','Homicidio Simple-220106002','Homicidio Simple-220106002 | Prod: Violentos-220106 | Sector: Delincuencia | Industria: SOCIEDAD - 22',220106);</v>
      </c>
    </row>
    <row r="785" spans="1:13" ht="30.6" x14ac:dyDescent="0.3">
      <c r="A785" s="12">
        <f t="shared" si="90"/>
        <v>22</v>
      </c>
      <c r="B785" s="8" t="str">
        <f>+VLOOKUP(A785,Industria[],2,0)</f>
        <v>Sociedad</v>
      </c>
      <c r="C785" s="12">
        <f t="shared" si="91"/>
        <v>2201</v>
      </c>
      <c r="D785" s="8" t="str">
        <f>+VLOOKUP(C785,Sector[[Id_sector]:[Codigo]],3,0)</f>
        <v>Delincuencia y aplicación de la ley</v>
      </c>
      <c r="E785" s="12">
        <f t="shared" si="92"/>
        <v>220106</v>
      </c>
      <c r="F785" s="8" t="str">
        <f>+VLOOKUP(E785,Productos[[Id_producto]:[Codigo]],3,0)</f>
        <v xml:space="preserve">Delitos Violentos </v>
      </c>
      <c r="G785" s="13">
        <f t="shared" si="93"/>
        <v>220106003</v>
      </c>
      <c r="H785" s="7">
        <v>3</v>
      </c>
      <c r="I785" s="8" t="s">
        <v>1161</v>
      </c>
      <c r="J785" s="37" t="str">
        <f>+Categorias[[#This Row],[Categoría]]&amp;"-"&amp;Categorias[[#This Row],[Id_categoría]]</f>
        <v>Homicidio Calificado-220106003</v>
      </c>
      <c r="K785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85" s="9" t="str">
        <f t="shared" si="94"/>
        <v>220106003homicidio_calificado</v>
      </c>
      <c r="M785" s="39" t="str">
        <f t="shared" si="95"/>
        <v>INSERT INTO categoria VALUES (220106003,'Homicidio Calificado','Homicidio Calificado-220106003','Homicidio Calificado-220106003 | Prod: Violentos-220106 | Sector: Delincuencia | Industria: SOCIEDAD - 22',220106);</v>
      </c>
    </row>
    <row r="786" spans="1:13" ht="30.6" x14ac:dyDescent="0.3">
      <c r="A786" s="12">
        <f t="shared" si="90"/>
        <v>22</v>
      </c>
      <c r="B786" s="8" t="str">
        <f>+VLOOKUP(A786,Industria[],2,0)</f>
        <v>Sociedad</v>
      </c>
      <c r="C786" s="12">
        <f t="shared" si="91"/>
        <v>2201</v>
      </c>
      <c r="D786" s="8" t="str">
        <f>+VLOOKUP(C786,Sector[[Id_sector]:[Codigo]],3,0)</f>
        <v>Delincuencia y aplicación de la ley</v>
      </c>
      <c r="E786" s="12">
        <f t="shared" si="92"/>
        <v>220106</v>
      </c>
      <c r="F786" s="8" t="str">
        <f>+VLOOKUP(E786,Productos[[Id_producto]:[Codigo]],3,0)</f>
        <v xml:space="preserve">Delitos Violentos </v>
      </c>
      <c r="G786" s="13">
        <f t="shared" si="93"/>
        <v>220106004</v>
      </c>
      <c r="H786" s="7">
        <v>4</v>
      </c>
      <c r="I786" s="8" t="s">
        <v>1162</v>
      </c>
      <c r="J786" s="37" t="str">
        <f>+Categorias[[#This Row],[Categoría]]&amp;"-"&amp;Categorias[[#This Row],[Id_categoría]]</f>
        <v>Infanticidio-220106004</v>
      </c>
      <c r="K786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86" s="9" t="str">
        <f t="shared" si="94"/>
        <v>220106004infanticidio</v>
      </c>
      <c r="M786" s="39" t="str">
        <f t="shared" si="95"/>
        <v>INSERT INTO categoria VALUES (220106004,'Infanticidio','Infanticidio-220106004','Infanticidio-220106004 | Prod: Violentos-220106 | Sector: Delincuencia | Industria: SOCIEDAD - 22',220106);</v>
      </c>
    </row>
    <row r="787" spans="1:13" ht="30.6" x14ac:dyDescent="0.3">
      <c r="A787" s="12">
        <f t="shared" si="90"/>
        <v>22</v>
      </c>
      <c r="B787" s="8" t="str">
        <f>+VLOOKUP(A787,Industria[],2,0)</f>
        <v>Sociedad</v>
      </c>
      <c r="C787" s="12">
        <f t="shared" si="91"/>
        <v>2201</v>
      </c>
      <c r="D787" s="8" t="str">
        <f>+VLOOKUP(C787,Sector[[Id_sector]:[Codigo]],3,0)</f>
        <v>Delincuencia y aplicación de la ley</v>
      </c>
      <c r="E787" s="12">
        <f t="shared" si="92"/>
        <v>220106</v>
      </c>
      <c r="F787" s="8" t="str">
        <f>+VLOOKUP(E787,Productos[[Id_producto]:[Codigo]],3,0)</f>
        <v xml:space="preserve">Delitos Violentos </v>
      </c>
      <c r="G787" s="13">
        <f t="shared" si="93"/>
        <v>220106005</v>
      </c>
      <c r="H787" s="7">
        <v>5</v>
      </c>
      <c r="I787" s="8" t="s">
        <v>1163</v>
      </c>
      <c r="J787" s="37" t="str">
        <f>+Categorias[[#This Row],[Categoría]]&amp;"-"&amp;Categorias[[#This Row],[Id_categoría]]</f>
        <v>Secuestro-220106005</v>
      </c>
      <c r="K787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87" s="9" t="str">
        <f t="shared" si="94"/>
        <v>220106005secuestro</v>
      </c>
      <c r="M787" s="39" t="str">
        <f t="shared" si="95"/>
        <v>INSERT INTO categoria VALUES (220106005,'Secuestro','Secuestro-220106005','Secuestro-220106005 | Prod: Violentos-220106 | Sector: Delincuencia | Industria: SOCIEDAD - 22',220106);</v>
      </c>
    </row>
    <row r="788" spans="1:13" ht="40.799999999999997" x14ac:dyDescent="0.3">
      <c r="A788" s="12">
        <f t="shared" si="90"/>
        <v>22</v>
      </c>
      <c r="B788" s="8" t="str">
        <f>+VLOOKUP(A788,Industria[],2,0)</f>
        <v>Sociedad</v>
      </c>
      <c r="C788" s="12">
        <f t="shared" si="91"/>
        <v>2201</v>
      </c>
      <c r="D788" s="8" t="str">
        <f>+VLOOKUP(C788,Sector[[Id_sector]:[Codigo]],3,0)</f>
        <v>Delincuencia y aplicación de la ley</v>
      </c>
      <c r="E788" s="12">
        <f t="shared" si="92"/>
        <v>220106</v>
      </c>
      <c r="F788" s="8" t="str">
        <f>+VLOOKUP(E788,Productos[[Id_producto]:[Codigo]],3,0)</f>
        <v xml:space="preserve">Delitos Violentos </v>
      </c>
      <c r="G788" s="13">
        <f t="shared" si="93"/>
        <v>220106006</v>
      </c>
      <c r="H788" s="7">
        <v>6</v>
      </c>
      <c r="I788" s="8" t="s">
        <v>1164</v>
      </c>
      <c r="J788" s="37" t="str">
        <f>+Categorias[[#This Row],[Categoría]]&amp;"-"&amp;Categorias[[#This Row],[Id_categoría]]</f>
        <v>Sustracción de menores-220106006</v>
      </c>
      <c r="K788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88" s="9" t="str">
        <f t="shared" si="94"/>
        <v>220106006sustraccion_de_menores</v>
      </c>
      <c r="M788" s="39" t="str">
        <f t="shared" si="95"/>
        <v>INSERT INTO categoria VALUES (220106006,'Sustracción de menores','Sustracción de menores-220106006','Sustracción de menores-220106006 | Prod: Violentos-220106 | Sector: Delincuencia | Industria: SOCIEDAD - 22',220106);</v>
      </c>
    </row>
    <row r="789" spans="1:13" ht="30.6" x14ac:dyDescent="0.3">
      <c r="A789" s="12">
        <f t="shared" si="90"/>
        <v>22</v>
      </c>
      <c r="B789" s="8" t="str">
        <f>+VLOOKUP(A789,Industria[],2,0)</f>
        <v>Sociedad</v>
      </c>
      <c r="C789" s="12">
        <f t="shared" si="91"/>
        <v>2201</v>
      </c>
      <c r="D789" s="8" t="str">
        <f>+VLOOKUP(C789,Sector[[Id_sector]:[Codigo]],3,0)</f>
        <v>Delincuencia y aplicación de la ley</v>
      </c>
      <c r="E789" s="12">
        <f t="shared" si="92"/>
        <v>220106</v>
      </c>
      <c r="F789" s="8" t="str">
        <f>+VLOOKUP(E789,Productos[[Id_producto]:[Codigo]],3,0)</f>
        <v xml:space="preserve">Delitos Violentos </v>
      </c>
      <c r="G789" s="13">
        <f t="shared" si="93"/>
        <v>220106007</v>
      </c>
      <c r="H789" s="7">
        <v>7</v>
      </c>
      <c r="I789" s="8" t="s">
        <v>1165</v>
      </c>
      <c r="J789" s="37" t="str">
        <f>+Categorias[[#This Row],[Categoría]]&amp;"-"&amp;Categorias[[#This Row],[Id_categoría]]</f>
        <v>Lesiones-220106007</v>
      </c>
      <c r="K789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89" s="9" t="str">
        <f t="shared" si="94"/>
        <v>220106007lesiones</v>
      </c>
      <c r="M789" s="39" t="str">
        <f t="shared" si="95"/>
        <v>INSERT INTO categoria VALUES (220106007,'Lesiones','Lesiones-220106007','Lesiones-220106007 | Prod: Violentos-220106 | Sector: Delincuencia | Industria: SOCIEDAD - 22',220106);</v>
      </c>
    </row>
    <row r="790" spans="1:13" ht="30.6" x14ac:dyDescent="0.3">
      <c r="A790" s="12">
        <f t="shared" si="90"/>
        <v>22</v>
      </c>
      <c r="B790" s="8" t="str">
        <f>+VLOOKUP(A790,Industria[],2,0)</f>
        <v>Sociedad</v>
      </c>
      <c r="C790" s="12">
        <f t="shared" si="91"/>
        <v>2201</v>
      </c>
      <c r="D790" s="8" t="str">
        <f>+VLOOKUP(C790,Sector[[Id_sector]:[Codigo]],3,0)</f>
        <v>Delincuencia y aplicación de la ley</v>
      </c>
      <c r="E790" s="12">
        <f t="shared" si="92"/>
        <v>220106</v>
      </c>
      <c r="F790" s="8" t="str">
        <f>+VLOOKUP(E790,Productos[[Id_producto]:[Codigo]],3,0)</f>
        <v xml:space="preserve">Delitos Violentos </v>
      </c>
      <c r="G790" s="13">
        <f t="shared" si="93"/>
        <v>220106008</v>
      </c>
      <c r="H790" s="7">
        <v>8</v>
      </c>
      <c r="I790" s="8" t="s">
        <v>1166</v>
      </c>
      <c r="J790" s="37" t="str">
        <f>+Categorias[[#This Row],[Categoría]]&amp;"-"&amp;Categorias[[#This Row],[Id_categoría]]</f>
        <v>Aborto-220106008</v>
      </c>
      <c r="K790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90" s="9" t="str">
        <f t="shared" si="94"/>
        <v>220106008aborto</v>
      </c>
      <c r="M790" s="39" t="str">
        <f t="shared" si="95"/>
        <v>INSERT INTO categoria VALUES (220106008,'Aborto','Aborto-220106008','Aborto-220106008 | Prod: Violentos-220106 | Sector: Delincuencia | Industria: SOCIEDAD - 22',220106);</v>
      </c>
    </row>
    <row r="791" spans="1:13" ht="30.6" x14ac:dyDescent="0.3">
      <c r="A791" s="12">
        <f t="shared" si="90"/>
        <v>22</v>
      </c>
      <c r="B791" s="8" t="str">
        <f>+VLOOKUP(A791,Industria[],2,0)</f>
        <v>Sociedad</v>
      </c>
      <c r="C791" s="12">
        <f t="shared" si="91"/>
        <v>2201</v>
      </c>
      <c r="D791" s="8" t="str">
        <f>+VLOOKUP(C791,Sector[[Id_sector]:[Codigo]],3,0)</f>
        <v>Delincuencia y aplicación de la ley</v>
      </c>
      <c r="E791" s="12">
        <f t="shared" si="92"/>
        <v>220106</v>
      </c>
      <c r="F791" s="8" t="str">
        <f>+VLOOKUP(E791,Productos[[Id_producto]:[Codigo]],3,0)</f>
        <v xml:space="preserve">Delitos Violentos </v>
      </c>
      <c r="G791" s="13">
        <f t="shared" si="93"/>
        <v>220106009</v>
      </c>
      <c r="H791" s="7">
        <v>9</v>
      </c>
      <c r="I791" s="8" t="s">
        <v>1167</v>
      </c>
      <c r="J791" s="37" t="str">
        <f>+Categorias[[#This Row],[Categoría]]&amp;"-"&amp;Categorias[[#This Row],[Id_categoría]]</f>
        <v>Robo Calificado-220106009</v>
      </c>
      <c r="K791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91" s="9" t="str">
        <f t="shared" si="94"/>
        <v>220106009robo_calificado</v>
      </c>
      <c r="M791" s="39" t="str">
        <f t="shared" si="95"/>
        <v>INSERT INTO categoria VALUES (220106009,'Robo Calificado','Robo Calificado-220106009','Robo Calificado-220106009 | Prod: Violentos-220106 | Sector: Delincuencia | Industria: SOCIEDAD - 22',220106);</v>
      </c>
    </row>
    <row r="792" spans="1:13" ht="40.799999999999997" x14ac:dyDescent="0.3">
      <c r="A792" s="12">
        <f t="shared" si="90"/>
        <v>22</v>
      </c>
      <c r="B792" s="8" t="str">
        <f>+VLOOKUP(A792,Industria[],2,0)</f>
        <v>Sociedad</v>
      </c>
      <c r="C792" s="12">
        <f t="shared" si="91"/>
        <v>2201</v>
      </c>
      <c r="D792" s="8" t="str">
        <f>+VLOOKUP(C792,Sector[[Id_sector]:[Codigo]],3,0)</f>
        <v>Delincuencia y aplicación de la ley</v>
      </c>
      <c r="E792" s="12">
        <f t="shared" si="92"/>
        <v>220106</v>
      </c>
      <c r="F792" s="8" t="str">
        <f>+VLOOKUP(E792,Productos[[Id_producto]:[Codigo]],3,0)</f>
        <v xml:space="preserve">Delitos Violentos </v>
      </c>
      <c r="G792" s="13">
        <f t="shared" si="93"/>
        <v>220106010</v>
      </c>
      <c r="H792" s="7">
        <v>10</v>
      </c>
      <c r="I792" s="8" t="s">
        <v>1168</v>
      </c>
      <c r="J792" s="37" t="str">
        <f>+Categorias[[#This Row],[Categoría]]&amp;"-"&amp;Categorias[[#This Row],[Id_categoría]]</f>
        <v>Robo con Violencia o Intimidación-220106010</v>
      </c>
      <c r="K792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92" s="9" t="str">
        <f t="shared" si="94"/>
        <v>220106010robo_con_violencia_o_intimidacion</v>
      </c>
      <c r="M792" s="39" t="str">
        <f t="shared" si="95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93" spans="1:13" ht="30.6" x14ac:dyDescent="0.3">
      <c r="A793" s="12">
        <f t="shared" si="90"/>
        <v>22</v>
      </c>
      <c r="B793" s="8" t="str">
        <f>+VLOOKUP(A793,Industria[],2,0)</f>
        <v>Sociedad</v>
      </c>
      <c r="C793" s="12">
        <f t="shared" si="91"/>
        <v>2201</v>
      </c>
      <c r="D793" s="8" t="str">
        <f>+VLOOKUP(C793,Sector[[Id_sector]:[Codigo]],3,0)</f>
        <v>Delincuencia y aplicación de la ley</v>
      </c>
      <c r="E793" s="12">
        <f t="shared" si="92"/>
        <v>220106</v>
      </c>
      <c r="F793" s="8" t="str">
        <f>+VLOOKUP(E793,Productos[[Id_producto]:[Codigo]],3,0)</f>
        <v xml:space="preserve">Delitos Violentos </v>
      </c>
      <c r="G793" s="13">
        <f t="shared" si="93"/>
        <v>220106011</v>
      </c>
      <c r="H793" s="7">
        <v>11</v>
      </c>
      <c r="I793" s="8" t="s">
        <v>1169</v>
      </c>
      <c r="J793" s="37" t="str">
        <f>+Categorias[[#This Row],[Categoría]]&amp;"-"&amp;Categorias[[#This Row],[Id_categoría]]</f>
        <v>Robo en lugar Habitado-220106011</v>
      </c>
      <c r="K793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93" s="9" t="str">
        <f t="shared" si="94"/>
        <v>220106011robo_en_lugar_habitado</v>
      </c>
      <c r="M793" s="39" t="str">
        <f t="shared" si="95"/>
        <v>INSERT INTO categoria VALUES (220106011,'Robo en lugar Habitado','Robo en lugar Habitado-220106011','Robo en lugar Habitado-220106011 | Prod: Violentos-220106 | Sector: Delincuencia | Industria: SOCIEDAD - 22',220106);</v>
      </c>
    </row>
    <row r="794" spans="1:13" ht="40.799999999999997" x14ac:dyDescent="0.3">
      <c r="A794" s="12">
        <f t="shared" si="90"/>
        <v>22</v>
      </c>
      <c r="B794" s="8" t="str">
        <f>+VLOOKUP(A794,Industria[],2,0)</f>
        <v>Sociedad</v>
      </c>
      <c r="C794" s="12">
        <f t="shared" si="91"/>
        <v>2201</v>
      </c>
      <c r="D794" s="8" t="str">
        <f>+VLOOKUP(C794,Sector[[Id_sector]:[Codigo]],3,0)</f>
        <v>Delincuencia y aplicación de la ley</v>
      </c>
      <c r="E794" s="12">
        <f t="shared" si="92"/>
        <v>220106</v>
      </c>
      <c r="F794" s="8" t="str">
        <f>+VLOOKUP(E794,Productos[[Id_producto]:[Codigo]],3,0)</f>
        <v xml:space="preserve">Delitos Violentos </v>
      </c>
      <c r="G794" s="13">
        <f t="shared" si="93"/>
        <v>220106012</v>
      </c>
      <c r="H794" s="7">
        <v>12</v>
      </c>
      <c r="I794" s="8" t="s">
        <v>1170</v>
      </c>
      <c r="J794" s="37" t="str">
        <f>+Categorias[[#This Row],[Categoría]]&amp;"-"&amp;Categorias[[#This Row],[Id_categoría]]</f>
        <v>Robo en lugar no Habitado-220106012</v>
      </c>
      <c r="K794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94" s="9" t="str">
        <f t="shared" si="94"/>
        <v>220106012robo_en_lugar_no_habitado</v>
      </c>
      <c r="M794" s="39" t="str">
        <f t="shared" si="95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95" spans="1:13" ht="51" x14ac:dyDescent="0.3">
      <c r="A795" s="12">
        <f t="shared" si="90"/>
        <v>22</v>
      </c>
      <c r="B795" s="8" t="str">
        <f>+VLOOKUP(A795,Industria[],2,0)</f>
        <v>Sociedad</v>
      </c>
      <c r="C795" s="12">
        <f t="shared" si="91"/>
        <v>2201</v>
      </c>
      <c r="D795" s="8" t="str">
        <f>+VLOOKUP(C795,Sector[[Id_sector]:[Codigo]],3,0)</f>
        <v>Delincuencia y aplicación de la ley</v>
      </c>
      <c r="E795" s="12">
        <f t="shared" si="92"/>
        <v>220106</v>
      </c>
      <c r="F795" s="8" t="str">
        <f>+VLOOKUP(E795,Productos[[Id_producto]:[Codigo]],3,0)</f>
        <v xml:space="preserve">Delitos Violentos </v>
      </c>
      <c r="G795" s="13">
        <f t="shared" si="93"/>
        <v>220106013</v>
      </c>
      <c r="H795" s="7">
        <v>13</v>
      </c>
      <c r="I795" s="8" t="s">
        <v>1171</v>
      </c>
      <c r="J795" s="37" t="str">
        <f>+Categorias[[#This Row],[Categoría]]&amp;"-"&amp;Categorias[[#This Row],[Id_categoría]]</f>
        <v>Cuasidelitos cometidos por profesionales de la salud-220106013</v>
      </c>
      <c r="K795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95" s="9" t="str">
        <f t="shared" si="94"/>
        <v>220106013cuasidelitos_cometidos_por_profesionales_de_la_salud</v>
      </c>
      <c r="M795" s="39" t="str">
        <f t="shared" si="95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96" spans="1:13" ht="30.6" x14ac:dyDescent="0.3">
      <c r="A796" s="12">
        <f t="shared" si="90"/>
        <v>22</v>
      </c>
      <c r="B796" s="8" t="str">
        <f>+VLOOKUP(A796,Industria[],2,0)</f>
        <v>Sociedad</v>
      </c>
      <c r="C796" s="12">
        <f t="shared" si="91"/>
        <v>2201</v>
      </c>
      <c r="D796" s="8" t="str">
        <f>+VLOOKUP(C796,Sector[[Id_sector]:[Codigo]],3,0)</f>
        <v>Delincuencia y aplicación de la ley</v>
      </c>
      <c r="E796" s="12">
        <f t="shared" si="92"/>
        <v>220106</v>
      </c>
      <c r="F796" s="8" t="str">
        <f>+VLOOKUP(E796,Productos[[Id_producto]:[Codigo]],3,0)</f>
        <v xml:space="preserve">Delitos Violentos </v>
      </c>
      <c r="G796" s="13">
        <f t="shared" si="93"/>
        <v>220106014</v>
      </c>
      <c r="H796" s="7">
        <v>14</v>
      </c>
      <c r="I796" s="8" t="s">
        <v>1172</v>
      </c>
      <c r="J796" s="37" t="str">
        <f>+Categorias[[#This Row],[Categoría]]&amp;"-"&amp;Categorias[[#This Row],[Id_categoría]]</f>
        <v>Femicidio-220106014</v>
      </c>
      <c r="K796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96" s="9" t="str">
        <f t="shared" si="94"/>
        <v>220106014femicidio</v>
      </c>
      <c r="M796" s="39" t="str">
        <f t="shared" si="95"/>
        <v>INSERT INTO categoria VALUES (220106014,'Femicidio','Femicidio-220106014','Femicidio-220106014 | Prod: Violentos-220106 | Sector: Delincuencia | Industria: SOCIEDAD - 22',220106);</v>
      </c>
    </row>
    <row r="797" spans="1:13" ht="30.6" x14ac:dyDescent="0.3">
      <c r="A797" s="12">
        <f t="shared" si="90"/>
        <v>22</v>
      </c>
      <c r="B797" s="8" t="str">
        <f>+VLOOKUP(A797,Industria[],2,0)</f>
        <v>Sociedad</v>
      </c>
      <c r="C797" s="12">
        <f t="shared" si="91"/>
        <v>2201</v>
      </c>
      <c r="D797" s="8" t="str">
        <f>+VLOOKUP(C797,Sector[[Id_sector]:[Codigo]],3,0)</f>
        <v>Delincuencia y aplicación de la ley</v>
      </c>
      <c r="E797" s="12">
        <f t="shared" si="92"/>
        <v>220106</v>
      </c>
      <c r="F797" s="8" t="str">
        <f>+VLOOKUP(E797,Productos[[Id_producto]:[Codigo]],3,0)</f>
        <v xml:space="preserve">Delitos Violentos </v>
      </c>
      <c r="G797" s="13">
        <f t="shared" si="93"/>
        <v>220106015</v>
      </c>
      <c r="H797" s="7">
        <v>15</v>
      </c>
      <c r="I797" s="8" t="s">
        <v>1173</v>
      </c>
      <c r="J797" s="37" t="str">
        <f>+Categorias[[#This Row],[Categoría]]&amp;"-"&amp;Categorias[[#This Row],[Id_categoría]]</f>
        <v>Multilaciones-220106015</v>
      </c>
      <c r="K797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97" s="9" t="str">
        <f t="shared" si="94"/>
        <v>220106015multilaciones</v>
      </c>
      <c r="M797" s="39" t="str">
        <f t="shared" si="95"/>
        <v>INSERT INTO categoria VALUES (220106015,'Multilaciones','Multilaciones-220106015','Multilaciones-220106015 | Prod: Violentos-220106 | Sector: Delincuencia | Industria: SOCIEDAD - 22',220106);</v>
      </c>
    </row>
    <row r="798" spans="1:13" ht="30.6" x14ac:dyDescent="0.3">
      <c r="A798" s="12">
        <f t="shared" si="90"/>
        <v>22</v>
      </c>
      <c r="B798" s="8" t="str">
        <f>+VLOOKUP(A798,Industria[],2,0)</f>
        <v>Sociedad</v>
      </c>
      <c r="C798" s="12">
        <f t="shared" si="91"/>
        <v>2201</v>
      </c>
      <c r="D798" s="8" t="str">
        <f>+VLOOKUP(C798,Sector[[Id_sector]:[Codigo]],3,0)</f>
        <v>Delincuencia y aplicación de la ley</v>
      </c>
      <c r="E798" s="12">
        <f t="shared" si="92"/>
        <v>220106</v>
      </c>
      <c r="F798" s="8" t="str">
        <f>+VLOOKUP(E798,Productos[[Id_producto]:[Codigo]],3,0)</f>
        <v xml:space="preserve">Delitos Violentos </v>
      </c>
      <c r="G798" s="13">
        <f t="shared" si="93"/>
        <v>220106016</v>
      </c>
      <c r="H798" s="7">
        <v>16</v>
      </c>
      <c r="I798" s="8" t="s">
        <v>1174</v>
      </c>
      <c r="J798" s="37" t="str">
        <f>+Categorias[[#This Row],[Categoría]]&amp;"-"&amp;Categorias[[#This Row],[Id_categoría]]</f>
        <v>Violación de morada-220106016</v>
      </c>
      <c r="K798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98" s="9" t="str">
        <f t="shared" si="94"/>
        <v>220106016violacion_de_morada</v>
      </c>
      <c r="M798" s="39" t="str">
        <f t="shared" si="95"/>
        <v>INSERT INTO categoria VALUES (220106016,'Violación de morada','Violación de morada-220106016','Violación de morada-220106016 | Prod: Violentos-220106 | Sector: Delincuencia | Industria: SOCIEDAD - 22',220106);</v>
      </c>
    </row>
    <row r="799" spans="1:13" ht="40.799999999999997" x14ac:dyDescent="0.3">
      <c r="A799" s="12">
        <f t="shared" si="90"/>
        <v>22</v>
      </c>
      <c r="B799" s="8" t="str">
        <f>+VLOOKUP(A799,Industria[],2,0)</f>
        <v>Sociedad</v>
      </c>
      <c r="C799" s="12">
        <f t="shared" si="91"/>
        <v>2201</v>
      </c>
      <c r="D799" s="8" t="str">
        <f>+VLOOKUP(C799,Sector[[Id_sector]:[Codigo]],3,0)</f>
        <v>Delincuencia y aplicación de la ley</v>
      </c>
      <c r="E799" s="12">
        <f t="shared" si="92"/>
        <v>220106</v>
      </c>
      <c r="F799" s="8" t="str">
        <f>+VLOOKUP(E799,Productos[[Id_producto]:[Codigo]],3,0)</f>
        <v xml:space="preserve">Delitos Violentos </v>
      </c>
      <c r="G799" s="13">
        <f t="shared" si="93"/>
        <v>220106017</v>
      </c>
      <c r="H799" s="7">
        <v>17</v>
      </c>
      <c r="I799" s="8" t="s">
        <v>1175</v>
      </c>
      <c r="J799" s="37" t="str">
        <f>+Categorias[[#This Row],[Categoría]]&amp;"-"&amp;Categorias[[#This Row],[Id_categoría]]</f>
        <v>Abandono de niños y personas desvalidas-220106017</v>
      </c>
      <c r="K799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99" s="9" t="str">
        <f t="shared" si="94"/>
        <v>220106017abandono_de_niños_y_personas_desvalidas</v>
      </c>
      <c r="M799" s="39" t="str">
        <f t="shared" si="95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800" spans="1:13" ht="30.6" x14ac:dyDescent="0.3">
      <c r="A800" s="12">
        <f t="shared" si="90"/>
        <v>22</v>
      </c>
      <c r="B800" s="8" t="str">
        <f>+VLOOKUP(A800,Industria[],2,0)</f>
        <v>Sociedad</v>
      </c>
      <c r="C800" s="12">
        <f t="shared" si="91"/>
        <v>2201</v>
      </c>
      <c r="D800" s="8" t="str">
        <f>+VLOOKUP(C800,Sector[[Id_sector]:[Codigo]],3,0)</f>
        <v>Delincuencia y aplicación de la ley</v>
      </c>
      <c r="E800" s="12">
        <f t="shared" si="92"/>
        <v>220106</v>
      </c>
      <c r="F800" s="8" t="str">
        <f>+VLOOKUP(E800,Productos[[Id_producto]:[Codigo]],3,0)</f>
        <v xml:space="preserve">Delitos Violentos </v>
      </c>
      <c r="G800" s="13">
        <f t="shared" si="93"/>
        <v>220106018</v>
      </c>
      <c r="H800" s="7">
        <v>18</v>
      </c>
      <c r="I800" s="8" t="s">
        <v>1176</v>
      </c>
      <c r="J800" s="37" t="str">
        <f>+Categorias[[#This Row],[Categoría]]&amp;"-"&amp;Categorias[[#This Row],[Id_categoría]]</f>
        <v>Amenazas-220106018</v>
      </c>
      <c r="K800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800" s="9" t="str">
        <f t="shared" si="94"/>
        <v>220106018amenazas</v>
      </c>
      <c r="M800" s="39" t="str">
        <f t="shared" si="95"/>
        <v>INSERT INTO categoria VALUES (220106018,'Amenazas','Amenazas-220106018','Amenazas-220106018 | Prod: Violentos-220106 | Sector: Delincuencia | Industria: SOCIEDAD - 22',220106);</v>
      </c>
    </row>
    <row r="801" spans="1:13" ht="30.6" x14ac:dyDescent="0.3">
      <c r="A801" s="12">
        <f t="shared" si="90"/>
        <v>22</v>
      </c>
      <c r="B801" s="8" t="str">
        <f>+VLOOKUP(A801,Industria[],2,0)</f>
        <v>Sociedad</v>
      </c>
      <c r="C801" s="12">
        <f t="shared" si="91"/>
        <v>2201</v>
      </c>
      <c r="D801" s="8" t="str">
        <f>+VLOOKUP(C801,Sector[[Id_sector]:[Codigo]],3,0)</f>
        <v>Delincuencia y aplicación de la ley</v>
      </c>
      <c r="E801" s="12">
        <f t="shared" si="92"/>
        <v>220106</v>
      </c>
      <c r="F801" s="8" t="str">
        <f>+VLOOKUP(E801,Productos[[Id_producto]:[Codigo]],3,0)</f>
        <v xml:space="preserve">Delitos Violentos </v>
      </c>
      <c r="G801" s="13">
        <f t="shared" si="93"/>
        <v>220106019</v>
      </c>
      <c r="H801" s="7">
        <v>19</v>
      </c>
      <c r="I801" s="8" t="s">
        <v>1177</v>
      </c>
      <c r="J801" s="37" t="str">
        <f>+Categorias[[#This Row],[Categoría]]&amp;"-"&amp;Categorias[[#This Row],[Id_categoría]]</f>
        <v>Violencia Económica-220106019</v>
      </c>
      <c r="K801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801" s="9" t="str">
        <f t="shared" si="94"/>
        <v>220106019violencia_economica</v>
      </c>
      <c r="M801" s="39" t="str">
        <f t="shared" si="95"/>
        <v>INSERT INTO categoria VALUES (220106019,'Violencia Económica','Violencia Económica-220106019','Violencia Económica-220106019 | Prod: Violentos-220106 | Sector: Delincuencia | Industria: SOCIEDAD - 22',220106);</v>
      </c>
    </row>
    <row r="802" spans="1:13" ht="30.6" x14ac:dyDescent="0.3">
      <c r="A802" s="12">
        <f t="shared" si="90"/>
        <v>22</v>
      </c>
      <c r="B802" s="8" t="str">
        <f>+VLOOKUP(A802,Industria[],2,0)</f>
        <v>Sociedad</v>
      </c>
      <c r="C802" s="12">
        <f t="shared" si="91"/>
        <v>2201</v>
      </c>
      <c r="D802" s="8" t="str">
        <f>+VLOOKUP(C802,Sector[[Id_sector]:[Codigo]],3,0)</f>
        <v>Delincuencia y aplicación de la ley</v>
      </c>
      <c r="E802" s="12">
        <f t="shared" si="92"/>
        <v>220106</v>
      </c>
      <c r="F802" s="8" t="str">
        <f>+VLOOKUP(E802,Productos[[Id_producto]:[Codigo]],3,0)</f>
        <v xml:space="preserve">Delitos Violentos </v>
      </c>
      <c r="G802" s="13">
        <f t="shared" si="93"/>
        <v>220106020</v>
      </c>
      <c r="H802" s="7">
        <v>20</v>
      </c>
      <c r="I802" s="8" t="s">
        <v>1178</v>
      </c>
      <c r="J802" s="37" t="str">
        <f>+Categorias[[#This Row],[Categoría]]&amp;"-"&amp;Categorias[[#This Row],[Id_categoría]]</f>
        <v>Violencia Psicológica-220106020</v>
      </c>
      <c r="K802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802" s="9" t="str">
        <f t="shared" si="94"/>
        <v>220106020violencia_psicologica</v>
      </c>
      <c r="M802" s="39" t="str">
        <f t="shared" si="95"/>
        <v>INSERT INTO categoria VALUES (220106020,'Violencia Psicológica','Violencia Psicológica-220106020','Violencia Psicológica-220106020 | Prod: Violentos-220106 | Sector: Delincuencia | Industria: SOCIEDAD - 22',220106);</v>
      </c>
    </row>
    <row r="803" spans="1:13" ht="30.6" x14ac:dyDescent="0.3">
      <c r="A803" s="12">
        <f t="shared" si="90"/>
        <v>22</v>
      </c>
      <c r="B803" s="8" t="str">
        <f>+VLOOKUP(A803,Industria[],2,0)</f>
        <v>Sociedad</v>
      </c>
      <c r="C803" s="12">
        <f t="shared" si="91"/>
        <v>2201</v>
      </c>
      <c r="D803" s="8" t="str">
        <f>+VLOOKUP(C803,Sector[[Id_sector]:[Codigo]],3,0)</f>
        <v>Delincuencia y aplicación de la ley</v>
      </c>
      <c r="E803" s="12">
        <f t="shared" si="92"/>
        <v>220106</v>
      </c>
      <c r="F803" s="8" t="str">
        <f>+VLOOKUP(E803,Productos[[Id_producto]:[Codigo]],3,0)</f>
        <v xml:space="preserve">Delitos Violentos </v>
      </c>
      <c r="G803" s="13">
        <f t="shared" ref="G803:G834" si="108">+E803*1000+H803</f>
        <v>220106021</v>
      </c>
      <c r="H803" s="7">
        <v>21</v>
      </c>
      <c r="I803" s="8" t="s">
        <v>1179</v>
      </c>
      <c r="J803" s="37" t="str">
        <f>+Categorias[[#This Row],[Categoría]]&amp;"-"&amp;Categorias[[#This Row],[Id_categoría]]</f>
        <v>Homicidios-220106021</v>
      </c>
      <c r="K803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803" s="9" t="str">
        <f t="shared" ref="L803:L834" si="109">+SUBSTITUTE(G803&amp;LOWER(SUBSTITUTE( SUBSTITUTE( SUBSTITUTE( SUBSTITUTE( SUBSTITUTE( SUBSTITUTE( SUBSTITUTE( SUBSTITUTE( SUBSTITUTE( SUBSTITUTE(I803, "á", "a"), "é", "e"), "í", "i"), "ó", "o"), "ú", "u"), "Á", "A"), "É", "E"), "Í", "I"), "Ó", "O"), "Ú", "U"))," ","_")</f>
        <v>220106021homicidios</v>
      </c>
      <c r="M803" s="39" t="str">
        <f t="shared" ref="M803:M834" si="110">+"INSERT INTO categoria VALUES ("&amp;G803&amp;",'"&amp;I803&amp;"','"&amp;J803&amp;"','"&amp;K803&amp;"',"&amp;E803&amp;");"</f>
        <v>INSERT INTO categoria VALUES (220106021,'Homicidios','Homicidios-220106021','Homicidios-220106021 | Prod: Violentos-220106 | Sector: Delincuencia | Industria: SOCIEDAD - 22',220106);</v>
      </c>
    </row>
    <row r="804" spans="1:13" ht="30.6" x14ac:dyDescent="0.3">
      <c r="A804" s="12">
        <f t="shared" si="90"/>
        <v>22</v>
      </c>
      <c r="B804" s="8" t="str">
        <f>+VLOOKUP(A804,Industria[],2,0)</f>
        <v>Sociedad</v>
      </c>
      <c r="C804" s="12">
        <f t="shared" si="91"/>
        <v>2201</v>
      </c>
      <c r="D804" s="8" t="str">
        <f>+VLOOKUP(C804,Sector[[Id_sector]:[Codigo]],3,0)</f>
        <v>Delincuencia y aplicación de la ley</v>
      </c>
      <c r="E804" s="12">
        <f t="shared" si="92"/>
        <v>220106</v>
      </c>
      <c r="F804" s="8" t="str">
        <f>+VLOOKUP(E804,Productos[[Id_producto]:[Codigo]],3,0)</f>
        <v xml:space="preserve">Delitos Violentos </v>
      </c>
      <c r="G804" s="13">
        <f t="shared" si="108"/>
        <v>220106022</v>
      </c>
      <c r="H804" s="7">
        <v>22</v>
      </c>
      <c r="I804" s="8" t="s">
        <v>1180</v>
      </c>
      <c r="J804" s="37" t="str">
        <f>+Categorias[[#This Row],[Categoría]]&amp;"-"&amp;Categorias[[#This Row],[Id_categoría]]</f>
        <v>Robo por sorpresa-220106022</v>
      </c>
      <c r="K804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804" s="9" t="str">
        <f t="shared" si="109"/>
        <v>220106022robo_por_sorpresa</v>
      </c>
      <c r="M804" s="39" t="str">
        <f t="shared" si="110"/>
        <v>INSERT INTO categoria VALUES (220106022,'Robo por sorpresa','Robo por sorpresa-220106022','Robo por sorpresa-220106022 | Prod: Violentos-220106 | Sector: Delincuencia | Industria: SOCIEDAD - 22',220106);</v>
      </c>
    </row>
    <row r="805" spans="1:13" ht="40.799999999999997" x14ac:dyDescent="0.3">
      <c r="A805" s="12">
        <f>+A804</f>
        <v>22</v>
      </c>
      <c r="B805" s="8" t="str">
        <f>+VLOOKUP(A805,Industria[],2,0)</f>
        <v>Sociedad</v>
      </c>
      <c r="C805" s="12">
        <f>+C804</f>
        <v>2201</v>
      </c>
      <c r="D805" s="8" t="str">
        <f>+VLOOKUP(C805,Sector[[Id_sector]:[Codigo]],3,0)</f>
        <v>Delincuencia y aplicación de la ley</v>
      </c>
      <c r="E805" s="12">
        <f>+IF(H805=1,E804+1,E804)</f>
        <v>220106</v>
      </c>
      <c r="F805" s="8" t="str">
        <f>+VLOOKUP(E805,Productos[[Id_producto]:[Codigo]],3,0)</f>
        <v xml:space="preserve">Delitos Violentos </v>
      </c>
      <c r="G805" s="13">
        <f t="shared" si="108"/>
        <v>220106023</v>
      </c>
      <c r="H805" s="7">
        <v>23</v>
      </c>
      <c r="I805" s="8" t="s">
        <v>1181</v>
      </c>
      <c r="J805" s="37" t="str">
        <f>+Categorias[[#This Row],[Categoría]]&amp;"-"&amp;Categorias[[#This Row],[Id_categoría]]</f>
        <v>Robo Con Fuerza De Cajeros Automáticos-220106023</v>
      </c>
      <c r="K805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805" s="9" t="str">
        <f t="shared" si="109"/>
        <v>220106023robo_con_fuerza_de_cajeros_automaticos</v>
      </c>
      <c r="M805" s="39" t="str">
        <f t="shared" si="110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806" spans="1:13" ht="30.6" x14ac:dyDescent="0.3">
      <c r="A806" s="12">
        <f>+A804</f>
        <v>22</v>
      </c>
      <c r="B806" s="8" t="str">
        <f>+VLOOKUP(A806,Industria[],2,0)</f>
        <v>Sociedad</v>
      </c>
      <c r="C806" s="12">
        <f>+C804</f>
        <v>2201</v>
      </c>
      <c r="D806" s="8" t="str">
        <f>+VLOOKUP(C806,Sector[[Id_sector]:[Codigo]],3,0)</f>
        <v>Delincuencia y aplicación de la ley</v>
      </c>
      <c r="E806" s="12">
        <f>+IF(H806=1,E804+1,E804)</f>
        <v>220106</v>
      </c>
      <c r="F806" s="8" t="str">
        <f>+VLOOKUP(E806,Productos[[Id_producto]:[Codigo]],3,0)</f>
        <v xml:space="preserve">Delitos Violentos </v>
      </c>
      <c r="G806" s="13">
        <f t="shared" si="108"/>
        <v>220106024</v>
      </c>
      <c r="H806" s="7">
        <v>24</v>
      </c>
      <c r="I806" s="8" t="s">
        <v>1182</v>
      </c>
      <c r="J806" s="37" t="str">
        <f>+Categorias[[#This Row],[Categoría]]&amp;"-"&amp;Categorias[[#This Row],[Id_categoría]]</f>
        <v>Robo Con Homicidio-220106024</v>
      </c>
      <c r="K806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806" s="9" t="str">
        <f t="shared" si="109"/>
        <v>220106024robo_con_homicidio</v>
      </c>
      <c r="M806" s="39" t="str">
        <f t="shared" si="110"/>
        <v>INSERT INTO categoria VALUES (220106024,'Robo Con Homicidio','Robo Con Homicidio-220106024','Robo Con Homicidio-220106024 | Prod: Violentos-220106 | Sector: Delincuencia | Industria: SOCIEDAD - 22',220106);</v>
      </c>
    </row>
    <row r="807" spans="1:13" ht="30.6" x14ac:dyDescent="0.3">
      <c r="A807" s="12">
        <f>+A804</f>
        <v>22</v>
      </c>
      <c r="B807" s="8" t="str">
        <f>+VLOOKUP(A807,Industria[],2,0)</f>
        <v>Sociedad</v>
      </c>
      <c r="C807" s="12">
        <f>+C804</f>
        <v>2201</v>
      </c>
      <c r="D807" s="8" t="str">
        <f>+VLOOKUP(C807,Sector[[Id_sector]:[Codigo]],3,0)</f>
        <v>Delincuencia y aplicación de la ley</v>
      </c>
      <c r="E807" s="12">
        <f>+IF(H807=1,E804+1,E804)</f>
        <v>220106</v>
      </c>
      <c r="F807" s="8" t="str">
        <f>+VLOOKUP(E807,Productos[[Id_producto]:[Codigo]],3,0)</f>
        <v xml:space="preserve">Delitos Violentos </v>
      </c>
      <c r="G807" s="13">
        <f t="shared" si="108"/>
        <v>220106025</v>
      </c>
      <c r="H807" s="7">
        <v>25</v>
      </c>
      <c r="I807" s="8" t="s">
        <v>1183</v>
      </c>
      <c r="J807" s="37" t="str">
        <f>+Categorias[[#This Row],[Categoría]]&amp;"-"&amp;Categorias[[#This Row],[Id_categoría]]</f>
        <v>Robo Con Intimidación-220106025</v>
      </c>
      <c r="K807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807" s="9" t="str">
        <f t="shared" si="109"/>
        <v>220106025robo_con_intimidacion</v>
      </c>
      <c r="M807" s="39" t="str">
        <f t="shared" si="110"/>
        <v>INSERT INTO categoria VALUES (220106025,'Robo Con Intimidación','Robo Con Intimidación-220106025','Robo Con Intimidación-220106025 | Prod: Violentos-220106 | Sector: Delincuencia | Industria: SOCIEDAD - 22',220106);</v>
      </c>
    </row>
    <row r="808" spans="1:13" ht="51" x14ac:dyDescent="0.3">
      <c r="A808" s="12">
        <f>+A804</f>
        <v>22</v>
      </c>
      <c r="B808" s="8" t="str">
        <f>+VLOOKUP(A808,Industria[],2,0)</f>
        <v>Sociedad</v>
      </c>
      <c r="C808" s="12">
        <f>+C804</f>
        <v>2201</v>
      </c>
      <c r="D808" s="8" t="str">
        <f>+VLOOKUP(C808,Sector[[Id_sector]:[Codigo]],3,0)</f>
        <v>Delincuencia y aplicación de la ley</v>
      </c>
      <c r="E808" s="12">
        <f>+IF(H808=1,E804+1,E804)</f>
        <v>220106</v>
      </c>
      <c r="F808" s="8" t="str">
        <f>+VLOOKUP(E808,Productos[[Id_producto]:[Codigo]],3,0)</f>
        <v xml:space="preserve">Delitos Violentos </v>
      </c>
      <c r="G808" s="13">
        <f t="shared" si="108"/>
        <v>220106026</v>
      </c>
      <c r="H808" s="7">
        <v>26</v>
      </c>
      <c r="I808" s="8" t="s">
        <v>1184</v>
      </c>
      <c r="J808" s="37" t="str">
        <f>+Categorias[[#This Row],[Categoría]]&amp;"-"&amp;Categorias[[#This Row],[Id_categoría]]</f>
        <v>Robo Con Retencion De Victimas O Lesiones Graves-220106026</v>
      </c>
      <c r="K808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808" s="9" t="str">
        <f t="shared" si="109"/>
        <v>220106026robo_con_retencion_de_victimas_o_lesiones_graves</v>
      </c>
      <c r="M808" s="39" t="str">
        <f t="shared" si="110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809" spans="1:13" ht="51" x14ac:dyDescent="0.3">
      <c r="A809" s="12">
        <f>+A804</f>
        <v>22</v>
      </c>
      <c r="B809" s="8" t="str">
        <f>+VLOOKUP(A809,Industria[],2,0)</f>
        <v>Sociedad</v>
      </c>
      <c r="C809" s="12">
        <f>+C804</f>
        <v>2201</v>
      </c>
      <c r="D809" s="8" t="str">
        <f>+VLOOKUP(C809,Sector[[Id_sector]:[Codigo]],3,0)</f>
        <v>Delincuencia y aplicación de la ley</v>
      </c>
      <c r="E809" s="12">
        <f>+IF(H809=1,E804+1,E804)</f>
        <v>220106</v>
      </c>
      <c r="F809" s="8" t="str">
        <f>+VLOOKUP(E809,Productos[[Id_producto]:[Codigo]],3,0)</f>
        <v xml:space="preserve">Delitos Violentos </v>
      </c>
      <c r="G809" s="13">
        <f t="shared" si="108"/>
        <v>220106027</v>
      </c>
      <c r="H809" s="7">
        <v>27</v>
      </c>
      <c r="I809" s="8" t="s">
        <v>1185</v>
      </c>
      <c r="J809" s="37" t="str">
        <f>+Categorias[[#This Row],[Categoría]]&amp;"-"&amp;Categorias[[#This Row],[Id_categoría]]</f>
        <v>Robo Con Retención De Víctimas O Con Lesiones Graves-220106027</v>
      </c>
      <c r="K809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809" s="9" t="str">
        <f t="shared" si="109"/>
        <v>220106027robo_con_retencion_de_victimas_o_con_lesiones_graves</v>
      </c>
      <c r="M809" s="39" t="str">
        <f t="shared" si="110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810" spans="1:13" ht="30.6" x14ac:dyDescent="0.3">
      <c r="A810" s="12">
        <f>+A804</f>
        <v>22</v>
      </c>
      <c r="B810" s="8" t="str">
        <f>+VLOOKUP(A810,Industria[],2,0)</f>
        <v>Sociedad</v>
      </c>
      <c r="C810" s="12">
        <f>+C804</f>
        <v>2201</v>
      </c>
      <c r="D810" s="8" t="str">
        <f>+VLOOKUP(C810,Sector[[Id_sector]:[Codigo]],3,0)</f>
        <v>Delincuencia y aplicación de la ley</v>
      </c>
      <c r="E810" s="12">
        <f>+IF(H810=1,E804+1,E804)</f>
        <v>220106</v>
      </c>
      <c r="F810" s="8" t="str">
        <f>+VLOOKUP(E810,Productos[[Id_producto]:[Codigo]],3,0)</f>
        <v xml:space="preserve">Delitos Violentos </v>
      </c>
      <c r="G810" s="13">
        <f t="shared" si="108"/>
        <v>220106028</v>
      </c>
      <c r="H810" s="7">
        <v>28</v>
      </c>
      <c r="I810" s="8" t="s">
        <v>1186</v>
      </c>
      <c r="J810" s="37" t="str">
        <f>+Categorias[[#This Row],[Categoría]]&amp;"-"&amp;Categorias[[#This Row],[Id_categoría]]</f>
        <v>Robo Con Violación-220106028</v>
      </c>
      <c r="K810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810" s="9" t="str">
        <f t="shared" si="109"/>
        <v>220106028robo_con_violacion</v>
      </c>
      <c r="M810" s="39" t="str">
        <f t="shared" si="110"/>
        <v>INSERT INTO categoria VALUES (220106028,'Robo Con Violación','Robo Con Violación-220106028','Robo Con Violación-220106028 | Prod: Violentos-220106 | Sector: Delincuencia | Industria: SOCIEDAD - 22',220106);</v>
      </c>
    </row>
    <row r="811" spans="1:13" ht="30.6" x14ac:dyDescent="0.3">
      <c r="A811" s="12">
        <f>+A804</f>
        <v>22</v>
      </c>
      <c r="B811" s="8" t="str">
        <f>+VLOOKUP(A811,Industria[],2,0)</f>
        <v>Sociedad</v>
      </c>
      <c r="C811" s="12">
        <f>+C804</f>
        <v>2201</v>
      </c>
      <c r="D811" s="8" t="str">
        <f>+VLOOKUP(C811,Sector[[Id_sector]:[Codigo]],3,0)</f>
        <v>Delincuencia y aplicación de la ley</v>
      </c>
      <c r="E811" s="12">
        <f>+IF(H811=1,E804+1,E804)</f>
        <v>220106</v>
      </c>
      <c r="F811" s="8" t="str">
        <f>+VLOOKUP(E811,Productos[[Id_producto]:[Codigo]],3,0)</f>
        <v xml:space="preserve">Delitos Violentos </v>
      </c>
      <c r="G811" s="13">
        <f t="shared" si="108"/>
        <v>220106029</v>
      </c>
      <c r="H811" s="7">
        <v>29</v>
      </c>
      <c r="I811" s="8" t="s">
        <v>1187</v>
      </c>
      <c r="J811" s="37" t="str">
        <f>+Categorias[[#This Row],[Categoría]]&amp;"-"&amp;Categorias[[#This Row],[Id_categoría]]</f>
        <v>Robo Con Violencia-220106029</v>
      </c>
      <c r="K811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811" s="9" t="str">
        <f t="shared" si="109"/>
        <v>220106029robo_con_violencia</v>
      </c>
      <c r="M811" s="39" t="str">
        <f t="shared" si="110"/>
        <v>INSERT INTO categoria VALUES (220106029,'Robo Con Violencia','Robo Con Violencia-220106029','Robo Con Violencia-220106029 | Prod: Violentos-220106 | Sector: Delincuencia | Industria: SOCIEDAD - 22',220106);</v>
      </c>
    </row>
    <row r="812" spans="1:13" ht="40.799999999999997" x14ac:dyDescent="0.3">
      <c r="A812" s="12">
        <f>+A804</f>
        <v>22</v>
      </c>
      <c r="B812" s="8" t="str">
        <f>+VLOOKUP(A812,Industria[],2,0)</f>
        <v>Sociedad</v>
      </c>
      <c r="C812" s="12">
        <f>+C804</f>
        <v>2201</v>
      </c>
      <c r="D812" s="8" t="str">
        <f>+VLOOKUP(C812,Sector[[Id_sector]:[Codigo]],3,0)</f>
        <v>Delincuencia y aplicación de la ley</v>
      </c>
      <c r="E812" s="12">
        <f>+IF(H812=1,E804+1,E804)</f>
        <v>220106</v>
      </c>
      <c r="F812" s="8" t="str">
        <f>+VLOOKUP(E812,Productos[[Id_producto]:[Codigo]],3,0)</f>
        <v xml:space="preserve">Delitos Violentos </v>
      </c>
      <c r="G812" s="13">
        <f t="shared" si="108"/>
        <v>220106030</v>
      </c>
      <c r="H812" s="7">
        <v>30</v>
      </c>
      <c r="I812" s="8" t="s">
        <v>1188</v>
      </c>
      <c r="J812" s="37" t="str">
        <f>+Categorias[[#This Row],[Categoría]]&amp;"-"&amp;Categorias[[#This Row],[Id_categoría]]</f>
        <v>Robo De Vehículo Motorizado-220106030</v>
      </c>
      <c r="K812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812" s="9" t="str">
        <f t="shared" si="109"/>
        <v>220106030robo_de_vehiculo_motorizado</v>
      </c>
      <c r="M812" s="39" t="str">
        <f t="shared" si="110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13" spans="1:13" ht="61.2" x14ac:dyDescent="0.3">
      <c r="A813" s="12">
        <f>+A804</f>
        <v>22</v>
      </c>
      <c r="B813" s="8" t="str">
        <f>+VLOOKUP(A813,Industria[],2,0)</f>
        <v>Sociedad</v>
      </c>
      <c r="C813" s="12">
        <f>+C804</f>
        <v>2201</v>
      </c>
      <c r="D813" s="8" t="str">
        <f>+VLOOKUP(C813,Sector[[Id_sector]:[Codigo]],3,0)</f>
        <v>Delincuencia y aplicación de la ley</v>
      </c>
      <c r="E813" s="12">
        <f>+IF(H813=1,E804+1,E804)</f>
        <v>220106</v>
      </c>
      <c r="F813" s="8" t="str">
        <f>+VLOOKUP(E813,Productos[[Id_producto]:[Codigo]],3,0)</f>
        <v xml:space="preserve">Delitos Violentos </v>
      </c>
      <c r="G813" s="13">
        <f t="shared" si="108"/>
        <v>220106031</v>
      </c>
      <c r="H813" s="7">
        <v>31</v>
      </c>
      <c r="I813" s="8" t="s">
        <v>1189</v>
      </c>
      <c r="J813" s="37" t="str">
        <f>+Categorias[[#This Row],[Categoría]]&amp;"-"&amp;Categorias[[#This Row],[Id_categoría]]</f>
        <v>Robo En Bienes Nacionales De Uso Público O Sitios no Destino A La Habitación-220106031</v>
      </c>
      <c r="K813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13" s="9" t="str">
        <f t="shared" si="109"/>
        <v>220106031robo_en_bienes_nacionales_de_uso_publico_o_sitios_no_destino_a_la_habitacion</v>
      </c>
      <c r="M813" s="39" t="str">
        <f t="shared" si="110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14" spans="1:13" ht="51" x14ac:dyDescent="0.3">
      <c r="A814" s="12">
        <f>+A804</f>
        <v>22</v>
      </c>
      <c r="B814" s="8" t="str">
        <f>+VLOOKUP(A814,Industria[],2,0)</f>
        <v>Sociedad</v>
      </c>
      <c r="C814" s="12">
        <f>+C804</f>
        <v>2201</v>
      </c>
      <c r="D814" s="8" t="str">
        <f>+VLOOKUP(C814,Sector[[Id_sector]:[Codigo]],3,0)</f>
        <v>Delincuencia y aplicación de la ley</v>
      </c>
      <c r="E814" s="12">
        <f>+IF(H814=1,E804+1,E804)</f>
        <v>220106</v>
      </c>
      <c r="F814" s="8" t="str">
        <f>+VLOOKUP(E814,Productos[[Id_producto]:[Codigo]],3,0)</f>
        <v xml:space="preserve">Delitos Violentos </v>
      </c>
      <c r="G814" s="13">
        <f t="shared" si="108"/>
        <v>220106032</v>
      </c>
      <c r="H814" s="7">
        <v>32</v>
      </c>
      <c r="I814" s="8" t="s">
        <v>1190</v>
      </c>
      <c r="J814" s="37" t="str">
        <f>+Categorias[[#This Row],[Categoría]]&amp;"-"&amp;Categorias[[#This Row],[Id_categoría]]</f>
        <v>Robo En Lugar Habitado O Destinado A La Habitación-220106032</v>
      </c>
      <c r="K814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14" s="9" t="str">
        <f t="shared" si="109"/>
        <v>220106032robo_en_lugar_habitado_o_destinado_a_la_habitacion</v>
      </c>
      <c r="M814" s="39" t="str">
        <f t="shared" si="110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15" spans="1:13" ht="40.799999999999997" x14ac:dyDescent="0.3">
      <c r="A815" s="12">
        <f>+A804</f>
        <v>22</v>
      </c>
      <c r="B815" s="8" t="str">
        <f>+VLOOKUP(A815,Industria[],2,0)</f>
        <v>Sociedad</v>
      </c>
      <c r="C815" s="12">
        <f>+C804</f>
        <v>2201</v>
      </c>
      <c r="D815" s="8" t="str">
        <f>+VLOOKUP(C815,Sector[[Id_sector]:[Codigo]],3,0)</f>
        <v>Delincuencia y aplicación de la ley</v>
      </c>
      <c r="E815" s="12">
        <f>+IF(H815=1,E804+1,E804)</f>
        <v>220106</v>
      </c>
      <c r="F815" s="8" t="str">
        <f>+VLOOKUP(E815,Productos[[Id_producto]:[Codigo]],3,0)</f>
        <v xml:space="preserve">Delitos Violentos </v>
      </c>
      <c r="G815" s="13">
        <f t="shared" si="108"/>
        <v>220106033</v>
      </c>
      <c r="H815" s="7">
        <v>33</v>
      </c>
      <c r="I815" s="8" t="s">
        <v>1191</v>
      </c>
      <c r="J815" s="37" t="str">
        <f>+Categorias[[#This Row],[Categoría]]&amp;"-"&amp;Categorias[[#This Row],[Id_categoría]]</f>
        <v>Robo O Hurto De Material De Guerra-220106033</v>
      </c>
      <c r="K815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15" s="9" t="str">
        <f t="shared" si="109"/>
        <v>220106033robo_o_hurto_de_material_de_guerra</v>
      </c>
      <c r="M815" s="39" t="str">
        <f t="shared" si="110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16" spans="1:13" ht="51" x14ac:dyDescent="0.3">
      <c r="A816" s="12">
        <f>+A804</f>
        <v>22</v>
      </c>
      <c r="B816" s="8" t="str">
        <f>+VLOOKUP(A816,Industria[],2,0)</f>
        <v>Sociedad</v>
      </c>
      <c r="C816" s="12">
        <f>+C804</f>
        <v>2201</v>
      </c>
      <c r="D816" s="8" t="str">
        <f>+VLOOKUP(C816,Sector[[Id_sector]:[Codigo]],3,0)</f>
        <v>Delincuencia y aplicación de la ley</v>
      </c>
      <c r="E816" s="12">
        <f>+IF(H816=1,E804+1,E804)</f>
        <v>220106</v>
      </c>
      <c r="F816" s="8" t="str">
        <f>+VLOOKUP(E816,Productos[[Id_producto]:[Codigo]],3,0)</f>
        <v xml:space="preserve">Delitos Violentos </v>
      </c>
      <c r="G816" s="13">
        <f t="shared" si="108"/>
        <v>220106034</v>
      </c>
      <c r="H816" s="7">
        <v>34</v>
      </c>
      <c r="I816" s="8" t="s">
        <v>1192</v>
      </c>
      <c r="J816" s="37" t="str">
        <f>+Categorias[[#This Row],[Categoría]]&amp;"-"&amp;Categorias[[#This Row],[Id_categoría]]</f>
        <v>Robo Con Castración, Mutilación O Lesiones Graves Gravísimas-220106034</v>
      </c>
      <c r="K816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16" s="9" t="str">
        <f t="shared" si="109"/>
        <v>220106034robo_con_castracion,_mutilacion_o_lesiones_graves_gravisimas</v>
      </c>
      <c r="M816" s="39" t="str">
        <f t="shared" si="110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17" spans="1:13" ht="40.799999999999997" x14ac:dyDescent="0.3">
      <c r="A817" s="12">
        <f>+A804</f>
        <v>22</v>
      </c>
      <c r="B817" s="8" t="str">
        <f>+VLOOKUP(A817,Industria[],2,0)</f>
        <v>Sociedad</v>
      </c>
      <c r="C817" s="12">
        <f>+C804</f>
        <v>2201</v>
      </c>
      <c r="D817" s="8" t="str">
        <f>+VLOOKUP(C817,Sector[[Id_sector]:[Codigo]],3,0)</f>
        <v>Delincuencia y aplicación de la ley</v>
      </c>
      <c r="E817" s="12">
        <f>+IF(H817=1,E804+1,E804)</f>
        <v>220106</v>
      </c>
      <c r="F817" s="8" t="str">
        <f>+VLOOKUP(E817,Productos[[Id_producto]:[Codigo]],3,0)</f>
        <v xml:space="preserve">Delitos Violentos </v>
      </c>
      <c r="G817" s="13">
        <f t="shared" si="108"/>
        <v>220106035</v>
      </c>
      <c r="H817" s="7">
        <v>35</v>
      </c>
      <c r="I817" s="8" t="s">
        <v>1193</v>
      </c>
      <c r="J817" s="37" t="str">
        <f>+Categorias[[#This Row],[Categoría]]&amp;"-"&amp;Categorias[[#This Row],[Id_categoría]]</f>
        <v>Robo Con Fuerza En Las Cosas-220106035</v>
      </c>
      <c r="K817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17" s="9" t="str">
        <f t="shared" si="109"/>
        <v>220106035robo_con_fuerza_en_las_cosas</v>
      </c>
      <c r="M817" s="39" t="str">
        <f t="shared" si="110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18" spans="1:13" ht="40.799999999999997" x14ac:dyDescent="0.3">
      <c r="A818" s="12">
        <f>+A804</f>
        <v>22</v>
      </c>
      <c r="B818" s="8" t="str">
        <f>+VLOOKUP(A818,Industria[],2,0)</f>
        <v>Sociedad</v>
      </c>
      <c r="C818" s="12">
        <f>+C804</f>
        <v>2201</v>
      </c>
      <c r="D818" s="8" t="str">
        <f>+VLOOKUP(C818,Sector[[Id_sector]:[Codigo]],3,0)</f>
        <v>Delincuencia y aplicación de la ley</v>
      </c>
      <c r="E818" s="12">
        <f>+IF(H818=1,E804+1,E804)</f>
        <v>220106</v>
      </c>
      <c r="F818" s="8" t="str">
        <f>+VLOOKUP(E818,Productos[[Id_producto]:[Codigo]],3,0)</f>
        <v xml:space="preserve">Delitos Violentos </v>
      </c>
      <c r="G818" s="13">
        <f t="shared" si="108"/>
        <v>220106036</v>
      </c>
      <c r="H818" s="7">
        <v>36</v>
      </c>
      <c r="I818" s="8" t="s">
        <v>1194</v>
      </c>
      <c r="J818" s="37" t="str">
        <f>+Categorias[[#This Row],[Categoría]]&amp;"-"&amp;Categorias[[#This Row],[Id_categoría]]</f>
        <v>Robo Con Lesiones Graves Gravísimas-220106036</v>
      </c>
      <c r="K818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18" s="9" t="str">
        <f t="shared" si="109"/>
        <v>220106036robo_con_lesiones_graves_gravisimas</v>
      </c>
      <c r="M818" s="39" t="str">
        <f t="shared" si="110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19" spans="1:13" ht="51" x14ac:dyDescent="0.3">
      <c r="A819" s="12">
        <f>+A804</f>
        <v>22</v>
      </c>
      <c r="B819" s="8" t="str">
        <f>+VLOOKUP(A819,Industria[],2,0)</f>
        <v>Sociedad</v>
      </c>
      <c r="C819" s="12">
        <f>+C804</f>
        <v>2201</v>
      </c>
      <c r="D819" s="8" t="str">
        <f>+VLOOKUP(C819,Sector[[Id_sector]:[Codigo]],3,0)</f>
        <v>Delincuencia y aplicación de la ley</v>
      </c>
      <c r="E819" s="12">
        <f>+IF(H819=1,E804+1,E804)</f>
        <v>220106</v>
      </c>
      <c r="F819" s="8" t="str">
        <f>+VLOOKUP(E819,Productos[[Id_producto]:[Codigo]],3,0)</f>
        <v xml:space="preserve">Delitos Violentos </v>
      </c>
      <c r="G819" s="13">
        <f t="shared" si="108"/>
        <v>220106037</v>
      </c>
      <c r="H819" s="7">
        <v>37</v>
      </c>
      <c r="I819" s="8" t="s">
        <v>1195</v>
      </c>
      <c r="J819" s="37" t="str">
        <f>+Categorias[[#This Row],[Categoría]]&amp;"-"&amp;Categorias[[#This Row],[Id_categoría]]</f>
        <v>Robo Con Violencia, Intimidación De Vehículo Motorizado-220106037</v>
      </c>
      <c r="K819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19" s="9" t="str">
        <f t="shared" si="109"/>
        <v>220106037robo_con_violencia,_intimidacion_de_vehiculo_motorizado</v>
      </c>
      <c r="M819" s="39" t="str">
        <f t="shared" si="110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20" spans="1:13" ht="30.6" x14ac:dyDescent="0.3">
      <c r="A820" s="12">
        <f>+A804</f>
        <v>22</v>
      </c>
      <c r="B820" s="8" t="str">
        <f>+VLOOKUP(A820,Industria[],2,0)</f>
        <v>Sociedad</v>
      </c>
      <c r="C820" s="12">
        <f>+C804</f>
        <v>2201</v>
      </c>
      <c r="D820" s="8" t="str">
        <f>+VLOOKUP(C820,Sector[[Id_sector]:[Codigo]],3,0)</f>
        <v>Delincuencia y aplicación de la ley</v>
      </c>
      <c r="E820" s="12">
        <f>+IF(H820=1,E804+1,E804)</f>
        <v>220106</v>
      </c>
      <c r="F820" s="8" t="str">
        <f>+VLOOKUP(E820,Productos[[Id_producto]:[Codigo]],3,0)</f>
        <v xml:space="preserve">Delitos Violentos </v>
      </c>
      <c r="G820" s="13">
        <f t="shared" si="108"/>
        <v>220106038</v>
      </c>
      <c r="H820" s="7">
        <v>38</v>
      </c>
      <c r="I820" s="8" t="s">
        <v>1196</v>
      </c>
      <c r="J820" s="37" t="str">
        <f>+Categorias[[#This Row],[Categoría]]&amp;"-"&amp;Categorias[[#This Row],[Id_categoría]]</f>
        <v>Robo (Sólo Crimen)-220106038</v>
      </c>
      <c r="K820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20" s="9" t="str">
        <f t="shared" si="109"/>
        <v>220106038robo_(solo_crimen)</v>
      </c>
      <c r="M820" s="39" t="str">
        <f t="shared" si="110"/>
        <v>INSERT INTO categoria VALUES (220106038,'Robo (Sólo Crimen)','Robo (Sólo Crimen)-220106038','Robo (Sólo Crimen)-220106038 | Prod: Violentos-220106 | Sector: Delincuencia | Industria: SOCIEDAD - 22',220106);</v>
      </c>
    </row>
    <row r="821" spans="1:13" ht="51" x14ac:dyDescent="0.3">
      <c r="A821" s="12">
        <f>+A804</f>
        <v>22</v>
      </c>
      <c r="B821" s="8" t="str">
        <f>+VLOOKUP(A821,Industria[],2,0)</f>
        <v>Sociedad</v>
      </c>
      <c r="C821" s="12">
        <f>+C804</f>
        <v>2201</v>
      </c>
      <c r="D821" s="8" t="str">
        <f>+VLOOKUP(C821,Sector[[Id_sector]:[Codigo]],3,0)</f>
        <v>Delincuencia y aplicación de la ley</v>
      </c>
      <c r="E821" s="12">
        <f>+IF(H821=1,E804+1,E804)</f>
        <v>220106</v>
      </c>
      <c r="F821" s="8" t="str">
        <f>+VLOOKUP(E821,Productos[[Id_producto]:[Codigo]],3,0)</f>
        <v xml:space="preserve">Delitos Violentos </v>
      </c>
      <c r="G821" s="13">
        <f t="shared" si="108"/>
        <v>220106039</v>
      </c>
      <c r="H821" s="7">
        <v>39</v>
      </c>
      <c r="I821" s="8" t="s">
        <v>1197</v>
      </c>
      <c r="J821" s="37" t="str">
        <f>+Categorias[[#This Row],[Categoría]]&amp;"-"&amp;Categorias[[#This Row],[Id_categoría]]</f>
        <v>Accidente Con Resultado De Muerte O Lesiones Graves-220106039</v>
      </c>
      <c r="K821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21" s="9" t="str">
        <f t="shared" si="109"/>
        <v>220106039accidente_con_resultado_de_muerte_o_lesiones_graves</v>
      </c>
      <c r="M821" s="39" t="str">
        <f t="shared" si="110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22" spans="1:13" ht="40.799999999999997" x14ac:dyDescent="0.3">
      <c r="A822" s="12">
        <f>+A804</f>
        <v>22</v>
      </c>
      <c r="B822" s="8" t="str">
        <f>+VLOOKUP(A822,Industria[],2,0)</f>
        <v>Sociedad</v>
      </c>
      <c r="C822" s="12">
        <f>+C804</f>
        <v>2201</v>
      </c>
      <c r="D822" s="8" t="str">
        <f>+VLOOKUP(C822,Sector[[Id_sector]:[Codigo]],3,0)</f>
        <v>Delincuencia y aplicación de la ley</v>
      </c>
      <c r="E822" s="12">
        <f>+IF(H822=1,E804+1,E804)</f>
        <v>220106</v>
      </c>
      <c r="F822" s="8" t="str">
        <f>+VLOOKUP(E822,Productos[[Id_producto]:[Codigo]],3,0)</f>
        <v xml:space="preserve">Delitos Violentos </v>
      </c>
      <c r="G822" s="13">
        <f t="shared" si="108"/>
        <v>220106040</v>
      </c>
      <c r="H822" s="7">
        <v>40</v>
      </c>
      <c r="I822" s="8" t="s">
        <v>1198</v>
      </c>
      <c r="J822" s="37" t="str">
        <f>+Categorias[[#This Row],[Categoría]]&amp;"-"&amp;Categorias[[#This Row],[Id_categoría]]</f>
        <v>Amenaza Con Arma (Falta)-220106040</v>
      </c>
      <c r="K822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22" s="9" t="str">
        <f t="shared" si="109"/>
        <v>220106040amenaza_con_arma_(falta)</v>
      </c>
      <c r="M822" s="39" t="str">
        <f t="shared" si="110"/>
        <v>INSERT INTO categoria VALUES (220106040,'Amenaza Con Arma (Falta)','Amenaza Con Arma (Falta)-220106040','Amenaza Con Arma (Falta)-220106040 | Prod: Violentos-220106 | Sector: Delincuencia | Industria: SOCIEDAD - 22',220106);</v>
      </c>
    </row>
    <row r="823" spans="1:13" ht="40.799999999999997" x14ac:dyDescent="0.3">
      <c r="A823" s="12">
        <f>+A804</f>
        <v>22</v>
      </c>
      <c r="B823" s="8" t="str">
        <f>+VLOOKUP(A823,Industria[],2,0)</f>
        <v>Sociedad</v>
      </c>
      <c r="C823" s="12">
        <f>+C804</f>
        <v>2201</v>
      </c>
      <c r="D823" s="8" t="str">
        <f>+VLOOKUP(C823,Sector[[Id_sector]:[Codigo]],3,0)</f>
        <v>Delincuencia y aplicación de la ley</v>
      </c>
      <c r="E823" s="12">
        <f>+IF(H823=1,E804+1,E804)</f>
        <v>220106</v>
      </c>
      <c r="F823" s="8" t="str">
        <f>+VLOOKUP(E823,Productos[[Id_producto]:[Codigo]],3,0)</f>
        <v xml:space="preserve">Delitos Violentos </v>
      </c>
      <c r="G823" s="13">
        <f t="shared" si="108"/>
        <v>220106041</v>
      </c>
      <c r="H823" s="7">
        <v>41</v>
      </c>
      <c r="I823" s="8" t="s">
        <v>1199</v>
      </c>
      <c r="J823" s="37" t="str">
        <f>+Categorias[[#This Row],[Categoría]]&amp;"-"&amp;Categorias[[#This Row],[Id_categoría]]</f>
        <v>Cuasidelito De Homicidio-220106041</v>
      </c>
      <c r="K823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23" s="9" t="str">
        <f t="shared" si="109"/>
        <v>220106041cuasidelito_de_homicidio</v>
      </c>
      <c r="M823" s="39" t="str">
        <f t="shared" si="110"/>
        <v>INSERT INTO categoria VALUES (220106041,'Cuasidelito De Homicidio','Cuasidelito De Homicidio-220106041','Cuasidelito De Homicidio-220106041 | Prod: Violentos-220106 | Sector: Delincuencia | Industria: SOCIEDAD - 22',220106);</v>
      </c>
    </row>
    <row r="824" spans="1:13" ht="40.799999999999997" x14ac:dyDescent="0.3">
      <c r="A824" s="12">
        <f>+A804</f>
        <v>22</v>
      </c>
      <c r="B824" s="8" t="str">
        <f>+VLOOKUP(A824,Industria[],2,0)</f>
        <v>Sociedad</v>
      </c>
      <c r="C824" s="12">
        <f>+C804</f>
        <v>2201</v>
      </c>
      <c r="D824" s="8" t="str">
        <f>+VLOOKUP(C824,Sector[[Id_sector]:[Codigo]],3,0)</f>
        <v>Delincuencia y aplicación de la ley</v>
      </c>
      <c r="E824" s="12">
        <f>+IF(H824=1,E804+1,E804)</f>
        <v>220106</v>
      </c>
      <c r="F824" s="8" t="str">
        <f>+VLOOKUP(E824,Productos[[Id_producto]:[Codigo]],3,0)</f>
        <v xml:space="preserve">Delitos Violentos </v>
      </c>
      <c r="G824" s="13">
        <f t="shared" si="108"/>
        <v>220106042</v>
      </c>
      <c r="H824" s="7">
        <v>42</v>
      </c>
      <c r="I824" s="8" t="s">
        <v>1200</v>
      </c>
      <c r="J824" s="37" t="str">
        <f>+Categorias[[#This Row],[Categoría]]&amp;"-"&amp;Categorias[[#This Row],[Id_categoría]]</f>
        <v>Cuasidelito De Lesiones-220106042</v>
      </c>
      <c r="K824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24" s="9" t="str">
        <f t="shared" si="109"/>
        <v>220106042cuasidelito_de_lesiones</v>
      </c>
      <c r="M824" s="39" t="str">
        <f t="shared" si="110"/>
        <v>INSERT INTO categoria VALUES (220106042,'Cuasidelito De Lesiones','Cuasidelito De Lesiones-220106042','Cuasidelito De Lesiones-220106042 | Prod: Violentos-220106 | Sector: Delincuencia | Industria: SOCIEDAD - 22',220106);</v>
      </c>
    </row>
    <row r="825" spans="1:13" ht="51" x14ac:dyDescent="0.3">
      <c r="A825" s="12">
        <f>+A804</f>
        <v>22</v>
      </c>
      <c r="B825" s="8" t="str">
        <f>+VLOOKUP(A825,Industria[],2,0)</f>
        <v>Sociedad</v>
      </c>
      <c r="C825" s="12">
        <f>+C804</f>
        <v>2201</v>
      </c>
      <c r="D825" s="8" t="str">
        <f>+VLOOKUP(C825,Sector[[Id_sector]:[Codigo]],3,0)</f>
        <v>Delincuencia y aplicación de la ley</v>
      </c>
      <c r="E825" s="12">
        <f>+IF(H825=1,E804+1,E804)</f>
        <v>220106</v>
      </c>
      <c r="F825" s="8" t="str">
        <f>+VLOOKUP(E825,Productos[[Id_producto]:[Codigo]],3,0)</f>
        <v xml:space="preserve">Delitos Violentos </v>
      </c>
      <c r="G825" s="13">
        <f t="shared" si="108"/>
        <v>220106043</v>
      </c>
      <c r="H825" s="7">
        <v>43</v>
      </c>
      <c r="I825" s="8" t="s">
        <v>1201</v>
      </c>
      <c r="J825" s="37" t="str">
        <f>+Categorias[[#This Row],[Categoría]]&amp;"-"&amp;Categorias[[#This Row],[Id_categoría]]</f>
        <v>Cuasidelito De Lesiones Cometidos Por Profesionales De La Salud-220106043</v>
      </c>
      <c r="K825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25" s="9" t="str">
        <f t="shared" si="109"/>
        <v>220106043cuasidelito_de_lesiones_cometidos_por_profesionales_de_la_salud</v>
      </c>
      <c r="M825" s="39" t="str">
        <f t="shared" si="110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26" spans="1:13" ht="30.6" x14ac:dyDescent="0.3">
      <c r="A826" s="12">
        <f>+A804</f>
        <v>22</v>
      </c>
      <c r="B826" s="8" t="str">
        <f>+VLOOKUP(A826,Industria[],2,0)</f>
        <v>Sociedad</v>
      </c>
      <c r="C826" s="12">
        <f>+C804</f>
        <v>2201</v>
      </c>
      <c r="D826" s="8" t="str">
        <f>+VLOOKUP(C826,Sector[[Id_sector]:[Codigo]],3,0)</f>
        <v>Delincuencia y aplicación de la ley</v>
      </c>
      <c r="E826" s="12">
        <f>+IF(H826=1,E804+1,E804)</f>
        <v>220106</v>
      </c>
      <c r="F826" s="8" t="str">
        <f>+VLOOKUP(E826,Productos[[Id_producto]:[Codigo]],3,0)</f>
        <v xml:space="preserve">Delitos Violentos </v>
      </c>
      <c r="G826" s="13">
        <f t="shared" si="108"/>
        <v>220106044</v>
      </c>
      <c r="H826" s="7">
        <v>44</v>
      </c>
      <c r="I826" s="8" t="s">
        <v>1202</v>
      </c>
      <c r="J826" s="37" t="str">
        <f>+Categorias[[#This Row],[Categoría]]&amp;"-"&amp;Categorias[[#This Row],[Id_categoría]]</f>
        <v>Femicidio Intimo-220106044</v>
      </c>
      <c r="K826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26" s="9" t="str">
        <f t="shared" si="109"/>
        <v>220106044femicidio_intimo</v>
      </c>
      <c r="M826" s="39" t="str">
        <f t="shared" si="110"/>
        <v>INSERT INTO categoria VALUES (220106044,'Femicidio Intimo','Femicidio Intimo-220106044','Femicidio Intimo-220106044 | Prod: Violentos-220106 | Sector: Delincuencia | Industria: SOCIEDAD - 22',220106);</v>
      </c>
    </row>
    <row r="827" spans="1:13" ht="30.6" x14ac:dyDescent="0.3">
      <c r="A827" s="12">
        <f>+A804</f>
        <v>22</v>
      </c>
      <c r="B827" s="8" t="str">
        <f>+VLOOKUP(A827,Industria[],2,0)</f>
        <v>Sociedad</v>
      </c>
      <c r="C827" s="12">
        <f>+C804</f>
        <v>2201</v>
      </c>
      <c r="D827" s="8" t="str">
        <f>+VLOOKUP(C827,Sector[[Id_sector]:[Codigo]],3,0)</f>
        <v>Delincuencia y aplicación de la ley</v>
      </c>
      <c r="E827" s="12">
        <f>+IF(H827=1,E804+1,E804)</f>
        <v>220106</v>
      </c>
      <c r="F827" s="8" t="str">
        <f>+VLOOKUP(E827,Productos[[Id_producto]:[Codigo]],3,0)</f>
        <v xml:space="preserve">Delitos Violentos </v>
      </c>
      <c r="G827" s="13">
        <f t="shared" si="108"/>
        <v>220106045</v>
      </c>
      <c r="H827" s="7">
        <v>45</v>
      </c>
      <c r="I827" s="8" t="s">
        <v>1203</v>
      </c>
      <c r="J827" s="37" t="str">
        <f>+Categorias[[#This Row],[Categoría]]&amp;"-"&amp;Categorias[[#This Row],[Id_categoría]]</f>
        <v>Homicidio-220106045</v>
      </c>
      <c r="K827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27" s="9" t="str">
        <f t="shared" si="109"/>
        <v>220106045homicidio</v>
      </c>
      <c r="M827" s="39" t="str">
        <f t="shared" si="110"/>
        <v>INSERT INTO categoria VALUES (220106045,'Homicidio','Homicidio-220106045','Homicidio-220106045 | Prod: Violentos-220106 | Sector: Delincuencia | Industria: SOCIEDAD - 22',220106);</v>
      </c>
    </row>
    <row r="828" spans="1:13" ht="30.6" x14ac:dyDescent="0.3">
      <c r="A828" s="12">
        <f>+A804</f>
        <v>22</v>
      </c>
      <c r="B828" s="8" t="str">
        <f>+VLOOKUP(A828,Industria[],2,0)</f>
        <v>Sociedad</v>
      </c>
      <c r="C828" s="12">
        <f>+C804</f>
        <v>2201</v>
      </c>
      <c r="D828" s="8" t="str">
        <f>+VLOOKUP(C828,Sector[[Id_sector]:[Codigo]],3,0)</f>
        <v>Delincuencia y aplicación de la ley</v>
      </c>
      <c r="E828" s="12">
        <f>+IF(H828=1,E804+1,E804)</f>
        <v>220106</v>
      </c>
      <c r="F828" s="8" t="str">
        <f>+VLOOKUP(E828,Productos[[Id_producto]:[Codigo]],3,0)</f>
        <v xml:space="preserve">Delitos Violentos </v>
      </c>
      <c r="G828" s="13">
        <f t="shared" si="108"/>
        <v>220106046</v>
      </c>
      <c r="H828" s="7">
        <v>46</v>
      </c>
      <c r="I828" s="8" t="s">
        <v>1204</v>
      </c>
      <c r="J828" s="37" t="str">
        <f>+Categorias[[#This Row],[Categoría]]&amp;"-"&amp;Categorias[[#This Row],[Id_categoría]]</f>
        <v>Lesiones Graves-220106046</v>
      </c>
      <c r="K828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28" s="9" t="str">
        <f t="shared" si="109"/>
        <v>220106046lesiones_graves</v>
      </c>
      <c r="M828" s="39" t="str">
        <f t="shared" si="110"/>
        <v>INSERT INTO categoria VALUES (220106046,'Lesiones Graves','Lesiones Graves-220106046','Lesiones Graves-220106046 | Prod: Violentos-220106 | Sector: Delincuencia | Industria: SOCIEDAD - 22',220106);</v>
      </c>
    </row>
    <row r="829" spans="1:13" ht="40.799999999999997" x14ac:dyDescent="0.3">
      <c r="A829" s="12">
        <f>+A804</f>
        <v>22</v>
      </c>
      <c r="B829" s="8" t="str">
        <f>+VLOOKUP(A829,Industria[],2,0)</f>
        <v>Sociedad</v>
      </c>
      <c r="C829" s="12">
        <f>+C804</f>
        <v>2201</v>
      </c>
      <c r="D829" s="8" t="str">
        <f>+VLOOKUP(C829,Sector[[Id_sector]:[Codigo]],3,0)</f>
        <v>Delincuencia y aplicación de la ley</v>
      </c>
      <c r="E829" s="12">
        <f>+IF(H829=1,E804+1,E804)</f>
        <v>220106</v>
      </c>
      <c r="F829" s="8" t="str">
        <f>+VLOOKUP(E829,Productos[[Id_producto]:[Codigo]],3,0)</f>
        <v xml:space="preserve">Delitos Violentos </v>
      </c>
      <c r="G829" s="13">
        <f t="shared" si="108"/>
        <v>220106047</v>
      </c>
      <c r="H829" s="7">
        <v>47</v>
      </c>
      <c r="I829" s="8" t="s">
        <v>1205</v>
      </c>
      <c r="J829" s="37" t="str">
        <f>+Categorias[[#This Row],[Categoría]]&amp;"-"&amp;Categorias[[#This Row],[Id_categoría]]</f>
        <v>Lesiones Graves Gravísimas-220106047</v>
      </c>
      <c r="K829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29" s="9" t="str">
        <f t="shared" si="109"/>
        <v>220106047lesiones_graves_gravisimas</v>
      </c>
      <c r="M829" s="39" t="str">
        <f t="shared" si="110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30" spans="1:13" ht="30.6" x14ac:dyDescent="0.3">
      <c r="A830" s="12">
        <f>+A804</f>
        <v>22</v>
      </c>
      <c r="B830" s="8" t="str">
        <f>+VLOOKUP(A830,Industria[],2,0)</f>
        <v>Sociedad</v>
      </c>
      <c r="C830" s="12">
        <f>+C804</f>
        <v>2201</v>
      </c>
      <c r="D830" s="8" t="str">
        <f>+VLOOKUP(C830,Sector[[Id_sector]:[Codigo]],3,0)</f>
        <v>Delincuencia y aplicación de la ley</v>
      </c>
      <c r="E830" s="12">
        <f>+IF(H830=1,E804+1,E804)</f>
        <v>220106</v>
      </c>
      <c r="F830" s="8" t="str">
        <f>+VLOOKUP(E830,Productos[[Id_producto]:[Codigo]],3,0)</f>
        <v xml:space="preserve">Delitos Violentos </v>
      </c>
      <c r="G830" s="13">
        <f t="shared" si="108"/>
        <v>220106048</v>
      </c>
      <c r="H830" s="7">
        <v>48</v>
      </c>
      <c r="I830" s="8" t="s">
        <v>1206</v>
      </c>
      <c r="J830" s="37" t="str">
        <f>+Categorias[[#This Row],[Categoría]]&amp;"-"&amp;Categorias[[#This Row],[Id_categoría]]</f>
        <v>Lesiones Leves-220106048</v>
      </c>
      <c r="K830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30" s="9" t="str">
        <f t="shared" si="109"/>
        <v>220106048lesiones_leves</v>
      </c>
      <c r="M830" s="39" t="str">
        <f t="shared" si="110"/>
        <v>INSERT INTO categoria VALUES (220106048,'Lesiones Leves','Lesiones Leves-220106048','Lesiones Leves-220106048 | Prod: Violentos-220106 | Sector: Delincuencia | Industria: SOCIEDAD - 22',220106);</v>
      </c>
    </row>
    <row r="831" spans="1:13" ht="30.6" x14ac:dyDescent="0.3">
      <c r="A831" s="12">
        <f>+A804</f>
        <v>22</v>
      </c>
      <c r="B831" s="8" t="str">
        <f>+VLOOKUP(A831,Industria[],2,0)</f>
        <v>Sociedad</v>
      </c>
      <c r="C831" s="12">
        <f>+C804</f>
        <v>2201</v>
      </c>
      <c r="D831" s="8" t="str">
        <f>+VLOOKUP(C831,Sector[[Id_sector]:[Codigo]],3,0)</f>
        <v>Delincuencia y aplicación de la ley</v>
      </c>
      <c r="E831" s="12">
        <f>+IF(H831=1,E804+1,E804)</f>
        <v>220106</v>
      </c>
      <c r="F831" s="8" t="str">
        <f>+VLOOKUP(E831,Productos[[Id_producto]:[Codigo]],3,0)</f>
        <v xml:space="preserve">Delitos Violentos </v>
      </c>
      <c r="G831" s="13">
        <f t="shared" si="108"/>
        <v>220106049</v>
      </c>
      <c r="H831" s="7">
        <v>49</v>
      </c>
      <c r="I831" s="8" t="s">
        <v>1207</v>
      </c>
      <c r="J831" s="37" t="str">
        <f>+Categorias[[#This Row],[Categoría]]&amp;"-"&amp;Categorias[[#This Row],[Id_categoría]]</f>
        <v>Lesiones Menos Graves-220106049</v>
      </c>
      <c r="K831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31" s="9" t="str">
        <f t="shared" si="109"/>
        <v>220106049lesiones_menos_graves</v>
      </c>
      <c r="M831" s="39" t="str">
        <f t="shared" si="110"/>
        <v>INSERT INTO categoria VALUES (220106049,'Lesiones Menos Graves','Lesiones Menos Graves-220106049','Lesiones Menos Graves-220106049 | Prod: Violentos-220106 | Sector: Delincuencia | Industria: SOCIEDAD - 22',220106);</v>
      </c>
    </row>
    <row r="832" spans="1:13" ht="51" x14ac:dyDescent="0.3">
      <c r="A832" s="12">
        <f>+A804</f>
        <v>22</v>
      </c>
      <c r="B832" s="8" t="str">
        <f>+VLOOKUP(A832,Industria[],2,0)</f>
        <v>Sociedad</v>
      </c>
      <c r="C832" s="12">
        <f>+C804</f>
        <v>2201</v>
      </c>
      <c r="D832" s="8" t="str">
        <f>+VLOOKUP(C832,Sector[[Id_sector]:[Codigo]],3,0)</f>
        <v>Delincuencia y aplicación de la ley</v>
      </c>
      <c r="E832" s="12">
        <f>+IF(H832=1,E804+1,E804)</f>
        <v>220106</v>
      </c>
      <c r="F832" s="8" t="str">
        <f>+VLOOKUP(E832,Productos[[Id_producto]:[Codigo]],3,0)</f>
        <v xml:space="preserve">Delitos Violentos </v>
      </c>
      <c r="G832" s="13">
        <f t="shared" si="108"/>
        <v>220106050</v>
      </c>
      <c r="H832" s="7">
        <v>50</v>
      </c>
      <c r="I832" s="8" t="s">
        <v>1208</v>
      </c>
      <c r="J832" s="37" t="str">
        <f>+Categorias[[#This Row],[Categoría]]&amp;"-"&amp;Categorias[[#This Row],[Id_categoría]]</f>
        <v>Maltrato Cometido Por Persona Con Deber Especial de Cuidado-220106050</v>
      </c>
      <c r="K832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32" s="9" t="str">
        <f t="shared" si="109"/>
        <v>220106050maltrato_cometido_por_persona_con_deber_especial_de_cuidado</v>
      </c>
      <c r="M832" s="39" t="str">
        <f t="shared" si="110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33" spans="1:13" ht="51" x14ac:dyDescent="0.3">
      <c r="A833" s="12">
        <f>+A804</f>
        <v>22</v>
      </c>
      <c r="B833" s="8" t="str">
        <f>+VLOOKUP(A833,Industria[],2,0)</f>
        <v>Sociedad</v>
      </c>
      <c r="C833" s="12">
        <f>+C804</f>
        <v>2201</v>
      </c>
      <c r="D833" s="8" t="str">
        <f>+VLOOKUP(C833,Sector[[Id_sector]:[Codigo]],3,0)</f>
        <v>Delincuencia y aplicación de la ley</v>
      </c>
      <c r="E833" s="12">
        <f>+IF(H833=1,E804+1,E804)</f>
        <v>220106</v>
      </c>
      <c r="F833" s="8" t="str">
        <f>+VLOOKUP(E833,Productos[[Id_producto]:[Codigo]],3,0)</f>
        <v xml:space="preserve">Delitos Violentos </v>
      </c>
      <c r="G833" s="13">
        <f t="shared" si="108"/>
        <v>220106051</v>
      </c>
      <c r="H833" s="7">
        <v>51</v>
      </c>
      <c r="I833" s="8" t="s">
        <v>1209</v>
      </c>
      <c r="J833" s="37" t="str">
        <f>+Categorias[[#This Row],[Categoría]]&amp;"-"&amp;Categorias[[#This Row],[Id_categoría]]</f>
        <v>Maltrato Corporal a Menores O Personas Vulnerables-220106051</v>
      </c>
      <c r="K833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33" s="9" t="str">
        <f t="shared" si="109"/>
        <v>220106051maltrato_corporal_a_menores_o_personas_vulnerables</v>
      </c>
      <c r="M833" s="39" t="str">
        <f t="shared" si="110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34" spans="1:13" ht="51" x14ac:dyDescent="0.3">
      <c r="A834" s="12">
        <f>+A804</f>
        <v>22</v>
      </c>
      <c r="B834" s="8" t="str">
        <f>+VLOOKUP(A834,Industria[],2,0)</f>
        <v>Sociedad</v>
      </c>
      <c r="C834" s="12">
        <f>+C804</f>
        <v>2201</v>
      </c>
      <c r="D834" s="8" t="str">
        <f>+VLOOKUP(C834,Sector[[Id_sector]:[Codigo]],3,0)</f>
        <v>Delincuencia y aplicación de la ley</v>
      </c>
      <c r="E834" s="12">
        <f>+IF(H834=1,E804+1,E804)</f>
        <v>220106</v>
      </c>
      <c r="F834" s="8" t="str">
        <f>+VLOOKUP(E834,Productos[[Id_producto]:[Codigo]],3,0)</f>
        <v xml:space="preserve">Delitos Violentos </v>
      </c>
      <c r="G834" s="13">
        <f t="shared" si="108"/>
        <v>220106052</v>
      </c>
      <c r="H834" s="7">
        <v>52</v>
      </c>
      <c r="I834" s="8" t="s">
        <v>1210</v>
      </c>
      <c r="J834" s="37" t="str">
        <f>+Categorias[[#This Row],[Categoría]]&amp;"-"&amp;Categorias[[#This Row],[Id_categoría]]</f>
        <v>Torturas Cometidas por Funcionarios Público-220106052</v>
      </c>
      <c r="K834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34" s="9" t="str">
        <f t="shared" si="109"/>
        <v>220106052torturas_cometidas_por_funcionarios_publico</v>
      </c>
      <c r="M834" s="39" t="str">
        <f t="shared" si="110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35" spans="1:13" ht="71.400000000000006" x14ac:dyDescent="0.3">
      <c r="A835" s="12">
        <f>+A804</f>
        <v>22</v>
      </c>
      <c r="B835" s="8" t="str">
        <f>+VLOOKUP(A835,Industria[],2,0)</f>
        <v>Sociedad</v>
      </c>
      <c r="C835" s="12">
        <f>+C804</f>
        <v>2201</v>
      </c>
      <c r="D835" s="8" t="str">
        <f>+VLOOKUP(C835,Sector[[Id_sector]:[Codigo]],3,0)</f>
        <v>Delincuencia y aplicación de la ley</v>
      </c>
      <c r="E835" s="12">
        <f>+IF(H835=1,E804+1,E804)</f>
        <v>220106</v>
      </c>
      <c r="F835" s="8" t="str">
        <f>+VLOOKUP(E835,Productos[[Id_producto]:[Codigo]],3,0)</f>
        <v xml:space="preserve">Delitos Violentos </v>
      </c>
      <c r="G835" s="13">
        <f t="shared" ref="G835:G851" si="111">+E835*1000+H835</f>
        <v>220106053</v>
      </c>
      <c r="H835" s="7">
        <v>53</v>
      </c>
      <c r="I835" s="8" t="s">
        <v>1211</v>
      </c>
      <c r="J835" s="37" t="str">
        <f>+Categorias[[#This Row],[Categoría]]&amp;"-"&amp;Categorias[[#This Row],[Id_categoría]]</f>
        <v>Torturas Por Particulares en Ejercicio de Funciones Públicas o Consentimiento de un Agente del Estado-220106053</v>
      </c>
      <c r="K835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35" s="9" t="str">
        <f t="shared" ref="L835:L851" si="112">+SUBSTITUTE(G835&amp;LOWER(SUBSTITUTE( SUBSTITUTE( SUBSTITUTE( SUBSTITUTE( SUBSTITUTE( SUBSTITUTE( SUBSTITUTE( SUBSTITUTE( SUBSTITUTE( SUBSTITUTE(I835,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35" s="39" t="str">
        <f t="shared" ref="M835:M851" si="113">+"INSERT INTO categoria VALUES ("&amp;G835&amp;",'"&amp;I835&amp;"','"&amp;J835&amp;"','"&amp;K835&amp;"',"&amp;E835&amp;");"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36" spans="1:13" ht="40.799999999999997" x14ac:dyDescent="0.3">
      <c r="A836" s="12">
        <f>+A804</f>
        <v>22</v>
      </c>
      <c r="B836" s="8" t="str">
        <f>+VLOOKUP(A836,Industria[],2,0)</f>
        <v>Sociedad</v>
      </c>
      <c r="C836" s="12">
        <f>+C804</f>
        <v>2201</v>
      </c>
      <c r="D836" s="8" t="str">
        <f>+VLOOKUP(C836,Sector[[Id_sector]:[Codigo]],3,0)</f>
        <v>Delincuencia y aplicación de la ley</v>
      </c>
      <c r="E836" s="12">
        <f>+IF(H836=1,E804+1,E804)</f>
        <v>220106</v>
      </c>
      <c r="F836" s="8" t="str">
        <f>+VLOOKUP(E836,Productos[[Id_producto]:[Codigo]],3,0)</f>
        <v xml:space="preserve">Delitos Violentos </v>
      </c>
      <c r="G836" s="13">
        <f t="shared" si="111"/>
        <v>220106054</v>
      </c>
      <c r="H836" s="7">
        <v>54</v>
      </c>
      <c r="I836" s="8" t="s">
        <v>1212</v>
      </c>
      <c r="J836" s="37" t="str">
        <f>+Categorias[[#This Row],[Categoría]]&amp;"-"&amp;Categorias[[#This Row],[Id_categoría]]</f>
        <v>Homicidio En Riña O Pelea-220106054</v>
      </c>
      <c r="K836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36" s="9" t="str">
        <f t="shared" si="112"/>
        <v>220106054homicidio_en_riña_o_pelea</v>
      </c>
      <c r="M836" s="39" t="str">
        <f t="shared" si="113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37" spans="1:13" ht="30.6" x14ac:dyDescent="0.3">
      <c r="A837" s="12">
        <f>+A804</f>
        <v>22</v>
      </c>
      <c r="B837" s="8" t="str">
        <f>+VLOOKUP(A837,Industria[],2,0)</f>
        <v>Sociedad</v>
      </c>
      <c r="C837" s="12">
        <f>+C804</f>
        <v>2201</v>
      </c>
      <c r="D837" s="8" t="str">
        <f>+VLOOKUP(C837,Sector[[Id_sector]:[Codigo]],3,0)</f>
        <v>Delincuencia y aplicación de la ley</v>
      </c>
      <c r="E837" s="12">
        <f>+IF(H837=1,E804+1,E804)</f>
        <v>220106</v>
      </c>
      <c r="F837" s="8" t="str">
        <f>+VLOOKUP(E837,Productos[[Id_producto]:[Codigo]],3,0)</f>
        <v xml:space="preserve">Delitos Violentos </v>
      </c>
      <c r="G837" s="13">
        <f t="shared" si="111"/>
        <v>220106055</v>
      </c>
      <c r="H837" s="7">
        <v>55</v>
      </c>
      <c r="I837" s="8" t="s">
        <v>1213</v>
      </c>
      <c r="J837" s="37" t="str">
        <f>+Categorias[[#This Row],[Categoría]]&amp;"-"&amp;Categorias[[#This Row],[Id_categoría]]</f>
        <v>Secuestro Con Lesiones-220106055</v>
      </c>
      <c r="K837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37" s="9" t="str">
        <f t="shared" si="112"/>
        <v>220106055secuestro_con_lesiones</v>
      </c>
      <c r="M837" s="39" t="str">
        <f t="shared" si="113"/>
        <v>INSERT INTO categoria VALUES (220106055,'Secuestro Con Lesiones','Secuestro Con Lesiones-220106055','Secuestro Con Lesiones-220106055 | Prod: Violentos-220106 | Sector: Delincuencia | Industria: SOCIEDAD - 22',220106);</v>
      </c>
    </row>
    <row r="838" spans="1:13" ht="40.799999999999997" x14ac:dyDescent="0.3">
      <c r="A838" s="12">
        <f>+A804</f>
        <v>22</v>
      </c>
      <c r="B838" s="8" t="str">
        <f>+VLOOKUP(A838,Industria[],2,0)</f>
        <v>Sociedad</v>
      </c>
      <c r="C838" s="12">
        <f>+C804</f>
        <v>2201</v>
      </c>
      <c r="D838" s="8" t="str">
        <f>+VLOOKUP(C838,Sector[[Id_sector]:[Codigo]],3,0)</f>
        <v>Delincuencia y aplicación de la ley</v>
      </c>
      <c r="E838" s="12">
        <f>+IF(H838=1,E804+1,E804)</f>
        <v>220106</v>
      </c>
      <c r="F838" s="8" t="str">
        <f>+VLOOKUP(E838,Productos[[Id_producto]:[Codigo]],3,0)</f>
        <v xml:space="preserve">Delitos Violentos </v>
      </c>
      <c r="G838" s="13">
        <f t="shared" si="111"/>
        <v>220106056</v>
      </c>
      <c r="H838" s="7">
        <v>56</v>
      </c>
      <c r="I838" s="8" t="s">
        <v>1214</v>
      </c>
      <c r="J838" s="37" t="str">
        <f>+Categorias[[#This Row],[Categoría]]&amp;"-"&amp;Categorias[[#This Row],[Id_categoría]]</f>
        <v>Secuestro Con Violación-220106056</v>
      </c>
      <c r="K838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38" s="9" t="str">
        <f t="shared" si="112"/>
        <v>220106056secuestro_con_violacion</v>
      </c>
      <c r="M838" s="39" t="str">
        <f t="shared" si="113"/>
        <v>INSERT INTO categoria VALUES (220106056,'Secuestro Con Violación','Secuestro Con Violación-220106056','Secuestro Con Violación-220106056 | Prod: Violentos-220106 | Sector: Delincuencia | Industria: SOCIEDAD - 22',220106);</v>
      </c>
    </row>
    <row r="839" spans="1:13" ht="51" x14ac:dyDescent="0.3">
      <c r="A839" s="12">
        <f>+A804</f>
        <v>22</v>
      </c>
      <c r="B839" s="8" t="str">
        <f>+VLOOKUP(A839,Industria[],2,0)</f>
        <v>Sociedad</v>
      </c>
      <c r="C839" s="12">
        <f>+C804</f>
        <v>2201</v>
      </c>
      <c r="D839" s="8" t="str">
        <f>+VLOOKUP(C839,Sector[[Id_sector]:[Codigo]],3,0)</f>
        <v>Delincuencia y aplicación de la ley</v>
      </c>
      <c r="E839" s="12">
        <f>+IF(H839=1,E804+1,E804)</f>
        <v>220106</v>
      </c>
      <c r="F839" s="8" t="str">
        <f>+VLOOKUP(E839,Productos[[Id_producto]:[Codigo]],3,0)</f>
        <v xml:space="preserve">Delitos Violentos </v>
      </c>
      <c r="G839" s="13">
        <f t="shared" si="111"/>
        <v>220106057</v>
      </c>
      <c r="H839" s="7">
        <v>57</v>
      </c>
      <c r="I839" s="8" t="s">
        <v>1215</v>
      </c>
      <c r="J839" s="37" t="str">
        <f>+Categorias[[#This Row],[Categoría]]&amp;"-"&amp;Categorias[[#This Row],[Id_categoría]]</f>
        <v>Secuestro Con Homicidio, Violación O Lesiones-220106057</v>
      </c>
      <c r="K839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39" s="9" t="str">
        <f t="shared" si="112"/>
        <v>220106057secuestro_con_homicidio,_violacion_o_lesiones</v>
      </c>
      <c r="M839" s="39" t="str">
        <f t="shared" si="113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40" spans="1:13" ht="40.799999999999997" x14ac:dyDescent="0.3">
      <c r="A840" s="12">
        <f>+A804</f>
        <v>22</v>
      </c>
      <c r="B840" s="8" t="str">
        <f>+VLOOKUP(A840,Industria[],2,0)</f>
        <v>Sociedad</v>
      </c>
      <c r="C840" s="12">
        <f>+C804</f>
        <v>2201</v>
      </c>
      <c r="D840" s="8" t="str">
        <f>+VLOOKUP(C840,Sector[[Id_sector]:[Codigo]],3,0)</f>
        <v>Delincuencia y aplicación de la ley</v>
      </c>
      <c r="E840" s="12">
        <f>+IF(H840=1,E804+1,E804)</f>
        <v>220106</v>
      </c>
      <c r="F840" s="8" t="str">
        <f>+VLOOKUP(E840,Productos[[Id_producto]:[Codigo]],3,0)</f>
        <v xml:space="preserve">Delitos Violentos </v>
      </c>
      <c r="G840" s="13">
        <f t="shared" si="111"/>
        <v>220106058</v>
      </c>
      <c r="H840" s="7">
        <v>58</v>
      </c>
      <c r="I840" s="8" t="s">
        <v>1216</v>
      </c>
      <c r="J840" s="37" t="str">
        <f>+Categorias[[#This Row],[Categoría]]&amp;"-"&amp;Categorias[[#This Row],[Id_categoría]]</f>
        <v>Tortura Para Anular Voluntad-220106058</v>
      </c>
      <c r="K840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40" s="9" t="str">
        <f t="shared" si="112"/>
        <v>220106058tortura_para_anular_voluntad</v>
      </c>
      <c r="M840" s="39" t="str">
        <f t="shared" si="113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41" spans="1:13" ht="40.799999999999997" x14ac:dyDescent="0.3">
      <c r="A841" s="12">
        <f>+A804</f>
        <v>22</v>
      </c>
      <c r="B841" s="8" t="str">
        <f>+VLOOKUP(A841,Industria[],2,0)</f>
        <v>Sociedad</v>
      </c>
      <c r="C841" s="12">
        <f>+C804</f>
        <v>2201</v>
      </c>
      <c r="D841" s="8" t="str">
        <f>+VLOOKUP(C841,Sector[[Id_sector]:[Codigo]],3,0)</f>
        <v>Delincuencia y aplicación de la ley</v>
      </c>
      <c r="E841" s="12">
        <f>+IF(H841=1,E804+1,E804)</f>
        <v>220106</v>
      </c>
      <c r="F841" s="8" t="str">
        <f>+VLOOKUP(E841,Productos[[Id_producto]:[Codigo]],3,0)</f>
        <v xml:space="preserve">Delitos Violentos </v>
      </c>
      <c r="G841" s="13">
        <f t="shared" si="111"/>
        <v>220106059</v>
      </c>
      <c r="H841" s="7">
        <v>59</v>
      </c>
      <c r="I841" s="8" t="s">
        <v>1217</v>
      </c>
      <c r="J841" s="37" t="str">
        <f>+Categorias[[#This Row],[Categoría]]&amp;"-"&amp;Categorias[[#This Row],[Id_categoría]]</f>
        <v>Secuestro Con Homicidio-220106059</v>
      </c>
      <c r="K841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41" s="9" t="str">
        <f t="shared" si="112"/>
        <v>220106059secuestro_con_homicidio</v>
      </c>
      <c r="M841" s="39" t="str">
        <f t="shared" si="113"/>
        <v>INSERT INTO categoria VALUES (220106059,'Secuestro Con Homicidio','Secuestro Con Homicidio-220106059','Secuestro Con Homicidio-220106059 | Prod: Violentos-220106 | Sector: Delincuencia | Industria: SOCIEDAD - 22',220106);</v>
      </c>
    </row>
    <row r="842" spans="1:13" ht="30.6" x14ac:dyDescent="0.3">
      <c r="A842" s="12">
        <f>+A804</f>
        <v>22</v>
      </c>
      <c r="B842" s="8" t="str">
        <f>+VLOOKUP(A842,Industria[],2,0)</f>
        <v>Sociedad</v>
      </c>
      <c r="C842" s="12">
        <f>+C804</f>
        <v>2201</v>
      </c>
      <c r="D842" s="8" t="str">
        <f>+VLOOKUP(C842,Sector[[Id_sector]:[Codigo]],3,0)</f>
        <v>Delincuencia y aplicación de la ley</v>
      </c>
      <c r="E842" s="12">
        <f>+IF(H842=1,E804+1,E804)</f>
        <v>220106</v>
      </c>
      <c r="F842" s="8" t="str">
        <f>+VLOOKUP(E842,Productos[[Id_producto]:[Codigo]],3,0)</f>
        <v xml:space="preserve">Delitos Violentos </v>
      </c>
      <c r="G842" s="13">
        <f t="shared" si="111"/>
        <v>220106060</v>
      </c>
      <c r="H842" s="7">
        <v>60</v>
      </c>
      <c r="I842" s="8" t="s">
        <v>1218</v>
      </c>
      <c r="J842" s="37" t="str">
        <f>+Categorias[[#This Row],[Categoría]]&amp;"-"&amp;Categorias[[#This Row],[Id_categoría]]</f>
        <v>Tortura Con Homicidio-220106060</v>
      </c>
      <c r="K842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42" s="9" t="str">
        <f t="shared" si="112"/>
        <v>220106060tortura_con_homicidio</v>
      </c>
      <c r="M842" s="39" t="str">
        <f t="shared" si="113"/>
        <v>INSERT INTO categoria VALUES (220106060,'Tortura Con Homicidio','Tortura Con Homicidio-220106060','Tortura Con Homicidio-220106060 | Prod: Violentos-220106 | Sector: Delincuencia | Industria: SOCIEDAD - 22',220106);</v>
      </c>
    </row>
    <row r="843" spans="1:13" ht="51" x14ac:dyDescent="0.3">
      <c r="A843" s="12">
        <f>+A804</f>
        <v>22</v>
      </c>
      <c r="B843" s="8" t="str">
        <f>+VLOOKUP(A843,Industria[],2,0)</f>
        <v>Sociedad</v>
      </c>
      <c r="C843" s="12">
        <f>+C804</f>
        <v>2201</v>
      </c>
      <c r="D843" s="8" t="str">
        <f>+VLOOKUP(C843,Sector[[Id_sector]:[Codigo]],3,0)</f>
        <v>Delincuencia y aplicación de la ley</v>
      </c>
      <c r="E843" s="12">
        <f>+IF(H843=1,E804+1,E804)</f>
        <v>220106</v>
      </c>
      <c r="F843" s="8" t="str">
        <f>+VLOOKUP(E843,Productos[[Id_producto]:[Codigo]],3,0)</f>
        <v xml:space="preserve">Delitos Violentos </v>
      </c>
      <c r="G843" s="13">
        <f t="shared" si="111"/>
        <v>220106061</v>
      </c>
      <c r="H843" s="7">
        <v>61</v>
      </c>
      <c r="I843" s="8" t="s">
        <v>1219</v>
      </c>
      <c r="J843" s="37" t="str">
        <f>+Categorias[[#This Row],[Categoría]]&amp;"-"&amp;Categorias[[#This Row],[Id_categoría]]</f>
        <v>Homicidio De Gendarme En El Desempeño De Sus Funciones-220106061</v>
      </c>
      <c r="K843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43" s="9" t="str">
        <f t="shared" si="112"/>
        <v>220106061homicidio_de_gendarme_en_el_desempeño_de_sus_funciones</v>
      </c>
      <c r="M843" s="39" t="str">
        <f t="shared" si="113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44" spans="1:13" ht="51" x14ac:dyDescent="0.3">
      <c r="A844" s="12">
        <f>+A804</f>
        <v>22</v>
      </c>
      <c r="B844" s="8" t="str">
        <f>+VLOOKUP(A844,Industria[],2,0)</f>
        <v>Sociedad</v>
      </c>
      <c r="C844" s="12">
        <f>+C804</f>
        <v>2201</v>
      </c>
      <c r="D844" s="8" t="str">
        <f>+VLOOKUP(C844,Sector[[Id_sector]:[Codigo]],3,0)</f>
        <v>Delincuencia y aplicación de la ley</v>
      </c>
      <c r="E844" s="12">
        <f>+IF(H844=1,E804+1,E804)</f>
        <v>220106</v>
      </c>
      <c r="F844" s="8" t="str">
        <f>+VLOOKUP(E844,Productos[[Id_producto]:[Codigo]],3,0)</f>
        <v xml:space="preserve">Delitos Violentos </v>
      </c>
      <c r="G844" s="13">
        <f t="shared" si="111"/>
        <v>220106062</v>
      </c>
      <c r="H844" s="7">
        <v>62</v>
      </c>
      <c r="I844" s="8" t="s">
        <v>1220</v>
      </c>
      <c r="J844" s="37" t="str">
        <f>+Categorias[[#This Row],[Categoría]]&amp;"-"&amp;Categorias[[#This Row],[Id_categoría]]</f>
        <v>Tortura Con Violación, Abuso Sexual Agravado/Otros-220106062</v>
      </c>
      <c r="K844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44" s="9" t="str">
        <f t="shared" si="112"/>
        <v>220106062tortura_con_violacion,_abuso_sexual_agravado/otros</v>
      </c>
      <c r="M844" s="39" t="str">
        <f t="shared" si="113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45" spans="1:13" ht="30.6" x14ac:dyDescent="0.3">
      <c r="A845" s="12">
        <f>+A804</f>
        <v>22</v>
      </c>
      <c r="B845" s="8" t="str">
        <f>+VLOOKUP(A845,Industria[],2,0)</f>
        <v>Sociedad</v>
      </c>
      <c r="C845" s="12">
        <f>+C804</f>
        <v>2201</v>
      </c>
      <c r="D845" s="8" t="str">
        <f>+VLOOKUP(C845,Sector[[Id_sector]:[Codigo]],3,0)</f>
        <v>Delincuencia y aplicación de la ley</v>
      </c>
      <c r="E845" s="12">
        <f>+IF(H845=1,E804+1,E804)</f>
        <v>220106</v>
      </c>
      <c r="F845" s="8" t="str">
        <f>+VLOOKUP(E845,Productos[[Id_producto]:[Codigo]],3,0)</f>
        <v xml:space="preserve">Delitos Violentos </v>
      </c>
      <c r="G845" s="13">
        <f t="shared" si="111"/>
        <v>220106063</v>
      </c>
      <c r="H845" s="7">
        <v>63</v>
      </c>
      <c r="I845" s="8" t="s">
        <v>1221</v>
      </c>
      <c r="J845" s="37" t="str">
        <f>+Categorias[[#This Row],[Categoría]]&amp;"-"&amp;Categorias[[#This Row],[Id_categoría]]</f>
        <v>Lesiones (Sólo Crimen)-220106063</v>
      </c>
      <c r="K845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45" s="9" t="str">
        <f t="shared" si="112"/>
        <v>220106063lesiones_(solo_crimen)</v>
      </c>
      <c r="M845" s="39" t="str">
        <f t="shared" si="113"/>
        <v>INSERT INTO categoria VALUES (220106063,'Lesiones (Sólo Crimen)','Lesiones (Sólo Crimen)-220106063','Lesiones (Sólo Crimen)-220106063 | Prod: Violentos-220106 | Sector: Delincuencia | Industria: SOCIEDAD - 22',220106);</v>
      </c>
    </row>
    <row r="846" spans="1:13" ht="30.6" x14ac:dyDescent="0.3">
      <c r="A846" s="12">
        <f>+A804</f>
        <v>22</v>
      </c>
      <c r="B846" s="8" t="str">
        <f>+VLOOKUP(A846,Industria[],2,0)</f>
        <v>Sociedad</v>
      </c>
      <c r="C846" s="12">
        <f>+C804</f>
        <v>2201</v>
      </c>
      <c r="D846" s="8" t="str">
        <f>+VLOOKUP(C846,Sector[[Id_sector]:[Codigo]],3,0)</f>
        <v>Delincuencia y aplicación de la ley</v>
      </c>
      <c r="E846" s="12">
        <f>+IF(H846=1,E804+1,E804)</f>
        <v>220106</v>
      </c>
      <c r="F846" s="8" t="str">
        <f>+VLOOKUP(E846,Productos[[Id_producto]:[Codigo]],3,0)</f>
        <v xml:space="preserve">Delitos Violentos </v>
      </c>
      <c r="G846" s="13">
        <f t="shared" si="111"/>
        <v>220106064</v>
      </c>
      <c r="H846" s="7">
        <v>64</v>
      </c>
      <c r="I846" s="8" t="s">
        <v>1222</v>
      </c>
      <c r="J846" s="37" t="str">
        <f>+Categorias[[#This Row],[Categoría]]&amp;"-"&amp;Categorias[[#This Row],[Id_categoría]]</f>
        <v>Lesiones Corporales-220106064</v>
      </c>
      <c r="K846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46" s="9" t="str">
        <f t="shared" si="112"/>
        <v>220106064lesiones_corporales</v>
      </c>
      <c r="M846" s="39" t="str">
        <f t="shared" si="113"/>
        <v>INSERT INTO categoria VALUES (220106064,'Lesiones Corporales','Lesiones Corporales-220106064','Lesiones Corporales-220106064 | Prod: Violentos-220106 | Sector: Delincuencia | Industria: SOCIEDAD - 22',220106);</v>
      </c>
    </row>
    <row r="847" spans="1:13" ht="51" x14ac:dyDescent="0.3">
      <c r="A847" s="12">
        <f>+A804</f>
        <v>22</v>
      </c>
      <c r="B847" s="8" t="str">
        <f>+VLOOKUP(A847,Industria[],2,0)</f>
        <v>Sociedad</v>
      </c>
      <c r="C847" s="12">
        <f>+C804</f>
        <v>2201</v>
      </c>
      <c r="D847" s="8" t="str">
        <f>+VLOOKUP(C847,Sector[[Id_sector]:[Codigo]],3,0)</f>
        <v>Delincuencia y aplicación de la ley</v>
      </c>
      <c r="E847" s="12">
        <f>+IF(H847=1,E804+1,E804)</f>
        <v>220106</v>
      </c>
      <c r="F847" s="8" t="str">
        <f>+VLOOKUP(E847,Productos[[Id_producto]:[Codigo]],3,0)</f>
        <v xml:space="preserve">Delitos Violentos </v>
      </c>
      <c r="G847" s="13">
        <f t="shared" si="111"/>
        <v>220106065</v>
      </c>
      <c r="H847" s="7">
        <v>65</v>
      </c>
      <c r="I847" s="8" t="s">
        <v>1223</v>
      </c>
      <c r="J847" s="37" t="str">
        <f>+Categorias[[#This Row],[Categoría]]&amp;"-"&amp;Categorias[[#This Row],[Id_categoría]]</f>
        <v>Lesiones Daño Con Motivo De Espectáculo De Fútbol Profesional-220106065</v>
      </c>
      <c r="K847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47" s="9" t="str">
        <f t="shared" si="112"/>
        <v>220106065lesiones_daño_con_motivo_de_espectaculo_de_futbol_profesional</v>
      </c>
      <c r="M847" s="39" t="str">
        <f t="shared" si="113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48" spans="1:13" ht="30.6" x14ac:dyDescent="0.3">
      <c r="A848" s="12">
        <f>+A804</f>
        <v>22</v>
      </c>
      <c r="B848" s="8" t="str">
        <f>+VLOOKUP(A848,Industria[],2,0)</f>
        <v>Sociedad</v>
      </c>
      <c r="C848" s="12">
        <f>+C804</f>
        <v>2201</v>
      </c>
      <c r="D848" s="8" t="str">
        <f>+VLOOKUP(C848,Sector[[Id_sector]:[Codigo]],3,0)</f>
        <v>Delincuencia y aplicación de la ley</v>
      </c>
      <c r="E848" s="12">
        <f>+IF(H848=1,E804+1,E804)</f>
        <v>220106</v>
      </c>
      <c r="F848" s="8" t="str">
        <f>+VLOOKUP(E848,Productos[[Id_producto]:[Codigo]],3,0)</f>
        <v xml:space="preserve">Delitos Violentos </v>
      </c>
      <c r="G848" s="13">
        <f t="shared" si="111"/>
        <v>220106066</v>
      </c>
      <c r="H848" s="7">
        <v>66</v>
      </c>
      <c r="I848" s="8" t="s">
        <v>1224</v>
      </c>
      <c r="J848" s="37" t="str">
        <f>+Categorias[[#This Row],[Categoría]]&amp;"-"&amp;Categorias[[#This Row],[Id_categoría]]</f>
        <v>Tortura Con Cuasidelito-220106066</v>
      </c>
      <c r="K848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48" s="9" t="str">
        <f t="shared" si="112"/>
        <v>220106066tortura_con_cuasidelito</v>
      </c>
      <c r="M848" s="39" t="str">
        <f t="shared" si="113"/>
        <v>INSERT INTO categoria VALUES (220106066,'Tortura Con Cuasidelito','Tortura Con Cuasidelito-220106066','Tortura Con Cuasidelito-220106066 | Prod: Violentos-220106 | Sector: Delincuencia | Industria: SOCIEDAD - 22',220106);</v>
      </c>
    </row>
    <row r="849" spans="1:13" ht="40.799999999999997" x14ac:dyDescent="0.3">
      <c r="A849" s="12">
        <f>+A804</f>
        <v>22</v>
      </c>
      <c r="B849" s="8" t="str">
        <f>+VLOOKUP(A849,Industria[],2,0)</f>
        <v>Sociedad</v>
      </c>
      <c r="C849" s="12">
        <f>+C804</f>
        <v>2201</v>
      </c>
      <c r="D849" s="8" t="str">
        <f>+VLOOKUP(C849,Sector[[Id_sector]:[Codigo]],3,0)</f>
        <v>Delincuencia y aplicación de la ley</v>
      </c>
      <c r="E849" s="12">
        <f>+IF(H849=1,E804+1,E804)</f>
        <v>220106</v>
      </c>
      <c r="F849" s="8" t="str">
        <f>+VLOOKUP(E849,Productos[[Id_producto]:[Codigo]],3,0)</f>
        <v xml:space="preserve">Delitos Violentos </v>
      </c>
      <c r="G849" s="13">
        <f t="shared" si="111"/>
        <v>220106067</v>
      </c>
      <c r="H849" s="7">
        <v>67</v>
      </c>
      <c r="I849" s="8" t="s">
        <v>1225</v>
      </c>
      <c r="J849" s="37" t="str">
        <f>+Categorias[[#This Row],[Categoría]]&amp;"-"&amp;Categorias[[#This Row],[Id_categoría]]</f>
        <v>Tormentos A Detenidos-220106067</v>
      </c>
      <c r="K849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49" s="9" t="str">
        <f t="shared" si="112"/>
        <v>220106067tormentos_a_detenidos</v>
      </c>
      <c r="M849" s="39" t="str">
        <f t="shared" si="113"/>
        <v>INSERT INTO categoria VALUES (220106067,'Tormentos A Detenidos','Tormentos A Detenidos-220106067','Tormentos A Detenidos-220106067 | Prod: Violentos-220106 | Sector: Delincuencia | Industria: SOCIEDAD - 22',220106);</v>
      </c>
    </row>
    <row r="850" spans="1:13" ht="30.6" x14ac:dyDescent="0.3">
      <c r="A850" s="12">
        <f>+A804</f>
        <v>22</v>
      </c>
      <c r="B850" s="8" t="str">
        <f>+VLOOKUP(A850,Industria[],2,0)</f>
        <v>Sociedad</v>
      </c>
      <c r="C850" s="12">
        <f>+C804</f>
        <v>2201</v>
      </c>
      <c r="D850" s="8" t="str">
        <f>+VLOOKUP(C850,Sector[[Id_sector]:[Codigo]],3,0)</f>
        <v>Delincuencia y aplicación de la ley</v>
      </c>
      <c r="E850" s="12">
        <f>+IF(H850=1,E804+1,E804)</f>
        <v>220106</v>
      </c>
      <c r="F850" s="8" t="str">
        <f>+VLOOKUP(E850,Productos[[Id_producto]:[Codigo]],3,0)</f>
        <v xml:space="preserve">Delitos Violentos </v>
      </c>
      <c r="G850" s="13">
        <f t="shared" si="111"/>
        <v>220106068</v>
      </c>
      <c r="H850" s="7">
        <v>68</v>
      </c>
      <c r="I850" s="8" t="s">
        <v>1226</v>
      </c>
      <c r="J850" s="37" t="str">
        <f>+Categorias[[#This Row],[Categoría]]&amp;"-"&amp;Categorias[[#This Row],[Id_categoría]]</f>
        <v>Femicidio No Íntimo-220106068</v>
      </c>
      <c r="K850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50" s="9" t="str">
        <f t="shared" si="112"/>
        <v>220106068femicidio_no_intimo</v>
      </c>
      <c r="M850" s="39" t="str">
        <f t="shared" si="113"/>
        <v>INSERT INTO categoria VALUES (220106068,'Femicidio No Íntimo','Femicidio No Íntimo-220106068','Femicidio No Íntimo-220106068 | Prod: Violentos-220106 | Sector: Delincuencia | Industria: SOCIEDAD - 22',220106);</v>
      </c>
    </row>
    <row r="851" spans="1:13" ht="51" x14ac:dyDescent="0.3">
      <c r="A851" s="12">
        <f>+A804</f>
        <v>22</v>
      </c>
      <c r="B851" s="8" t="str">
        <f>+VLOOKUP(A851,Industria[],2,0)</f>
        <v>Sociedad</v>
      </c>
      <c r="C851" s="12">
        <f>+C804</f>
        <v>2201</v>
      </c>
      <c r="D851" s="8" t="str">
        <f>+VLOOKUP(C851,Sector[[Id_sector]:[Codigo]],3,0)</f>
        <v>Delincuencia y aplicación de la ley</v>
      </c>
      <c r="E851" s="12">
        <f>+IF(H851=1,E804+1,E804)</f>
        <v>220106</v>
      </c>
      <c r="F851" s="8" t="str">
        <f>+VLOOKUP(E851,Productos[[Id_producto]:[Codigo]],3,0)</f>
        <v xml:space="preserve">Delitos Violentos </v>
      </c>
      <c r="G851" s="13">
        <f t="shared" si="111"/>
        <v>220106069</v>
      </c>
      <c r="H851" s="7">
        <v>69</v>
      </c>
      <c r="I851" s="8" t="s">
        <v>1227</v>
      </c>
      <c r="J851" s="37" t="str">
        <f>+Categorias[[#This Row],[Categoría]]&amp;"-"&amp;Categorias[[#This Row],[Id_categoría]]</f>
        <v>Homicidio De Fiscales O Defensores En Desempeño De Funciones-220106069</v>
      </c>
      <c r="K851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51" s="9" t="str">
        <f t="shared" si="112"/>
        <v>220106069homicidio_de_fiscales_o_defensores_en_desempeño_de_funciones</v>
      </c>
      <c r="M851" s="39" t="str">
        <f t="shared" si="113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52" spans="1:13" ht="51" x14ac:dyDescent="0.3">
      <c r="A852" s="12">
        <f>+A802</f>
        <v>22</v>
      </c>
      <c r="B852" s="8" t="str">
        <f>+VLOOKUP(A852,Industria[],2,0)</f>
        <v>Sociedad</v>
      </c>
      <c r="C852" s="12">
        <f>+C802</f>
        <v>2201</v>
      </c>
      <c r="D852" s="8" t="str">
        <f>+VLOOKUP(C852,Sector[[Id_sector]:[Codigo]],3,0)</f>
        <v>Delincuencia y aplicación de la ley</v>
      </c>
      <c r="E852" s="12">
        <f>+IF(H852=1,E802+1,E802)</f>
        <v>220107</v>
      </c>
      <c r="F852" s="8" t="str">
        <f>+VLOOKUP(E852,Productos[[Id_producto]:[Codigo]],3,0)</f>
        <v>Delitos Contra el Medioambiente y Seres Vivos</v>
      </c>
      <c r="G852" s="13">
        <f t="shared" si="93"/>
        <v>220107001</v>
      </c>
      <c r="H852" s="7">
        <v>1</v>
      </c>
      <c r="I852" s="8" t="s">
        <v>1228</v>
      </c>
      <c r="J852" s="37" t="str">
        <f>+Categorias[[#This Row],[Categoría]]&amp;"-"&amp;Categorias[[#This Row],[Id_categoría]]</f>
        <v>Daño y Apropiación de monumentos Nacionales-220107001</v>
      </c>
      <c r="K852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52" s="9" t="str">
        <f t="shared" si="94"/>
        <v>220107001daño_y_apropiacion_de_monumentos_nacionales</v>
      </c>
      <c r="M852" s="39" t="str">
        <f t="shared" si="95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53" spans="1:13" ht="40.799999999999997" x14ac:dyDescent="0.3">
      <c r="A853" s="12">
        <f t="shared" si="90"/>
        <v>22</v>
      </c>
      <c r="B853" s="8" t="str">
        <f>+VLOOKUP(A853,Industria[],2,0)</f>
        <v>Sociedad</v>
      </c>
      <c r="C853" s="12">
        <f t="shared" si="91"/>
        <v>2201</v>
      </c>
      <c r="D853" s="8" t="str">
        <f>+VLOOKUP(C853,Sector[[Id_sector]:[Codigo]],3,0)</f>
        <v>Delincuencia y aplicación de la ley</v>
      </c>
      <c r="E853" s="12">
        <f t="shared" si="92"/>
        <v>220107</v>
      </c>
      <c r="F853" s="8" t="str">
        <f>+VLOOKUP(E853,Productos[[Id_producto]:[Codigo]],3,0)</f>
        <v>Delitos Contra el Medioambiente y Seres Vivos</v>
      </c>
      <c r="G853" s="13">
        <f t="shared" si="93"/>
        <v>220107002</v>
      </c>
      <c r="H853" s="7">
        <v>2</v>
      </c>
      <c r="I853" s="8" t="s">
        <v>1229</v>
      </c>
      <c r="J853" s="37" t="str">
        <f>+Categorias[[#This Row],[Categoría]]&amp;"-"&amp;Categorias[[#This Row],[Id_categoría]]</f>
        <v>Extracción Ilegal de recursos en veda-220107002</v>
      </c>
      <c r="K853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53" s="9" t="str">
        <f t="shared" si="94"/>
        <v>220107002extraccion_ilegal_de_recursos_en_veda</v>
      </c>
      <c r="M853" s="39" t="str">
        <f t="shared" si="95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54" spans="1:13" ht="30.6" x14ac:dyDescent="0.3">
      <c r="A854" s="12">
        <f t="shared" si="90"/>
        <v>22</v>
      </c>
      <c r="B854" s="8" t="str">
        <f>+VLOOKUP(A854,Industria[],2,0)</f>
        <v>Sociedad</v>
      </c>
      <c r="C854" s="12">
        <f t="shared" si="91"/>
        <v>2201</v>
      </c>
      <c r="D854" s="8" t="str">
        <f>+VLOOKUP(C854,Sector[[Id_sector]:[Codigo]],3,0)</f>
        <v>Delincuencia y aplicación de la ley</v>
      </c>
      <c r="E854" s="12">
        <f t="shared" si="92"/>
        <v>220107</v>
      </c>
      <c r="F854" s="8" t="str">
        <f>+VLOOKUP(E854,Productos[[Id_producto]:[Codigo]],3,0)</f>
        <v>Delitos Contra el Medioambiente y Seres Vivos</v>
      </c>
      <c r="G854" s="13">
        <f t="shared" si="93"/>
        <v>220107003</v>
      </c>
      <c r="H854" s="7">
        <v>3</v>
      </c>
      <c r="I854" s="8" t="s">
        <v>1230</v>
      </c>
      <c r="J854" s="37" t="str">
        <f>+Categorias[[#This Row],[Categoría]]&amp;"-"&amp;Categorias[[#This Row],[Id_categoría]]</f>
        <v>Tala ilegal-220107003</v>
      </c>
      <c r="K854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54" s="9" t="str">
        <f t="shared" si="94"/>
        <v>220107003tala_ilegal</v>
      </c>
      <c r="M854" s="39" t="str">
        <f t="shared" si="95"/>
        <v>INSERT INTO categoria VALUES (220107003,'Tala ilegal','Tala ilegal-220107003','Tala ilegal-220107003 | Prod: MedioAmbiente-220107 | Sector: Delincuencia | Industria: SOCIEDAD - 22',220107);</v>
      </c>
    </row>
    <row r="855" spans="1:13" ht="30.6" x14ac:dyDescent="0.3">
      <c r="A855" s="12">
        <f t="shared" si="90"/>
        <v>22</v>
      </c>
      <c r="B855" s="8" t="str">
        <f>+VLOOKUP(A855,Industria[],2,0)</f>
        <v>Sociedad</v>
      </c>
      <c r="C855" s="12">
        <f t="shared" si="91"/>
        <v>2201</v>
      </c>
      <c r="D855" s="8" t="str">
        <f>+VLOOKUP(C855,Sector[[Id_sector]:[Codigo]],3,0)</f>
        <v>Delincuencia y aplicación de la ley</v>
      </c>
      <c r="E855" s="12">
        <f t="shared" si="92"/>
        <v>220107</v>
      </c>
      <c r="F855" s="8" t="str">
        <f>+VLOOKUP(E855,Productos[[Id_producto]:[Codigo]],3,0)</f>
        <v>Delitos Contra el Medioambiente y Seres Vivos</v>
      </c>
      <c r="G855" s="13">
        <f t="shared" si="93"/>
        <v>220107004</v>
      </c>
      <c r="H855" s="7">
        <v>4</v>
      </c>
      <c r="I855" s="8" t="s">
        <v>1231</v>
      </c>
      <c r="J855" s="37" t="str">
        <f>+Categorias[[#This Row],[Categoría]]&amp;"-"&amp;Categorias[[#This Row],[Id_categoría]]</f>
        <v>Quema Ilegal-220107004</v>
      </c>
      <c r="K855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55" s="9" t="str">
        <f t="shared" si="94"/>
        <v>220107004quema_ilegal</v>
      </c>
      <c r="M855" s="39" t="str">
        <f t="shared" si="95"/>
        <v>INSERT INTO categoria VALUES (220107004,'Quema Ilegal','Quema Ilegal-220107004','Quema Ilegal-220107004 | Prod: MedioAmbiente-220107 | Sector: Delincuencia | Industria: SOCIEDAD - 22',220107);</v>
      </c>
    </row>
    <row r="856" spans="1:13" ht="40.799999999999997" x14ac:dyDescent="0.3">
      <c r="A856" s="12">
        <f t="shared" si="90"/>
        <v>22</v>
      </c>
      <c r="B856" s="8" t="str">
        <f>+VLOOKUP(A856,Industria[],2,0)</f>
        <v>Sociedad</v>
      </c>
      <c r="C856" s="12">
        <f t="shared" si="91"/>
        <v>2201</v>
      </c>
      <c r="D856" s="8" t="str">
        <f>+VLOOKUP(C856,Sector[[Id_sector]:[Codigo]],3,0)</f>
        <v>Delincuencia y aplicación de la ley</v>
      </c>
      <c r="E856" s="12">
        <f t="shared" si="92"/>
        <v>220107</v>
      </c>
      <c r="F856" s="8" t="str">
        <f>+VLOOKUP(E856,Productos[[Id_producto]:[Codigo]],3,0)</f>
        <v>Delitos Contra el Medioambiente y Seres Vivos</v>
      </c>
      <c r="G856" s="13">
        <f t="shared" si="93"/>
        <v>220107005</v>
      </c>
      <c r="H856" s="7">
        <v>5</v>
      </c>
      <c r="I856" s="8" t="s">
        <v>1232</v>
      </c>
      <c r="J856" s="37" t="str">
        <f>+Categorias[[#This Row],[Categoría]]&amp;"-"&amp;Categorias[[#This Row],[Id_categoría]]</f>
        <v>Usurpación de aguas-220107005</v>
      </c>
      <c r="K856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56" s="9" t="str">
        <f t="shared" si="94"/>
        <v>220107005usurpacion_de_aguas</v>
      </c>
      <c r="M856" s="39" t="str">
        <f t="shared" si="95"/>
        <v>INSERT INTO categoria VALUES (220107005,'Usurpación de aguas','Usurpación de aguas-220107005','Usurpación de aguas-220107005 | Prod: MedioAmbiente-220107 | Sector: Delincuencia | Industria: SOCIEDAD - 22',220107);</v>
      </c>
    </row>
    <row r="857" spans="1:13" ht="40.799999999999997" x14ac:dyDescent="0.3">
      <c r="A857" s="12">
        <f t="shared" si="90"/>
        <v>22</v>
      </c>
      <c r="B857" s="8" t="str">
        <f>+VLOOKUP(A857,Industria[],2,0)</f>
        <v>Sociedad</v>
      </c>
      <c r="C857" s="12">
        <f t="shared" si="91"/>
        <v>2201</v>
      </c>
      <c r="D857" s="8" t="str">
        <f>+VLOOKUP(C857,Sector[[Id_sector]:[Codigo]],3,0)</f>
        <v>Delincuencia y aplicación de la ley</v>
      </c>
      <c r="E857" s="12">
        <f t="shared" si="92"/>
        <v>220107</v>
      </c>
      <c r="F857" s="8" t="str">
        <f>+VLOOKUP(E857,Productos[[Id_producto]:[Codigo]],3,0)</f>
        <v>Delitos Contra el Medioambiente y Seres Vivos</v>
      </c>
      <c r="G857" s="13">
        <f t="shared" si="93"/>
        <v>220107006</v>
      </c>
      <c r="H857" s="7">
        <v>6</v>
      </c>
      <c r="I857" s="8" t="s">
        <v>1233</v>
      </c>
      <c r="J857" s="37" t="str">
        <f>+Categorias[[#This Row],[Categoría]]&amp;"-"&amp;Categorias[[#This Row],[Id_categoría]]</f>
        <v>Explotación de Especies-220107006</v>
      </c>
      <c r="K857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57" s="9" t="str">
        <f t="shared" si="94"/>
        <v>220107006explotacion_de_especies</v>
      </c>
      <c r="M857" s="39" t="str">
        <f t="shared" si="95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58" spans="1:13" ht="30.6" x14ac:dyDescent="0.3">
      <c r="A858" s="12">
        <f t="shared" ref="A858:A1221" si="114">+A857</f>
        <v>22</v>
      </c>
      <c r="B858" s="8" t="str">
        <f>+VLOOKUP(A858,Industria[],2,0)</f>
        <v>Sociedad</v>
      </c>
      <c r="C858" s="12">
        <f t="shared" ref="C858:C1221" si="115">+C857</f>
        <v>2201</v>
      </c>
      <c r="D858" s="8" t="str">
        <f>+VLOOKUP(C858,Sector[[Id_sector]:[Codigo]],3,0)</f>
        <v>Delincuencia y aplicación de la ley</v>
      </c>
      <c r="E858" s="12">
        <f t="shared" ref="E858:E1221" si="116">+IF(H858=1,E857+1,E857)</f>
        <v>220107</v>
      </c>
      <c r="F858" s="8" t="str">
        <f>+VLOOKUP(E858,Productos[[Id_producto]:[Codigo]],3,0)</f>
        <v>Delitos Contra el Medioambiente y Seres Vivos</v>
      </c>
      <c r="G858" s="13">
        <f t="shared" ref="G858:G1221" si="117">+E858*1000+H858</f>
        <v>220107007</v>
      </c>
      <c r="H858" s="7">
        <v>7</v>
      </c>
      <c r="I858" s="8" t="s">
        <v>1234</v>
      </c>
      <c r="J858" s="37" t="str">
        <f>+Categorias[[#This Row],[Categoría]]&amp;"-"&amp;Categorias[[#This Row],[Id_categoría]]</f>
        <v>Pesca Ilegal-220107007</v>
      </c>
      <c r="K858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58" s="9" t="str">
        <f t="shared" ref="L858:L1221" si="118">+SUBSTITUTE(G858&amp;LOWER(SUBSTITUTE( SUBSTITUTE( SUBSTITUTE( SUBSTITUTE( SUBSTITUTE( SUBSTITUTE( SUBSTITUTE( SUBSTITUTE( SUBSTITUTE( SUBSTITUTE(I858, "á", "a"), "é", "e"), "í", "i"), "ó", "o"), "ú", "u"), "Á", "A"), "É", "E"), "Í", "I"), "Ó", "O"), "Ú", "U"))," ","_")</f>
        <v>220107007pesca_ilegal</v>
      </c>
      <c r="M858" s="39" t="str">
        <f t="shared" ref="M858:M1221" si="119">+"INSERT INTO categoria VALUES ("&amp;G858&amp;",'"&amp;I858&amp;"','"&amp;J858&amp;"','"&amp;K858&amp;"',"&amp;E858&amp;");"</f>
        <v>INSERT INTO categoria VALUES (220107007,'Pesca Ilegal','Pesca Ilegal-220107007','Pesca Ilegal-220107007 | Prod: MedioAmbiente-220107 | Sector: Delincuencia | Industria: SOCIEDAD - 22',220107);</v>
      </c>
    </row>
    <row r="859" spans="1:13" ht="40.799999999999997" x14ac:dyDescent="0.3">
      <c r="A859" s="12">
        <f t="shared" si="114"/>
        <v>22</v>
      </c>
      <c r="B859" s="8" t="str">
        <f>+VLOOKUP(A859,Industria[],2,0)</f>
        <v>Sociedad</v>
      </c>
      <c r="C859" s="12">
        <f t="shared" si="115"/>
        <v>2201</v>
      </c>
      <c r="D859" s="8" t="str">
        <f>+VLOOKUP(C859,Sector[[Id_sector]:[Codigo]],3,0)</f>
        <v>Delincuencia y aplicación de la ley</v>
      </c>
      <c r="E859" s="12">
        <f t="shared" si="116"/>
        <v>220107</v>
      </c>
      <c r="F859" s="8" t="str">
        <f>+VLOOKUP(E859,Productos[[Id_producto]:[Codigo]],3,0)</f>
        <v>Delitos Contra el Medioambiente y Seres Vivos</v>
      </c>
      <c r="G859" s="13">
        <f t="shared" si="117"/>
        <v>220107008</v>
      </c>
      <c r="H859" s="7">
        <v>8</v>
      </c>
      <c r="I859" s="8" t="s">
        <v>1235</v>
      </c>
      <c r="J859" s="37" t="str">
        <f>+Categorias[[#This Row],[Categoría]]&amp;"-"&amp;Categorias[[#This Row],[Id_categoría]]</f>
        <v>Blanqueo de Madera Ilegal-220107008</v>
      </c>
      <c r="K859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59" s="9" t="str">
        <f t="shared" si="118"/>
        <v>220107008blanqueo_de_madera_ilegal</v>
      </c>
      <c r="M859" s="39" t="str">
        <f t="shared" si="119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60" spans="1:13" ht="30.6" x14ac:dyDescent="0.3">
      <c r="A860" s="12">
        <f t="shared" si="114"/>
        <v>22</v>
      </c>
      <c r="B860" s="8" t="str">
        <f>+VLOOKUP(A860,Industria[],2,0)</f>
        <v>Sociedad</v>
      </c>
      <c r="C860" s="12">
        <f t="shared" si="115"/>
        <v>2201</v>
      </c>
      <c r="D860" s="8" t="str">
        <f>+VLOOKUP(C860,Sector[[Id_sector]:[Codigo]],3,0)</f>
        <v>Delincuencia y aplicación de la ley</v>
      </c>
      <c r="E860" s="12">
        <f t="shared" si="116"/>
        <v>220107</v>
      </c>
      <c r="F860" s="8" t="str">
        <f>+VLOOKUP(E860,Productos[[Id_producto]:[Codigo]],3,0)</f>
        <v>Delitos Contra el Medioambiente y Seres Vivos</v>
      </c>
      <c r="G860" s="13">
        <f t="shared" si="117"/>
        <v>220107009</v>
      </c>
      <c r="H860" s="7">
        <v>9</v>
      </c>
      <c r="I860" s="8" t="s">
        <v>1236</v>
      </c>
      <c r="J860" s="37" t="str">
        <f>+Categorias[[#This Row],[Categoría]]&amp;"-"&amp;Categorias[[#This Row],[Id_categoría]]</f>
        <v>Tráfico de marfil-220107009</v>
      </c>
      <c r="K860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60" s="9" t="str">
        <f t="shared" si="118"/>
        <v>220107009trafico_de_marfil</v>
      </c>
      <c r="M860" s="39" t="str">
        <f t="shared" si="119"/>
        <v>INSERT INTO categoria VALUES (220107009,'Tráfico de marfil','Tráfico de marfil-220107009','Tráfico de marfil-220107009 | Prod: MedioAmbiente-220107 | Sector: Delincuencia | Industria: SOCIEDAD - 22',220107);</v>
      </c>
    </row>
    <row r="861" spans="1:13" ht="40.799999999999997" x14ac:dyDescent="0.3">
      <c r="A861" s="12">
        <f t="shared" si="114"/>
        <v>22</v>
      </c>
      <c r="B861" s="8" t="str">
        <f>+VLOOKUP(A861,Industria[],2,0)</f>
        <v>Sociedad</v>
      </c>
      <c r="C861" s="12">
        <f t="shared" si="115"/>
        <v>2201</v>
      </c>
      <c r="D861" s="8" t="str">
        <f>+VLOOKUP(C861,Sector[[Id_sector]:[Codigo]],3,0)</f>
        <v>Delincuencia y aplicación de la ley</v>
      </c>
      <c r="E861" s="12">
        <f t="shared" si="116"/>
        <v>220107</v>
      </c>
      <c r="F861" s="8" t="str">
        <f>+VLOOKUP(E861,Productos[[Id_producto]:[Codigo]],3,0)</f>
        <v>Delitos Contra el Medioambiente y Seres Vivos</v>
      </c>
      <c r="G861" s="13">
        <f t="shared" si="117"/>
        <v>220107010</v>
      </c>
      <c r="H861" s="7">
        <v>10</v>
      </c>
      <c r="I861" s="8" t="s">
        <v>1237</v>
      </c>
      <c r="J861" s="37" t="str">
        <f>+Categorias[[#This Row],[Categoría]]&amp;"-"&amp;Categorias[[#This Row],[Id_categoría]]</f>
        <v>Vertido de Residuos Peligrosos-220107010</v>
      </c>
      <c r="K861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61" s="9" t="str">
        <f t="shared" si="118"/>
        <v>220107010vertido_de_residuos_peligrosos</v>
      </c>
      <c r="M861" s="39" t="str">
        <f t="shared" si="119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62" spans="1:13" ht="40.799999999999997" x14ac:dyDescent="0.3">
      <c r="A862" s="12">
        <f t="shared" si="114"/>
        <v>22</v>
      </c>
      <c r="B862" s="8" t="str">
        <f>+VLOOKUP(A862,Industria[],2,0)</f>
        <v>Sociedad</v>
      </c>
      <c r="C862" s="12">
        <f t="shared" si="115"/>
        <v>2201</v>
      </c>
      <c r="D862" s="8" t="str">
        <f>+VLOOKUP(C862,Sector[[Id_sector]:[Codigo]],3,0)</f>
        <v>Delincuencia y aplicación de la ley</v>
      </c>
      <c r="E862" s="12">
        <f t="shared" si="116"/>
        <v>220107</v>
      </c>
      <c r="F862" s="8" t="str">
        <f>+VLOOKUP(E862,Productos[[Id_producto]:[Codigo]],3,0)</f>
        <v>Delitos Contra el Medioambiente y Seres Vivos</v>
      </c>
      <c r="G862" s="13">
        <f t="shared" si="117"/>
        <v>220107011</v>
      </c>
      <c r="H862" s="7">
        <v>11</v>
      </c>
      <c r="I862" s="8" t="s">
        <v>1238</v>
      </c>
      <c r="J862" s="37" t="str">
        <f>+Categorias[[#This Row],[Categoría]]&amp;"-"&amp;Categorias[[#This Row],[Id_categoría]]</f>
        <v>Tráfico de Animales Salvajes-220107011</v>
      </c>
      <c r="K862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62" s="9" t="str">
        <f t="shared" si="118"/>
        <v>220107011trafico_de_animales_salvajes</v>
      </c>
      <c r="M862" s="39" t="str">
        <f t="shared" si="119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63" spans="1:13" ht="40.799999999999997" x14ac:dyDescent="0.3">
      <c r="A863" s="12">
        <f t="shared" si="114"/>
        <v>22</v>
      </c>
      <c r="B863" s="8" t="str">
        <f>+VLOOKUP(A863,Industria[],2,0)</f>
        <v>Sociedad</v>
      </c>
      <c r="C863" s="12">
        <f t="shared" si="115"/>
        <v>2201</v>
      </c>
      <c r="D863" s="8" t="str">
        <f>+VLOOKUP(C863,Sector[[Id_sector]:[Codigo]],3,0)</f>
        <v>Delincuencia y aplicación de la ley</v>
      </c>
      <c r="E863" s="12">
        <f t="shared" si="116"/>
        <v>220107</v>
      </c>
      <c r="F863" s="8" t="str">
        <f>+VLOOKUP(E863,Productos[[Id_producto]:[Codigo]],3,0)</f>
        <v>Delitos Contra el Medioambiente y Seres Vivos</v>
      </c>
      <c r="G863" s="13">
        <f t="shared" si="117"/>
        <v>220107012</v>
      </c>
      <c r="H863" s="7">
        <v>12</v>
      </c>
      <c r="I863" s="8" t="s">
        <v>1239</v>
      </c>
      <c r="J863" s="37" t="str">
        <f>+Categorias[[#This Row],[Categoría]]&amp;"-"&amp;Categorias[[#This Row],[Id_categoría]]</f>
        <v>Explotación Ilícita Minera-220107012</v>
      </c>
      <c r="K863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63" s="9" t="str">
        <f t="shared" si="118"/>
        <v>220107012explotacion_ilicita_minera</v>
      </c>
      <c r="M863" s="39" t="str">
        <f t="shared" si="119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64" spans="1:13" ht="51" x14ac:dyDescent="0.3">
      <c r="A864" s="12">
        <f t="shared" si="114"/>
        <v>22</v>
      </c>
      <c r="B864" s="8" t="str">
        <f>+VLOOKUP(A864,Industria[],2,0)</f>
        <v>Sociedad</v>
      </c>
      <c r="C864" s="12">
        <f t="shared" si="115"/>
        <v>2201</v>
      </c>
      <c r="D864" s="8" t="str">
        <f>+VLOOKUP(C864,Sector[[Id_sector]:[Codigo]],3,0)</f>
        <v>Delincuencia y aplicación de la ley</v>
      </c>
      <c r="E864" s="12">
        <f t="shared" si="116"/>
        <v>220107</v>
      </c>
      <c r="F864" s="8" t="str">
        <f>+VLOOKUP(E864,Productos[[Id_producto]:[Codigo]],3,0)</f>
        <v>Delitos Contra el Medioambiente y Seres Vivos</v>
      </c>
      <c r="G864" s="13">
        <f t="shared" si="117"/>
        <v>220107013</v>
      </c>
      <c r="H864" s="7">
        <v>13</v>
      </c>
      <c r="I864" s="8" t="s">
        <v>1240</v>
      </c>
      <c r="J864" s="37" t="str">
        <f>+Categorias[[#This Row],[Categoría]]&amp;"-"&amp;Categorias[[#This Row],[Id_categoría]]</f>
        <v>Apoderamiento de Hidrocarburos-220107013</v>
      </c>
      <c r="K864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64" s="9" t="str">
        <f t="shared" si="118"/>
        <v>220107013apoderamiento_de_hidrocarburos</v>
      </c>
      <c r="M864" s="39" t="str">
        <f t="shared" si="119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65" spans="1:13" ht="40.799999999999997" x14ac:dyDescent="0.3">
      <c r="A865" s="12">
        <f>+A864</f>
        <v>22</v>
      </c>
      <c r="B865" s="8" t="str">
        <f>+VLOOKUP(A865,Industria[],2,0)</f>
        <v>Sociedad</v>
      </c>
      <c r="C865" s="12">
        <f>+C864</f>
        <v>2201</v>
      </c>
      <c r="D865" s="8" t="str">
        <f>+VLOOKUP(C865,Sector[[Id_sector]:[Codigo]],3,0)</f>
        <v>Delincuencia y aplicación de la ley</v>
      </c>
      <c r="E865" s="12">
        <f>+IF(H865=1,E864+1,E864)</f>
        <v>220107</v>
      </c>
      <c r="F865" s="8" t="str">
        <f>+VLOOKUP(E865,Productos[[Id_producto]:[Codigo]],3,0)</f>
        <v>Delitos Contra el Medioambiente y Seres Vivos</v>
      </c>
      <c r="G865" s="13">
        <f t="shared" ref="G865:G887" si="120">+E865*1000+H865</f>
        <v>220107014</v>
      </c>
      <c r="H865" s="7">
        <v>14</v>
      </c>
      <c r="I865" s="8" t="s">
        <v>1241</v>
      </c>
      <c r="J865" s="37" t="str">
        <f>+Categorias[[#This Row],[Categoría]]&amp;"-"&amp;Categorias[[#This Row],[Id_categoría]]</f>
        <v>Abandono O Maltrato Animal-220107014</v>
      </c>
      <c r="K865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65" s="9" t="str">
        <f t="shared" ref="L865:L887" si="121">+SUBSTITUTE(G865&amp;LOWER(SUBSTITUTE( SUBSTITUTE( SUBSTITUTE( SUBSTITUTE( SUBSTITUTE( SUBSTITUTE( SUBSTITUTE( SUBSTITUTE( SUBSTITUTE( SUBSTITUTE(I865, "á", "a"), "é", "e"), "í", "i"), "ó", "o"), "ú", "u"), "Á", "A"), "É", "E"), "Í", "I"), "Ó", "O"), "Ú", "U"))," ","_")</f>
        <v>220107014abandono_o_maltrato_animal</v>
      </c>
      <c r="M865" s="39" t="str">
        <f t="shared" ref="M865:M887" si="122">+"INSERT INTO categoria VALUES ("&amp;G865&amp;",'"&amp;I865&amp;"','"&amp;J865&amp;"','"&amp;K865&amp;"',"&amp;E865&amp;");"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66" spans="1:13" ht="51" x14ac:dyDescent="0.3">
      <c r="A866" s="12">
        <f>+A864</f>
        <v>22</v>
      </c>
      <c r="B866" s="8" t="str">
        <f>+VLOOKUP(A866,Industria[],2,0)</f>
        <v>Sociedad</v>
      </c>
      <c r="C866" s="12">
        <f>+C864</f>
        <v>2201</v>
      </c>
      <c r="D866" s="8" t="str">
        <f>+VLOOKUP(C866,Sector[[Id_sector]:[Codigo]],3,0)</f>
        <v>Delincuencia y aplicación de la ley</v>
      </c>
      <c r="E866" s="12">
        <f>+IF(H866=1,E864+1,E864)</f>
        <v>220107</v>
      </c>
      <c r="F866" s="8" t="str">
        <f>+VLOOKUP(E866,Productos[[Id_producto]:[Codigo]],3,0)</f>
        <v>Delitos Contra el Medioambiente y Seres Vivos</v>
      </c>
      <c r="G866" s="13">
        <f t="shared" si="120"/>
        <v>220107015</v>
      </c>
      <c r="H866" s="7">
        <v>15</v>
      </c>
      <c r="I866" s="8" t="s">
        <v>1242</v>
      </c>
      <c r="J866" s="37" t="str">
        <f>+Categorias[[#This Row],[Categoría]]&amp;"-"&amp;Categorias[[#This Row],[Id_categoría]]</f>
        <v>Propagación De Enfermed Que Afecten La Salud Animal O Vegetal-220107015</v>
      </c>
      <c r="K866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66" s="9" t="str">
        <f t="shared" si="121"/>
        <v>220107015propagacion_de_enfermed_que_afecten_la_salud_animal_o_vegetal</v>
      </c>
      <c r="M866" s="39" t="str">
        <f t="shared" si="122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67" spans="1:13" ht="51" x14ac:dyDescent="0.3">
      <c r="A867" s="12">
        <f>+A864</f>
        <v>22</v>
      </c>
      <c r="B867" s="8" t="str">
        <f>+VLOOKUP(A867,Industria[],2,0)</f>
        <v>Sociedad</v>
      </c>
      <c r="C867" s="12">
        <f>+C864</f>
        <v>2201</v>
      </c>
      <c r="D867" s="8" t="str">
        <f>+VLOOKUP(C867,Sector[[Id_sector]:[Codigo]],3,0)</f>
        <v>Delincuencia y aplicación de la ley</v>
      </c>
      <c r="E867" s="12">
        <f>+IF(H867=1,E864+1,E864)</f>
        <v>220107</v>
      </c>
      <c r="F867" s="8" t="str">
        <f>+VLOOKUP(E867,Productos[[Id_producto]:[Codigo]],3,0)</f>
        <v>Delitos Contra el Medioambiente y Seres Vivos</v>
      </c>
      <c r="G867" s="13">
        <f t="shared" si="120"/>
        <v>220107016</v>
      </c>
      <c r="H867" s="7">
        <v>16</v>
      </c>
      <c r="I867" s="8" t="s">
        <v>1243</v>
      </c>
      <c r="J867" s="37" t="str">
        <f>+Categorias[[#This Row],[Categoría]]&amp;"-"&amp;Categorias[[#This Row],[Id_categoría]]</f>
        <v>Transporte De Desechos A Vertederos Clandestinos-220107016</v>
      </c>
      <c r="K867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67" s="9" t="str">
        <f t="shared" si="121"/>
        <v>220107016transporte_de_desechos_a_vertederos_clandestinos</v>
      </c>
      <c r="M867" s="39" t="str">
        <f t="shared" si="122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68" spans="1:13" ht="40.799999999999997" x14ac:dyDescent="0.3">
      <c r="A868" s="12">
        <f>+A864</f>
        <v>22</v>
      </c>
      <c r="B868" s="8" t="str">
        <f>+VLOOKUP(A868,Industria[],2,0)</f>
        <v>Sociedad</v>
      </c>
      <c r="C868" s="12">
        <f>+C864</f>
        <v>2201</v>
      </c>
      <c r="D868" s="8" t="str">
        <f>+VLOOKUP(C868,Sector[[Id_sector]:[Codigo]],3,0)</f>
        <v>Delincuencia y aplicación de la ley</v>
      </c>
      <c r="E868" s="12">
        <f>+IF(H868=1,E864+1,E864)</f>
        <v>220107</v>
      </c>
      <c r="F868" s="8" t="str">
        <f>+VLOOKUP(E868,Productos[[Id_producto]:[Codigo]],3,0)</f>
        <v>Delitos Contra el Medioambiente y Seres Vivos</v>
      </c>
      <c r="G868" s="13">
        <f t="shared" si="120"/>
        <v>220107017</v>
      </c>
      <c r="H868" s="7">
        <v>17</v>
      </c>
      <c r="I868" s="8" t="s">
        <v>1244</v>
      </c>
      <c r="J868" s="37" t="str">
        <f>+Categorias[[#This Row],[Categoría]]&amp;"-"&amp;Categorias[[#This Row],[Id_categoría]]</f>
        <v>Tráfico De Especies Vegetales-220107017</v>
      </c>
      <c r="K868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68" s="9" t="str">
        <f t="shared" si="121"/>
        <v>220107017trafico_de_especies_vegetales</v>
      </c>
      <c r="M868" s="39" t="str">
        <f t="shared" si="122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69" spans="1:13" ht="30.6" x14ac:dyDescent="0.3">
      <c r="A869" s="12">
        <f>+A864</f>
        <v>22</v>
      </c>
      <c r="B869" s="8" t="str">
        <f>+VLOOKUP(A869,Industria[],2,0)</f>
        <v>Sociedad</v>
      </c>
      <c r="C869" s="12">
        <f>+C864</f>
        <v>2201</v>
      </c>
      <c r="D869" s="8" t="str">
        <f>+VLOOKUP(C869,Sector[[Id_sector]:[Codigo]],3,0)</f>
        <v>Delincuencia y aplicación de la ley</v>
      </c>
      <c r="E869" s="12">
        <f>+IF(H869=1,E864+1,E864)</f>
        <v>220107</v>
      </c>
      <c r="F869" s="8" t="str">
        <f>+VLOOKUP(E869,Productos[[Id_producto]:[Codigo]],3,0)</f>
        <v>Delitos Contra el Medioambiente y Seres Vivos</v>
      </c>
      <c r="G869" s="13">
        <f t="shared" si="120"/>
        <v>220107018</v>
      </c>
      <c r="H869" s="7">
        <v>18</v>
      </c>
      <c r="I869" s="8" t="s">
        <v>1245</v>
      </c>
      <c r="J869" s="37" t="str">
        <f>+Categorias[[#This Row],[Categoría]]&amp;"-"&amp;Categorias[[#This Row],[Id_categoría]]</f>
        <v>Uso Ilícito Fuego-220107018</v>
      </c>
      <c r="K869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69" s="9" t="str">
        <f t="shared" si="121"/>
        <v>220107018uso_ilicito_fuego</v>
      </c>
      <c r="M869" s="39" t="str">
        <f t="shared" si="122"/>
        <v>INSERT INTO categoria VALUES (220107018,'Uso Ilícito Fuego','Uso Ilícito Fuego-220107018','Uso Ilícito Fuego-220107018 | Prod: MedioAmbiente-220107 | Sector: Delincuencia | Industria: SOCIEDAD - 22',220107);</v>
      </c>
    </row>
    <row r="870" spans="1:13" ht="40.799999999999997" x14ac:dyDescent="0.3">
      <c r="A870" s="12">
        <f>+A864</f>
        <v>22</v>
      </c>
      <c r="B870" s="8" t="str">
        <f>+VLOOKUP(A870,Industria[],2,0)</f>
        <v>Sociedad</v>
      </c>
      <c r="C870" s="12">
        <f>+C864</f>
        <v>2201</v>
      </c>
      <c r="D870" s="8" t="str">
        <f>+VLOOKUP(C870,Sector[[Id_sector]:[Codigo]],3,0)</f>
        <v>Delincuencia y aplicación de la ley</v>
      </c>
      <c r="E870" s="12">
        <f>+IF(H870=1,E864+1,E864)</f>
        <v>220107</v>
      </c>
      <c r="F870" s="8" t="str">
        <f>+VLOOKUP(E870,Productos[[Id_producto]:[Codigo]],3,0)</f>
        <v>Delitos Contra el Medioambiente y Seres Vivos</v>
      </c>
      <c r="G870" s="13">
        <f t="shared" si="120"/>
        <v>220107019</v>
      </c>
      <c r="H870" s="7">
        <v>19</v>
      </c>
      <c r="I870" s="8" t="s">
        <v>1246</v>
      </c>
      <c r="J870" s="37" t="str">
        <f>+Categorias[[#This Row],[Categoría]]&amp;"-"&amp;Categorias[[#This Row],[Id_categoría]]</f>
        <v>Peleas De Animales Como Espectáculo-220107019</v>
      </c>
      <c r="K870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70" s="9" t="str">
        <f t="shared" si="121"/>
        <v>220107019peleas_de_animales_como_espectaculo</v>
      </c>
      <c r="M870" s="39" t="str">
        <f t="shared" si="122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71" spans="1:13" ht="51" x14ac:dyDescent="0.3">
      <c r="A871" s="12">
        <f>+A864</f>
        <v>22</v>
      </c>
      <c r="B871" s="8" t="str">
        <f>+VLOOKUP(A871,Industria[],2,0)</f>
        <v>Sociedad</v>
      </c>
      <c r="C871" s="12">
        <f>+C864</f>
        <v>2201</v>
      </c>
      <c r="D871" s="8" t="str">
        <f>+VLOOKUP(C871,Sector[[Id_sector]:[Codigo]],3,0)</f>
        <v>Delincuencia y aplicación de la ley</v>
      </c>
      <c r="E871" s="12">
        <f>+IF(H871=1,E864+1,E864)</f>
        <v>220107</v>
      </c>
      <c r="F871" s="8" t="str">
        <f>+VLOOKUP(E871,Productos[[Id_producto]:[Codigo]],3,0)</f>
        <v>Delitos Contra el Medioambiente y Seres Vivos</v>
      </c>
      <c r="G871" s="13">
        <f t="shared" si="120"/>
        <v>220107020</v>
      </c>
      <c r="H871" s="7">
        <v>20</v>
      </c>
      <c r="I871" s="8" t="s">
        <v>1247</v>
      </c>
      <c r="J871" s="37" t="str">
        <f>+Categorias[[#This Row],[Categoría]]&amp;"-"&amp;Categorias[[#This Row],[Id_categoría]]</f>
        <v>Caza Y Comercializacion De Especies Prohibidas-220107020</v>
      </c>
      <c r="K871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71" s="9" t="str">
        <f t="shared" si="121"/>
        <v>220107020caza_y_comercializacion_de_especies_prohibidas</v>
      </c>
      <c r="M871" s="39" t="str">
        <f t="shared" si="122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72" spans="1:13" ht="40.799999999999997" x14ac:dyDescent="0.3">
      <c r="A872" s="12">
        <f>+A864</f>
        <v>22</v>
      </c>
      <c r="B872" s="8" t="str">
        <f>+VLOOKUP(A872,Industria[],2,0)</f>
        <v>Sociedad</v>
      </c>
      <c r="C872" s="12">
        <f>+C864</f>
        <v>2201</v>
      </c>
      <c r="D872" s="8" t="str">
        <f>+VLOOKUP(C872,Sector[[Id_sector]:[Codigo]],3,0)</f>
        <v>Delincuencia y aplicación de la ley</v>
      </c>
      <c r="E872" s="12">
        <f>+IF(H872=1,E864+1,E864)</f>
        <v>220107</v>
      </c>
      <c r="F872" s="8" t="str">
        <f>+VLOOKUP(E872,Productos[[Id_producto]:[Codigo]],3,0)</f>
        <v>Delitos Contra el Medioambiente y Seres Vivos</v>
      </c>
      <c r="G872" s="13">
        <f t="shared" si="120"/>
        <v>220107021</v>
      </c>
      <c r="H872" s="7">
        <v>21</v>
      </c>
      <c r="I872" s="8" t="s">
        <v>1248</v>
      </c>
      <c r="J872" s="37" t="str">
        <f>+Categorias[[#This Row],[Categoría]]&amp;"-"&amp;Categorias[[#This Row],[Id_categoría]]</f>
        <v>Contrabando De Especies Exóticas-220107021</v>
      </c>
      <c r="K872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72" s="9" t="str">
        <f t="shared" si="121"/>
        <v>220107021contrabando_de_especies_exoticas</v>
      </c>
      <c r="M872" s="39" t="str">
        <f t="shared" si="122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73" spans="1:13" ht="61.2" x14ac:dyDescent="0.3">
      <c r="A873" s="12">
        <f>+A864</f>
        <v>22</v>
      </c>
      <c r="B873" s="8" t="str">
        <f>+VLOOKUP(A873,Industria[],2,0)</f>
        <v>Sociedad</v>
      </c>
      <c r="C873" s="12">
        <f>+C864</f>
        <v>2201</v>
      </c>
      <c r="D873" s="8" t="str">
        <f>+VLOOKUP(C873,Sector[[Id_sector]:[Codigo]],3,0)</f>
        <v>Delincuencia y aplicación de la ley</v>
      </c>
      <c r="E873" s="12">
        <f>+IF(H873=1,E864+1,E864)</f>
        <v>220107</v>
      </c>
      <c r="F873" s="8" t="str">
        <f>+VLOOKUP(E873,Productos[[Id_producto]:[Codigo]],3,0)</f>
        <v>Delitos Contra el Medioambiente y Seres Vivos</v>
      </c>
      <c r="G873" s="13">
        <f t="shared" si="120"/>
        <v>220107022</v>
      </c>
      <c r="H873" s="7">
        <v>22</v>
      </c>
      <c r="I873" s="8" t="s">
        <v>1249</v>
      </c>
      <c r="J873" s="37" t="str">
        <f>+Categorias[[#This Row],[Categoría]]&amp;"-"&amp;Categorias[[#This Row],[Id_categoría]]</f>
        <v>Corte/Destrucción de Arbol/Arbusto Regulados por Art. 21 Ley de Bosques-220107022</v>
      </c>
      <c r="K873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73" s="9" t="str">
        <f t="shared" si="121"/>
        <v>220107022corte/destruccion_de_arbol/arbusto_regulados_por_art._21_ley_de_bosques</v>
      </c>
      <c r="M873" s="39" t="str">
        <f t="shared" si="122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74" spans="1:13" ht="51" x14ac:dyDescent="0.3">
      <c r="A874" s="12">
        <f>+A864</f>
        <v>22</v>
      </c>
      <c r="B874" s="8" t="str">
        <f>+VLOOKUP(A874,Industria[],2,0)</f>
        <v>Sociedad</v>
      </c>
      <c r="C874" s="12">
        <f>+C864</f>
        <v>2201</v>
      </c>
      <c r="D874" s="8" t="str">
        <f>+VLOOKUP(C874,Sector[[Id_sector]:[Codigo]],3,0)</f>
        <v>Delincuencia y aplicación de la ley</v>
      </c>
      <c r="E874" s="12">
        <f>+IF(H874=1,E864+1,E864)</f>
        <v>220107</v>
      </c>
      <c r="F874" s="8" t="str">
        <f>+VLOOKUP(E874,Productos[[Id_producto]:[Codigo]],3,0)</f>
        <v>Delitos Contra el Medioambiente y Seres Vivos</v>
      </c>
      <c r="G874" s="13">
        <f t="shared" si="120"/>
        <v>220107023</v>
      </c>
      <c r="H874" s="7">
        <v>23</v>
      </c>
      <c r="I874" s="8" t="s">
        <v>1250</v>
      </c>
      <c r="J874" s="37" t="str">
        <f>+Categorias[[#This Row],[Categoría]]&amp;"-"&amp;Categorias[[#This Row],[Id_categoría]]</f>
        <v>Incendio Con Resultado De Muerte Y/O Lesiones-220107023</v>
      </c>
      <c r="K874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74" s="9" t="str">
        <f t="shared" si="121"/>
        <v>220107023incendio_con_resultado_de_muerte_y/o_lesiones</v>
      </c>
      <c r="M874" s="39" t="str">
        <f t="shared" si="122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75" spans="1:13" ht="51" x14ac:dyDescent="0.3">
      <c r="A875" s="12">
        <f>+A864</f>
        <v>22</v>
      </c>
      <c r="B875" s="8" t="str">
        <f>+VLOOKUP(A875,Industria[],2,0)</f>
        <v>Sociedad</v>
      </c>
      <c r="C875" s="12">
        <f>+C864</f>
        <v>2201</v>
      </c>
      <c r="D875" s="8" t="str">
        <f>+VLOOKUP(C875,Sector[[Id_sector]:[Codigo]],3,0)</f>
        <v>Delincuencia y aplicación de la ley</v>
      </c>
      <c r="E875" s="12">
        <f>+IF(H875=1,E864+1,E864)</f>
        <v>220107</v>
      </c>
      <c r="F875" s="8" t="str">
        <f>+VLOOKUP(E875,Productos[[Id_producto]:[Codigo]],3,0)</f>
        <v>Delitos Contra el Medioambiente y Seres Vivos</v>
      </c>
      <c r="G875" s="13">
        <f t="shared" si="120"/>
        <v>220107024</v>
      </c>
      <c r="H875" s="7">
        <v>24</v>
      </c>
      <c r="I875" s="8" t="s">
        <v>1251</v>
      </c>
      <c r="J875" s="37" t="str">
        <f>+Categorias[[#This Row],[Categoría]]&amp;"-"&amp;Categorias[[#This Row],[Id_categoría]]</f>
        <v>Incendio Solo c/Daños O Sin Peligro Propagación-220107024</v>
      </c>
      <c r="K875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75" s="9" t="str">
        <f t="shared" si="121"/>
        <v>220107024incendio_solo_c/daños_o_sin_peligro_propagacion</v>
      </c>
      <c r="M875" s="39" t="str">
        <f t="shared" si="122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76" spans="1:13" ht="40.799999999999997" x14ac:dyDescent="0.3">
      <c r="A876" s="12">
        <f>+A864</f>
        <v>22</v>
      </c>
      <c r="B876" s="8" t="str">
        <f>+VLOOKUP(A876,Industria[],2,0)</f>
        <v>Sociedad</v>
      </c>
      <c r="C876" s="12">
        <f>+C864</f>
        <v>2201</v>
      </c>
      <c r="D876" s="8" t="str">
        <f>+VLOOKUP(C876,Sector[[Id_sector]:[Codigo]],3,0)</f>
        <v>Delincuencia y aplicación de la ley</v>
      </c>
      <c r="E876" s="12">
        <f>+IF(H876=1,E864+1,E864)</f>
        <v>220107</v>
      </c>
      <c r="F876" s="8" t="str">
        <f>+VLOOKUP(E876,Productos[[Id_producto]:[Codigo]],3,0)</f>
        <v>Delitos Contra el Medioambiente y Seres Vivos</v>
      </c>
      <c r="G876" s="13">
        <f t="shared" si="120"/>
        <v>220107025</v>
      </c>
      <c r="H876" s="7">
        <v>25</v>
      </c>
      <c r="I876" s="8" t="s">
        <v>1252</v>
      </c>
      <c r="J876" s="37" t="str">
        <f>+Categorias[[#This Row],[Categoría]]&amp;"-"&amp;Categorias[[#This Row],[Id_categoría]]</f>
        <v>Incendio c/Peligro Para Las Personas-220107025</v>
      </c>
      <c r="K876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76" s="9" t="str">
        <f t="shared" si="121"/>
        <v>220107025incendio_c/peligro_para_las_personas</v>
      </c>
      <c r="M876" s="39" t="str">
        <f t="shared" si="122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77" spans="1:13" ht="40.799999999999997" x14ac:dyDescent="0.3">
      <c r="A877" s="12">
        <f>+A864</f>
        <v>22</v>
      </c>
      <c r="B877" s="8" t="str">
        <f>+VLOOKUP(A877,Industria[],2,0)</f>
        <v>Sociedad</v>
      </c>
      <c r="C877" s="12">
        <f>+C864</f>
        <v>2201</v>
      </c>
      <c r="D877" s="8" t="str">
        <f>+VLOOKUP(C877,Sector[[Id_sector]:[Codigo]],3,0)</f>
        <v>Delincuencia y aplicación de la ley</v>
      </c>
      <c r="E877" s="12">
        <f>+IF(H877=1,E864+1,E864)</f>
        <v>220107</v>
      </c>
      <c r="F877" s="8" t="str">
        <f>+VLOOKUP(E877,Productos[[Id_producto]:[Codigo]],3,0)</f>
        <v>Delitos Contra el Medioambiente y Seres Vivos</v>
      </c>
      <c r="G877" s="13">
        <f t="shared" si="120"/>
        <v>220107026</v>
      </c>
      <c r="H877" s="7">
        <v>26</v>
      </c>
      <c r="I877" s="8" t="s">
        <v>1253</v>
      </c>
      <c r="J877" s="37" t="str">
        <f>+Categorias[[#This Row],[Categoría]]&amp;"-"&amp;Categorias[[#This Row],[Id_categoría]]</f>
        <v>Infracción Ley 18.892 De Pesca-220107026</v>
      </c>
      <c r="K877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77" s="9" t="str">
        <f t="shared" si="121"/>
        <v>220107026infraccion_ley_18.892_de_pesca</v>
      </c>
      <c r="M877" s="39" t="str">
        <f t="shared" si="122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78" spans="1:13" ht="40.799999999999997" x14ac:dyDescent="0.3">
      <c r="A878" s="12">
        <f>+A864</f>
        <v>22</v>
      </c>
      <c r="B878" s="8" t="str">
        <f>+VLOOKUP(A878,Industria[],2,0)</f>
        <v>Sociedad</v>
      </c>
      <c r="C878" s="12">
        <f>+C864</f>
        <v>2201</v>
      </c>
      <c r="D878" s="8" t="str">
        <f>+VLOOKUP(C878,Sector[[Id_sector]:[Codigo]],3,0)</f>
        <v>Delincuencia y aplicación de la ley</v>
      </c>
      <c r="E878" s="12">
        <f>+IF(H878=1,E864+1,E864)</f>
        <v>220107</v>
      </c>
      <c r="F878" s="8" t="str">
        <f>+VLOOKUP(E878,Productos[[Id_producto]:[Codigo]],3,0)</f>
        <v>Delitos Contra el Medioambiente y Seres Vivos</v>
      </c>
      <c r="G878" s="13">
        <f t="shared" si="120"/>
        <v>220107027</v>
      </c>
      <c r="H878" s="7">
        <v>27</v>
      </c>
      <c r="I878" s="8" t="s">
        <v>1254</v>
      </c>
      <c r="J878" s="37" t="str">
        <f>+Categorias[[#This Row],[Categoría]]&amp;"-"&amp;Categorias[[#This Row],[Id_categoría]]</f>
        <v>Infracción Por Contaminación-220107027</v>
      </c>
      <c r="K878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78" s="9" t="str">
        <f t="shared" si="121"/>
        <v>220107027infraccion_por_contaminacion</v>
      </c>
      <c r="M878" s="39" t="str">
        <f t="shared" si="122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79" spans="1:13" ht="40.799999999999997" x14ac:dyDescent="0.3">
      <c r="A879" s="12">
        <f>+A864</f>
        <v>22</v>
      </c>
      <c r="B879" s="8" t="str">
        <f>+VLOOKUP(A879,Industria[],2,0)</f>
        <v>Sociedad</v>
      </c>
      <c r="C879" s="12">
        <f>+C864</f>
        <v>2201</v>
      </c>
      <c r="D879" s="8" t="str">
        <f>+VLOOKUP(C879,Sector[[Id_sector]:[Codigo]],3,0)</f>
        <v>Delincuencia y aplicación de la ley</v>
      </c>
      <c r="E879" s="12">
        <f>+IF(H879=1,E864+1,E864)</f>
        <v>220107</v>
      </c>
      <c r="F879" s="8" t="str">
        <f>+VLOOKUP(E879,Productos[[Id_producto]:[Codigo]],3,0)</f>
        <v>Delitos Contra el Medioambiente y Seres Vivos</v>
      </c>
      <c r="G879" s="13">
        <f t="shared" si="120"/>
        <v>220107028</v>
      </c>
      <c r="H879" s="7">
        <v>28</v>
      </c>
      <c r="I879" s="8" t="s">
        <v>1255</v>
      </c>
      <c r="J879" s="37" t="str">
        <f>+Categorias[[#This Row],[Categoría]]&amp;"-"&amp;Categorias[[#This Row],[Id_categoría]]</f>
        <v>Malversación De Caudales Publicos-220107028</v>
      </c>
      <c r="K879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79" s="9" t="str">
        <f t="shared" si="121"/>
        <v>220107028malversacion_de_caudales_publicos</v>
      </c>
      <c r="M879" s="39" t="str">
        <f t="shared" si="122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80" spans="1:13" ht="40.799999999999997" x14ac:dyDescent="0.3">
      <c r="A880" s="12">
        <f>+A864</f>
        <v>22</v>
      </c>
      <c r="B880" s="8" t="str">
        <f>+VLOOKUP(A880,Industria[],2,0)</f>
        <v>Sociedad</v>
      </c>
      <c r="C880" s="12">
        <f>+C864</f>
        <v>2201</v>
      </c>
      <c r="D880" s="8" t="str">
        <f>+VLOOKUP(C880,Sector[[Id_sector]:[Codigo]],3,0)</f>
        <v>Delincuencia y aplicación de la ley</v>
      </c>
      <c r="E880" s="12">
        <f>+IF(H880=1,E864+1,E864)</f>
        <v>220107</v>
      </c>
      <c r="F880" s="8" t="str">
        <f>+VLOOKUP(E880,Productos[[Id_producto]:[Codigo]],3,0)</f>
        <v>Delitos Contra el Medioambiente y Seres Vivos</v>
      </c>
      <c r="G880" s="13">
        <f t="shared" si="120"/>
        <v>220107029</v>
      </c>
      <c r="H880" s="7">
        <v>29</v>
      </c>
      <c r="I880" s="8" t="s">
        <v>1256</v>
      </c>
      <c r="J880" s="37" t="str">
        <f>+Categorias[[#This Row],[Categoría]]&amp;"-"&amp;Categorias[[#This Row],[Id_categoría]]</f>
        <v>Incendio De Bosques-220107029</v>
      </c>
      <c r="K880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80" s="9" t="str">
        <f t="shared" si="121"/>
        <v>220107029incendio_de_bosques</v>
      </c>
      <c r="M880" s="39" t="str">
        <f t="shared" si="122"/>
        <v>INSERT INTO categoria VALUES (220107029,'Incendio De Bosques','Incendio De Bosques-220107029','Incendio De Bosques-220107029 | Prod: MedioAmbiente-220107 | Sector: Delincuencia | Industria: SOCIEDAD - 22',220107);</v>
      </c>
    </row>
    <row r="881" spans="1:13" ht="51" x14ac:dyDescent="0.3">
      <c r="A881" s="12">
        <f>+A864</f>
        <v>22</v>
      </c>
      <c r="B881" s="8" t="str">
        <f>+VLOOKUP(A881,Industria[],2,0)</f>
        <v>Sociedad</v>
      </c>
      <c r="C881" s="12">
        <f>+C864</f>
        <v>2201</v>
      </c>
      <c r="D881" s="8" t="str">
        <f>+VLOOKUP(C881,Sector[[Id_sector]:[Codigo]],3,0)</f>
        <v>Delincuencia y aplicación de la ley</v>
      </c>
      <c r="E881" s="12">
        <f>+IF(H881=1,E864+1,E864)</f>
        <v>220107</v>
      </c>
      <c r="F881" s="8" t="str">
        <f>+VLOOKUP(E881,Productos[[Id_producto]:[Codigo]],3,0)</f>
        <v>Delitos Contra el Medioambiente y Seres Vivos</v>
      </c>
      <c r="G881" s="13">
        <f t="shared" si="120"/>
        <v>220107030</v>
      </c>
      <c r="H881" s="7">
        <v>30</v>
      </c>
      <c r="I881" s="8" t="s">
        <v>1257</v>
      </c>
      <c r="J881" s="37" t="str">
        <f>+Categorias[[#This Row],[Categoría]]&amp;"-"&amp;Categorias[[#This Row],[Id_categoría]]</f>
        <v>Malversación, Defraudación E Incendio Por Menos De 1 Utm-220107030</v>
      </c>
      <c r="K881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81" s="9" t="str">
        <f t="shared" si="121"/>
        <v>220107030malversacion,_defraudacion_e_incendio_por_menos_de_1_utm</v>
      </c>
      <c r="M881" s="39" t="str">
        <f t="shared" si="122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82" spans="1:13" ht="51" x14ac:dyDescent="0.3">
      <c r="A882" s="12">
        <f>+A864</f>
        <v>22</v>
      </c>
      <c r="B882" s="8" t="str">
        <f>+VLOOKUP(A882,Industria[],2,0)</f>
        <v>Sociedad</v>
      </c>
      <c r="C882" s="12">
        <f>+C864</f>
        <v>2201</v>
      </c>
      <c r="D882" s="8" t="str">
        <f>+VLOOKUP(C882,Sector[[Id_sector]:[Codigo]],3,0)</f>
        <v>Delincuencia y aplicación de la ley</v>
      </c>
      <c r="E882" s="12">
        <f>+IF(H882=1,E864+1,E864)</f>
        <v>220107</v>
      </c>
      <c r="F882" s="8" t="str">
        <f>+VLOOKUP(E882,Productos[[Id_producto]:[Codigo]],3,0)</f>
        <v>Delitos Contra el Medioambiente y Seres Vivos</v>
      </c>
      <c r="G882" s="13">
        <f t="shared" si="120"/>
        <v>220107031</v>
      </c>
      <c r="H882" s="7">
        <v>31</v>
      </c>
      <c r="I882" s="8" t="s">
        <v>1258</v>
      </c>
      <c r="J882" s="37" t="str">
        <f>+Categorias[[#This Row],[Categoría]]&amp;"-"&amp;Categorias[[#This Row],[Id_categoría]]</f>
        <v>Infracción A Ley 11.564 De Mataderos Clandestinos-220107031</v>
      </c>
      <c r="K882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82" s="9" t="str">
        <f t="shared" si="121"/>
        <v>220107031infraccion_a_ley_11.564_de_mataderos_clandestinos</v>
      </c>
      <c r="M882" s="39" t="str">
        <f t="shared" si="122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83" spans="1:13" ht="40.799999999999997" x14ac:dyDescent="0.3">
      <c r="A883" s="12">
        <f>+A864</f>
        <v>22</v>
      </c>
      <c r="B883" s="8" t="str">
        <f>+VLOOKUP(A883,Industria[],2,0)</f>
        <v>Sociedad</v>
      </c>
      <c r="C883" s="12">
        <f>+C864</f>
        <v>2201</v>
      </c>
      <c r="D883" s="8" t="str">
        <f>+VLOOKUP(C883,Sector[[Id_sector]:[Codigo]],3,0)</f>
        <v>Delincuencia y aplicación de la ley</v>
      </c>
      <c r="E883" s="12">
        <f>+IF(H883=1,E864+1,E864)</f>
        <v>220107</v>
      </c>
      <c r="F883" s="8" t="str">
        <f>+VLOOKUP(E883,Productos[[Id_producto]:[Codigo]],3,0)</f>
        <v>Delitos Contra el Medioambiente y Seres Vivos</v>
      </c>
      <c r="G883" s="13">
        <f t="shared" si="120"/>
        <v>220107032</v>
      </c>
      <c r="H883" s="7">
        <v>32</v>
      </c>
      <c r="I883" s="8" t="s">
        <v>1259</v>
      </c>
      <c r="J883" s="37" t="str">
        <f>+Categorias[[#This Row],[Categoría]]&amp;"-"&amp;Categorias[[#This Row],[Id_categoría]]</f>
        <v>Otras Infracciones Ley 18.892 De Pesca-220107032</v>
      </c>
      <c r="K883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83" s="9" t="str">
        <f t="shared" si="121"/>
        <v>220107032otras_infracciones_ley_18.892_de_pesca</v>
      </c>
      <c r="M883" s="39" t="str">
        <f t="shared" si="122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84" spans="1:13" ht="51" x14ac:dyDescent="0.3">
      <c r="A884" s="12">
        <f>+A864</f>
        <v>22</v>
      </c>
      <c r="B884" s="8" t="str">
        <f>+VLOOKUP(A884,Industria[],2,0)</f>
        <v>Sociedad</v>
      </c>
      <c r="C884" s="12">
        <f>+C864</f>
        <v>2201</v>
      </c>
      <c r="D884" s="8" t="str">
        <f>+VLOOKUP(C884,Sector[[Id_sector]:[Codigo]],3,0)</f>
        <v>Delincuencia y aplicación de la ley</v>
      </c>
      <c r="E884" s="12">
        <f>+IF(H884=1,E864+1,E864)</f>
        <v>220107</v>
      </c>
      <c r="F884" s="8" t="str">
        <f>+VLOOKUP(E884,Productos[[Id_producto]:[Codigo]],3,0)</f>
        <v>Delitos Contra el Medioambiente y Seres Vivos</v>
      </c>
      <c r="G884" s="13">
        <f t="shared" si="120"/>
        <v>220107033</v>
      </c>
      <c r="H884" s="7">
        <v>33</v>
      </c>
      <c r="I884" s="8" t="s">
        <v>1260</v>
      </c>
      <c r="J884" s="37" t="str">
        <f>+Categorias[[#This Row],[Categoría]]&amp;"-"&amp;Categorias[[#This Row],[Id_categoría]]</f>
        <v>Delitos Contra La Ley De Bosque Nativo Ley 20.283-220107033</v>
      </c>
      <c r="K884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84" s="9" t="str">
        <f t="shared" si="121"/>
        <v>220107033delitos_contra_la_ley_de_bosque_nativo_ley_20.283</v>
      </c>
      <c r="M884" s="39" t="str">
        <f t="shared" si="122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85" spans="1:13" ht="30.6" x14ac:dyDescent="0.3">
      <c r="A885" s="12">
        <f>+A864</f>
        <v>22</v>
      </c>
      <c r="B885" s="8" t="str">
        <f>+VLOOKUP(A885,Industria[],2,0)</f>
        <v>Sociedad</v>
      </c>
      <c r="C885" s="12">
        <f>+C864</f>
        <v>2201</v>
      </c>
      <c r="D885" s="8" t="str">
        <f>+VLOOKUP(C885,Sector[[Id_sector]:[Codigo]],3,0)</f>
        <v>Delincuencia y aplicación de la ley</v>
      </c>
      <c r="E885" s="12">
        <f>+IF(H885=1,E864+1,E864)</f>
        <v>220107</v>
      </c>
      <c r="F885" s="8" t="str">
        <f>+VLOOKUP(E885,Productos[[Id_producto]:[Codigo]],3,0)</f>
        <v>Delitos Contra el Medioambiente y Seres Vivos</v>
      </c>
      <c r="G885" s="13">
        <f t="shared" si="120"/>
        <v>220107034</v>
      </c>
      <c r="H885" s="7">
        <v>34</v>
      </c>
      <c r="I885" s="8" t="s">
        <v>999</v>
      </c>
      <c r="J885" s="37" t="str">
        <f>+Categorias[[#This Row],[Categoría]]&amp;"-"&amp;Categorias[[#This Row],[Id_categoría]]</f>
        <v>Incendio-220107034</v>
      </c>
      <c r="K885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85" s="9" t="str">
        <f t="shared" si="121"/>
        <v>220107034incendio</v>
      </c>
      <c r="M885" s="39" t="str">
        <f t="shared" si="122"/>
        <v>INSERT INTO categoria VALUES (220107034,'Incendio','Incendio-220107034','Incendio-220107034 | Prod: MedioAmbiente-220107 | Sector: Delincuencia | Industria: SOCIEDAD - 22',220107);</v>
      </c>
    </row>
    <row r="886" spans="1:13" ht="40.799999999999997" x14ac:dyDescent="0.3">
      <c r="A886" s="12">
        <f>+A864</f>
        <v>22</v>
      </c>
      <c r="B886" s="8" t="str">
        <f>+VLOOKUP(A886,Industria[],2,0)</f>
        <v>Sociedad</v>
      </c>
      <c r="C886" s="12">
        <f>+C864</f>
        <v>2201</v>
      </c>
      <c r="D886" s="8" t="str">
        <f>+VLOOKUP(C886,Sector[[Id_sector]:[Codigo]],3,0)</f>
        <v>Delincuencia y aplicación de la ley</v>
      </c>
      <c r="E886" s="12">
        <f>+IF(H886=1,E864+1,E864)</f>
        <v>220107</v>
      </c>
      <c r="F886" s="8" t="str">
        <f>+VLOOKUP(E886,Productos[[Id_producto]:[Codigo]],3,0)</f>
        <v>Delitos Contra el Medioambiente y Seres Vivos</v>
      </c>
      <c r="G886" s="13">
        <f t="shared" si="120"/>
        <v>220107035</v>
      </c>
      <c r="H886" s="7">
        <v>35</v>
      </c>
      <c r="I886" s="8" t="s">
        <v>1261</v>
      </c>
      <c r="J886" s="37" t="str">
        <f>+Categorias[[#This Row],[Categoría]]&amp;"-"&amp;Categorias[[#This Row],[Id_categoría]]</f>
        <v>Caza Y Pesca Con Violencia-220107035</v>
      </c>
      <c r="K886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86" s="9" t="str">
        <f t="shared" si="121"/>
        <v>220107035caza_y_pesca_con_violencia</v>
      </c>
      <c r="M886" s="39" t="str">
        <f t="shared" si="122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87" spans="1:13" ht="51" x14ac:dyDescent="0.3">
      <c r="A887" s="12">
        <f>+A864</f>
        <v>22</v>
      </c>
      <c r="B887" s="8" t="str">
        <f>+VLOOKUP(A887,Industria[],2,0)</f>
        <v>Sociedad</v>
      </c>
      <c r="C887" s="12">
        <f>+C864</f>
        <v>2201</v>
      </c>
      <c r="D887" s="8" t="str">
        <f>+VLOOKUP(C887,Sector[[Id_sector]:[Codigo]],3,0)</f>
        <v>Delincuencia y aplicación de la ley</v>
      </c>
      <c r="E887" s="12">
        <f>+IF(H887=1,E864+1,E864)</f>
        <v>220107</v>
      </c>
      <c r="F887" s="8" t="str">
        <f>+VLOOKUP(E887,Productos[[Id_producto]:[Codigo]],3,0)</f>
        <v>Delitos Contra el Medioambiente y Seres Vivos</v>
      </c>
      <c r="G887" s="13">
        <f t="shared" si="120"/>
        <v>220107036</v>
      </c>
      <c r="H887" s="7">
        <v>36</v>
      </c>
      <c r="I887" s="8" t="s">
        <v>1262</v>
      </c>
      <c r="J887" s="37" t="str">
        <f>+Categorias[[#This Row],[Categoría]]&amp;"-"&amp;Categorias[[#This Row],[Id_categoría]]</f>
        <v>Arrojar Basura/Desechos en Playas, Parques Nacionales U Otros-220107036</v>
      </c>
      <c r="K887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87" s="9" t="str">
        <f t="shared" si="121"/>
        <v>220107036arrojar_basura/desechos_en_playas,_parques_nacionales_u_otros</v>
      </c>
      <c r="M887" s="39" t="str">
        <f t="shared" si="122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88" spans="1:13" ht="30.6" x14ac:dyDescent="0.3">
      <c r="A888" s="12">
        <f>+A864</f>
        <v>22</v>
      </c>
      <c r="B888" s="8" t="str">
        <f>+VLOOKUP(A888,Industria[],2,0)</f>
        <v>Sociedad</v>
      </c>
      <c r="C888" s="12">
        <f>+C864</f>
        <v>2201</v>
      </c>
      <c r="D888" s="8" t="str">
        <f>+VLOOKUP(C888,Sector[[Id_sector]:[Codigo]],3,0)</f>
        <v>Delincuencia y aplicación de la ley</v>
      </c>
      <c r="E888" s="12">
        <f>+IF(H888=1,E864+1,E864)</f>
        <v>220108</v>
      </c>
      <c r="F888" s="8" t="str">
        <f>+VLOOKUP(E888,Productos[[Id_producto]:[Codigo]],3,0)</f>
        <v>Tribunales</v>
      </c>
      <c r="G888" s="13">
        <f t="shared" si="117"/>
        <v>220108001</v>
      </c>
      <c r="H888" s="7">
        <v>1</v>
      </c>
      <c r="I888" s="8" t="s">
        <v>1263</v>
      </c>
      <c r="J888" s="37" t="str">
        <f>+Categorias[[#This Row],[Categoría]]&amp;"-"&amp;Categorias[[#This Row],[Id_categoría]]</f>
        <v>Juzgado Familia-220108001</v>
      </c>
      <c r="K888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88" s="9" t="str">
        <f t="shared" si="118"/>
        <v>220108001juzgado_familia</v>
      </c>
      <c r="M888" s="39" t="str">
        <f t="shared" si="119"/>
        <v>INSERT INTO categoria VALUES (220108001,'Juzgado Familia','Juzgado Familia-220108001','Juzgado Familia-220108001 | Prod: Tribunales-220108 | Sector: Delincuencia | Industria: SOCIEDAD - 22',220108);</v>
      </c>
    </row>
    <row r="889" spans="1:13" ht="30.6" x14ac:dyDescent="0.3">
      <c r="A889" s="12">
        <f t="shared" si="114"/>
        <v>22</v>
      </c>
      <c r="B889" s="8" t="str">
        <f>+VLOOKUP(A889,Industria[],2,0)</f>
        <v>Sociedad</v>
      </c>
      <c r="C889" s="12">
        <f t="shared" si="115"/>
        <v>2201</v>
      </c>
      <c r="D889" s="8" t="str">
        <f>+VLOOKUP(C889,Sector[[Id_sector]:[Codigo]],3,0)</f>
        <v>Delincuencia y aplicación de la ley</v>
      </c>
      <c r="E889" s="12">
        <f t="shared" si="116"/>
        <v>220108</v>
      </c>
      <c r="F889" s="8" t="str">
        <f>+VLOOKUP(E889,Productos[[Id_producto]:[Codigo]],3,0)</f>
        <v>Tribunales</v>
      </c>
      <c r="G889" s="13">
        <f t="shared" si="117"/>
        <v>220108002</v>
      </c>
      <c r="H889" s="7">
        <v>2</v>
      </c>
      <c r="I889" s="8" t="s">
        <v>1264</v>
      </c>
      <c r="J889" s="37" t="str">
        <f>+Categorias[[#This Row],[Categoría]]&amp;"-"&amp;Categorias[[#This Row],[Id_categoría]]</f>
        <v>Juzgado de Garantía-220108002</v>
      </c>
      <c r="K889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89" s="9" t="str">
        <f t="shared" si="118"/>
        <v>220108002juzgado_de_garantia</v>
      </c>
      <c r="M889" s="39" t="str">
        <f t="shared" si="119"/>
        <v>INSERT INTO categoria VALUES (220108002,'Juzgado de Garantía','Juzgado de Garantía-220108002','Juzgado de Garantía-220108002 | Prod: Tribunales-220108 | Sector: Delincuencia | Industria: SOCIEDAD - 22',220108);</v>
      </c>
    </row>
    <row r="890" spans="1:13" ht="30.6" x14ac:dyDescent="0.3">
      <c r="A890" s="12">
        <f t="shared" si="114"/>
        <v>22</v>
      </c>
      <c r="B890" s="8" t="str">
        <f>+VLOOKUP(A890,Industria[],2,0)</f>
        <v>Sociedad</v>
      </c>
      <c r="C890" s="12">
        <f t="shared" si="115"/>
        <v>2201</v>
      </c>
      <c r="D890" s="8" t="str">
        <f>+VLOOKUP(C890,Sector[[Id_sector]:[Codigo]],3,0)</f>
        <v>Delincuencia y aplicación de la ley</v>
      </c>
      <c r="E890" s="12">
        <f t="shared" si="116"/>
        <v>220108</v>
      </c>
      <c r="F890" s="8" t="str">
        <f>+VLOOKUP(E890,Productos[[Id_producto]:[Codigo]],3,0)</f>
        <v>Tribunales</v>
      </c>
      <c r="G890" s="13">
        <f t="shared" si="117"/>
        <v>220108003</v>
      </c>
      <c r="H890" s="7">
        <v>3</v>
      </c>
      <c r="I890" s="8" t="s">
        <v>1265</v>
      </c>
      <c r="J890" s="37" t="str">
        <f>+Categorias[[#This Row],[Categoría]]&amp;"-"&amp;Categorias[[#This Row],[Id_categoría]]</f>
        <v>Juzgado de Menores-220108003</v>
      </c>
      <c r="K890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90" s="9" t="str">
        <f t="shared" si="118"/>
        <v>220108003juzgado_de_menores</v>
      </c>
      <c r="M890" s="39" t="str">
        <f t="shared" si="119"/>
        <v>INSERT INTO categoria VALUES (220108003,'Juzgado de Menores','Juzgado de Menores-220108003','Juzgado de Menores-220108003 | Prod: Tribunales-220108 | Sector: Delincuencia | Industria: SOCIEDAD - 22',220108);</v>
      </c>
    </row>
    <row r="891" spans="1:13" ht="40.799999999999997" x14ac:dyDescent="0.3">
      <c r="A891" s="12">
        <f t="shared" si="114"/>
        <v>22</v>
      </c>
      <c r="B891" s="8" t="str">
        <f>+VLOOKUP(A891,Industria[],2,0)</f>
        <v>Sociedad</v>
      </c>
      <c r="C891" s="12">
        <f t="shared" si="115"/>
        <v>2201</v>
      </c>
      <c r="D891" s="8" t="str">
        <f>+VLOOKUP(C891,Sector[[Id_sector]:[Codigo]],3,0)</f>
        <v>Delincuencia y aplicación de la ley</v>
      </c>
      <c r="E891" s="12">
        <f t="shared" si="116"/>
        <v>220108</v>
      </c>
      <c r="F891" s="8" t="str">
        <f>+VLOOKUP(E891,Productos[[Id_producto]:[Codigo]],3,0)</f>
        <v>Tribunales</v>
      </c>
      <c r="G891" s="13">
        <f t="shared" si="117"/>
        <v>220108004</v>
      </c>
      <c r="H891" s="7">
        <v>4</v>
      </c>
      <c r="I891" s="8" t="s">
        <v>1266</v>
      </c>
      <c r="J891" s="37" t="str">
        <f>+Categorias[[#This Row],[Categoría]]&amp;"-"&amp;Categorias[[#This Row],[Id_categoría]]</f>
        <v>Juzgado de Policia Local-220108004</v>
      </c>
      <c r="K891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91" s="9" t="str">
        <f t="shared" si="118"/>
        <v>220108004juzgado_de_policia_local</v>
      </c>
      <c r="M891" s="39" t="str">
        <f t="shared" si="119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92" spans="1:13" ht="40.799999999999997" x14ac:dyDescent="0.3">
      <c r="A892" s="12">
        <f t="shared" si="114"/>
        <v>22</v>
      </c>
      <c r="B892" s="8" t="str">
        <f>+VLOOKUP(A892,Industria[],2,0)</f>
        <v>Sociedad</v>
      </c>
      <c r="C892" s="12">
        <f t="shared" si="115"/>
        <v>2201</v>
      </c>
      <c r="D892" s="8" t="str">
        <f>+VLOOKUP(C892,Sector[[Id_sector]:[Codigo]],3,0)</f>
        <v>Delincuencia y aplicación de la ley</v>
      </c>
      <c r="E892" s="12">
        <f t="shared" si="116"/>
        <v>220108</v>
      </c>
      <c r="F892" s="8" t="str">
        <f>+VLOOKUP(E892,Productos[[Id_producto]:[Codigo]],3,0)</f>
        <v>Tribunales</v>
      </c>
      <c r="G892" s="13">
        <f t="shared" si="117"/>
        <v>220108005</v>
      </c>
      <c r="H892" s="7">
        <v>5</v>
      </c>
      <c r="I892" s="8" t="s">
        <v>1267</v>
      </c>
      <c r="J892" s="37" t="str">
        <f>+Categorias[[#This Row],[Categoría]]&amp;"-"&amp;Categorias[[#This Row],[Id_categoría]]</f>
        <v>Juzgado de Juicio Oral en lo Penal-220108005</v>
      </c>
      <c r="K892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92" s="9" t="str">
        <f t="shared" si="118"/>
        <v>220108005juzgado_de_juicio_oral_en_lo_penal</v>
      </c>
      <c r="M892" s="39" t="str">
        <f t="shared" si="119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93" spans="1:13" ht="30.6" x14ac:dyDescent="0.3">
      <c r="A893" s="12">
        <f t="shared" si="114"/>
        <v>22</v>
      </c>
      <c r="B893" s="8" t="str">
        <f>+VLOOKUP(A893,Industria[],2,0)</f>
        <v>Sociedad</v>
      </c>
      <c r="C893" s="12">
        <f t="shared" si="115"/>
        <v>2201</v>
      </c>
      <c r="D893" s="8" t="str">
        <f>+VLOOKUP(C893,Sector[[Id_sector]:[Codigo]],3,0)</f>
        <v>Delincuencia y aplicación de la ley</v>
      </c>
      <c r="E893" s="12">
        <f t="shared" si="116"/>
        <v>220108</v>
      </c>
      <c r="F893" s="8" t="str">
        <f>+VLOOKUP(E893,Productos[[Id_producto]:[Codigo]],3,0)</f>
        <v>Tribunales</v>
      </c>
      <c r="G893" s="13">
        <f t="shared" si="117"/>
        <v>220108006</v>
      </c>
      <c r="H893" s="7">
        <v>6</v>
      </c>
      <c r="I893" s="8" t="s">
        <v>1268</v>
      </c>
      <c r="J893" s="37" t="str">
        <f>+Categorias[[#This Row],[Categoría]]&amp;"-"&amp;Categorias[[#This Row],[Id_categoría]]</f>
        <v>Juzgados de Letras-220108006</v>
      </c>
      <c r="K893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93" s="9" t="str">
        <f t="shared" si="118"/>
        <v>220108006juzgados_de_letras</v>
      </c>
      <c r="M893" s="39" t="str">
        <f t="shared" si="119"/>
        <v>INSERT INTO categoria VALUES (220108006,'Juzgados de Letras','Juzgados de Letras-220108006','Juzgados de Letras-220108006 | Prod: Tribunales-220108 | Sector: Delincuencia | Industria: SOCIEDAD - 22',220108);</v>
      </c>
    </row>
    <row r="894" spans="1:13" ht="40.799999999999997" x14ac:dyDescent="0.3">
      <c r="A894" s="12">
        <f t="shared" si="114"/>
        <v>22</v>
      </c>
      <c r="B894" s="8" t="str">
        <f>+VLOOKUP(A894,Industria[],2,0)</f>
        <v>Sociedad</v>
      </c>
      <c r="C894" s="12">
        <f t="shared" si="115"/>
        <v>2201</v>
      </c>
      <c r="D894" s="8" t="str">
        <f>+VLOOKUP(C894,Sector[[Id_sector]:[Codigo]],3,0)</f>
        <v>Delincuencia y aplicación de la ley</v>
      </c>
      <c r="E894" s="12">
        <f t="shared" si="116"/>
        <v>220108</v>
      </c>
      <c r="F894" s="8" t="str">
        <f>+VLOOKUP(E894,Productos[[Id_producto]:[Codigo]],3,0)</f>
        <v>Tribunales</v>
      </c>
      <c r="G894" s="13">
        <f t="shared" si="117"/>
        <v>220108007</v>
      </c>
      <c r="H894" s="7">
        <v>7</v>
      </c>
      <c r="I894" s="8" t="s">
        <v>1269</v>
      </c>
      <c r="J894" s="37" t="str">
        <f>+Categorias[[#This Row],[Categoría]]&amp;"-"&amp;Categorias[[#This Row],[Id_categoría]]</f>
        <v>Juzgado de Letras Del Trabajo-220108007</v>
      </c>
      <c r="K894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94" s="9" t="str">
        <f t="shared" si="118"/>
        <v>220108007juzgado_de_letras_del_trabajo</v>
      </c>
      <c r="M894" s="39" t="str">
        <f t="shared" si="119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95" spans="1:13" ht="40.799999999999997" x14ac:dyDescent="0.3">
      <c r="A895" s="12">
        <f t="shared" si="114"/>
        <v>22</v>
      </c>
      <c r="B895" s="8" t="str">
        <f>+VLOOKUP(A895,Industria[],2,0)</f>
        <v>Sociedad</v>
      </c>
      <c r="C895" s="12">
        <f t="shared" si="115"/>
        <v>2201</v>
      </c>
      <c r="D895" s="8" t="str">
        <f>+VLOOKUP(C895,Sector[[Id_sector]:[Codigo]],3,0)</f>
        <v>Delincuencia y aplicación de la ley</v>
      </c>
      <c r="E895" s="12">
        <f t="shared" si="116"/>
        <v>220108</v>
      </c>
      <c r="F895" s="8" t="str">
        <f>+VLOOKUP(E895,Productos[[Id_producto]:[Codigo]],3,0)</f>
        <v>Tribunales</v>
      </c>
      <c r="G895" s="13">
        <f t="shared" si="117"/>
        <v>220108008</v>
      </c>
      <c r="H895" s="7">
        <v>8</v>
      </c>
      <c r="I895" s="8" t="s">
        <v>1270</v>
      </c>
      <c r="J895" s="37" t="str">
        <f>+Categorias[[#This Row],[Categoría]]&amp;"-"&amp;Categorias[[#This Row],[Id_categoría]]</f>
        <v>Juzgado de Cobranza Laboral y Previsional-220108008</v>
      </c>
      <c r="K895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95" s="9" t="str">
        <f t="shared" si="118"/>
        <v>220108008juzgado_de_cobranza_laboral_y_previsional</v>
      </c>
      <c r="M895" s="39" t="str">
        <f t="shared" si="119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96" spans="1:13" ht="30.6" x14ac:dyDescent="0.3">
      <c r="A896" s="12">
        <f t="shared" si="114"/>
        <v>22</v>
      </c>
      <c r="B896" s="8" t="str">
        <f>+VLOOKUP(A896,Industria[],2,0)</f>
        <v>Sociedad</v>
      </c>
      <c r="C896" s="12">
        <f t="shared" si="115"/>
        <v>2201</v>
      </c>
      <c r="D896" s="8" t="str">
        <f>+VLOOKUP(C896,Sector[[Id_sector]:[Codigo]],3,0)</f>
        <v>Delincuencia y aplicación de la ley</v>
      </c>
      <c r="E896" s="12">
        <f t="shared" si="116"/>
        <v>220108</v>
      </c>
      <c r="F896" s="8" t="str">
        <f>+VLOOKUP(E896,Productos[[Id_producto]:[Codigo]],3,0)</f>
        <v>Tribunales</v>
      </c>
      <c r="G896" s="13">
        <f t="shared" si="117"/>
        <v>220108009</v>
      </c>
      <c r="H896" s="7">
        <v>9</v>
      </c>
      <c r="I896" s="8" t="s">
        <v>1271</v>
      </c>
      <c r="J896" s="37" t="str">
        <f>+Categorias[[#This Row],[Categoría]]&amp;"-"&amp;Categorias[[#This Row],[Id_categoría]]</f>
        <v>Juzgado Civil-220108009</v>
      </c>
      <c r="K896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96" s="9" t="str">
        <f t="shared" si="118"/>
        <v>220108009juzgado_civil</v>
      </c>
      <c r="M896" s="39" t="str">
        <f t="shared" si="119"/>
        <v>INSERT INTO categoria VALUES (220108009,'Juzgado Civil','Juzgado Civil-220108009','Juzgado Civil-220108009 | Prod: Tribunales-220108 | Sector: Delincuencia | Industria: SOCIEDAD - 22',220108);</v>
      </c>
    </row>
    <row r="897" spans="1:13" ht="30.6" x14ac:dyDescent="0.3">
      <c r="A897" s="12">
        <f t="shared" si="114"/>
        <v>22</v>
      </c>
      <c r="B897" s="8" t="str">
        <f>+VLOOKUP(A897,Industria[],2,0)</f>
        <v>Sociedad</v>
      </c>
      <c r="C897" s="12">
        <f t="shared" si="115"/>
        <v>2201</v>
      </c>
      <c r="D897" s="8" t="str">
        <f>+VLOOKUP(C897,Sector[[Id_sector]:[Codigo]],3,0)</f>
        <v>Delincuencia y aplicación de la ley</v>
      </c>
      <c r="E897" s="12">
        <f t="shared" si="116"/>
        <v>220108</v>
      </c>
      <c r="F897" s="8" t="str">
        <f>+VLOOKUP(E897,Productos[[Id_producto]:[Codigo]],3,0)</f>
        <v>Tribunales</v>
      </c>
      <c r="G897" s="13">
        <f t="shared" si="117"/>
        <v>220108010</v>
      </c>
      <c r="H897" s="7">
        <v>10</v>
      </c>
      <c r="I897" s="8" t="s">
        <v>1272</v>
      </c>
      <c r="J897" s="37" t="str">
        <f>+Categorias[[#This Row],[Categoría]]&amp;"-"&amp;Categorias[[#This Row],[Id_categoría]]</f>
        <v>Corte Suprema-220108010</v>
      </c>
      <c r="K897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97" s="9" t="str">
        <f t="shared" si="118"/>
        <v>220108010corte_suprema</v>
      </c>
      <c r="M897" s="39" t="str">
        <f t="shared" si="119"/>
        <v>INSERT INTO categoria VALUES (220108010,'Corte Suprema','Corte Suprema-220108010','Corte Suprema-220108010 | Prod: Tribunales-220108 | Sector: Delincuencia | Industria: SOCIEDAD - 22',220108);</v>
      </c>
    </row>
    <row r="898" spans="1:13" ht="30.6" x14ac:dyDescent="0.3">
      <c r="A898" s="12">
        <f t="shared" si="114"/>
        <v>22</v>
      </c>
      <c r="B898" s="8" t="str">
        <f>+VLOOKUP(A898,Industria[],2,0)</f>
        <v>Sociedad</v>
      </c>
      <c r="C898" s="12">
        <f t="shared" si="115"/>
        <v>2201</v>
      </c>
      <c r="D898" s="8" t="str">
        <f>+VLOOKUP(C898,Sector[[Id_sector]:[Codigo]],3,0)</f>
        <v>Delincuencia y aplicación de la ley</v>
      </c>
      <c r="E898" s="12">
        <f t="shared" si="116"/>
        <v>220108</v>
      </c>
      <c r="F898" s="8" t="str">
        <f>+VLOOKUP(E898,Productos[[Id_producto]:[Codigo]],3,0)</f>
        <v>Tribunales</v>
      </c>
      <c r="G898" s="13">
        <f t="shared" si="117"/>
        <v>220108011</v>
      </c>
      <c r="H898" s="7">
        <v>11</v>
      </c>
      <c r="I898" s="8" t="s">
        <v>1273</v>
      </c>
      <c r="J898" s="37" t="str">
        <f>+Categorias[[#This Row],[Categoría]]&amp;"-"&amp;Categorias[[#This Row],[Id_categoría]]</f>
        <v>Corte de Apelaciones-220108011</v>
      </c>
      <c r="K898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98" s="9" t="str">
        <f t="shared" si="118"/>
        <v>220108011corte_de_apelaciones</v>
      </c>
      <c r="M898" s="39" t="str">
        <f t="shared" si="119"/>
        <v>INSERT INTO categoria VALUES (220108011,'Corte de Apelaciones','Corte de Apelaciones-220108011','Corte de Apelaciones-220108011 | Prod: Tribunales-220108 | Sector: Delincuencia | Industria: SOCIEDAD - 22',220108);</v>
      </c>
    </row>
    <row r="899" spans="1:13" ht="40.799999999999997" x14ac:dyDescent="0.3">
      <c r="A899" s="12">
        <f t="shared" si="114"/>
        <v>22</v>
      </c>
      <c r="B899" s="8" t="str">
        <f>+VLOOKUP(A899,Industria[],2,0)</f>
        <v>Sociedad</v>
      </c>
      <c r="C899" s="12">
        <f t="shared" si="115"/>
        <v>2201</v>
      </c>
      <c r="D899" s="8" t="str">
        <f>+VLOOKUP(C899,Sector[[Id_sector]:[Codigo]],3,0)</f>
        <v>Delincuencia y aplicación de la ley</v>
      </c>
      <c r="E899" s="12">
        <f t="shared" si="116"/>
        <v>220108</v>
      </c>
      <c r="F899" s="8" t="str">
        <f>+VLOOKUP(E899,Productos[[Id_producto]:[Codigo]],3,0)</f>
        <v>Tribunales</v>
      </c>
      <c r="G899" s="13">
        <f t="shared" si="117"/>
        <v>220108012</v>
      </c>
      <c r="H899" s="7">
        <v>12</v>
      </c>
      <c r="I899" s="8" t="s">
        <v>1274</v>
      </c>
      <c r="J899" s="37" t="str">
        <f>+Categorias[[#This Row],[Categoría]]&amp;"-"&amp;Categorias[[#This Row],[Id_categoría]]</f>
        <v>Tribunal de Contratación Pública-220108012</v>
      </c>
      <c r="K899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99" s="9" t="str">
        <f t="shared" si="118"/>
        <v>220108012tribunal_de_contratacion_publica</v>
      </c>
      <c r="M899" s="39" t="str">
        <f t="shared" si="119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900" spans="1:13" ht="51" x14ac:dyDescent="0.3">
      <c r="A900" s="12">
        <f t="shared" si="114"/>
        <v>22</v>
      </c>
      <c r="B900" s="8" t="str">
        <f>+VLOOKUP(A900,Industria[],2,0)</f>
        <v>Sociedad</v>
      </c>
      <c r="C900" s="12">
        <f t="shared" si="115"/>
        <v>2201</v>
      </c>
      <c r="D900" s="8" t="str">
        <f>+VLOOKUP(C900,Sector[[Id_sector]:[Codigo]],3,0)</f>
        <v>Delincuencia y aplicación de la ley</v>
      </c>
      <c r="E900" s="12">
        <f t="shared" si="116"/>
        <v>220108</v>
      </c>
      <c r="F900" s="8" t="str">
        <f>+VLOOKUP(E900,Productos[[Id_producto]:[Codigo]],3,0)</f>
        <v>Tribunales</v>
      </c>
      <c r="G900" s="13">
        <f t="shared" si="117"/>
        <v>220108013</v>
      </c>
      <c r="H900" s="7">
        <v>13</v>
      </c>
      <c r="I900" s="8" t="s">
        <v>1275</v>
      </c>
      <c r="J900" s="37" t="str">
        <f>+Categorias[[#This Row],[Categoría]]&amp;"-"&amp;Categorias[[#This Row],[Id_categoría]]</f>
        <v>Tribunal de Defensa de la Libre Competencia-220108013</v>
      </c>
      <c r="K900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900" s="9" t="str">
        <f t="shared" si="118"/>
        <v>220108013tribunal_de_defensa_de_la_libre_competencia</v>
      </c>
      <c r="M900" s="39" t="str">
        <f t="shared" si="119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901" spans="1:13" ht="40.799999999999997" x14ac:dyDescent="0.3">
      <c r="A901" s="12">
        <f t="shared" si="114"/>
        <v>22</v>
      </c>
      <c r="B901" s="8" t="str">
        <f>+VLOOKUP(A901,Industria[],2,0)</f>
        <v>Sociedad</v>
      </c>
      <c r="C901" s="12">
        <f t="shared" si="115"/>
        <v>2201</v>
      </c>
      <c r="D901" s="8" t="str">
        <f>+VLOOKUP(C901,Sector[[Id_sector]:[Codigo]],3,0)</f>
        <v>Delincuencia y aplicación de la ley</v>
      </c>
      <c r="E901" s="12">
        <f t="shared" si="116"/>
        <v>220108</v>
      </c>
      <c r="F901" s="8" t="str">
        <f>+VLOOKUP(E901,Productos[[Id_producto]:[Codigo]],3,0)</f>
        <v>Tribunales</v>
      </c>
      <c r="G901" s="13">
        <f t="shared" si="117"/>
        <v>220108014</v>
      </c>
      <c r="H901" s="7">
        <v>14</v>
      </c>
      <c r="I901" s="8" t="s">
        <v>1276</v>
      </c>
      <c r="J901" s="37" t="str">
        <f>+Categorias[[#This Row],[Categoría]]&amp;"-"&amp;Categorias[[#This Row],[Id_categoría]]</f>
        <v>Tribunal de Propiedad Industrial-220108014</v>
      </c>
      <c r="K901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901" s="9" t="str">
        <f t="shared" si="118"/>
        <v>220108014tribunal_de_propiedad_industrial</v>
      </c>
      <c r="M901" s="39" t="str">
        <f t="shared" si="119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902" spans="1:13" ht="40.799999999999997" x14ac:dyDescent="0.3">
      <c r="A902" s="12">
        <f t="shared" si="114"/>
        <v>22</v>
      </c>
      <c r="B902" s="8" t="str">
        <f>+VLOOKUP(A902,Industria[],2,0)</f>
        <v>Sociedad</v>
      </c>
      <c r="C902" s="12">
        <f t="shared" si="115"/>
        <v>2201</v>
      </c>
      <c r="D902" s="8" t="str">
        <f>+VLOOKUP(C902,Sector[[Id_sector]:[Codigo]],3,0)</f>
        <v>Delincuencia y aplicación de la ley</v>
      </c>
      <c r="E902" s="12">
        <f t="shared" si="116"/>
        <v>220108</v>
      </c>
      <c r="F902" s="8" t="str">
        <f>+VLOOKUP(E902,Productos[[Id_producto]:[Codigo]],3,0)</f>
        <v>Tribunales</v>
      </c>
      <c r="G902" s="13">
        <f t="shared" si="117"/>
        <v>220108015</v>
      </c>
      <c r="H902" s="7">
        <v>15</v>
      </c>
      <c r="I902" s="8" t="s">
        <v>1277</v>
      </c>
      <c r="J902" s="37" t="str">
        <f>+Categorias[[#This Row],[Categoría]]&amp;"-"&amp;Categorias[[#This Row],[Id_categoría]]</f>
        <v>Tribunales Tributarios y Aduaneros-220108015</v>
      </c>
      <c r="K902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902" s="9" t="str">
        <f t="shared" si="118"/>
        <v>220108015tribunales_tributarios_y_aduaneros</v>
      </c>
      <c r="M902" s="39" t="str">
        <f t="shared" si="119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903" spans="1:13" ht="40.799999999999997" x14ac:dyDescent="0.3">
      <c r="A903" s="12">
        <f t="shared" si="114"/>
        <v>22</v>
      </c>
      <c r="B903" s="8" t="str">
        <f>+VLOOKUP(A903,Industria[],2,0)</f>
        <v>Sociedad</v>
      </c>
      <c r="C903" s="12">
        <f t="shared" si="115"/>
        <v>2201</v>
      </c>
      <c r="D903" s="8" t="str">
        <f>+VLOOKUP(C903,Sector[[Id_sector]:[Codigo]],3,0)</f>
        <v>Delincuencia y aplicación de la ley</v>
      </c>
      <c r="E903" s="12">
        <f t="shared" si="116"/>
        <v>220108</v>
      </c>
      <c r="F903" s="8" t="str">
        <f>+VLOOKUP(E903,Productos[[Id_producto]:[Codigo]],3,0)</f>
        <v>Tribunales</v>
      </c>
      <c r="G903" s="13">
        <f t="shared" si="117"/>
        <v>220108016</v>
      </c>
      <c r="H903" s="7">
        <v>16</v>
      </c>
      <c r="I903" s="8" t="s">
        <v>1278</v>
      </c>
      <c r="J903" s="37" t="str">
        <f>+Categorias[[#This Row],[Categoría]]&amp;"-"&amp;Categorias[[#This Row],[Id_categoría]]</f>
        <v>Tribunales Ambientales-220108016</v>
      </c>
      <c r="K903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903" s="9" t="str">
        <f t="shared" si="118"/>
        <v>220108016tribunales_ambientales</v>
      </c>
      <c r="M903" s="39" t="str">
        <f t="shared" si="119"/>
        <v>INSERT INTO categoria VALUES (220108016,'Tribunales Ambientales','Tribunales Ambientales-220108016','Tribunales Ambientales-220108016 | Prod: Tribunales-220108 | Sector: Delincuencia | Industria: SOCIEDAD - 22',220108);</v>
      </c>
    </row>
    <row r="904" spans="1:13" ht="30.6" x14ac:dyDescent="0.3">
      <c r="A904" s="12">
        <f t="shared" si="114"/>
        <v>22</v>
      </c>
      <c r="B904" s="8" t="str">
        <f>+VLOOKUP(A904,Industria[],2,0)</f>
        <v>Sociedad</v>
      </c>
      <c r="C904" s="12">
        <f t="shared" si="115"/>
        <v>2201</v>
      </c>
      <c r="D904" s="8" t="str">
        <f>+VLOOKUP(C904,Sector[[Id_sector]:[Codigo]],3,0)</f>
        <v>Delincuencia y aplicación de la ley</v>
      </c>
      <c r="E904" s="12">
        <f t="shared" si="116"/>
        <v>220109</v>
      </c>
      <c r="F904" s="8" t="str">
        <f>+VLOOKUP(E904,Productos[[Id_producto]:[Codigo]],3,0)</f>
        <v>Sentencia</v>
      </c>
      <c r="G904" s="13">
        <f t="shared" si="117"/>
        <v>220109001</v>
      </c>
      <c r="H904" s="7">
        <v>1</v>
      </c>
      <c r="I904" s="8" t="s">
        <v>1279</v>
      </c>
      <c r="J904" s="37" t="str">
        <f>+Categorias[[#This Row],[Categoría]]&amp;"-"&amp;Categorias[[#This Row],[Id_categoría]]</f>
        <v>Casos sin Sentencia-220109001</v>
      </c>
      <c r="K904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904" s="9" t="str">
        <f t="shared" si="118"/>
        <v>220109001casos_sin_sentencia</v>
      </c>
      <c r="M904" s="39" t="str">
        <f t="shared" si="119"/>
        <v>INSERT INTO categoria VALUES (220109001,'Casos sin Sentencia','Casos sin Sentencia-220109001','Casos sin Sentencia-220109001 | Prod: Sentencia-220109 | Sector: Delincuencia | Industria: SOCIEDAD - 22',220109);</v>
      </c>
    </row>
    <row r="905" spans="1:13" ht="30.6" x14ac:dyDescent="0.3">
      <c r="A905" s="12">
        <f t="shared" si="114"/>
        <v>22</v>
      </c>
      <c r="B905" s="8" t="str">
        <f>+VLOOKUP(A905,Industria[],2,0)</f>
        <v>Sociedad</v>
      </c>
      <c r="C905" s="12">
        <f t="shared" si="115"/>
        <v>2201</v>
      </c>
      <c r="D905" s="8" t="str">
        <f>+VLOOKUP(C905,Sector[[Id_sector]:[Codigo]],3,0)</f>
        <v>Delincuencia y aplicación de la ley</v>
      </c>
      <c r="E905" s="12">
        <f t="shared" si="116"/>
        <v>220109</v>
      </c>
      <c r="F905" s="8" t="str">
        <f>+VLOOKUP(E905,Productos[[Id_producto]:[Codigo]],3,0)</f>
        <v>Sentencia</v>
      </c>
      <c r="G905" s="13">
        <f t="shared" si="117"/>
        <v>220109002</v>
      </c>
      <c r="H905" s="7">
        <v>2</v>
      </c>
      <c r="I905" s="8" t="s">
        <v>1280</v>
      </c>
      <c r="J905" s="37" t="str">
        <f>+Categorias[[#This Row],[Categoría]]&amp;"-"&amp;Categorias[[#This Row],[Id_categoría]]</f>
        <v>Constitutivas-220109002</v>
      </c>
      <c r="K905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905" s="9" t="str">
        <f t="shared" si="118"/>
        <v>220109002constitutivas</v>
      </c>
      <c r="M905" s="39" t="str">
        <f t="shared" si="119"/>
        <v>INSERT INTO categoria VALUES (220109002,'Constitutivas','Constitutivas-220109002','Constitutivas-220109002 | Prod: Sentencia-220109 | Sector: Delincuencia | Industria: SOCIEDAD - 22',220109);</v>
      </c>
    </row>
    <row r="906" spans="1:13" ht="30.6" x14ac:dyDescent="0.3">
      <c r="A906" s="12">
        <f t="shared" si="114"/>
        <v>22</v>
      </c>
      <c r="B906" s="8" t="str">
        <f>+VLOOKUP(A906,Industria[],2,0)</f>
        <v>Sociedad</v>
      </c>
      <c r="C906" s="12">
        <f t="shared" si="115"/>
        <v>2201</v>
      </c>
      <c r="D906" s="8" t="str">
        <f>+VLOOKUP(C906,Sector[[Id_sector]:[Codigo]],3,0)</f>
        <v>Delincuencia y aplicación de la ley</v>
      </c>
      <c r="E906" s="12">
        <f t="shared" si="116"/>
        <v>220109</v>
      </c>
      <c r="F906" s="8" t="str">
        <f>+VLOOKUP(E906,Productos[[Id_producto]:[Codigo]],3,0)</f>
        <v>Sentencia</v>
      </c>
      <c r="G906" s="13">
        <f t="shared" si="117"/>
        <v>220109003</v>
      </c>
      <c r="H906" s="7">
        <v>3</v>
      </c>
      <c r="I906" s="8" t="s">
        <v>1281</v>
      </c>
      <c r="J906" s="37" t="str">
        <f>+Categorias[[#This Row],[Categoría]]&amp;"-"&amp;Categorias[[#This Row],[Id_categoría]]</f>
        <v>Condenatorias-220109003</v>
      </c>
      <c r="K906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906" s="9" t="str">
        <f t="shared" si="118"/>
        <v>220109003condenatorias</v>
      </c>
      <c r="M906" s="39" t="str">
        <f t="shared" si="119"/>
        <v>INSERT INTO categoria VALUES (220109003,'Condenatorias','Condenatorias-220109003','Condenatorias-220109003 | Prod: Sentencia-220109 | Sector: Delincuencia | Industria: SOCIEDAD - 22',220109);</v>
      </c>
    </row>
    <row r="907" spans="1:13" ht="30.6" x14ac:dyDescent="0.3">
      <c r="A907" s="12">
        <f t="shared" si="114"/>
        <v>22</v>
      </c>
      <c r="B907" s="8" t="str">
        <f>+VLOOKUP(A907,Industria[],2,0)</f>
        <v>Sociedad</v>
      </c>
      <c r="C907" s="12">
        <f t="shared" si="115"/>
        <v>2201</v>
      </c>
      <c r="D907" s="8" t="str">
        <f>+VLOOKUP(C907,Sector[[Id_sector]:[Codigo]],3,0)</f>
        <v>Delincuencia y aplicación de la ley</v>
      </c>
      <c r="E907" s="12">
        <f t="shared" si="116"/>
        <v>220109</v>
      </c>
      <c r="F907" s="8" t="str">
        <f>+VLOOKUP(E907,Productos[[Id_producto]:[Codigo]],3,0)</f>
        <v>Sentencia</v>
      </c>
      <c r="G907" s="13">
        <f t="shared" si="117"/>
        <v>220109004</v>
      </c>
      <c r="H907" s="7">
        <v>4</v>
      </c>
      <c r="I907" s="8" t="s">
        <v>1282</v>
      </c>
      <c r="J907" s="37" t="str">
        <f>+Categorias[[#This Row],[Categoría]]&amp;"-"&amp;Categorias[[#This Row],[Id_categoría]]</f>
        <v>Declarativas-220109004</v>
      </c>
      <c r="K907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907" s="9" t="str">
        <f t="shared" si="118"/>
        <v>220109004declarativas</v>
      </c>
      <c r="M907" s="39" t="str">
        <f t="shared" si="119"/>
        <v>INSERT INTO categoria VALUES (220109004,'Declarativas','Declarativas-220109004','Declarativas-220109004 | Prod: Sentencia-220109 | Sector: Delincuencia | Industria: SOCIEDAD - 22',220109);</v>
      </c>
    </row>
    <row r="908" spans="1:13" ht="30.6" x14ac:dyDescent="0.3">
      <c r="A908" s="12">
        <f t="shared" si="114"/>
        <v>22</v>
      </c>
      <c r="B908" s="8" t="str">
        <f>+VLOOKUP(A908,Industria[],2,0)</f>
        <v>Sociedad</v>
      </c>
      <c r="C908" s="12">
        <f t="shared" si="115"/>
        <v>2201</v>
      </c>
      <c r="D908" s="8" t="str">
        <f>+VLOOKUP(C908,Sector[[Id_sector]:[Codigo]],3,0)</f>
        <v>Delincuencia y aplicación de la ley</v>
      </c>
      <c r="E908" s="12">
        <f t="shared" si="116"/>
        <v>220109</v>
      </c>
      <c r="F908" s="8" t="str">
        <f>+VLOOKUP(E908,Productos[[Id_producto]:[Codigo]],3,0)</f>
        <v>Sentencia</v>
      </c>
      <c r="G908" s="13">
        <f t="shared" si="117"/>
        <v>220109005</v>
      </c>
      <c r="H908" s="7">
        <v>5</v>
      </c>
      <c r="I908" s="8" t="s">
        <v>1283</v>
      </c>
      <c r="J908" s="37" t="str">
        <f>+Categorias[[#This Row],[Categoría]]&amp;"-"&amp;Categorias[[#This Row],[Id_categoría]]</f>
        <v>Absolutorias-220109005</v>
      </c>
      <c r="K908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908" s="9" t="str">
        <f t="shared" si="118"/>
        <v>220109005absolutorias</v>
      </c>
      <c r="M908" s="39" t="str">
        <f t="shared" si="119"/>
        <v>INSERT INTO categoria VALUES (220109005,'Absolutorias','Absolutorias-220109005','Absolutorias-220109005 | Prod: Sentencia-220109 | Sector: Delincuencia | Industria: SOCIEDAD - 22',220109);</v>
      </c>
    </row>
    <row r="909" spans="1:13" ht="51" x14ac:dyDescent="0.3">
      <c r="A909" s="12">
        <f>+A908</f>
        <v>22</v>
      </c>
      <c r="B909" s="8" t="str">
        <f>+VLOOKUP(A909,Industria[],2,0)</f>
        <v>Sociedad</v>
      </c>
      <c r="C909" s="12">
        <f>+C908</f>
        <v>2201</v>
      </c>
      <c r="D909" s="8" t="str">
        <f>+VLOOKUP(C909,Sector[[Id_sector]:[Codigo]],3,0)</f>
        <v>Delincuencia y aplicación de la ley</v>
      </c>
      <c r="E909" s="12">
        <f>+IF(H909=1,E908+1,E908)</f>
        <v>220110</v>
      </c>
      <c r="F909" s="8" t="str">
        <f>+VLOOKUP(E909,Productos[[Id_producto]:[Codigo]],3,0)</f>
        <v>Delitos de Tenecia y Porte de Armas</v>
      </c>
      <c r="G909" s="13">
        <f>+E909*1000+H909</f>
        <v>220110001</v>
      </c>
      <c r="H909" s="7">
        <v>1</v>
      </c>
      <c r="I909" s="8" t="s">
        <v>1284</v>
      </c>
      <c r="J909" s="37" t="str">
        <f>+Categorias[[#This Row],[Categoría]]&amp;"-"&amp;Categorias[[#This Row],[Id_categoría]]</f>
        <v>Abandono De Armas O Elementos Sujetas A Control-220110001</v>
      </c>
      <c r="K909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909" s="9" t="str">
        <f t="shared" ref="L909:L972" si="123">+SUBSTITUTE(G909&amp;LOWER(SUBSTITUTE( SUBSTITUTE( SUBSTITUTE( SUBSTITUTE( SUBSTITUTE( SUBSTITUTE( SUBSTITUTE( SUBSTITUTE( SUBSTITUTE( SUBSTITUTE(I909, "á", "a"), "é", "e"), "í", "i"), "ó", "o"), "ú", "u"), "Á", "A"), "É", "E"), "Í", "I"), "Ó", "O"), "Ú", "U"))," ","_")</f>
        <v>220110001abandono_de_armas_o_elementos_sujetas_a_control</v>
      </c>
      <c r="M909" s="39" t="str">
        <f t="shared" ref="M909:M972" si="124">+"INSERT INTO categoria VALUES ("&amp;G909&amp;",'"&amp;I909&amp;"','"&amp;J909&amp;"','"&amp;K909&amp;"',"&amp;E909&amp;");"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910" spans="1:13" ht="40.799999999999997" x14ac:dyDescent="0.3">
      <c r="A910" s="12">
        <f t="shared" ref="A910:A912" si="125">+A909</f>
        <v>22</v>
      </c>
      <c r="B910" s="8" t="str">
        <f>+VLOOKUP(A910,Industria[],2,0)</f>
        <v>Sociedad</v>
      </c>
      <c r="C910" s="12">
        <f t="shared" ref="C910:C912" si="126">+C909</f>
        <v>2201</v>
      </c>
      <c r="D910" s="8" t="str">
        <f>+VLOOKUP(C910,Sector[[Id_sector]:[Codigo]],3,0)</f>
        <v>Delincuencia y aplicación de la ley</v>
      </c>
      <c r="E910" s="12">
        <f t="shared" ref="E910:E973" si="127">+IF(H910=1,E909+1,E909)</f>
        <v>220110</v>
      </c>
      <c r="F910" s="8" t="str">
        <f>+VLOOKUP(E910,Productos[[Id_producto]:[Codigo]],3,0)</f>
        <v>Delitos de Tenecia y Porte de Armas</v>
      </c>
      <c r="G910" s="13">
        <f t="shared" ref="G910:G912" si="128">+E910*1000+H910</f>
        <v>220110002</v>
      </c>
      <c r="H910" s="7">
        <v>2</v>
      </c>
      <c r="I910" s="8" t="s">
        <v>1285</v>
      </c>
      <c r="J910" s="37" t="str">
        <f>+Categorias[[#This Row],[Categoría]]&amp;"-"&amp;Categorias[[#This Row],[Id_categoría]]</f>
        <v>Otros Delitos De La Ley De Control De Armas-220110002</v>
      </c>
      <c r="K910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910" s="9" t="str">
        <f t="shared" si="123"/>
        <v>220110002otros_delitos_de_la_ley_de_control_de_armas</v>
      </c>
      <c r="M910" s="39" t="str">
        <f t="shared" si="124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911" spans="1:13" ht="40.799999999999997" x14ac:dyDescent="0.3">
      <c r="A911" s="12">
        <f t="shared" si="125"/>
        <v>22</v>
      </c>
      <c r="B911" s="8" t="str">
        <f>+VLOOKUP(A911,Industria[],2,0)</f>
        <v>Sociedad</v>
      </c>
      <c r="C911" s="12">
        <f t="shared" si="126"/>
        <v>2201</v>
      </c>
      <c r="D911" s="8" t="str">
        <f>+VLOOKUP(C911,Sector[[Id_sector]:[Codigo]],3,0)</f>
        <v>Delincuencia y aplicación de la ley</v>
      </c>
      <c r="E911" s="12">
        <f t="shared" si="127"/>
        <v>220110</v>
      </c>
      <c r="F911" s="8" t="str">
        <f>+VLOOKUP(E911,Productos[[Id_producto]:[Codigo]],3,0)</f>
        <v>Delitos de Tenecia y Porte de Armas</v>
      </c>
      <c r="G911" s="13">
        <f t="shared" si="128"/>
        <v>220110003</v>
      </c>
      <c r="H911" s="7">
        <v>3</v>
      </c>
      <c r="I911" s="8" t="s">
        <v>1286</v>
      </c>
      <c r="J911" s="37" t="str">
        <f>+Categorias[[#This Row],[Categoría]]&amp;"-"&amp;Categorias[[#This Row],[Id_categoría]]</f>
        <v>Porte De Arma Cortante O Punzante-220110003</v>
      </c>
      <c r="K911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911" s="9" t="str">
        <f t="shared" si="123"/>
        <v>220110003porte_de_arma_cortante_o_punzante</v>
      </c>
      <c r="M911" s="39" t="str">
        <f t="shared" si="124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912" spans="1:13" ht="40.799999999999997" x14ac:dyDescent="0.3">
      <c r="A912" s="12">
        <f t="shared" si="125"/>
        <v>22</v>
      </c>
      <c r="B912" s="8" t="str">
        <f>+VLOOKUP(A912,Industria[],2,0)</f>
        <v>Sociedad</v>
      </c>
      <c r="C912" s="12">
        <f t="shared" si="126"/>
        <v>2201</v>
      </c>
      <c r="D912" s="8" t="str">
        <f>+VLOOKUP(C912,Sector[[Id_sector]:[Codigo]],3,0)</f>
        <v>Delincuencia y aplicación de la ley</v>
      </c>
      <c r="E912" s="12">
        <f t="shared" si="127"/>
        <v>220110</v>
      </c>
      <c r="F912" s="8" t="str">
        <f>+VLOOKUP(E912,Productos[[Id_producto]:[Codigo]],3,0)</f>
        <v>Delitos de Tenecia y Porte de Armas</v>
      </c>
      <c r="G912" s="13">
        <f t="shared" si="128"/>
        <v>220110004</v>
      </c>
      <c r="H912" s="7">
        <v>4</v>
      </c>
      <c r="I912" s="8" t="s">
        <v>1287</v>
      </c>
      <c r="J912" s="37" t="str">
        <f>+Categorias[[#This Row],[Categoría]]&amp;"-"&amp;Categorias[[#This Row],[Id_categoría]]</f>
        <v>Posesión O Tenencia De Armas Prohibidas-220110004</v>
      </c>
      <c r="K912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912" s="9" t="str">
        <f t="shared" si="123"/>
        <v>220110004posesion_o_tenencia_de_armas_prohibidas</v>
      </c>
      <c r="M912" s="39" t="str">
        <f t="shared" si="124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13" spans="1:13" ht="51" x14ac:dyDescent="0.3">
      <c r="A913" s="12">
        <f>+A912</f>
        <v>22</v>
      </c>
      <c r="B913" s="8" t="str">
        <f>+VLOOKUP(A913,Industria[],2,0)</f>
        <v>Sociedad</v>
      </c>
      <c r="C913" s="12">
        <f>+C912</f>
        <v>2201</v>
      </c>
      <c r="D913" s="8" t="str">
        <f>+VLOOKUP(C913,Sector[[Id_sector]:[Codigo]],3,0)</f>
        <v>Delincuencia y aplicación de la ley</v>
      </c>
      <c r="E913" s="12">
        <f t="shared" si="127"/>
        <v>220110</v>
      </c>
      <c r="F913" s="8" t="str">
        <f>+VLOOKUP(E913,Productos[[Id_producto]:[Codigo]],3,0)</f>
        <v>Delitos de Tenecia y Porte de Armas</v>
      </c>
      <c r="G913" s="13">
        <f t="shared" ref="G913:G976" si="129">+E913*1000+H913</f>
        <v>220110005</v>
      </c>
      <c r="H913" s="7">
        <v>5</v>
      </c>
      <c r="I913" s="8" t="s">
        <v>1288</v>
      </c>
      <c r="J913" s="37" t="str">
        <f>+Categorias[[#This Row],[Categoría]]&amp;"-"&amp;Categorias[[#This Row],[Id_categoría]]</f>
        <v>Porte Ilegal De Arma De Fuego, Municiones Y Otros Sujetas A Control-220110005</v>
      </c>
      <c r="K913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13" s="9" t="str">
        <f t="shared" si="123"/>
        <v>220110005porte_ilegal_de_arma_de_fuego,_municiones_y_otros_sujetas_a_control</v>
      </c>
      <c r="M913" s="39" t="str">
        <f t="shared" si="124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14" spans="1:13" ht="51" x14ac:dyDescent="0.3">
      <c r="A914" s="12">
        <f>+A912</f>
        <v>22</v>
      </c>
      <c r="B914" s="8" t="str">
        <f>+VLOOKUP(A914,Industria[],2,0)</f>
        <v>Sociedad</v>
      </c>
      <c r="C914" s="12">
        <f>+C912</f>
        <v>2201</v>
      </c>
      <c r="D914" s="8" t="str">
        <f>+VLOOKUP(C914,Sector[[Id_sector]:[Codigo]],3,0)</f>
        <v>Delincuencia y aplicación de la ley</v>
      </c>
      <c r="E914" s="12">
        <f t="shared" si="127"/>
        <v>220110</v>
      </c>
      <c r="F914" s="8" t="str">
        <f>+VLOOKUP(E914,Productos[[Id_producto]:[Codigo]],3,0)</f>
        <v>Delitos de Tenecia y Porte de Armas</v>
      </c>
      <c r="G914" s="13">
        <f t="shared" si="129"/>
        <v>220110006</v>
      </c>
      <c r="H914" s="7">
        <v>6</v>
      </c>
      <c r="I914" s="8" t="s">
        <v>1289</v>
      </c>
      <c r="J914" s="37" t="str">
        <f>+Categorias[[#This Row],[Categoría]]&amp;"-"&amp;Categorias[[#This Row],[Id_categoría]]</f>
        <v>Posesión O Tenencia Armas de Guerra, Químicas, Biológicas O Nucleares-220110006</v>
      </c>
      <c r="K914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14" s="9" t="str">
        <f t="shared" si="123"/>
        <v>220110006posesion_o_tenencia_armas_de_guerra,_quimicas,_biologicas_o_nucleares</v>
      </c>
      <c r="M914" s="39" t="str">
        <f t="shared" si="124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15" spans="1:13" ht="51" x14ac:dyDescent="0.3">
      <c r="A915" s="12">
        <f>+A912</f>
        <v>22</v>
      </c>
      <c r="B915" s="8" t="str">
        <f>+VLOOKUP(A915,Industria[],2,0)</f>
        <v>Sociedad</v>
      </c>
      <c r="C915" s="12">
        <f>+C912</f>
        <v>2201</v>
      </c>
      <c r="D915" s="8" t="str">
        <f>+VLOOKUP(C915,Sector[[Id_sector]:[Codigo]],3,0)</f>
        <v>Delincuencia y aplicación de la ley</v>
      </c>
      <c r="E915" s="12">
        <f t="shared" si="127"/>
        <v>220110</v>
      </c>
      <c r="F915" s="8" t="str">
        <f>+VLOOKUP(E915,Productos[[Id_producto]:[Codigo]],3,0)</f>
        <v>Delitos de Tenecia y Porte de Armas</v>
      </c>
      <c r="G915" s="13">
        <f t="shared" si="129"/>
        <v>220110007</v>
      </c>
      <c r="H915" s="7">
        <v>7</v>
      </c>
      <c r="I915" s="8" t="s">
        <v>1290</v>
      </c>
      <c r="J915" s="37" t="str">
        <f>+Categorias[[#This Row],[Categoría]]&amp;"-"&amp;Categorias[[#This Row],[Id_categoría]]</f>
        <v>Posesión O Tenencia O Porte De Munición Y Sustancias Químicas-220110007</v>
      </c>
      <c r="K915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15" s="9" t="str">
        <f t="shared" si="123"/>
        <v>220110007posesion_o_tenencia_o_porte_de_municion_y_sustancias_quimicas</v>
      </c>
      <c r="M915" s="39" t="str">
        <f t="shared" si="124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16" spans="1:13" ht="51" x14ac:dyDescent="0.3">
      <c r="A916" s="12">
        <f>+A912</f>
        <v>22</v>
      </c>
      <c r="B916" s="8" t="str">
        <f>+VLOOKUP(A916,Industria[],2,0)</f>
        <v>Sociedad</v>
      </c>
      <c r="C916" s="12">
        <f>+C912</f>
        <v>2201</v>
      </c>
      <c r="D916" s="8" t="str">
        <f>+VLOOKUP(C916,Sector[[Id_sector]:[Codigo]],3,0)</f>
        <v>Delincuencia y aplicación de la ley</v>
      </c>
      <c r="E916" s="12">
        <f t="shared" si="127"/>
        <v>220110</v>
      </c>
      <c r="F916" s="8" t="str">
        <f>+VLOOKUP(E916,Productos[[Id_producto]:[Codigo]],3,0)</f>
        <v>Delitos de Tenecia y Porte de Armas</v>
      </c>
      <c r="G916" s="13">
        <f t="shared" si="129"/>
        <v>220110008</v>
      </c>
      <c r="H916" s="7">
        <v>8</v>
      </c>
      <c r="I916" s="8" t="s">
        <v>1291</v>
      </c>
      <c r="J916" s="37" t="str">
        <f>+Categorias[[#This Row],[Categoría]]&amp;"-"&amp;Categorias[[#This Row],[Id_categoría]]</f>
        <v>Posesión, Tenencia O Porte De Armas Sujetas A Control-220110008</v>
      </c>
      <c r="K916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16" s="9" t="str">
        <f t="shared" si="123"/>
        <v>220110008posesion,_tenencia_o_porte_de_armas_sujetas_a_control</v>
      </c>
      <c r="M916" s="39" t="str">
        <f t="shared" si="124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17" spans="1:13" ht="30.6" x14ac:dyDescent="0.3">
      <c r="A917" s="12">
        <f>+A912</f>
        <v>22</v>
      </c>
      <c r="B917" s="8" t="str">
        <f>+VLOOKUP(A917,Industria[],2,0)</f>
        <v>Sociedad</v>
      </c>
      <c r="C917" s="12">
        <f>+C912</f>
        <v>2201</v>
      </c>
      <c r="D917" s="8" t="str">
        <f>+VLOOKUP(C917,Sector[[Id_sector]:[Codigo]],3,0)</f>
        <v>Delincuencia y aplicación de la ley</v>
      </c>
      <c r="E917" s="12">
        <f t="shared" si="127"/>
        <v>220110</v>
      </c>
      <c r="F917" s="8" t="str">
        <f>+VLOOKUP(E917,Productos[[Id_producto]:[Codigo]],3,0)</f>
        <v>Delitos de Tenecia y Porte de Armas</v>
      </c>
      <c r="G917" s="13">
        <f t="shared" si="129"/>
        <v>220110009</v>
      </c>
      <c r="H917" s="7">
        <v>9</v>
      </c>
      <c r="I917" s="8" t="s">
        <v>1292</v>
      </c>
      <c r="J917" s="37" t="str">
        <f>+Categorias[[#This Row],[Categoría]]&amp;"-"&amp;Categorias[[#This Row],[Id_categoría]]</f>
        <v>Tráfico De Armas-220110009</v>
      </c>
      <c r="K917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17" s="9" t="str">
        <f t="shared" si="123"/>
        <v>220110009trafico_de_armas</v>
      </c>
      <c r="M917" s="39" t="str">
        <f t="shared" si="124"/>
        <v>INSERT INTO categoria VALUES (220110009,'Tráfico De Armas','Tráfico De Armas-220110009','Tráfico De Armas-220110009 | Prod: Delitos-220110 | Sector: Delincuencia | Industria: SOCIEDAD - 22',220110);</v>
      </c>
    </row>
    <row r="918" spans="1:13" ht="51" x14ac:dyDescent="0.3">
      <c r="A918" s="12">
        <f>+A912</f>
        <v>22</v>
      </c>
      <c r="B918" s="8" t="str">
        <f>+VLOOKUP(A918,Industria[],2,0)</f>
        <v>Sociedad</v>
      </c>
      <c r="C918" s="12">
        <f>+C912</f>
        <v>2201</v>
      </c>
      <c r="D918" s="8" t="str">
        <f>+VLOOKUP(C918,Sector[[Id_sector]:[Codigo]],3,0)</f>
        <v>Delincuencia y aplicación de la ley</v>
      </c>
      <c r="E918" s="12">
        <f t="shared" si="127"/>
        <v>220110</v>
      </c>
      <c r="F918" s="8" t="str">
        <f>+VLOOKUP(E918,Productos[[Id_producto]:[Codigo]],3,0)</f>
        <v>Delitos de Tenecia y Porte de Armas</v>
      </c>
      <c r="G918" s="13">
        <f t="shared" si="129"/>
        <v>220110010</v>
      </c>
      <c r="H918" s="7">
        <v>10</v>
      </c>
      <c r="I918" s="8" t="s">
        <v>1293</v>
      </c>
      <c r="J918" s="37" t="str">
        <f>+Categorias[[#This Row],[Categoría]]&amp;"-"&amp;Categorias[[#This Row],[Id_categoría]]</f>
        <v>Adquisición Y Venta Indebida De Cartuchos Y Municiones-220110010</v>
      </c>
      <c r="K918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18" s="9" t="str">
        <f t="shared" si="123"/>
        <v>220110010adquisicion_y_venta_indebida_de_cartuchos_y_municiones</v>
      </c>
      <c r="M918" s="39" t="str">
        <f t="shared" si="124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19" spans="1:13" ht="51" x14ac:dyDescent="0.3">
      <c r="A919" s="12">
        <f>+A912</f>
        <v>22</v>
      </c>
      <c r="B919" s="8" t="str">
        <f>+VLOOKUP(A919,Industria[],2,0)</f>
        <v>Sociedad</v>
      </c>
      <c r="C919" s="12">
        <f>+C912</f>
        <v>2201</v>
      </c>
      <c r="D919" s="8" t="str">
        <f>+VLOOKUP(C919,Sector[[Id_sector]:[Codigo]],3,0)</f>
        <v>Delincuencia y aplicación de la ley</v>
      </c>
      <c r="E919" s="12">
        <f t="shared" si="127"/>
        <v>220110</v>
      </c>
      <c r="F919" s="8" t="str">
        <f>+VLOOKUP(E919,Productos[[Id_producto]:[Codigo]],3,0)</f>
        <v>Delitos de Tenecia y Porte de Armas</v>
      </c>
      <c r="G919" s="13">
        <f t="shared" si="129"/>
        <v>220110011</v>
      </c>
      <c r="H919" s="7">
        <v>11</v>
      </c>
      <c r="I919" s="8" t="s">
        <v>1294</v>
      </c>
      <c r="J919" s="37" t="str">
        <f>+Categorias[[#This Row],[Categoría]]&amp;"-"&amp;Categorias[[#This Row],[Id_categoría]]</f>
        <v>Adquisición Material De Guerra Instituciones Armadas-220110011</v>
      </c>
      <c r="K919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19" s="9" t="str">
        <f t="shared" si="123"/>
        <v>220110011adquisicion_material_de_guerra_instituciones_armadas</v>
      </c>
      <c r="M919" s="39" t="str">
        <f t="shared" si="124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20" spans="1:13" ht="51" x14ac:dyDescent="0.3">
      <c r="A920" s="12">
        <f>+A912</f>
        <v>22</v>
      </c>
      <c r="B920" s="8" t="str">
        <f>+VLOOKUP(A920,Industria[],2,0)</f>
        <v>Sociedad</v>
      </c>
      <c r="C920" s="12">
        <f>+C912</f>
        <v>2201</v>
      </c>
      <c r="D920" s="8" t="str">
        <f>+VLOOKUP(C920,Sector[[Id_sector]:[Codigo]],3,0)</f>
        <v>Delincuencia y aplicación de la ley</v>
      </c>
      <c r="E920" s="12">
        <f t="shared" si="127"/>
        <v>220110</v>
      </c>
      <c r="F920" s="8" t="str">
        <f>+VLOOKUP(E920,Productos[[Id_producto]:[Codigo]],3,0)</f>
        <v>Delitos de Tenecia y Porte de Armas</v>
      </c>
      <c r="G920" s="13">
        <f t="shared" si="129"/>
        <v>220110012</v>
      </c>
      <c r="H920" s="7">
        <v>12</v>
      </c>
      <c r="I920" s="8" t="s">
        <v>1295</v>
      </c>
      <c r="J920" s="37" t="str">
        <f>+Categorias[[#This Row],[Categoría]]&amp;"-"&amp;Categorias[[#This Row],[Id_categoría]]</f>
        <v>Entrega O Puesta A Disposición Armas A Menores-220110012</v>
      </c>
      <c r="K920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20" s="9" t="str">
        <f t="shared" si="123"/>
        <v>220110012entrega_o_puesta_a_disposicion_armas_a_menores</v>
      </c>
      <c r="M920" s="39" t="str">
        <f t="shared" si="124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21" spans="1:13" ht="51" x14ac:dyDescent="0.3">
      <c r="A921" s="12">
        <f>+A912</f>
        <v>22</v>
      </c>
      <c r="B921" s="8" t="str">
        <f>+VLOOKUP(A921,Industria[],2,0)</f>
        <v>Sociedad</v>
      </c>
      <c r="C921" s="12">
        <f>+C912</f>
        <v>2201</v>
      </c>
      <c r="D921" s="8" t="str">
        <f>+VLOOKUP(C921,Sector[[Id_sector]:[Codigo]],3,0)</f>
        <v>Delincuencia y aplicación de la ley</v>
      </c>
      <c r="E921" s="12">
        <f t="shared" si="127"/>
        <v>220111</v>
      </c>
      <c r="F921" s="8" t="str">
        <f>+VLOOKUP(E921,Productos[[Id_producto]:[Codigo]],3,0)</f>
        <v>Delitos Contra las Personas</v>
      </c>
      <c r="G921" s="13">
        <f t="shared" si="129"/>
        <v>220111001</v>
      </c>
      <c r="H921" s="7">
        <v>1</v>
      </c>
      <c r="I921" s="8" t="s">
        <v>1296</v>
      </c>
      <c r="J921" s="37" t="str">
        <f>+Categorias[[#This Row],[Categoría]]&amp;"-"&amp;Categorias[[#This Row],[Id_categoría]]</f>
        <v>Abandono De Conyuge O Deparientes Enfermos-220111001</v>
      </c>
      <c r="K921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21" s="9" t="str">
        <f t="shared" si="123"/>
        <v>220111001abandono_de_conyuge_o_deparientes_enfermos</v>
      </c>
      <c r="M921" s="39" t="str">
        <f t="shared" si="124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22" spans="1:13" ht="30.6" x14ac:dyDescent="0.3">
      <c r="A922" s="12">
        <f>+A912</f>
        <v>22</v>
      </c>
      <c r="B922" s="8" t="str">
        <f>+VLOOKUP(A922,Industria[],2,0)</f>
        <v>Sociedad</v>
      </c>
      <c r="C922" s="12">
        <f>+C912</f>
        <v>2201</v>
      </c>
      <c r="D922" s="8" t="str">
        <f>+VLOOKUP(C922,Sector[[Id_sector]:[Codigo]],3,0)</f>
        <v>Delincuencia y aplicación de la ley</v>
      </c>
      <c r="E922" s="12">
        <f t="shared" si="127"/>
        <v>220111</v>
      </c>
      <c r="F922" s="8" t="str">
        <f>+VLOOKUP(E922,Productos[[Id_producto]:[Codigo]],3,0)</f>
        <v>Delitos Contra las Personas</v>
      </c>
      <c r="G922" s="13">
        <f t="shared" si="129"/>
        <v>220111002</v>
      </c>
      <c r="H922" s="7">
        <v>2</v>
      </c>
      <c r="I922" s="8" t="s">
        <v>1297</v>
      </c>
      <c r="J922" s="37" t="str">
        <f>+Categorias[[#This Row],[Categoría]]&amp;"-"&amp;Categorias[[#This Row],[Id_categoría]]</f>
        <v>Abandono De Niños-220111002</v>
      </c>
      <c r="K922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22" s="9" t="str">
        <f t="shared" si="123"/>
        <v>220111002abandono_de_niños</v>
      </c>
      <c r="M922" s="39" t="str">
        <f t="shared" si="124"/>
        <v>INSERT INTO categoria VALUES (220111002,'Abandono De Niños','Abandono De Niños-220111002','Abandono De Niños-220111002 | Prod: Delitos-220111 | Sector: Delincuencia | Industria: SOCIEDAD - 22',220111);</v>
      </c>
    </row>
    <row r="923" spans="1:13" ht="40.799999999999997" x14ac:dyDescent="0.3">
      <c r="A923" s="12">
        <f>+A912</f>
        <v>22</v>
      </c>
      <c r="B923" s="8" t="str">
        <f>+VLOOKUP(A923,Industria[],2,0)</f>
        <v>Sociedad</v>
      </c>
      <c r="C923" s="12">
        <f>+C912</f>
        <v>2201</v>
      </c>
      <c r="D923" s="8" t="str">
        <f>+VLOOKUP(C923,Sector[[Id_sector]:[Codigo]],3,0)</f>
        <v>Delincuencia y aplicación de la ley</v>
      </c>
      <c r="E923" s="12">
        <f t="shared" si="127"/>
        <v>220111</v>
      </c>
      <c r="F923" s="8" t="str">
        <f>+VLOOKUP(E923,Productos[[Id_producto]:[Codigo]],3,0)</f>
        <v>Delitos Contra las Personas</v>
      </c>
      <c r="G923" s="13">
        <f t="shared" si="129"/>
        <v>220111003</v>
      </c>
      <c r="H923" s="7">
        <v>3</v>
      </c>
      <c r="I923" s="8" t="s">
        <v>1298</v>
      </c>
      <c r="J923" s="37" t="str">
        <f>+Categorias[[#This Row],[Categoría]]&amp;"-"&amp;Categorias[[#This Row],[Id_categoría]]</f>
        <v>Otros Delitos Contra Las Personas-220111003</v>
      </c>
      <c r="K923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23" s="9" t="str">
        <f t="shared" si="123"/>
        <v>220111003otros_delitos_contra_las_personas</v>
      </c>
      <c r="M923" s="39" t="str">
        <f t="shared" si="124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24" spans="1:13" ht="30.6" x14ac:dyDescent="0.3">
      <c r="A924" s="12">
        <f>+A912</f>
        <v>22</v>
      </c>
      <c r="B924" s="8" t="str">
        <f>+VLOOKUP(A924,Industria[],2,0)</f>
        <v>Sociedad</v>
      </c>
      <c r="C924" s="12">
        <f>+C912</f>
        <v>2201</v>
      </c>
      <c r="D924" s="8" t="str">
        <f>+VLOOKUP(C924,Sector[[Id_sector]:[Codigo]],3,0)</f>
        <v>Delincuencia y aplicación de la ley</v>
      </c>
      <c r="E924" s="12">
        <f t="shared" si="127"/>
        <v>220111</v>
      </c>
      <c r="F924" s="8" t="str">
        <f>+VLOOKUP(E924,Productos[[Id_producto]:[Codigo]],3,0)</f>
        <v>Delitos Contra las Personas</v>
      </c>
      <c r="G924" s="13">
        <f t="shared" si="129"/>
        <v>220111004</v>
      </c>
      <c r="H924" s="7">
        <v>4</v>
      </c>
      <c r="I924" s="8" t="s">
        <v>1299</v>
      </c>
      <c r="J924" s="37" t="str">
        <f>+Categorias[[#This Row],[Categoría]]&amp;"-"&amp;Categorias[[#This Row],[Id_categoría]]</f>
        <v>Abandono De Destino-220111004</v>
      </c>
      <c r="K924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24" s="9" t="str">
        <f t="shared" si="123"/>
        <v>220111004abandono_de_destino</v>
      </c>
      <c r="M924" s="39" t="str">
        <f t="shared" si="124"/>
        <v>INSERT INTO categoria VALUES (220111004,'Abandono De Destino','Abandono De Destino-220111004','Abandono De Destino-220111004 | Prod: Delitos-220111 | Sector: Delincuencia | Industria: SOCIEDAD - 22',220111);</v>
      </c>
    </row>
    <row r="925" spans="1:13" ht="30.6" x14ac:dyDescent="0.3">
      <c r="A925" s="12">
        <f>+A912</f>
        <v>22</v>
      </c>
      <c r="B925" s="8" t="str">
        <f>+VLOOKUP(A925,Industria[],2,0)</f>
        <v>Sociedad</v>
      </c>
      <c r="C925" s="12">
        <f>+C912</f>
        <v>2201</v>
      </c>
      <c r="D925" s="8" t="str">
        <f>+VLOOKUP(C925,Sector[[Id_sector]:[Codigo]],3,0)</f>
        <v>Delincuencia y aplicación de la ley</v>
      </c>
      <c r="E925" s="12">
        <f t="shared" si="127"/>
        <v>220112</v>
      </c>
      <c r="F925" s="8" t="str">
        <f>+VLOOKUP(E925,Productos[[Id_producto]:[Codigo]],3,0)</f>
        <v>Delitos Contra la Propiedad y el Patrimonio</v>
      </c>
      <c r="G925" s="13">
        <f t="shared" si="129"/>
        <v>220112001</v>
      </c>
      <c r="H925" s="7">
        <v>1</v>
      </c>
      <c r="I925" s="8" t="s">
        <v>1300</v>
      </c>
      <c r="J925" s="37" t="str">
        <f>+Categorias[[#This Row],[Categoría]]&amp;"-"&amp;Categorias[[#This Row],[Id_categoría]]</f>
        <v>Abigeato-220112001</v>
      </c>
      <c r="K925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25" s="9" t="str">
        <f t="shared" si="123"/>
        <v>220112001abigeato</v>
      </c>
      <c r="M925" s="39" t="str">
        <f t="shared" si="124"/>
        <v>INSERT INTO categoria VALUES (220112001,'Abigeato','Abigeato-220112001','Abigeato-220112001 | Prod: Delitos-220112 | Sector: Delincuencia | Industria: SOCIEDAD - 22',220112);</v>
      </c>
    </row>
    <row r="926" spans="1:13" ht="51" x14ac:dyDescent="0.3">
      <c r="A926" s="12">
        <f>+A912</f>
        <v>22</v>
      </c>
      <c r="B926" s="8" t="str">
        <f>+VLOOKUP(A926,Industria[],2,0)</f>
        <v>Sociedad</v>
      </c>
      <c r="C926" s="12">
        <f>+C912</f>
        <v>2201</v>
      </c>
      <c r="D926" s="8" t="str">
        <f>+VLOOKUP(C926,Sector[[Id_sector]:[Codigo]],3,0)</f>
        <v>Delincuencia y aplicación de la ley</v>
      </c>
      <c r="E926" s="12">
        <f t="shared" si="127"/>
        <v>220112</v>
      </c>
      <c r="F926" s="8" t="str">
        <f>+VLOOKUP(E926,Productos[[Id_producto]:[Codigo]],3,0)</f>
        <v>Delitos Contra la Propiedad y el Patrimonio</v>
      </c>
      <c r="G926" s="13">
        <f t="shared" si="129"/>
        <v>220112002</v>
      </c>
      <c r="H926" s="7">
        <v>2</v>
      </c>
      <c r="I926" s="8" t="s">
        <v>1301</v>
      </c>
      <c r="J926" s="37" t="str">
        <f>+Categorias[[#This Row],[Categoría]]&amp;"-"&amp;Categorias[[#This Row],[Id_categoría]]</f>
        <v>Apropiación De Cables Tendido Eléctrico O De Comunicaciones-220112002</v>
      </c>
      <c r="K926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26" s="9" t="str">
        <f t="shared" si="123"/>
        <v>220112002apropiacion_de_cables_tendido_electrico_o_de_comunicaciones</v>
      </c>
      <c r="M926" s="39" t="str">
        <f t="shared" si="124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27" spans="1:13" ht="51" x14ac:dyDescent="0.3">
      <c r="A927" s="12">
        <f>+A912</f>
        <v>22</v>
      </c>
      <c r="B927" s="8" t="str">
        <f>+VLOOKUP(A927,Industria[],2,0)</f>
        <v>Sociedad</v>
      </c>
      <c r="C927" s="12">
        <f>+C912</f>
        <v>2201</v>
      </c>
      <c r="D927" s="8" t="str">
        <f>+VLOOKUP(C927,Sector[[Id_sector]:[Codigo]],3,0)</f>
        <v>Delincuencia y aplicación de la ley</v>
      </c>
      <c r="E927" s="12">
        <f t="shared" si="127"/>
        <v>220112</v>
      </c>
      <c r="F927" s="8" t="str">
        <f>+VLOOKUP(E927,Productos[[Id_producto]:[Codigo]],3,0)</f>
        <v>Delitos Contra la Propiedad y el Patrimonio</v>
      </c>
      <c r="G927" s="13">
        <f t="shared" si="129"/>
        <v>220112003</v>
      </c>
      <c r="H927" s="7">
        <v>3</v>
      </c>
      <c r="I927" s="8" t="s">
        <v>1302</v>
      </c>
      <c r="J927" s="37" t="str">
        <f>+Categorias[[#This Row],[Categoría]]&amp;"-"&amp;Categorias[[#This Row],[Id_categoría]]</f>
        <v>Apropiación De Cotizaciones Previsionales Y Declaraciones Inexactas-220112003</v>
      </c>
      <c r="K927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27" s="9" t="str">
        <f t="shared" si="123"/>
        <v>220112003apropiacion_de_cotizaciones_previsionales_y_declaraciones_inexactas</v>
      </c>
      <c r="M927" s="39" t="str">
        <f t="shared" si="124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28" spans="1:13" ht="40.799999999999997" x14ac:dyDescent="0.3">
      <c r="A928" s="12">
        <f>+A912</f>
        <v>22</v>
      </c>
      <c r="B928" s="8" t="str">
        <f>+VLOOKUP(A928,Industria[],2,0)</f>
        <v>Sociedad</v>
      </c>
      <c r="C928" s="12">
        <f>+C912</f>
        <v>2201</v>
      </c>
      <c r="D928" s="8" t="str">
        <f>+VLOOKUP(C928,Sector[[Id_sector]:[Codigo]],3,0)</f>
        <v>Delincuencia y aplicación de la ley</v>
      </c>
      <c r="E928" s="12">
        <f t="shared" si="127"/>
        <v>220112</v>
      </c>
      <c r="F928" s="8" t="str">
        <f>+VLOOKUP(E928,Productos[[Id_producto]:[Codigo]],3,0)</f>
        <v>Delitos Contra la Propiedad y el Patrimonio</v>
      </c>
      <c r="G928" s="13">
        <f t="shared" si="129"/>
        <v>220112004</v>
      </c>
      <c r="H928" s="7">
        <v>4</v>
      </c>
      <c r="I928" s="8" t="s">
        <v>1303</v>
      </c>
      <c r="J928" s="37" t="str">
        <f>+Categorias[[#This Row],[Categoría]]&amp;"-"&amp;Categorias[[#This Row],[Id_categoría]]</f>
        <v>Apropiación De Monumentos Nacionales-220112004</v>
      </c>
      <c r="K928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28" s="9" t="str">
        <f t="shared" si="123"/>
        <v>220112004apropiacion_de_monumentos_nacionales</v>
      </c>
      <c r="M928" s="39" t="str">
        <f t="shared" si="124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29" spans="1:13" ht="40.799999999999997" x14ac:dyDescent="0.3">
      <c r="A929" s="12">
        <f>+A912</f>
        <v>22</v>
      </c>
      <c r="B929" s="8" t="str">
        <f>+VLOOKUP(A929,Industria[],2,0)</f>
        <v>Sociedad</v>
      </c>
      <c r="C929" s="12">
        <f>+C912</f>
        <v>2201</v>
      </c>
      <c r="D929" s="8" t="str">
        <f>+VLOOKUP(C929,Sector[[Id_sector]:[Codigo]],3,0)</f>
        <v>Delincuencia y aplicación de la ley</v>
      </c>
      <c r="E929" s="12">
        <f t="shared" si="127"/>
        <v>220112</v>
      </c>
      <c r="F929" s="8" t="str">
        <f>+VLOOKUP(E929,Productos[[Id_producto]:[Codigo]],3,0)</f>
        <v>Delitos Contra la Propiedad y el Patrimonio</v>
      </c>
      <c r="G929" s="13">
        <f t="shared" si="129"/>
        <v>220112005</v>
      </c>
      <c r="H929" s="7">
        <v>5</v>
      </c>
      <c r="I929" s="8" t="s">
        <v>1304</v>
      </c>
      <c r="J929" s="37" t="str">
        <f>+Categorias[[#This Row],[Categoría]]&amp;"-"&amp;Categorias[[#This Row],[Id_categoría]]</f>
        <v>Apropiación Indebida-220112005</v>
      </c>
      <c r="K929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29" s="9" t="str">
        <f t="shared" si="123"/>
        <v>220112005apropiacion_indebida</v>
      </c>
      <c r="M929" s="39" t="str">
        <f t="shared" si="124"/>
        <v>INSERT INTO categoria VALUES (220112005,'Apropiación Indebida','Apropiación Indebida-220112005','Apropiación Indebida-220112005 | Prod: Delitos-220112 | Sector: Delincuencia | Industria: SOCIEDAD - 22',220112);</v>
      </c>
    </row>
    <row r="930" spans="1:13" ht="51" x14ac:dyDescent="0.3">
      <c r="A930" s="12">
        <f>+A912</f>
        <v>22</v>
      </c>
      <c r="B930" s="8" t="str">
        <f>+VLOOKUP(A930,Industria[],2,0)</f>
        <v>Sociedad</v>
      </c>
      <c r="C930" s="12">
        <f>+C912</f>
        <v>2201</v>
      </c>
      <c r="D930" s="8" t="str">
        <f>+VLOOKUP(C930,Sector[[Id_sector]:[Codigo]],3,0)</f>
        <v>Delincuencia y aplicación de la ley</v>
      </c>
      <c r="E930" s="12">
        <f t="shared" si="127"/>
        <v>220112</v>
      </c>
      <c r="F930" s="8" t="str">
        <f>+VLOOKUP(E930,Productos[[Id_producto]:[Codigo]],3,0)</f>
        <v>Delitos Contra la Propiedad y el Patrimonio</v>
      </c>
      <c r="G930" s="13">
        <f t="shared" si="129"/>
        <v>220112006</v>
      </c>
      <c r="H930" s="7">
        <v>6</v>
      </c>
      <c r="I930" s="8" t="s">
        <v>1305</v>
      </c>
      <c r="J930" s="37" t="str">
        <f>+Categorias[[#This Row],[Categoría]]&amp;"-"&amp;Categorias[[#This Row],[Id_categoría]]</f>
        <v>Apropiación Indebida (Incluye Depositario Alzado)-220112006</v>
      </c>
      <c r="K930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30" s="9" t="str">
        <f t="shared" si="123"/>
        <v>220112006apropiacion_indebida_(incluye_depositario_alzado)</v>
      </c>
      <c r="M930" s="39" t="str">
        <f t="shared" si="124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31" spans="1:13" ht="40.799999999999997" x14ac:dyDescent="0.3">
      <c r="A931" s="12">
        <f>+A912</f>
        <v>22</v>
      </c>
      <c r="B931" s="8" t="str">
        <f>+VLOOKUP(A931,Industria[],2,0)</f>
        <v>Sociedad</v>
      </c>
      <c r="C931" s="12">
        <f>+C912</f>
        <v>2201</v>
      </c>
      <c r="D931" s="8" t="str">
        <f>+VLOOKUP(C931,Sector[[Id_sector]:[Codigo]],3,0)</f>
        <v>Delincuencia y aplicación de la ley</v>
      </c>
      <c r="E931" s="12">
        <f t="shared" si="127"/>
        <v>220112</v>
      </c>
      <c r="F931" s="8" t="str">
        <f>+VLOOKUP(E931,Productos[[Id_producto]:[Codigo]],3,0)</f>
        <v>Delitos Contra la Propiedad y el Patrimonio</v>
      </c>
      <c r="G931" s="13">
        <f t="shared" si="129"/>
        <v>220112007</v>
      </c>
      <c r="H931" s="7">
        <v>7</v>
      </c>
      <c r="I931" s="8" t="s">
        <v>1306</v>
      </c>
      <c r="J931" s="37" t="str">
        <f>+Categorias[[#This Row],[Categoría]]&amp;"-"&amp;Categorias[[#This Row],[Id_categoría]]</f>
        <v>Celebración De Contrato Simulado-220112007</v>
      </c>
      <c r="K931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31" s="9" t="str">
        <f t="shared" si="123"/>
        <v>220112007celebracion_de_contrato_simulado</v>
      </c>
      <c r="M931" s="39" t="str">
        <f t="shared" si="124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32" spans="1:13" ht="30.6" x14ac:dyDescent="0.3">
      <c r="A932" s="12">
        <f>+A912</f>
        <v>22</v>
      </c>
      <c r="B932" s="8" t="str">
        <f>+VLOOKUP(A932,Industria[],2,0)</f>
        <v>Sociedad</v>
      </c>
      <c r="C932" s="12">
        <f>+C912</f>
        <v>2201</v>
      </c>
      <c r="D932" s="8" t="str">
        <f>+VLOOKUP(C932,Sector[[Id_sector]:[Codigo]],3,0)</f>
        <v>Delincuencia y aplicación de la ley</v>
      </c>
      <c r="E932" s="12">
        <f t="shared" si="127"/>
        <v>220112</v>
      </c>
      <c r="F932" s="8" t="str">
        <f>+VLOOKUP(E932,Productos[[Id_producto]:[Codigo]],3,0)</f>
        <v>Delitos Contra la Propiedad y el Patrimonio</v>
      </c>
      <c r="G932" s="13">
        <f t="shared" si="129"/>
        <v>220112008</v>
      </c>
      <c r="H932" s="7">
        <v>8</v>
      </c>
      <c r="I932" s="8" t="s">
        <v>1307</v>
      </c>
      <c r="J932" s="37" t="str">
        <f>+Categorias[[#This Row],[Categoría]]&amp;"-"&amp;Categorias[[#This Row],[Id_categoría]]</f>
        <v>Daño Falta-220112008</v>
      </c>
      <c r="K932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32" s="9" t="str">
        <f t="shared" si="123"/>
        <v>220112008daño_falta</v>
      </c>
      <c r="M932" s="39" t="str">
        <f t="shared" si="124"/>
        <v>INSERT INTO categoria VALUES (220112008,'Daño Falta','Daño Falta-220112008','Daño Falta-220112008 | Prod: Delitos-220112 | Sector: Delincuencia | Industria: SOCIEDAD - 22',220112);</v>
      </c>
    </row>
    <row r="933" spans="1:13" ht="40.799999999999997" x14ac:dyDescent="0.3">
      <c r="A933" s="12">
        <f>+A912</f>
        <v>22</v>
      </c>
      <c r="B933" s="8" t="str">
        <f>+VLOOKUP(A933,Industria[],2,0)</f>
        <v>Sociedad</v>
      </c>
      <c r="C933" s="12">
        <f>+C912</f>
        <v>2201</v>
      </c>
      <c r="D933" s="8" t="str">
        <f>+VLOOKUP(C933,Sector[[Id_sector]:[Codigo]],3,0)</f>
        <v>Delincuencia y aplicación de la ley</v>
      </c>
      <c r="E933" s="12">
        <f t="shared" si="127"/>
        <v>220112</v>
      </c>
      <c r="F933" s="8" t="str">
        <f>+VLOOKUP(E933,Productos[[Id_producto]:[Codigo]],3,0)</f>
        <v>Delitos Contra la Propiedad y el Patrimonio</v>
      </c>
      <c r="G933" s="13">
        <f t="shared" si="129"/>
        <v>220112009</v>
      </c>
      <c r="H933" s="7">
        <v>9</v>
      </c>
      <c r="I933" s="8" t="s">
        <v>1308</v>
      </c>
      <c r="J933" s="37" t="str">
        <f>+Categorias[[#This Row],[Categoría]]&amp;"-"&amp;Categorias[[#This Row],[Id_categoría]]</f>
        <v>Daños A Monumentos Nacionales-220112009</v>
      </c>
      <c r="K933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33" s="9" t="str">
        <f t="shared" si="123"/>
        <v>220112009daños_a_monumentos_nacionales</v>
      </c>
      <c r="M933" s="39" t="str">
        <f t="shared" si="124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34" spans="1:13" ht="30.6" x14ac:dyDescent="0.3">
      <c r="A934" s="12">
        <f>+A912</f>
        <v>22</v>
      </c>
      <c r="B934" s="8" t="str">
        <f>+VLOOKUP(A934,Industria[],2,0)</f>
        <v>Sociedad</v>
      </c>
      <c r="C934" s="12">
        <f>+C912</f>
        <v>2201</v>
      </c>
      <c r="D934" s="8" t="str">
        <f>+VLOOKUP(C934,Sector[[Id_sector]:[Codigo]],3,0)</f>
        <v>Delincuencia y aplicación de la ley</v>
      </c>
      <c r="E934" s="12">
        <f t="shared" si="127"/>
        <v>220112</v>
      </c>
      <c r="F934" s="8" t="str">
        <f>+VLOOKUP(E934,Productos[[Id_producto]:[Codigo]],3,0)</f>
        <v>Delitos Contra la Propiedad y el Patrimonio</v>
      </c>
      <c r="G934" s="13">
        <f t="shared" si="129"/>
        <v>220112010</v>
      </c>
      <c r="H934" s="7">
        <v>10</v>
      </c>
      <c r="I934" s="8" t="s">
        <v>1309</v>
      </c>
      <c r="J934" s="37" t="str">
        <f>+Categorias[[#This Row],[Categoría]]&amp;"-"&amp;Categorias[[#This Row],[Id_categoría]]</f>
        <v>Daños Calificados-220112010</v>
      </c>
      <c r="K934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34" s="9" t="str">
        <f t="shared" si="123"/>
        <v>220112010daños_calificados</v>
      </c>
      <c r="M934" s="39" t="str">
        <f t="shared" si="124"/>
        <v>INSERT INTO categoria VALUES (220112010,'Daños Calificados','Daños Calificados-220112010','Daños Calificados-220112010 | Prod: Delitos-220112 | Sector: Delincuencia | Industria: SOCIEDAD - 22',220112);</v>
      </c>
    </row>
    <row r="935" spans="1:13" ht="51" x14ac:dyDescent="0.3">
      <c r="A935" s="12">
        <f>+A912</f>
        <v>22</v>
      </c>
      <c r="B935" s="8" t="str">
        <f>+VLOOKUP(A935,Industria[],2,0)</f>
        <v>Sociedad</v>
      </c>
      <c r="C935" s="12">
        <f>+C912</f>
        <v>2201</v>
      </c>
      <c r="D935" s="8" t="str">
        <f>+VLOOKUP(C935,Sector[[Id_sector]:[Codigo]],3,0)</f>
        <v>Delincuencia y aplicación de la ley</v>
      </c>
      <c r="E935" s="12">
        <f t="shared" si="127"/>
        <v>220112</v>
      </c>
      <c r="F935" s="8" t="str">
        <f>+VLOOKUP(E935,Productos[[Id_producto]:[Codigo]],3,0)</f>
        <v>Delitos Contra la Propiedad y el Patrimonio</v>
      </c>
      <c r="G935" s="13">
        <f t="shared" si="129"/>
        <v>220112011</v>
      </c>
      <c r="H935" s="7">
        <v>11</v>
      </c>
      <c r="I935" s="8" t="s">
        <v>1310</v>
      </c>
      <c r="J935" s="37" t="str">
        <f>+Categorias[[#This Row],[Categoría]]&amp;"-"&amp;Categorias[[#This Row],[Id_categoría]]</f>
        <v>Daños O Apropiación Sobre Monumentos Nacionales-220112011</v>
      </c>
      <c r="K935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35" s="9" t="str">
        <f t="shared" si="123"/>
        <v>220112011daños_o_apropiacion_sobre_monumentos_nacionales</v>
      </c>
      <c r="M935" s="39" t="str">
        <f t="shared" si="124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36" spans="1:13" ht="30.6" x14ac:dyDescent="0.3">
      <c r="A936" s="12">
        <f>+A912</f>
        <v>22</v>
      </c>
      <c r="B936" s="8" t="str">
        <f>+VLOOKUP(A936,Industria[],2,0)</f>
        <v>Sociedad</v>
      </c>
      <c r="C936" s="12">
        <f>+C912</f>
        <v>2201</v>
      </c>
      <c r="D936" s="8" t="str">
        <f>+VLOOKUP(C936,Sector[[Id_sector]:[Codigo]],3,0)</f>
        <v>Delincuencia y aplicación de la ley</v>
      </c>
      <c r="E936" s="12">
        <f t="shared" si="127"/>
        <v>220112</v>
      </c>
      <c r="F936" s="8" t="str">
        <f>+VLOOKUP(E936,Productos[[Id_producto]:[Codigo]],3,0)</f>
        <v>Delitos Contra la Propiedad y el Patrimonio</v>
      </c>
      <c r="G936" s="13">
        <f t="shared" si="129"/>
        <v>220112012</v>
      </c>
      <c r="H936" s="7">
        <v>12</v>
      </c>
      <c r="I936" s="8" t="s">
        <v>1311</v>
      </c>
      <c r="J936" s="37" t="str">
        <f>+Categorias[[#This Row],[Categoría]]&amp;"-"&amp;Categorias[[#This Row],[Id_categoría]]</f>
        <v>Daños Simples-220112012</v>
      </c>
      <c r="K936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36" s="9" t="str">
        <f t="shared" si="123"/>
        <v>220112012daños_simples</v>
      </c>
      <c r="M936" s="39" t="str">
        <f t="shared" si="124"/>
        <v>INSERT INTO categoria VALUES (220112012,'Daños Simples','Daños Simples-220112012','Daños Simples-220112012 | Prod: Delitos-220112 | Sector: Delincuencia | Industria: SOCIEDAD - 22',220112);</v>
      </c>
    </row>
    <row r="937" spans="1:13" ht="30.6" x14ac:dyDescent="0.3">
      <c r="A937" s="12">
        <f>+A912</f>
        <v>22</v>
      </c>
      <c r="B937" s="8" t="str">
        <f>+VLOOKUP(A937,Industria[],2,0)</f>
        <v>Sociedad</v>
      </c>
      <c r="C937" s="12">
        <f>+C912</f>
        <v>2201</v>
      </c>
      <c r="D937" s="8" t="str">
        <f>+VLOOKUP(C937,Sector[[Id_sector]:[Codigo]],3,0)</f>
        <v>Delincuencia y aplicación de la ley</v>
      </c>
      <c r="E937" s="12">
        <f t="shared" si="127"/>
        <v>220112</v>
      </c>
      <c r="F937" s="8" t="str">
        <f>+VLOOKUP(E937,Productos[[Id_producto]:[Codigo]],3,0)</f>
        <v>Delitos Contra la Propiedad y el Patrimonio</v>
      </c>
      <c r="G937" s="13">
        <f t="shared" si="129"/>
        <v>220112013</v>
      </c>
      <c r="H937" s="7">
        <v>13</v>
      </c>
      <c r="I937" s="8" t="s">
        <v>1312</v>
      </c>
      <c r="J937" s="37" t="str">
        <f>+Categorias[[#This Row],[Categoría]]&amp;"-"&amp;Categorias[[#This Row],[Id_categoría]]</f>
        <v>Delitos Marcarios-220112013</v>
      </c>
      <c r="K937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37" s="9" t="str">
        <f t="shared" si="123"/>
        <v>220112013delitos_marcarios</v>
      </c>
      <c r="M937" s="39" t="str">
        <f t="shared" si="124"/>
        <v>INSERT INTO categoria VALUES (220112013,'Delitos Marcarios','Delitos Marcarios-220112013','Delitos Marcarios-220112013 | Prod: Delitos-220112 | Sector: Delincuencia | Industria: SOCIEDAD - 22',220112);</v>
      </c>
    </row>
    <row r="938" spans="1:13" ht="40.799999999999997" x14ac:dyDescent="0.3">
      <c r="A938" s="12">
        <f>+A912</f>
        <v>22</v>
      </c>
      <c r="B938" s="8" t="str">
        <f>+VLOOKUP(A938,Industria[],2,0)</f>
        <v>Sociedad</v>
      </c>
      <c r="C938" s="12">
        <f>+C912</f>
        <v>2201</v>
      </c>
      <c r="D938" s="8" t="str">
        <f>+VLOOKUP(C938,Sector[[Id_sector]:[Codigo]],3,0)</f>
        <v>Delincuencia y aplicación de la ley</v>
      </c>
      <c r="E938" s="12">
        <f t="shared" si="127"/>
        <v>220112</v>
      </c>
      <c r="F938" s="8" t="str">
        <f>+VLOOKUP(E938,Productos[[Id_producto]:[Codigo]],3,0)</f>
        <v>Delitos Contra la Propiedad y el Patrimonio</v>
      </c>
      <c r="G938" s="13">
        <f t="shared" si="129"/>
        <v>220112014</v>
      </c>
      <c r="H938" s="7">
        <v>14</v>
      </c>
      <c r="I938" s="8" t="s">
        <v>1313</v>
      </c>
      <c r="J938" s="37" t="str">
        <f>+Categorias[[#This Row],[Categoría]]&amp;"-"&amp;Categorias[[#This Row],[Id_categoría]]</f>
        <v>Destrucción O Alteración De Deslindes-220112014</v>
      </c>
      <c r="K938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38" s="9" t="str">
        <f t="shared" si="123"/>
        <v>220112014destruccion_o_alteracion_de_deslindes</v>
      </c>
      <c r="M938" s="39" t="str">
        <f t="shared" si="124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39" spans="1:13" ht="51" x14ac:dyDescent="0.3">
      <c r="A939" s="12">
        <f>+A912</f>
        <v>22</v>
      </c>
      <c r="B939" s="8" t="str">
        <f>+VLOOKUP(A939,Industria[],2,0)</f>
        <v>Sociedad</v>
      </c>
      <c r="C939" s="12">
        <f>+C912</f>
        <v>2201</v>
      </c>
      <c r="D939" s="8" t="str">
        <f>+VLOOKUP(C939,Sector[[Id_sector]:[Codigo]],3,0)</f>
        <v>Delincuencia y aplicación de la ley</v>
      </c>
      <c r="E939" s="12">
        <f t="shared" si="127"/>
        <v>220112</v>
      </c>
      <c r="F939" s="8" t="str">
        <f>+VLOOKUP(E939,Productos[[Id_producto]:[Codigo]],3,0)</f>
        <v>Delitos Contra la Propiedad y el Patrimonio</v>
      </c>
      <c r="G939" s="13">
        <f t="shared" si="129"/>
        <v>220112015</v>
      </c>
      <c r="H939" s="7">
        <v>15</v>
      </c>
      <c r="I939" s="8" t="s">
        <v>1314</v>
      </c>
      <c r="J939" s="37" t="str">
        <f>+Categorias[[#This Row],[Categoría]]&amp;"-"&amp;Categorias[[#This Row],[Id_categoría]]</f>
        <v>Otros Delitos Contra La Ley De Propiedad Intelectual-220112015</v>
      </c>
      <c r="K939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39" s="9" t="str">
        <f t="shared" si="123"/>
        <v>220112015otros_delitos_contra_la_ley_de_propiedad_intelectual</v>
      </c>
      <c r="M939" s="39" t="str">
        <f t="shared" si="124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40" spans="1:13" ht="40.799999999999997" x14ac:dyDescent="0.3">
      <c r="A940" s="12">
        <f>+A912</f>
        <v>22</v>
      </c>
      <c r="B940" s="8" t="str">
        <f>+VLOOKUP(A940,Industria[],2,0)</f>
        <v>Sociedad</v>
      </c>
      <c r="C940" s="12">
        <f>+C912</f>
        <v>2201</v>
      </c>
      <c r="D940" s="8" t="str">
        <f>+VLOOKUP(C940,Sector[[Id_sector]:[Codigo]],3,0)</f>
        <v>Delincuencia y aplicación de la ley</v>
      </c>
      <c r="E940" s="12">
        <f t="shared" si="127"/>
        <v>220112</v>
      </c>
      <c r="F940" s="8" t="str">
        <f>+VLOOKUP(E940,Productos[[Id_producto]:[Codigo]],3,0)</f>
        <v>Delitos Contra la Propiedad y el Patrimonio</v>
      </c>
      <c r="G940" s="13">
        <f t="shared" si="129"/>
        <v>220112016</v>
      </c>
      <c r="H940" s="7">
        <v>16</v>
      </c>
      <c r="I940" s="8" t="s">
        <v>1315</v>
      </c>
      <c r="J940" s="37" t="str">
        <f>+Categorias[[#This Row],[Categoría]]&amp;"-"&amp;Categorias[[#This Row],[Id_categoría]]</f>
        <v>Otros Delitos Contra La Propiedad-220112016</v>
      </c>
      <c r="K940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40" s="9" t="str">
        <f t="shared" si="123"/>
        <v>220112016otros_delitos_contra_la_propiedad</v>
      </c>
      <c r="M940" s="39" t="str">
        <f t="shared" si="124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41" spans="1:13" ht="51" x14ac:dyDescent="0.3">
      <c r="A941" s="12">
        <f>+A912</f>
        <v>22</v>
      </c>
      <c r="B941" s="8" t="str">
        <f>+VLOOKUP(A941,Industria[],2,0)</f>
        <v>Sociedad</v>
      </c>
      <c r="C941" s="12">
        <f>+C912</f>
        <v>2201</v>
      </c>
      <c r="D941" s="8" t="str">
        <f>+VLOOKUP(C941,Sector[[Id_sector]:[Codigo]],3,0)</f>
        <v>Delincuencia y aplicación de la ley</v>
      </c>
      <c r="E941" s="12">
        <f t="shared" si="127"/>
        <v>220112</v>
      </c>
      <c r="F941" s="8" t="str">
        <f>+VLOOKUP(E941,Productos[[Id_producto]:[Codigo]],3,0)</f>
        <v>Delitos Contra la Propiedad y el Patrimonio</v>
      </c>
      <c r="G941" s="13">
        <f t="shared" si="129"/>
        <v>220112017</v>
      </c>
      <c r="H941" s="7">
        <v>17</v>
      </c>
      <c r="I941" s="8" t="s">
        <v>1316</v>
      </c>
      <c r="J941" s="37" t="str">
        <f>+Categorias[[#This Row],[Categoría]]&amp;"-"&amp;Categorias[[#This Row],[Id_categoría]]</f>
        <v>Otros Delitos Contra Ley De Propiedad Industrial-220112017</v>
      </c>
      <c r="K941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41" s="9" t="str">
        <f t="shared" si="123"/>
        <v>220112017otros_delitos_contra_ley_de_propiedad_industrial</v>
      </c>
      <c r="M941" s="39" t="str">
        <f t="shared" si="124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42" spans="1:13" ht="40.799999999999997" x14ac:dyDescent="0.3">
      <c r="A942" s="12">
        <f>+A912</f>
        <v>22</v>
      </c>
      <c r="B942" s="8" t="str">
        <f>+VLOOKUP(A942,Industria[],2,0)</f>
        <v>Sociedad</v>
      </c>
      <c r="C942" s="12">
        <f>+C912</f>
        <v>2201</v>
      </c>
      <c r="D942" s="8" t="str">
        <f>+VLOOKUP(C942,Sector[[Id_sector]:[Codigo]],3,0)</f>
        <v>Delincuencia y aplicación de la ley</v>
      </c>
      <c r="E942" s="12">
        <f t="shared" si="127"/>
        <v>220112</v>
      </c>
      <c r="F942" s="8" t="str">
        <f>+VLOOKUP(E942,Productos[[Id_producto]:[Codigo]],3,0)</f>
        <v>Delitos Contra la Propiedad y el Patrimonio</v>
      </c>
      <c r="G942" s="13">
        <f t="shared" si="129"/>
        <v>220112018</v>
      </c>
      <c r="H942" s="7">
        <v>18</v>
      </c>
      <c r="I942" s="8" t="s">
        <v>1317</v>
      </c>
      <c r="J942" s="37" t="str">
        <f>+Categorias[[#This Row],[Categoría]]&amp;"-"&amp;Categorias[[#This Row],[Id_categoría]]</f>
        <v>Usurpación De Estado Civil-220112018</v>
      </c>
      <c r="K942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42" s="9" t="str">
        <f t="shared" si="123"/>
        <v>220112018usurpacion_de_estado_civil</v>
      </c>
      <c r="M942" s="39" t="str">
        <f t="shared" si="124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43" spans="1:13" ht="40.799999999999997" x14ac:dyDescent="0.3">
      <c r="A943" s="12">
        <f>+A912</f>
        <v>22</v>
      </c>
      <c r="B943" s="8" t="str">
        <f>+VLOOKUP(A943,Industria[],2,0)</f>
        <v>Sociedad</v>
      </c>
      <c r="C943" s="12">
        <f>+C912</f>
        <v>2201</v>
      </c>
      <c r="D943" s="8" t="str">
        <f>+VLOOKUP(C943,Sector[[Id_sector]:[Codigo]],3,0)</f>
        <v>Delincuencia y aplicación de la ley</v>
      </c>
      <c r="E943" s="12">
        <f t="shared" si="127"/>
        <v>220112</v>
      </c>
      <c r="F943" s="8" t="str">
        <f>+VLOOKUP(E943,Productos[[Id_producto]:[Codigo]],3,0)</f>
        <v>Delitos Contra la Propiedad y el Patrimonio</v>
      </c>
      <c r="G943" s="13">
        <f t="shared" si="129"/>
        <v>220112019</v>
      </c>
      <c r="H943" s="7">
        <v>19</v>
      </c>
      <c r="I943" s="8" t="s">
        <v>1318</v>
      </c>
      <c r="J943" s="37" t="str">
        <f>+Categorias[[#This Row],[Categoría]]&amp;"-"&amp;Categorias[[#This Row],[Id_categoría]]</f>
        <v>Usurpación De Nombre-220112019</v>
      </c>
      <c r="K943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43" s="9" t="str">
        <f t="shared" si="123"/>
        <v>220112019usurpacion_de_nombre</v>
      </c>
      <c r="M943" s="39" t="str">
        <f t="shared" si="124"/>
        <v>INSERT INTO categoria VALUES (220112019,'Usurpación De Nombre','Usurpación De Nombre-220112019','Usurpación De Nombre-220112019 | Prod: Delitos-220112 | Sector: Delincuencia | Industria: SOCIEDAD - 22',220112);</v>
      </c>
    </row>
    <row r="944" spans="1:13" ht="51" x14ac:dyDescent="0.3">
      <c r="A944" s="12">
        <f>+A912</f>
        <v>22</v>
      </c>
      <c r="B944" s="8" t="str">
        <f>+VLOOKUP(A944,Industria[],2,0)</f>
        <v>Sociedad</v>
      </c>
      <c r="C944" s="12">
        <f>+C912</f>
        <v>2201</v>
      </c>
      <c r="D944" s="8" t="str">
        <f>+VLOOKUP(C944,Sector[[Id_sector]:[Codigo]],3,0)</f>
        <v>Delincuencia y aplicación de la ley</v>
      </c>
      <c r="E944" s="12">
        <f t="shared" si="127"/>
        <v>220112</v>
      </c>
      <c r="F944" s="8" t="str">
        <f>+VLOOKUP(E944,Productos[[Id_producto]:[Codigo]],3,0)</f>
        <v>Delitos Contra la Propiedad y el Patrimonio</v>
      </c>
      <c r="G944" s="13">
        <f t="shared" si="129"/>
        <v>220112020</v>
      </c>
      <c r="H944" s="7">
        <v>20</v>
      </c>
      <c r="I944" s="8" t="s">
        <v>1319</v>
      </c>
      <c r="J944" s="37" t="str">
        <f>+Categorias[[#This Row],[Categoría]]&amp;"-"&amp;Categorias[[#This Row],[Id_categoría]]</f>
        <v>Usurpación De Propiedad, Descubrimiento O Producción-220112020</v>
      </c>
      <c r="K944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44" s="9" t="str">
        <f t="shared" si="123"/>
        <v>220112020usurpacion_de_propiedad,_descubrimiento_o_produccion</v>
      </c>
      <c r="M944" s="39" t="str">
        <f t="shared" si="124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45" spans="1:13" ht="40.799999999999997" x14ac:dyDescent="0.3">
      <c r="A945" s="12">
        <f>+A912</f>
        <v>22</v>
      </c>
      <c r="B945" s="8" t="str">
        <f>+VLOOKUP(A945,Industria[],2,0)</f>
        <v>Sociedad</v>
      </c>
      <c r="C945" s="12">
        <f>+C912</f>
        <v>2201</v>
      </c>
      <c r="D945" s="8" t="str">
        <f>+VLOOKUP(C945,Sector[[Id_sector]:[Codigo]],3,0)</f>
        <v>Delincuencia y aplicación de la ley</v>
      </c>
      <c r="E945" s="12">
        <f t="shared" si="127"/>
        <v>220112</v>
      </c>
      <c r="F945" s="8" t="str">
        <f>+VLOOKUP(E945,Productos[[Id_producto]:[Codigo]],3,0)</f>
        <v>Delitos Contra la Propiedad y el Patrimonio</v>
      </c>
      <c r="G945" s="13">
        <f t="shared" si="129"/>
        <v>220112021</v>
      </c>
      <c r="H945" s="7">
        <v>21</v>
      </c>
      <c r="I945" s="8" t="s">
        <v>1320</v>
      </c>
      <c r="J945" s="37" t="str">
        <f>+Categorias[[#This Row],[Categoría]]&amp;"-"&amp;Categorias[[#This Row],[Id_categoría]]</f>
        <v>Usurpación No Violenta-220112021</v>
      </c>
      <c r="K945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45" s="9" t="str">
        <f t="shared" si="123"/>
        <v>220112021usurpacion_no_violenta</v>
      </c>
      <c r="M945" s="39" t="str">
        <f t="shared" si="124"/>
        <v>INSERT INTO categoria VALUES (220112021,'Usurpación No Violenta','Usurpación No Violenta-220112021','Usurpación No Violenta-220112021 | Prod: Delitos-220112 | Sector: Delincuencia | Industria: SOCIEDAD - 22',220112);</v>
      </c>
    </row>
    <row r="946" spans="1:13" ht="30.6" x14ac:dyDescent="0.3">
      <c r="A946" s="12">
        <f>+A912</f>
        <v>22</v>
      </c>
      <c r="B946" s="8" t="str">
        <f>+VLOOKUP(A946,Industria[],2,0)</f>
        <v>Sociedad</v>
      </c>
      <c r="C946" s="12">
        <f>+C912</f>
        <v>2201</v>
      </c>
      <c r="D946" s="8" t="str">
        <f>+VLOOKUP(C946,Sector[[Id_sector]:[Codigo]],3,0)</f>
        <v>Delincuencia y aplicación de la ley</v>
      </c>
      <c r="E946" s="12">
        <f t="shared" si="127"/>
        <v>220112</v>
      </c>
      <c r="F946" s="8" t="str">
        <f>+VLOOKUP(E946,Productos[[Id_producto]:[Codigo]],3,0)</f>
        <v>Delitos Contra la Propiedad y el Patrimonio</v>
      </c>
      <c r="G946" s="13">
        <f t="shared" si="129"/>
        <v>220112022</v>
      </c>
      <c r="H946" s="7">
        <v>22</v>
      </c>
      <c r="I946" s="8" t="s">
        <v>1321</v>
      </c>
      <c r="J946" s="37" t="str">
        <f>+Categorias[[#This Row],[Categoría]]&amp;"-"&amp;Categorias[[#This Row],[Id_categoría]]</f>
        <v>Usurpación Violenta-220112022</v>
      </c>
      <c r="K946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46" s="9" t="str">
        <f t="shared" si="123"/>
        <v>220112022usurpacion_violenta</v>
      </c>
      <c r="M946" s="39" t="str">
        <f t="shared" si="124"/>
        <v>INSERT INTO categoria VALUES (220112022,'Usurpación Violenta','Usurpación Violenta-220112022','Usurpación Violenta-220112022 | Prod: Delitos-220112 | Sector: Delincuencia | Industria: SOCIEDAD - 22',220112);</v>
      </c>
    </row>
    <row r="947" spans="1:13" ht="61.2" x14ac:dyDescent="0.3">
      <c r="A947" s="12">
        <f>+A912</f>
        <v>22</v>
      </c>
      <c r="B947" s="8" t="str">
        <f>+VLOOKUP(A947,Industria[],2,0)</f>
        <v>Sociedad</v>
      </c>
      <c r="C947" s="12">
        <f>+C912</f>
        <v>2201</v>
      </c>
      <c r="D947" s="8" t="str">
        <f>+VLOOKUP(C947,Sector[[Id_sector]:[Codigo]],3,0)</f>
        <v>Delincuencia y aplicación de la ley</v>
      </c>
      <c r="E947" s="12">
        <f t="shared" si="127"/>
        <v>220112</v>
      </c>
      <c r="F947" s="8" t="str">
        <f>+VLOOKUP(E947,Productos[[Id_producto]:[Codigo]],3,0)</f>
        <v>Delitos Contra la Propiedad y el Patrimonio</v>
      </c>
      <c r="G947" s="13">
        <f t="shared" si="129"/>
        <v>220112023</v>
      </c>
      <c r="H947" s="7">
        <v>23</v>
      </c>
      <c r="I947" s="8" t="s">
        <v>1322</v>
      </c>
      <c r="J947" s="37" t="str">
        <f>+Categorias[[#This Row],[Categoría]]&amp;"-"&amp;Categorias[[#This Row],[Id_categoría]]</f>
        <v>Utilización Sin Autorización De Obras De Dominio Ajeno Protegidas Por La Ley-220112023</v>
      </c>
      <c r="K947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47" s="9" t="str">
        <f t="shared" si="123"/>
        <v>220112023utilizacion_sin_autorizacion_de_obras_de_dominio_ajeno_protegidas_por_la_ley</v>
      </c>
      <c r="M947" s="39" t="str">
        <f t="shared" si="124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48" spans="1:13" ht="51" x14ac:dyDescent="0.3">
      <c r="A948" s="12">
        <f>+A912</f>
        <v>22</v>
      </c>
      <c r="B948" s="8" t="str">
        <f>+VLOOKUP(A948,Industria[],2,0)</f>
        <v>Sociedad</v>
      </c>
      <c r="C948" s="12">
        <f>+C912</f>
        <v>2201</v>
      </c>
      <c r="D948" s="8" t="str">
        <f>+VLOOKUP(C948,Sector[[Id_sector]:[Codigo]],3,0)</f>
        <v>Delincuencia y aplicación de la ley</v>
      </c>
      <c r="E948" s="12">
        <f t="shared" si="127"/>
        <v>220112</v>
      </c>
      <c r="F948" s="8" t="str">
        <f>+VLOOKUP(E948,Productos[[Id_producto]:[Codigo]],3,0)</f>
        <v>Delitos Contra la Propiedad y el Patrimonio</v>
      </c>
      <c r="G948" s="13">
        <f t="shared" si="129"/>
        <v>220112024</v>
      </c>
      <c r="H948" s="7">
        <v>24</v>
      </c>
      <c r="I948" s="8" t="s">
        <v>1323</v>
      </c>
      <c r="J948" s="37" t="str">
        <f>+Categorias[[#This Row],[Categoría]]&amp;"-"&amp;Categorias[[#This Row],[Id_categoría]]</f>
        <v>Venta Ilícita De Obras Protegidas Por Ley De Propiedad Intelectual-220112024</v>
      </c>
      <c r="K948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48" s="9" t="str">
        <f t="shared" si="123"/>
        <v>220112024venta_ilicita_de_obras_protegidas_por_ley_de_propiedad_intelectual</v>
      </c>
      <c r="M948" s="39" t="str">
        <f t="shared" si="124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49" spans="1:13" ht="51" x14ac:dyDescent="0.3">
      <c r="A949" s="12">
        <f>+A912</f>
        <v>22</v>
      </c>
      <c r="B949" s="8" t="str">
        <f>+VLOOKUP(A949,Industria[],2,0)</f>
        <v>Sociedad</v>
      </c>
      <c r="C949" s="12">
        <f>+C912</f>
        <v>2201</v>
      </c>
      <c r="D949" s="8" t="str">
        <f>+VLOOKUP(C949,Sector[[Id_sector]:[Codigo]],3,0)</f>
        <v>Delincuencia y aplicación de la ley</v>
      </c>
      <c r="E949" s="12">
        <f t="shared" si="127"/>
        <v>220112</v>
      </c>
      <c r="F949" s="8" t="str">
        <f>+VLOOKUP(E949,Productos[[Id_producto]:[Codigo]],3,0)</f>
        <v>Delitos Contra la Propiedad y el Patrimonio</v>
      </c>
      <c r="G949" s="13">
        <f t="shared" si="129"/>
        <v>220112025</v>
      </c>
      <c r="H949" s="7">
        <v>25</v>
      </c>
      <c r="I949" s="8" t="s">
        <v>1324</v>
      </c>
      <c r="J949" s="37" t="str">
        <f>+Categorias[[#This Row],[Categoría]]&amp;"-"&amp;Categorias[[#This Row],[Id_categoría]]</f>
        <v>Apropiación Indebida Cometido Por Persona Jurídica-220112025</v>
      </c>
      <c r="K949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49" s="9" t="str">
        <f t="shared" si="123"/>
        <v>220112025apropiacion_indebida_cometido_por_persona_juridica</v>
      </c>
      <c r="M949" s="39" t="str">
        <f t="shared" si="124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50" spans="1:13" ht="30.6" x14ac:dyDescent="0.3">
      <c r="A950" s="12">
        <f>+A912</f>
        <v>22</v>
      </c>
      <c r="B950" s="8" t="str">
        <f>+VLOOKUP(A950,Industria[],2,0)</f>
        <v>Sociedad</v>
      </c>
      <c r="C950" s="12">
        <f>+C912</f>
        <v>2201</v>
      </c>
      <c r="D950" s="8" t="str">
        <f>+VLOOKUP(C950,Sector[[Id_sector]:[Codigo]],3,0)</f>
        <v>Delincuencia y aplicación de la ley</v>
      </c>
      <c r="E950" s="12">
        <f t="shared" si="127"/>
        <v>220112</v>
      </c>
      <c r="F950" s="8" t="str">
        <f>+VLOOKUP(E950,Productos[[Id_producto]:[Codigo]],3,0)</f>
        <v>Delitos Contra la Propiedad y el Patrimonio</v>
      </c>
      <c r="G950" s="13">
        <f t="shared" si="129"/>
        <v>220112026</v>
      </c>
      <c r="H950" s="7">
        <v>26</v>
      </c>
      <c r="I950" s="8" t="s">
        <v>1325</v>
      </c>
      <c r="J950" s="37" t="str">
        <f>+Categorias[[#This Row],[Categoría]]&amp;"-"&amp;Categorias[[#This Row],[Id_categoría]]</f>
        <v>Daños-220112026</v>
      </c>
      <c r="K950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50" s="9" t="str">
        <f t="shared" si="123"/>
        <v>220112026daños</v>
      </c>
      <c r="M950" s="39" t="str">
        <f t="shared" si="124"/>
        <v>INSERT INTO categoria VALUES (220112026,'Daños','Daños-220112026','Daños-220112026 | Prod: Delitos-220112 | Sector: Delincuencia | Industria: SOCIEDAD - 22',220112);</v>
      </c>
    </row>
    <row r="951" spans="1:13" ht="40.799999999999997" x14ac:dyDescent="0.3">
      <c r="A951" s="12">
        <f>+A912</f>
        <v>22</v>
      </c>
      <c r="B951" s="8" t="str">
        <f>+VLOOKUP(A951,Industria[],2,0)</f>
        <v>Sociedad</v>
      </c>
      <c r="C951" s="12">
        <f>+C912</f>
        <v>2201</v>
      </c>
      <c r="D951" s="8" t="str">
        <f>+VLOOKUP(C951,Sector[[Id_sector]:[Codigo]],3,0)</f>
        <v>Delincuencia y aplicación de la ley</v>
      </c>
      <c r="E951" s="12">
        <f t="shared" si="127"/>
        <v>220112</v>
      </c>
      <c r="F951" s="8" t="str">
        <f>+VLOOKUP(E951,Productos[[Id_producto]:[Codigo]],3,0)</f>
        <v>Delitos Contra la Propiedad y el Patrimonio</v>
      </c>
      <c r="G951" s="13">
        <f t="shared" si="129"/>
        <v>220112027</v>
      </c>
      <c r="H951" s="7">
        <v>27</v>
      </c>
      <c r="I951" s="8" t="s">
        <v>1326</v>
      </c>
      <c r="J951" s="37" t="str">
        <f>+Categorias[[#This Row],[Categoría]]&amp;"-"&amp;Categorias[[#This Row],[Id_categoría]]</f>
        <v>Delitos Contra Ley De Propiedad Intelectual-220112027</v>
      </c>
      <c r="K951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51" s="9" t="str">
        <f t="shared" si="123"/>
        <v>220112027delitos_contra_ley_de_propiedad_intelectual</v>
      </c>
      <c r="M951" s="39" t="str">
        <f t="shared" si="124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52" spans="1:13" ht="40.799999999999997" x14ac:dyDescent="0.3">
      <c r="A952" s="12">
        <f>+A912</f>
        <v>22</v>
      </c>
      <c r="B952" s="8" t="str">
        <f>+VLOOKUP(A952,Industria[],2,0)</f>
        <v>Sociedad</v>
      </c>
      <c r="C952" s="12">
        <f>+C912</f>
        <v>2201</v>
      </c>
      <c r="D952" s="8" t="str">
        <f>+VLOOKUP(C952,Sector[[Id_sector]:[Codigo]],3,0)</f>
        <v>Delincuencia y aplicación de la ley</v>
      </c>
      <c r="E952" s="12">
        <f t="shared" si="127"/>
        <v>220112</v>
      </c>
      <c r="F952" s="8" t="str">
        <f>+VLOOKUP(E952,Productos[[Id_producto]:[Codigo]],3,0)</f>
        <v>Delitos Contra la Propiedad y el Patrimonio</v>
      </c>
      <c r="G952" s="13">
        <f t="shared" si="129"/>
        <v>220112028</v>
      </c>
      <c r="H952" s="7">
        <v>28</v>
      </c>
      <c r="I952" s="8" t="s">
        <v>1327</v>
      </c>
      <c r="J952" s="37" t="str">
        <f>+Categorias[[#This Row],[Categoría]]&amp;"-"&amp;Categorias[[#This Row],[Id_categoría]]</f>
        <v>Violación De Secretos De Fábrica-220112028</v>
      </c>
      <c r="K952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52" s="9" t="str">
        <f t="shared" si="123"/>
        <v>220112028violacion_de_secretos_de_fabrica</v>
      </c>
      <c r="M952" s="39" t="str">
        <f t="shared" si="124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53" spans="1:13" ht="40.799999999999997" x14ac:dyDescent="0.3">
      <c r="A953" s="12">
        <f>+A912</f>
        <v>22</v>
      </c>
      <c r="B953" s="8" t="str">
        <f>+VLOOKUP(A953,Industria[],2,0)</f>
        <v>Sociedad</v>
      </c>
      <c r="C953" s="12">
        <f>+C912</f>
        <v>2201</v>
      </c>
      <c r="D953" s="8" t="str">
        <f>+VLOOKUP(C953,Sector[[Id_sector]:[Codigo]],3,0)</f>
        <v>Delincuencia y aplicación de la ley</v>
      </c>
      <c r="E953" s="12">
        <f t="shared" si="127"/>
        <v>220112</v>
      </c>
      <c r="F953" s="8" t="str">
        <f>+VLOOKUP(E953,Productos[[Id_producto]:[Codigo]],3,0)</f>
        <v>Delitos Contra la Propiedad y el Patrimonio</v>
      </c>
      <c r="G953" s="13">
        <f t="shared" si="129"/>
        <v>220112029</v>
      </c>
      <c r="H953" s="7">
        <v>29</v>
      </c>
      <c r="I953" s="8" t="s">
        <v>1328</v>
      </c>
      <c r="J953" s="37" t="str">
        <f>+Categorias[[#This Row],[Categoría]]&amp;"-"&amp;Categorias[[#This Row],[Id_categoría]]</f>
        <v>Invasión De Derechos Ajenos-220112029</v>
      </c>
      <c r="K953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53" s="9" t="str">
        <f t="shared" si="123"/>
        <v>220112029invasion_de_derechos_ajenos</v>
      </c>
      <c r="M953" s="39" t="str">
        <f t="shared" si="124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54" spans="1:13" ht="51" x14ac:dyDescent="0.3">
      <c r="A954" s="12">
        <f>+A912</f>
        <v>22</v>
      </c>
      <c r="B954" s="8" t="str">
        <f>+VLOOKUP(A954,Industria[],2,0)</f>
        <v>Sociedad</v>
      </c>
      <c r="C954" s="12">
        <f>+C912</f>
        <v>2201</v>
      </c>
      <c r="D954" s="8" t="str">
        <f>+VLOOKUP(C954,Sector[[Id_sector]:[Codigo]],3,0)</f>
        <v>Delincuencia y aplicación de la ley</v>
      </c>
      <c r="E954" s="12">
        <f t="shared" si="127"/>
        <v>220112</v>
      </c>
      <c r="F954" s="8" t="str">
        <f>+VLOOKUP(E954,Productos[[Id_producto]:[Codigo]],3,0)</f>
        <v>Delitos Contra la Propiedad y el Patrimonio</v>
      </c>
      <c r="G954" s="13">
        <f t="shared" si="129"/>
        <v>220112030</v>
      </c>
      <c r="H954" s="7">
        <v>30</v>
      </c>
      <c r="I954" s="8" t="s">
        <v>1329</v>
      </c>
      <c r="J954" s="37" t="str">
        <f>+Categorias[[#This Row],[Categoría]]&amp;"-"&amp;Categorias[[#This Row],[Id_categoría]]</f>
        <v>Veedor/Liquidador Realice Conducta Señalada-220112030</v>
      </c>
      <c r="K954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54" s="9" t="str">
        <f t="shared" si="123"/>
        <v>220112030veedor/liquidador_realice_conducta_señalada</v>
      </c>
      <c r="M954" s="39" t="str">
        <f t="shared" si="124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55" spans="1:13" ht="51" x14ac:dyDescent="0.3">
      <c r="A955" s="12">
        <f>+A912</f>
        <v>22</v>
      </c>
      <c r="B955" s="8" t="str">
        <f>+VLOOKUP(A955,Industria[],2,0)</f>
        <v>Sociedad</v>
      </c>
      <c r="C955" s="12">
        <f>+C912</f>
        <v>2201</v>
      </c>
      <c r="D955" s="8" t="str">
        <f>+VLOOKUP(C955,Sector[[Id_sector]:[Codigo]],3,0)</f>
        <v>Delincuencia y aplicación de la ley</v>
      </c>
      <c r="E955" s="12">
        <f t="shared" si="127"/>
        <v>220112</v>
      </c>
      <c r="F955" s="8" t="str">
        <f>+VLOOKUP(E955,Productos[[Id_producto]:[Codigo]],3,0)</f>
        <v>Delitos Contra la Propiedad y el Patrimonio</v>
      </c>
      <c r="G955" s="13">
        <f t="shared" si="129"/>
        <v>220112031</v>
      </c>
      <c r="H955" s="7">
        <v>31</v>
      </c>
      <c r="I955" s="8" t="s">
        <v>1330</v>
      </c>
      <c r="J955" s="37" t="str">
        <f>+Categorias[[#This Row],[Categoría]]&amp;"-"&amp;Categorias[[#This Row],[Id_categoría]]</f>
        <v>Comercialización O Distribución Señal Protegida de Televisión-220112031</v>
      </c>
      <c r="K955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55" s="9" t="str">
        <f t="shared" si="123"/>
        <v>220112031comercializacion_o_distribucion_señal_protegida_de_television</v>
      </c>
      <c r="M955" s="39" t="str">
        <f t="shared" si="124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56" spans="1:13" ht="30.6" x14ac:dyDescent="0.3">
      <c r="A956" s="12">
        <f>+A912</f>
        <v>22</v>
      </c>
      <c r="B956" s="8" t="str">
        <f>+VLOOKUP(A956,Industria[],2,0)</f>
        <v>Sociedad</v>
      </c>
      <c r="C956" s="12">
        <f>+C912</f>
        <v>2201</v>
      </c>
      <c r="D956" s="8" t="str">
        <f>+VLOOKUP(C956,Sector[[Id_sector]:[Codigo]],3,0)</f>
        <v>Delincuencia y aplicación de la ley</v>
      </c>
      <c r="E956" s="12">
        <f t="shared" si="127"/>
        <v>220112</v>
      </c>
      <c r="F956" s="8" t="str">
        <f>+VLOOKUP(E956,Productos[[Id_producto]:[Codigo]],3,0)</f>
        <v>Delitos Contra la Propiedad y el Patrimonio</v>
      </c>
      <c r="G956" s="13">
        <f t="shared" si="129"/>
        <v>220112032</v>
      </c>
      <c r="H956" s="7">
        <v>32</v>
      </c>
      <c r="I956" s="8" t="s">
        <v>1331</v>
      </c>
      <c r="J956" s="37" t="str">
        <f>+Categorias[[#This Row],[Categoría]]&amp;"-"&amp;Categorias[[#This Row],[Id_categoría]]</f>
        <v>Usurpación-220112032</v>
      </c>
      <c r="K956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56" s="9" t="str">
        <f t="shared" si="123"/>
        <v>220112032usurpacion</v>
      </c>
      <c r="M956" s="39" t="str">
        <f t="shared" si="124"/>
        <v>INSERT INTO categoria VALUES (220112032,'Usurpación','Usurpación-220112032','Usurpación-220112032 | Prod: Delitos-220112 | Sector: Delincuencia | Industria: SOCIEDAD - 22',220112);</v>
      </c>
    </row>
    <row r="957" spans="1:13" ht="40.799999999999997" x14ac:dyDescent="0.3">
      <c r="A957" s="12">
        <f>+A912</f>
        <v>22</v>
      </c>
      <c r="B957" s="8" t="str">
        <f>+VLOOKUP(A957,Industria[],2,0)</f>
        <v>Sociedad</v>
      </c>
      <c r="C957" s="12">
        <f>+C912</f>
        <v>2201</v>
      </c>
      <c r="D957" s="8" t="str">
        <f>+VLOOKUP(C957,Sector[[Id_sector]:[Codigo]],3,0)</f>
        <v>Delincuencia y aplicación de la ley</v>
      </c>
      <c r="E957" s="12">
        <f t="shared" si="127"/>
        <v>220112</v>
      </c>
      <c r="F957" s="8" t="str">
        <f>+VLOOKUP(E957,Productos[[Id_producto]:[Codigo]],3,0)</f>
        <v>Delitos Contra la Propiedad y el Patrimonio</v>
      </c>
      <c r="G957" s="13">
        <f t="shared" si="129"/>
        <v>220112033</v>
      </c>
      <c r="H957" s="7">
        <v>33</v>
      </c>
      <c r="I957" s="8" t="s">
        <v>1332</v>
      </c>
      <c r="J957" s="37" t="str">
        <f>+Categorias[[#This Row],[Categoría]]&amp;"-"&amp;Categorias[[#This Row],[Id_categoría]]</f>
        <v>Delitos Contra Ley De Propiedad Industrial-220112033</v>
      </c>
      <c r="K957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57" s="9" t="str">
        <f t="shared" si="123"/>
        <v>220112033delitos_contra_ley_de_propiedad_industrial</v>
      </c>
      <c r="M957" s="39" t="str">
        <f t="shared" si="124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58" spans="1:13" ht="51" x14ac:dyDescent="0.3">
      <c r="A958" s="12">
        <f>+A912</f>
        <v>22</v>
      </c>
      <c r="B958" s="8" t="str">
        <f>+VLOOKUP(A958,Industria[],2,0)</f>
        <v>Sociedad</v>
      </c>
      <c r="C958" s="12">
        <f>+C912</f>
        <v>2201</v>
      </c>
      <c r="D958" s="8" t="str">
        <f>+VLOOKUP(C958,Sector[[Id_sector]:[Codigo]],3,0)</f>
        <v>Delincuencia y aplicación de la ley</v>
      </c>
      <c r="E958" s="12">
        <f t="shared" si="127"/>
        <v>220112</v>
      </c>
      <c r="F958" s="8" t="str">
        <f>+VLOOKUP(E958,Productos[[Id_producto]:[Codigo]],3,0)</f>
        <v>Delitos Contra la Propiedad y el Patrimonio</v>
      </c>
      <c r="G958" s="13">
        <f t="shared" si="129"/>
        <v>220112034</v>
      </c>
      <c r="H958" s="7">
        <v>34</v>
      </c>
      <c r="I958" s="8" t="s">
        <v>1333</v>
      </c>
      <c r="J958" s="37" t="str">
        <f>+Categorias[[#This Row],[Categoría]]&amp;"-"&amp;Categorias[[#This Row],[Id_categoría]]</f>
        <v>Inducir, Permitir, Facilitar, Ocultar Infraccción Derechos Autor/Conexos-220112034</v>
      </c>
      <c r="K958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58" s="9" t="str">
        <f t="shared" si="123"/>
        <v>220112034inducir,_permitir,_facilitar,_ocultar_infracccion_derechos_autor/conexos</v>
      </c>
      <c r="M958" s="39" t="str">
        <f t="shared" si="124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59" spans="1:13" ht="51" x14ac:dyDescent="0.3">
      <c r="A959" s="12">
        <f>+A912</f>
        <v>22</v>
      </c>
      <c r="B959" s="8" t="str">
        <f>+VLOOKUP(A959,Industria[],2,0)</f>
        <v>Sociedad</v>
      </c>
      <c r="C959" s="12">
        <f>+C912</f>
        <v>2201</v>
      </c>
      <c r="D959" s="8" t="str">
        <f>+VLOOKUP(C959,Sector[[Id_sector]:[Codigo]],3,0)</f>
        <v>Delincuencia y aplicación de la ley</v>
      </c>
      <c r="E959" s="12">
        <f t="shared" si="127"/>
        <v>220113</v>
      </c>
      <c r="F959" s="8" t="str">
        <f>+VLOOKUP(E959,Productos[[Id_producto]:[Codigo]],3,0)</f>
        <v>Delitos Contra la Vida, Integridad o Dignidad Personal</v>
      </c>
      <c r="G959" s="13">
        <f t="shared" si="129"/>
        <v>220113001</v>
      </c>
      <c r="H959" s="7">
        <v>1</v>
      </c>
      <c r="I959" s="8" t="s">
        <v>1334</v>
      </c>
      <c r="J959" s="37" t="str">
        <f>+Categorias[[#This Row],[Categoría]]&amp;"-"&amp;Categorias[[#This Row],[Id_categoría]]</f>
        <v>Aborto Cometido Por Facultativo Por Causales No Reguladas-220113001</v>
      </c>
      <c r="K959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59" s="9" t="str">
        <f t="shared" si="123"/>
        <v>220113001aborto_cometido_por_facultativo_por_causales_no_reguladas</v>
      </c>
      <c r="M959" s="39" t="str">
        <f t="shared" si="124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60" spans="1:13" ht="40.799999999999997" x14ac:dyDescent="0.3">
      <c r="A960" s="12">
        <f>+A912</f>
        <v>22</v>
      </c>
      <c r="B960" s="8" t="str">
        <f>+VLOOKUP(A960,Industria[],2,0)</f>
        <v>Sociedad</v>
      </c>
      <c r="C960" s="12">
        <f>+C912</f>
        <v>2201</v>
      </c>
      <c r="D960" s="8" t="str">
        <f>+VLOOKUP(C960,Sector[[Id_sector]:[Codigo]],3,0)</f>
        <v>Delincuencia y aplicación de la ley</v>
      </c>
      <c r="E960" s="12">
        <f t="shared" si="127"/>
        <v>220113</v>
      </c>
      <c r="F960" s="8" t="str">
        <f>+VLOOKUP(E960,Productos[[Id_producto]:[Codigo]],3,0)</f>
        <v>Delitos Contra la Vida, Integridad o Dignidad Personal</v>
      </c>
      <c r="G960" s="13">
        <f t="shared" si="129"/>
        <v>220113002</v>
      </c>
      <c r="H960" s="7">
        <v>2</v>
      </c>
      <c r="I960" s="8" t="s">
        <v>1335</v>
      </c>
      <c r="J960" s="37" t="str">
        <f>+Categorias[[#This Row],[Categoría]]&amp;"-"&amp;Categorias[[#This Row],[Id_categoría]]</f>
        <v>Aborto Consentido Causales No Reguladas-220113002</v>
      </c>
      <c r="K960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60" s="9" t="str">
        <f t="shared" si="123"/>
        <v>220113002aborto_consentido_causales_no_reguladas</v>
      </c>
      <c r="M960" s="39" t="str">
        <f t="shared" si="124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61" spans="1:13" ht="40.799999999999997" x14ac:dyDescent="0.3">
      <c r="A961" s="12">
        <f>+A912</f>
        <v>22</v>
      </c>
      <c r="B961" s="8" t="str">
        <f>+VLOOKUP(A961,Industria[],2,0)</f>
        <v>Sociedad</v>
      </c>
      <c r="C961" s="12">
        <f>+C912</f>
        <v>2201</v>
      </c>
      <c r="D961" s="8" t="str">
        <f>+VLOOKUP(C961,Sector[[Id_sector]:[Codigo]],3,0)</f>
        <v>Delincuencia y aplicación de la ley</v>
      </c>
      <c r="E961" s="12">
        <f t="shared" si="127"/>
        <v>220113</v>
      </c>
      <c r="F961" s="8" t="str">
        <f>+VLOOKUP(E961,Productos[[Id_producto]:[Codigo]],3,0)</f>
        <v>Delitos Contra la Vida, Integridad o Dignidad Personal</v>
      </c>
      <c r="G961" s="13">
        <f t="shared" si="129"/>
        <v>220113003</v>
      </c>
      <c r="H961" s="7">
        <v>3</v>
      </c>
      <c r="I961" s="8" t="s">
        <v>1336</v>
      </c>
      <c r="J961" s="37" t="str">
        <f>+Categorias[[#This Row],[Categoría]]&amp;"-"&amp;Categorias[[#This Row],[Id_categoría]]</f>
        <v>Aborto Sin Consentimiento-220113003</v>
      </c>
      <c r="K961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61" s="9" t="str">
        <f t="shared" si="123"/>
        <v>220113003aborto_sin_consentimiento</v>
      </c>
      <c r="M961" s="39" t="str">
        <f t="shared" si="124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62" spans="1:13" ht="30.6" x14ac:dyDescent="0.3">
      <c r="A962" s="12">
        <f>+A912</f>
        <v>22</v>
      </c>
      <c r="B962" s="8" t="str">
        <f>+VLOOKUP(A962,Industria[],2,0)</f>
        <v>Sociedad</v>
      </c>
      <c r="C962" s="12">
        <f>+C912</f>
        <v>2201</v>
      </c>
      <c r="D962" s="8" t="str">
        <f>+VLOOKUP(C962,Sector[[Id_sector]:[Codigo]],3,0)</f>
        <v>Delincuencia y aplicación de la ley</v>
      </c>
      <c r="E962" s="12">
        <f t="shared" si="127"/>
        <v>220113</v>
      </c>
      <c r="F962" s="8" t="str">
        <f>+VLOOKUP(E962,Productos[[Id_producto]:[Codigo]],3,0)</f>
        <v>Delitos Contra la Vida, Integridad o Dignidad Personal</v>
      </c>
      <c r="G962" s="13">
        <f t="shared" si="129"/>
        <v>220113004</v>
      </c>
      <c r="H962" s="7">
        <v>4</v>
      </c>
      <c r="I962" s="8" t="s">
        <v>1337</v>
      </c>
      <c r="J962" s="37" t="str">
        <f>+Categorias[[#This Row],[Categoría]]&amp;"-"&amp;Categorias[[#This Row],[Id_categoría]]</f>
        <v>Auxilio Al Suicidio-220113004</v>
      </c>
      <c r="K962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62" s="9" t="str">
        <f t="shared" si="123"/>
        <v>220113004auxilio_al_suicidio</v>
      </c>
      <c r="M962" s="39" t="str">
        <f t="shared" si="124"/>
        <v>INSERT INTO categoria VALUES (220113004,'Auxilio Al Suicidio','Auxilio Al Suicidio-220113004','Auxilio Al Suicidio-220113004 | Prod: Delitos-220113 | Sector: Delincuencia | Industria: SOCIEDAD - 22',220113);</v>
      </c>
    </row>
    <row r="963" spans="1:13" ht="40.799999999999997" x14ac:dyDescent="0.3">
      <c r="A963" s="12">
        <f>+A912</f>
        <v>22</v>
      </c>
      <c r="B963" s="8" t="str">
        <f>+VLOOKUP(A963,Industria[],2,0)</f>
        <v>Sociedad</v>
      </c>
      <c r="C963" s="12">
        <f>+C912</f>
        <v>2201</v>
      </c>
      <c r="D963" s="8" t="str">
        <f>+VLOOKUP(C963,Sector[[Id_sector]:[Codigo]],3,0)</f>
        <v>Delincuencia y aplicación de la ley</v>
      </c>
      <c r="E963" s="12">
        <f t="shared" si="127"/>
        <v>220113</v>
      </c>
      <c r="F963" s="8" t="str">
        <f>+VLOOKUP(E963,Productos[[Id_producto]:[Codigo]],3,0)</f>
        <v>Delitos Contra la Vida, Integridad o Dignidad Personal</v>
      </c>
      <c r="G963" s="13">
        <f t="shared" si="129"/>
        <v>220113005</v>
      </c>
      <c r="H963" s="7">
        <v>5</v>
      </c>
      <c r="I963" s="8" t="s">
        <v>1338</v>
      </c>
      <c r="J963" s="37" t="str">
        <f>+Categorias[[#This Row],[Categoría]]&amp;"-"&amp;Categorias[[#This Row],[Id_categoría]]</f>
        <v>Muertes Y Hallazgo De Cadaver-220113005</v>
      </c>
      <c r="K963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63" s="9" t="str">
        <f t="shared" si="123"/>
        <v>220113005muertes_y_hallazgo_de_cadaver</v>
      </c>
      <c r="M963" s="39" t="str">
        <f t="shared" si="124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64" spans="1:13" ht="51" x14ac:dyDescent="0.3">
      <c r="A964" s="12">
        <f>+A912</f>
        <v>22</v>
      </c>
      <c r="B964" s="8" t="str">
        <f>+VLOOKUP(A964,Industria[],2,0)</f>
        <v>Sociedad</v>
      </c>
      <c r="C964" s="12">
        <f>+C912</f>
        <v>2201</v>
      </c>
      <c r="D964" s="8" t="str">
        <f>+VLOOKUP(C964,Sector[[Id_sector]:[Codigo]],3,0)</f>
        <v>Delincuencia y aplicación de la ley</v>
      </c>
      <c r="E964" s="12">
        <f t="shared" si="127"/>
        <v>220113</v>
      </c>
      <c r="F964" s="8" t="str">
        <f>+VLOOKUP(E964,Productos[[Id_producto]:[Codigo]],3,0)</f>
        <v>Delitos Contra la Vida, Integridad o Dignidad Personal</v>
      </c>
      <c r="G964" s="13">
        <f t="shared" si="129"/>
        <v>220113006</v>
      </c>
      <c r="H964" s="7">
        <v>6</v>
      </c>
      <c r="I964" s="8" t="s">
        <v>1339</v>
      </c>
      <c r="J964" s="37" t="str">
        <f>+Categorias[[#This Row],[Categoría]]&amp;"-"&amp;Categorias[[#This Row],[Id_categoría]]</f>
        <v>Trata De Personas Para La Explotación Sexual-220113006</v>
      </c>
      <c r="K964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64" s="9" t="str">
        <f t="shared" si="123"/>
        <v>220113006trata_de_personas_para_la_explotacion_sexual</v>
      </c>
      <c r="M964" s="39" t="str">
        <f t="shared" si="124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65" spans="1:13" ht="40.799999999999997" x14ac:dyDescent="0.3">
      <c r="A965" s="12">
        <f>+A912</f>
        <v>22</v>
      </c>
      <c r="B965" s="8" t="str">
        <f>+VLOOKUP(A965,Industria[],2,0)</f>
        <v>Sociedad</v>
      </c>
      <c r="C965" s="12">
        <f>+C912</f>
        <v>2201</v>
      </c>
      <c r="D965" s="8" t="str">
        <f>+VLOOKUP(C965,Sector[[Id_sector]:[Codigo]],3,0)</f>
        <v>Delincuencia y aplicación de la ley</v>
      </c>
      <c r="E965" s="12">
        <f t="shared" si="127"/>
        <v>220113</v>
      </c>
      <c r="F965" s="8" t="str">
        <f>+VLOOKUP(E965,Productos[[Id_producto]:[Codigo]],3,0)</f>
        <v>Delitos Contra la Vida, Integridad o Dignidad Personal</v>
      </c>
      <c r="G965" s="13">
        <f t="shared" si="129"/>
        <v>220113007</v>
      </c>
      <c r="H965" s="7">
        <v>7</v>
      </c>
      <c r="I965" s="8" t="s">
        <v>1340</v>
      </c>
      <c r="J965" s="37" t="str">
        <f>+Categorias[[#This Row],[Categoría]]&amp;"-"&amp;Categorias[[#This Row],[Id_categoría]]</f>
        <v>Trata Personas Menores De 18 Años-220113007</v>
      </c>
      <c r="K965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65" s="9" t="str">
        <f t="shared" si="123"/>
        <v>220113007trata_personas_menores_de_18_años</v>
      </c>
      <c r="M965" s="39" t="str">
        <f t="shared" si="124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66" spans="1:13" ht="51" x14ac:dyDescent="0.3">
      <c r="A966" s="12">
        <f>+A912</f>
        <v>22</v>
      </c>
      <c r="B966" s="8" t="str">
        <f>+VLOOKUP(A966,Industria[],2,0)</f>
        <v>Sociedad</v>
      </c>
      <c r="C966" s="12">
        <f>+C912</f>
        <v>2201</v>
      </c>
      <c r="D966" s="8" t="str">
        <f>+VLOOKUP(C966,Sector[[Id_sector]:[Codigo]],3,0)</f>
        <v>Delincuencia y aplicación de la ley</v>
      </c>
      <c r="E966" s="12">
        <f t="shared" si="127"/>
        <v>220113</v>
      </c>
      <c r="F966" s="8" t="str">
        <f>+VLOOKUP(E966,Productos[[Id_producto]:[Codigo]],3,0)</f>
        <v>Delitos Contra la Vida, Integridad o Dignidad Personal</v>
      </c>
      <c r="G966" s="13">
        <f t="shared" si="129"/>
        <v>220113008</v>
      </c>
      <c r="H966" s="7">
        <v>8</v>
      </c>
      <c r="I966" s="8" t="s">
        <v>1341</v>
      </c>
      <c r="J966" s="37" t="str">
        <f>+Categorias[[#This Row],[Categoría]]&amp;"-"&amp;Categorias[[#This Row],[Id_categoría]]</f>
        <v>Trata Personas Para Trabajos Forzados Y Otros-220113008</v>
      </c>
      <c r="K966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66" s="9" t="str">
        <f t="shared" si="123"/>
        <v>220113008trata_personas_para_trabajos_forzados_y_otros</v>
      </c>
      <c r="M966" s="39" t="str">
        <f t="shared" si="124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67" spans="1:13" ht="40.799999999999997" x14ac:dyDescent="0.3">
      <c r="A967" s="12">
        <f>+A912</f>
        <v>22</v>
      </c>
      <c r="B967" s="8" t="str">
        <f>+VLOOKUP(A967,Industria[],2,0)</f>
        <v>Sociedad</v>
      </c>
      <c r="C967" s="12">
        <f>+C912</f>
        <v>2201</v>
      </c>
      <c r="D967" s="8" t="str">
        <f>+VLOOKUP(C967,Sector[[Id_sector]:[Codigo]],3,0)</f>
        <v>Delincuencia y aplicación de la ley</v>
      </c>
      <c r="E967" s="12">
        <f t="shared" si="127"/>
        <v>220113</v>
      </c>
      <c r="F967" s="8" t="str">
        <f>+VLOOKUP(E967,Productos[[Id_producto]:[Codigo]],3,0)</f>
        <v>Delitos Contra la Vida, Integridad o Dignidad Personal</v>
      </c>
      <c r="G967" s="13">
        <f t="shared" si="129"/>
        <v>220113009</v>
      </c>
      <c r="H967" s="7">
        <v>9</v>
      </c>
      <c r="I967" s="8" t="s">
        <v>1342</v>
      </c>
      <c r="J967" s="37" t="str">
        <f>+Categorias[[#This Row],[Categoría]]&amp;"-"&amp;Categorias[[#This Row],[Id_categoría]]</f>
        <v>Tratos Degradantes A Personas Vulnerables-220113009</v>
      </c>
      <c r="K967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67" s="9" t="str">
        <f t="shared" si="123"/>
        <v>220113009tratos_degradantes_a_personas_vulnerables</v>
      </c>
      <c r="M967" s="39" t="str">
        <f t="shared" si="124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68" spans="1:13" ht="51" x14ac:dyDescent="0.3">
      <c r="A968" s="12">
        <f>+A912</f>
        <v>22</v>
      </c>
      <c r="B968" s="8" t="str">
        <f>+VLOOKUP(A968,Industria[],2,0)</f>
        <v>Sociedad</v>
      </c>
      <c r="C968" s="12">
        <f>+C912</f>
        <v>2201</v>
      </c>
      <c r="D968" s="8" t="str">
        <f>+VLOOKUP(C968,Sector[[Id_sector]:[Codigo]],3,0)</f>
        <v>Delincuencia y aplicación de la ley</v>
      </c>
      <c r="E968" s="12">
        <f t="shared" si="127"/>
        <v>220113</v>
      </c>
      <c r="F968" s="8" t="str">
        <f>+VLOOKUP(E968,Productos[[Id_producto]:[Codigo]],3,0)</f>
        <v>Delitos Contra la Vida, Integridad o Dignidad Personal</v>
      </c>
      <c r="G968" s="13">
        <f t="shared" si="129"/>
        <v>220113010</v>
      </c>
      <c r="H968" s="7">
        <v>10</v>
      </c>
      <c r="I968" s="8" t="s">
        <v>1343</v>
      </c>
      <c r="J968" s="37" t="str">
        <f>+Categorias[[#This Row],[Categoría]]&amp;"-"&amp;Categorias[[#This Row],[Id_categoría]]</f>
        <v>Tráfico De Órganos Incluyendo los Provenientes de Aborto-220113010</v>
      </c>
      <c r="K968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68" s="9" t="str">
        <f t="shared" si="123"/>
        <v>220113010trafico_de_organos_incluyendo_los_provenientes_de_aborto</v>
      </c>
      <c r="M968" s="39" t="str">
        <f t="shared" si="124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69" spans="1:13" ht="40.799999999999997" x14ac:dyDescent="0.3">
      <c r="A969" s="12">
        <f>+A912</f>
        <v>22</v>
      </c>
      <c r="B969" s="8" t="str">
        <f>+VLOOKUP(A969,Industria[],2,0)</f>
        <v>Sociedad</v>
      </c>
      <c r="C969" s="12">
        <f>+C912</f>
        <v>2201</v>
      </c>
      <c r="D969" s="8" t="str">
        <f>+VLOOKUP(C969,Sector[[Id_sector]:[Codigo]],3,0)</f>
        <v>Delincuencia y aplicación de la ley</v>
      </c>
      <c r="E969" s="12">
        <f t="shared" si="127"/>
        <v>220113</v>
      </c>
      <c r="F969" s="8" t="str">
        <f>+VLOOKUP(E969,Productos[[Id_producto]:[Codigo]],3,0)</f>
        <v>Delitos Contra la Vida, Integridad o Dignidad Personal</v>
      </c>
      <c r="G969" s="13">
        <f t="shared" si="129"/>
        <v>220113011</v>
      </c>
      <c r="H969" s="7">
        <v>11</v>
      </c>
      <c r="I969" s="8" t="s">
        <v>1344</v>
      </c>
      <c r="J969" s="37" t="str">
        <f>+Categorias[[#This Row],[Categoría]]&amp;"-"&amp;Categorias[[#This Row],[Id_categoría]]</f>
        <v>Castración Y Mutilación-220113011</v>
      </c>
      <c r="K969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69" s="9" t="str">
        <f t="shared" si="123"/>
        <v>220113011castracion_y_mutilacion</v>
      </c>
      <c r="M969" s="39" t="str">
        <f t="shared" si="124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70" spans="1:13" ht="40.799999999999997" x14ac:dyDescent="0.3">
      <c r="A970" s="12">
        <f>+A912</f>
        <v>22</v>
      </c>
      <c r="B970" s="8" t="str">
        <f>+VLOOKUP(A970,Industria[],2,0)</f>
        <v>Sociedad</v>
      </c>
      <c r="C970" s="12">
        <f>+C912</f>
        <v>2201</v>
      </c>
      <c r="D970" s="8" t="str">
        <f>+VLOOKUP(C970,Sector[[Id_sector]:[Codigo]],3,0)</f>
        <v>Delincuencia y aplicación de la ley</v>
      </c>
      <c r="E970" s="12">
        <f t="shared" si="127"/>
        <v>220113</v>
      </c>
      <c r="F970" s="8" t="str">
        <f>+VLOOKUP(E970,Productos[[Id_producto]:[Codigo]],3,0)</f>
        <v>Delitos Contra la Vida, Integridad o Dignidad Personal</v>
      </c>
      <c r="G970" s="13">
        <f t="shared" si="129"/>
        <v>220113012</v>
      </c>
      <c r="H970" s="7">
        <v>12</v>
      </c>
      <c r="I970" s="8" t="s">
        <v>1345</v>
      </c>
      <c r="J970" s="37" t="str">
        <f>+Categorias[[#This Row],[Categoría]]&amp;"-"&amp;Categorias[[#This Row],[Id_categoría]]</f>
        <v>Crimenes Lesa Humanidad Y Genocidio-220113012</v>
      </c>
      <c r="K970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70" s="9" t="str">
        <f t="shared" si="123"/>
        <v>220113012crimenes_lesa_humanidad_y_genocidio</v>
      </c>
      <c r="M970" s="39" t="str">
        <f t="shared" si="124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71" spans="1:13" ht="40.799999999999997" x14ac:dyDescent="0.3">
      <c r="A971" s="12">
        <f>+A912</f>
        <v>22</v>
      </c>
      <c r="B971" s="8" t="str">
        <f>+VLOOKUP(A971,Industria[],2,0)</f>
        <v>Sociedad</v>
      </c>
      <c r="C971" s="12">
        <f>+C912</f>
        <v>2201</v>
      </c>
      <c r="D971" s="8" t="str">
        <f>+VLOOKUP(C971,Sector[[Id_sector]:[Codigo]],3,0)</f>
        <v>Delincuencia y aplicación de la ley</v>
      </c>
      <c r="E971" s="12">
        <f t="shared" si="127"/>
        <v>220113</v>
      </c>
      <c r="F971" s="8" t="str">
        <f>+VLOOKUP(E971,Productos[[Id_producto]:[Codigo]],3,0)</f>
        <v>Delitos Contra la Vida, Integridad o Dignidad Personal</v>
      </c>
      <c r="G971" s="13">
        <f t="shared" si="129"/>
        <v>220113013</v>
      </c>
      <c r="H971" s="7">
        <v>13</v>
      </c>
      <c r="I971" s="8" t="s">
        <v>1346</v>
      </c>
      <c r="J971" s="37" t="str">
        <f>+Categorias[[#This Row],[Categoría]]&amp;"-"&amp;Categorias[[#This Row],[Id_categoría]]</f>
        <v>Denegacion De Auxilio-220113013</v>
      </c>
      <c r="K971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71" s="9" t="str">
        <f t="shared" si="123"/>
        <v>220113013denegacion_de_auxilio</v>
      </c>
      <c r="M971" s="39" t="str">
        <f t="shared" si="124"/>
        <v>INSERT INTO categoria VALUES (220113013,'Denegacion De Auxilio','Denegacion De Auxilio-220113013','Denegacion De Auxilio-220113013 | Prod: Delitos-220113 | Sector: Delincuencia | Industria: SOCIEDAD - 22',220113);</v>
      </c>
    </row>
    <row r="972" spans="1:13" ht="30.6" x14ac:dyDescent="0.3">
      <c r="A972" s="12">
        <f>+A912</f>
        <v>22</v>
      </c>
      <c r="B972" s="8" t="str">
        <f>+VLOOKUP(A972,Industria[],2,0)</f>
        <v>Sociedad</v>
      </c>
      <c r="C972" s="12">
        <f>+C912</f>
        <v>2201</v>
      </c>
      <c r="D972" s="8" t="str">
        <f>+VLOOKUP(C972,Sector[[Id_sector]:[Codigo]],3,0)</f>
        <v>Delincuencia y aplicación de la ley</v>
      </c>
      <c r="E972" s="12">
        <f t="shared" si="127"/>
        <v>220113</v>
      </c>
      <c r="F972" s="8" t="str">
        <f>+VLOOKUP(E972,Productos[[Id_producto]:[Codigo]],3,0)</f>
        <v>Delitos Contra la Vida, Integridad o Dignidad Personal</v>
      </c>
      <c r="G972" s="13">
        <f t="shared" si="129"/>
        <v>220113014</v>
      </c>
      <c r="H972" s="7">
        <v>14</v>
      </c>
      <c r="I972" s="8" t="s">
        <v>1347</v>
      </c>
      <c r="J972" s="37" t="str">
        <f>+Categorias[[#This Row],[Categoría]]&amp;"-"&amp;Categorias[[#This Row],[Id_categoría]]</f>
        <v>Trata De Personas-220113014</v>
      </c>
      <c r="K972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72" s="9" t="str">
        <f t="shared" si="123"/>
        <v>220113014trata_de_personas</v>
      </c>
      <c r="M972" s="39" t="str">
        <f t="shared" si="124"/>
        <v>INSERT INTO categoria VALUES (220113014,'Trata De Personas','Trata De Personas-220113014','Trata De Personas-220113014 | Prod: Delitos-220113 | Sector: Delincuencia | Industria: SOCIEDAD - 22',220113);</v>
      </c>
    </row>
    <row r="973" spans="1:13" ht="40.799999999999997" x14ac:dyDescent="0.3">
      <c r="A973" s="12">
        <f>+A912</f>
        <v>22</v>
      </c>
      <c r="B973" s="8" t="str">
        <f>+VLOOKUP(A973,Industria[],2,0)</f>
        <v>Sociedad</v>
      </c>
      <c r="C973" s="12">
        <f>+C912</f>
        <v>2201</v>
      </c>
      <c r="D973" s="8" t="str">
        <f>+VLOOKUP(C973,Sector[[Id_sector]:[Codigo]],3,0)</f>
        <v>Delincuencia y aplicación de la ley</v>
      </c>
      <c r="E973" s="12">
        <f t="shared" si="127"/>
        <v>220114</v>
      </c>
      <c r="F973" s="8" t="str">
        <f>+VLOOKUP(E973,Productos[[Id_producto]:[Codigo]],3,0)</f>
        <v>Delitos Cometidos por Empleados y Funcionarios Públicos</v>
      </c>
      <c r="G973" s="13">
        <f t="shared" si="129"/>
        <v>220114001</v>
      </c>
      <c r="H973" s="7">
        <v>1</v>
      </c>
      <c r="I973" s="8" t="s">
        <v>1348</v>
      </c>
      <c r="J973" s="37" t="str">
        <f>+Categorias[[#This Row],[Categoría]]&amp;"-"&amp;Categorias[[#This Row],[Id_categoría]]</f>
        <v>Abusos Contra Particulares-220114001</v>
      </c>
      <c r="K973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73" s="9" t="str">
        <f t="shared" ref="L973:L1036" si="130">+SUBSTITUTE(G973&amp;LOWER(SUBSTITUTE( SUBSTITUTE( SUBSTITUTE( SUBSTITUTE( SUBSTITUTE( SUBSTITUTE( SUBSTITUTE( SUBSTITUTE( SUBSTITUTE( SUBSTITUTE(I973, "á", "a"), "é", "e"), "í", "i"), "ó", "o"), "ú", "u"), "Á", "A"), "É", "E"), "Í", "I"), "Ó", "O"), "Ú", "U"))," ","_")</f>
        <v>220114001abusos_contra_particulares</v>
      </c>
      <c r="M973" s="39" t="str">
        <f t="shared" ref="M973:M1036" si="131">+"INSERT INTO categoria VALUES ("&amp;G973&amp;",'"&amp;I973&amp;"','"&amp;J973&amp;"','"&amp;K973&amp;"',"&amp;E973&amp;");"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74" spans="1:13" ht="40.799999999999997" x14ac:dyDescent="0.3">
      <c r="A974" s="12">
        <f>+A912</f>
        <v>22</v>
      </c>
      <c r="B974" s="8" t="str">
        <f>+VLOOKUP(A974,Industria[],2,0)</f>
        <v>Sociedad</v>
      </c>
      <c r="C974" s="12">
        <f>+C912</f>
        <v>2201</v>
      </c>
      <c r="D974" s="8" t="str">
        <f>+VLOOKUP(C974,Sector[[Id_sector]:[Codigo]],3,0)</f>
        <v>Delincuencia y aplicación de la ley</v>
      </c>
      <c r="E974" s="12">
        <f t="shared" ref="E974:E1037" si="132">+IF(H974=1,E973+1,E973)</f>
        <v>220114</v>
      </c>
      <c r="F974" s="8" t="str">
        <f>+VLOOKUP(E974,Productos[[Id_producto]:[Codigo]],3,0)</f>
        <v>Delitos Cometidos por Empleados y Funcionarios Públicos</v>
      </c>
      <c r="G974" s="13">
        <f t="shared" si="129"/>
        <v>220114002</v>
      </c>
      <c r="H974" s="7">
        <v>2</v>
      </c>
      <c r="I974" s="8" t="s">
        <v>1349</v>
      </c>
      <c r="J974" s="37" t="str">
        <f>+Categorias[[#This Row],[Categoría]]&amp;"-"&amp;Categorias[[#This Row],[Id_categoría]]</f>
        <v>Allanamientos Irregulares-220114002</v>
      </c>
      <c r="K974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74" s="9" t="str">
        <f t="shared" si="130"/>
        <v>220114002allanamientos_irregulares</v>
      </c>
      <c r="M974" s="39" t="str">
        <f t="shared" si="131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75" spans="1:13" ht="51" x14ac:dyDescent="0.3">
      <c r="A975" s="12">
        <f>+A912</f>
        <v>22</v>
      </c>
      <c r="B975" s="8" t="str">
        <f>+VLOOKUP(A975,Industria[],2,0)</f>
        <v>Sociedad</v>
      </c>
      <c r="C975" s="12">
        <f>+C912</f>
        <v>2201</v>
      </c>
      <c r="D975" s="8" t="str">
        <f>+VLOOKUP(C975,Sector[[Id_sector]:[Codigo]],3,0)</f>
        <v>Delincuencia y aplicación de la ley</v>
      </c>
      <c r="E975" s="12">
        <f t="shared" si="132"/>
        <v>220114</v>
      </c>
      <c r="F975" s="8" t="str">
        <f>+VLOOKUP(E975,Productos[[Id_producto]:[Codigo]],3,0)</f>
        <v>Delitos Cometidos por Empleados y Funcionarios Públicos</v>
      </c>
      <c r="G975" s="13">
        <f t="shared" si="129"/>
        <v>220114003</v>
      </c>
      <c r="H975" s="7">
        <v>3</v>
      </c>
      <c r="I975" s="8" t="s">
        <v>1350</v>
      </c>
      <c r="J975" s="37" t="str">
        <f>+Categorias[[#This Row],[Categoría]]&amp;"-"&amp;Categorias[[#This Row],[Id_categoría]]</f>
        <v>Apremios Ilegítimos Cometidos Por Empleados Públicos-220114003</v>
      </c>
      <c r="K975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75" s="9" t="str">
        <f t="shared" si="130"/>
        <v>220114003apremios_ilegitimos_cometidos_por_empleados_publicos</v>
      </c>
      <c r="M975" s="39" t="str">
        <f t="shared" si="131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76" spans="1:13" ht="40.799999999999997" x14ac:dyDescent="0.3">
      <c r="A976" s="12">
        <f>+A912</f>
        <v>22</v>
      </c>
      <c r="B976" s="8" t="str">
        <f>+VLOOKUP(A976,Industria[],2,0)</f>
        <v>Sociedad</v>
      </c>
      <c r="C976" s="12">
        <f>+C912</f>
        <v>2201</v>
      </c>
      <c r="D976" s="8" t="str">
        <f>+VLOOKUP(C976,Sector[[Id_sector]:[Codigo]],3,0)</f>
        <v>Delincuencia y aplicación de la ley</v>
      </c>
      <c r="E976" s="12">
        <f t="shared" si="132"/>
        <v>220114</v>
      </c>
      <c r="F976" s="8" t="str">
        <f>+VLOOKUP(E976,Productos[[Id_producto]:[Codigo]],3,0)</f>
        <v>Delitos Cometidos por Empleados y Funcionarios Públicos</v>
      </c>
      <c r="G976" s="13">
        <f t="shared" si="129"/>
        <v>220114004</v>
      </c>
      <c r="H976" s="7">
        <v>4</v>
      </c>
      <c r="I976" s="8" t="s">
        <v>1351</v>
      </c>
      <c r="J976" s="37" t="str">
        <f>+Categorias[[#This Row],[Categoría]]&amp;"-"&amp;Categorias[[#This Row],[Id_categoría]]</f>
        <v>Apremios Ilegítimos Con Cuasidelito-220114004</v>
      </c>
      <c r="K976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76" s="9" t="str">
        <f t="shared" si="130"/>
        <v>220114004apremios_ilegitimos_con_cuasidelito</v>
      </c>
      <c r="M976" s="39" t="str">
        <f t="shared" si="131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77" spans="1:13" ht="40.799999999999997" x14ac:dyDescent="0.3">
      <c r="A977" s="12">
        <f>+A912</f>
        <v>22</v>
      </c>
      <c r="B977" s="8" t="str">
        <f>+VLOOKUP(A977,Industria[],2,0)</f>
        <v>Sociedad</v>
      </c>
      <c r="C977" s="12">
        <f>+C912</f>
        <v>2201</v>
      </c>
      <c r="D977" s="8" t="str">
        <f>+VLOOKUP(C977,Sector[[Id_sector]:[Codigo]],3,0)</f>
        <v>Delincuencia y aplicación de la ley</v>
      </c>
      <c r="E977" s="12">
        <f t="shared" si="132"/>
        <v>220114</v>
      </c>
      <c r="F977" s="8" t="str">
        <f>+VLOOKUP(E977,Productos[[Id_producto]:[Codigo]],3,0)</f>
        <v>Delitos Cometidos por Empleados y Funcionarios Públicos</v>
      </c>
      <c r="G977" s="13">
        <f t="shared" ref="G977:G1040" si="133">+E977*1000+H977</f>
        <v>220114005</v>
      </c>
      <c r="H977" s="7">
        <v>5</v>
      </c>
      <c r="I977" s="8" t="s">
        <v>1352</v>
      </c>
      <c r="J977" s="37" t="str">
        <f>+Categorias[[#This Row],[Categoría]]&amp;"-"&amp;Categorias[[#This Row],[Id_categoría]]</f>
        <v>Cohecho Cometido Por Empleado Público-220114005</v>
      </c>
      <c r="K977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77" s="9" t="str">
        <f t="shared" si="130"/>
        <v>220114005cohecho_cometido_por_empleado_publico</v>
      </c>
      <c r="M977" s="39" t="str">
        <f t="shared" si="131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78" spans="1:13" ht="51" x14ac:dyDescent="0.3">
      <c r="A978" s="12">
        <f>+A912</f>
        <v>22</v>
      </c>
      <c r="B978" s="8" t="str">
        <f>+VLOOKUP(A978,Industria[],2,0)</f>
        <v>Sociedad</v>
      </c>
      <c r="C978" s="12">
        <f>+C912</f>
        <v>2201</v>
      </c>
      <c r="D978" s="8" t="str">
        <f>+VLOOKUP(C978,Sector[[Id_sector]:[Codigo]],3,0)</f>
        <v>Delincuencia y aplicación de la ley</v>
      </c>
      <c r="E978" s="12">
        <f t="shared" si="132"/>
        <v>220114</v>
      </c>
      <c r="F978" s="8" t="str">
        <f>+VLOOKUP(E978,Productos[[Id_producto]:[Codigo]],3,0)</f>
        <v>Delitos Cometidos por Empleados y Funcionarios Públicos</v>
      </c>
      <c r="G978" s="13">
        <f t="shared" si="133"/>
        <v>220114006</v>
      </c>
      <c r="H978" s="7">
        <v>6</v>
      </c>
      <c r="I978" s="8" t="s">
        <v>1353</v>
      </c>
      <c r="J978" s="37" t="str">
        <f>+Categorias[[#This Row],[Categoría]]&amp;"-"&amp;Categorias[[#This Row],[Id_categoría]]</f>
        <v>Connivencia En La Fuga Y Evasión Culpable De Detenidos-220114006</v>
      </c>
      <c r="K978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78" s="9" t="str">
        <f t="shared" si="130"/>
        <v>220114006connivencia_en_la_fuga_y_evasion_culpable_de_detenidos</v>
      </c>
      <c r="M978" s="39" t="str">
        <f t="shared" si="131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79" spans="1:13" ht="40.799999999999997" x14ac:dyDescent="0.3">
      <c r="A979" s="12">
        <f>+A912</f>
        <v>22</v>
      </c>
      <c r="B979" s="8" t="str">
        <f>+VLOOKUP(A979,Industria[],2,0)</f>
        <v>Sociedad</v>
      </c>
      <c r="C979" s="12">
        <f>+C912</f>
        <v>2201</v>
      </c>
      <c r="D979" s="8" t="str">
        <f>+VLOOKUP(C979,Sector[[Id_sector]:[Codigo]],3,0)</f>
        <v>Delincuencia y aplicación de la ley</v>
      </c>
      <c r="E979" s="12">
        <f t="shared" si="132"/>
        <v>220114</v>
      </c>
      <c r="F979" s="8" t="str">
        <f>+VLOOKUP(E979,Productos[[Id_producto]:[Codigo]],3,0)</f>
        <v>Delitos Cometidos por Empleados y Funcionarios Públicos</v>
      </c>
      <c r="G979" s="13">
        <f t="shared" si="133"/>
        <v>220114007</v>
      </c>
      <c r="H979" s="7">
        <v>7</v>
      </c>
      <c r="I979" s="8" t="s">
        <v>1354</v>
      </c>
      <c r="J979" s="37" t="str">
        <f>+Categorias[[#This Row],[Categoría]]&amp;"-"&amp;Categorias[[#This Row],[Id_categoría]]</f>
        <v>Detención, Destierro O Arresto Irregular-220114007</v>
      </c>
      <c r="K979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79" s="9" t="str">
        <f t="shared" si="130"/>
        <v>220114007detencion,_destierro_o_arresto_irregular</v>
      </c>
      <c r="M979" s="39" t="str">
        <f t="shared" si="131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80" spans="1:13" ht="51" x14ac:dyDescent="0.3">
      <c r="A980" s="12">
        <f>+A912</f>
        <v>22</v>
      </c>
      <c r="B980" s="8" t="str">
        <f>+VLOOKUP(A980,Industria[],2,0)</f>
        <v>Sociedad</v>
      </c>
      <c r="C980" s="12">
        <f>+C912</f>
        <v>2201</v>
      </c>
      <c r="D980" s="8" t="str">
        <f>+VLOOKUP(C980,Sector[[Id_sector]:[Codigo]],3,0)</f>
        <v>Delincuencia y aplicación de la ley</v>
      </c>
      <c r="E980" s="12">
        <f t="shared" si="132"/>
        <v>220114</v>
      </c>
      <c r="F980" s="8" t="str">
        <f>+VLOOKUP(E980,Productos[[Id_producto]:[Codigo]],3,0)</f>
        <v>Delitos Cometidos por Empleados y Funcionarios Públicos</v>
      </c>
      <c r="G980" s="13">
        <f t="shared" si="133"/>
        <v>220114008</v>
      </c>
      <c r="H980" s="7">
        <v>8</v>
      </c>
      <c r="I980" s="8" t="s">
        <v>1355</v>
      </c>
      <c r="J980" s="37" t="str">
        <f>+Categorias[[#This Row],[Categoría]]&amp;"-"&amp;Categorias[[#This Row],[Id_categoría]]</f>
        <v>Empleado Público Que Expropie Bienes O Pertenencias-220114008</v>
      </c>
      <c r="K980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80" s="9" t="str">
        <f t="shared" si="130"/>
        <v>220114008empleado_publico_que_expropie_bienes_o_pertenencias</v>
      </c>
      <c r="M980" s="39" t="str">
        <f t="shared" si="131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81" spans="1:13" ht="51" x14ac:dyDescent="0.3">
      <c r="A981" s="12">
        <f>+A912</f>
        <v>22</v>
      </c>
      <c r="B981" s="8" t="str">
        <f>+VLOOKUP(A981,Industria[],2,0)</f>
        <v>Sociedad</v>
      </c>
      <c r="C981" s="12">
        <f>+C912</f>
        <v>2201</v>
      </c>
      <c r="D981" s="8" t="str">
        <f>+VLOOKUP(C981,Sector[[Id_sector]:[Codigo]],3,0)</f>
        <v>Delincuencia y aplicación de la ley</v>
      </c>
      <c r="E981" s="12">
        <f t="shared" si="132"/>
        <v>220114</v>
      </c>
      <c r="F981" s="8" t="str">
        <f>+VLOOKUP(E981,Productos[[Id_producto]:[Codigo]],3,0)</f>
        <v>Delitos Cometidos por Empleados y Funcionarios Públicos</v>
      </c>
      <c r="G981" s="13">
        <f t="shared" si="133"/>
        <v>220114009</v>
      </c>
      <c r="H981" s="7">
        <v>9</v>
      </c>
      <c r="I981" s="8" t="s">
        <v>1356</v>
      </c>
      <c r="J981" s="37" t="str">
        <f>+Categorias[[#This Row],[Categoría]]&amp;"-"&amp;Categorias[[#This Row],[Id_categoría]]</f>
        <v>Exacciones Ilegales Cometidas Por Funcionario Público-220114009</v>
      </c>
      <c r="K981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81" s="9" t="str">
        <f t="shared" si="130"/>
        <v>220114009exacciones_ilegales_cometidas_por_funcionario_publico</v>
      </c>
      <c r="M981" s="39" t="str">
        <f t="shared" si="131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82" spans="1:13" ht="61.2" x14ac:dyDescent="0.3">
      <c r="A982" s="12">
        <f>+A912</f>
        <v>22</v>
      </c>
      <c r="B982" s="8" t="str">
        <f>+VLOOKUP(A982,Industria[],2,0)</f>
        <v>Sociedad</v>
      </c>
      <c r="C982" s="12">
        <f>+C912</f>
        <v>2201</v>
      </c>
      <c r="D982" s="8" t="str">
        <f>+VLOOKUP(C982,Sector[[Id_sector]:[Codigo]],3,0)</f>
        <v>Delincuencia y aplicación de la ley</v>
      </c>
      <c r="E982" s="12">
        <f t="shared" si="132"/>
        <v>220114</v>
      </c>
      <c r="F982" s="8" t="str">
        <f>+VLOOKUP(E982,Productos[[Id_producto]:[Codigo]],3,0)</f>
        <v>Delitos Cometidos por Empleados y Funcionarios Públicos</v>
      </c>
      <c r="G982" s="13">
        <f t="shared" si="133"/>
        <v>220114010</v>
      </c>
      <c r="H982" s="7">
        <v>10</v>
      </c>
      <c r="I982" s="8" t="s">
        <v>1357</v>
      </c>
      <c r="J982" s="37" t="str">
        <f>+Categorias[[#This Row],[Categoría]]&amp;"-"&amp;Categorias[[#This Row],[Id_categoría]]</f>
        <v>Otros Delitos Cometidos Por Empleados Públicos En El Desempeño De Sus Cargos-220114010</v>
      </c>
      <c r="K982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82" s="9" t="str">
        <f t="shared" si="130"/>
        <v>220114010otros_delitos_cometidos_por_empleados_publicos_en_el_desempeño_de_sus_cargos</v>
      </c>
      <c r="M982" s="39" t="str">
        <f t="shared" si="131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83" spans="1:13" ht="51" x14ac:dyDescent="0.3">
      <c r="A983" s="12">
        <f>+A912</f>
        <v>22</v>
      </c>
      <c r="B983" s="8" t="str">
        <f>+VLOOKUP(A983,Industria[],2,0)</f>
        <v>Sociedad</v>
      </c>
      <c r="C983" s="12">
        <f>+C912</f>
        <v>2201</v>
      </c>
      <c r="D983" s="8" t="str">
        <f>+VLOOKUP(C983,Sector[[Id_sector]:[Codigo]],3,0)</f>
        <v>Delincuencia y aplicación de la ley</v>
      </c>
      <c r="E983" s="12">
        <f t="shared" si="132"/>
        <v>220114</v>
      </c>
      <c r="F983" s="8" t="str">
        <f>+VLOOKUP(E983,Productos[[Id_producto]:[Codigo]],3,0)</f>
        <v>Delitos Cometidos por Empleados y Funcionarios Públicos</v>
      </c>
      <c r="G983" s="13">
        <f t="shared" si="133"/>
        <v>220114011</v>
      </c>
      <c r="H983" s="7">
        <v>11</v>
      </c>
      <c r="I983" s="8" t="s">
        <v>1358</v>
      </c>
      <c r="J983" s="37" t="str">
        <f>+Categorias[[#This Row],[Categoría]]&amp;"-"&amp;Categorias[[#This Row],[Id_categoría]]</f>
        <v>Usurpación De Atribuciones De Empleados Públicos Y Judiciales-220114011</v>
      </c>
      <c r="K983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83" s="9" t="str">
        <f t="shared" si="130"/>
        <v>220114011usurpacion_de_atribuciones_de_empleados_publicos_y_judiciales</v>
      </c>
      <c r="M983" s="39" t="str">
        <f t="shared" si="131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84" spans="1:13" ht="40.799999999999997" x14ac:dyDescent="0.3">
      <c r="A984" s="12">
        <f>+A912</f>
        <v>22</v>
      </c>
      <c r="B984" s="8" t="str">
        <f>+VLOOKUP(A984,Industria[],2,0)</f>
        <v>Sociedad</v>
      </c>
      <c r="C984" s="12">
        <f>+C912</f>
        <v>2201</v>
      </c>
      <c r="D984" s="8" t="str">
        <f>+VLOOKUP(C984,Sector[[Id_sector]:[Codigo]],3,0)</f>
        <v>Delincuencia y aplicación de la ley</v>
      </c>
      <c r="E984" s="12">
        <f t="shared" si="132"/>
        <v>220114</v>
      </c>
      <c r="F984" s="8" t="str">
        <f>+VLOOKUP(E984,Productos[[Id_producto]:[Codigo]],3,0)</f>
        <v>Delitos Cometidos por Empleados y Funcionarios Públicos</v>
      </c>
      <c r="G984" s="13">
        <f t="shared" si="133"/>
        <v>220114012</v>
      </c>
      <c r="H984" s="7">
        <v>12</v>
      </c>
      <c r="I984" s="8" t="s">
        <v>1359</v>
      </c>
      <c r="J984" s="37" t="str">
        <f>+Categorias[[#This Row],[Categoría]]&amp;"-"&amp;Categorias[[#This Row],[Id_categoría]]</f>
        <v>Apremios Ilegítimos Con Homicidio-220114012</v>
      </c>
      <c r="K984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84" s="9" t="str">
        <f t="shared" si="130"/>
        <v>220114012apremios_ilegitimos_con_homicidio</v>
      </c>
      <c r="M984" s="39" t="str">
        <f t="shared" si="131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85" spans="1:13" ht="40.799999999999997" x14ac:dyDescent="0.3">
      <c r="A985" s="12">
        <f>+A912</f>
        <v>22</v>
      </c>
      <c r="B985" s="8" t="str">
        <f>+VLOOKUP(A985,Industria[],2,0)</f>
        <v>Sociedad</v>
      </c>
      <c r="C985" s="12">
        <f>+C912</f>
        <v>2201</v>
      </c>
      <c r="D985" s="8" t="str">
        <f>+VLOOKUP(C985,Sector[[Id_sector]:[Codigo]],3,0)</f>
        <v>Delincuencia y aplicación de la ley</v>
      </c>
      <c r="E985" s="12">
        <f t="shared" si="132"/>
        <v>220114</v>
      </c>
      <c r="F985" s="8" t="str">
        <f>+VLOOKUP(E985,Productos[[Id_producto]:[Codigo]],3,0)</f>
        <v>Delitos Cometidos por Empleados y Funcionarios Públicos</v>
      </c>
      <c r="G985" s="13">
        <f t="shared" si="133"/>
        <v>220114013</v>
      </c>
      <c r="H985" s="7">
        <v>13</v>
      </c>
      <c r="I985" s="8" t="s">
        <v>1360</v>
      </c>
      <c r="J985" s="37" t="str">
        <f>+Categorias[[#This Row],[Categoría]]&amp;"-"&amp;Categorias[[#This Row],[Id_categoría]]</f>
        <v>Infidelidad En La Custodia De Documentos-220114013</v>
      </c>
      <c r="K985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85" s="9" t="str">
        <f t="shared" si="130"/>
        <v>220114013infidelidad_en_la_custodia_de_documentos</v>
      </c>
      <c r="M985" s="39" t="str">
        <f t="shared" si="131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86" spans="1:13" ht="51" x14ac:dyDescent="0.3">
      <c r="A986" s="12">
        <f>+A912</f>
        <v>22</v>
      </c>
      <c r="B986" s="8" t="str">
        <f>+VLOOKUP(A986,Industria[],2,0)</f>
        <v>Sociedad</v>
      </c>
      <c r="C986" s="12">
        <f>+C912</f>
        <v>2201</v>
      </c>
      <c r="D986" s="8" t="str">
        <f>+VLOOKUP(C986,Sector[[Id_sector]:[Codigo]],3,0)</f>
        <v>Delincuencia y aplicación de la ley</v>
      </c>
      <c r="E986" s="12">
        <f t="shared" si="132"/>
        <v>220114</v>
      </c>
      <c r="F986" s="8" t="str">
        <f>+VLOOKUP(E986,Productos[[Id_producto]:[Codigo]],3,0)</f>
        <v>Delitos Cometidos por Empleados y Funcionarios Públicos</v>
      </c>
      <c r="G986" s="13">
        <f t="shared" si="133"/>
        <v>220114014</v>
      </c>
      <c r="H986" s="7">
        <v>14</v>
      </c>
      <c r="I986" s="8" t="s">
        <v>1361</v>
      </c>
      <c r="J986" s="37" t="str">
        <f>+Categorias[[#This Row],[Categoría]]&amp;"-"&amp;Categorias[[#This Row],[Id_categoría]]</f>
        <v>Omisión De Denunciar Por Funcionario Público-220114014</v>
      </c>
      <c r="K986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86" s="9" t="str">
        <f t="shared" si="130"/>
        <v>220114014omision_de_denunciar_por_funcionario_publico</v>
      </c>
      <c r="M986" s="39" t="str">
        <f t="shared" si="131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87" spans="1:13" ht="51" x14ac:dyDescent="0.3">
      <c r="A987" s="12">
        <f>+A912</f>
        <v>22</v>
      </c>
      <c r="B987" s="8" t="str">
        <f>+VLOOKUP(A987,Industria[],2,0)</f>
        <v>Sociedad</v>
      </c>
      <c r="C987" s="12">
        <f>+C912</f>
        <v>2201</v>
      </c>
      <c r="D987" s="8" t="str">
        <f>+VLOOKUP(C987,Sector[[Id_sector]:[Codigo]],3,0)</f>
        <v>Delincuencia y aplicación de la ley</v>
      </c>
      <c r="E987" s="12">
        <f t="shared" si="132"/>
        <v>220114</v>
      </c>
      <c r="F987" s="8" t="str">
        <f>+VLOOKUP(E987,Productos[[Id_producto]:[Codigo]],3,0)</f>
        <v>Delitos Cometidos por Empleados y Funcionarios Públicos</v>
      </c>
      <c r="G987" s="13">
        <f t="shared" si="133"/>
        <v>220114015</v>
      </c>
      <c r="H987" s="7">
        <v>15</v>
      </c>
      <c r="I987" s="8" t="s">
        <v>1362</v>
      </c>
      <c r="J987" s="37" t="str">
        <f>+Categorias[[#This Row],[Categoría]]&amp;"-"&amp;Categorias[[#This Row],[Id_categoría]]</f>
        <v>Apremios Ilegítimos Violación, Abuso Sexual Agravado, Otros-220114015</v>
      </c>
      <c r="K987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87" s="9" t="str">
        <f t="shared" si="130"/>
        <v>220114015apremios_ilegitimos_violacion,_abuso_sexual_agravado,_otros</v>
      </c>
      <c r="M987" s="39" t="str">
        <f t="shared" si="131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88" spans="1:13" ht="40.799999999999997" x14ac:dyDescent="0.3">
      <c r="A988" s="12">
        <f>+A912</f>
        <v>22</v>
      </c>
      <c r="B988" s="8" t="str">
        <f>+VLOOKUP(A988,Industria[],2,0)</f>
        <v>Sociedad</v>
      </c>
      <c r="C988" s="12">
        <f>+C912</f>
        <v>2201</v>
      </c>
      <c r="D988" s="8" t="str">
        <f>+VLOOKUP(C988,Sector[[Id_sector]:[Codigo]],3,0)</f>
        <v>Delincuencia y aplicación de la ley</v>
      </c>
      <c r="E988" s="12">
        <f t="shared" si="132"/>
        <v>220114</v>
      </c>
      <c r="F988" s="8" t="str">
        <f>+VLOOKUP(E988,Productos[[Id_producto]:[Codigo]],3,0)</f>
        <v>Delitos Cometidos por Empleados y Funcionarios Públicos</v>
      </c>
      <c r="G988" s="13">
        <f t="shared" si="133"/>
        <v>220114016</v>
      </c>
      <c r="H988" s="7">
        <v>16</v>
      </c>
      <c r="I988" s="8" t="s">
        <v>1363</v>
      </c>
      <c r="J988" s="37" t="str">
        <f>+Categorias[[#This Row],[Categoría]]&amp;"-"&amp;Categorias[[#This Row],[Id_categoría]]</f>
        <v>Nombramientos Ilegales-220114016</v>
      </c>
      <c r="K988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88" s="9" t="str">
        <f t="shared" si="130"/>
        <v>220114016nombramientos_ilegales</v>
      </c>
      <c r="M988" s="39" t="str">
        <f t="shared" si="131"/>
        <v>INSERT INTO categoria VALUES (220114016,'Nombramientos Ilegales','Nombramientos Ilegales-220114016','Nombramientos Ilegales-220114016 | Prod: Delitos-220114 | Sector: Delincuencia | Industria: SOCIEDAD - 22',220114);</v>
      </c>
    </row>
    <row r="989" spans="1:13" ht="51" x14ac:dyDescent="0.3">
      <c r="A989" s="12">
        <f>+A912</f>
        <v>22</v>
      </c>
      <c r="B989" s="8" t="str">
        <f>+VLOOKUP(A989,Industria[],2,0)</f>
        <v>Sociedad</v>
      </c>
      <c r="C989" s="12">
        <f>+C912</f>
        <v>2201</v>
      </c>
      <c r="D989" s="8" t="str">
        <f>+VLOOKUP(C989,Sector[[Id_sector]:[Codigo]],3,0)</f>
        <v>Delincuencia y aplicación de la ley</v>
      </c>
      <c r="E989" s="12">
        <f t="shared" si="132"/>
        <v>220114</v>
      </c>
      <c r="F989" s="8" t="str">
        <f>+VLOOKUP(E989,Productos[[Id_producto]:[Codigo]],3,0)</f>
        <v>Delitos Cometidos por Empleados y Funcionarios Públicos</v>
      </c>
      <c r="G989" s="13">
        <f t="shared" si="133"/>
        <v>220114017</v>
      </c>
      <c r="H989" s="7">
        <v>17</v>
      </c>
      <c r="I989" s="8" t="s">
        <v>1364</v>
      </c>
      <c r="J989" s="37" t="str">
        <f>+Categorias[[#This Row],[Categoría]]&amp;"-"&amp;Categorias[[#This Row],[Id_categoría]]</f>
        <v>Anticipación Y Prolongacion Indebida De Funciones Públicas-220114017</v>
      </c>
      <c r="K989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89" s="9" t="str">
        <f t="shared" si="130"/>
        <v>220114017anticipacion_y_prolongacion_indebida_de_funciones_publicas</v>
      </c>
      <c r="M989" s="39" t="str">
        <f t="shared" si="131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90" spans="1:13" ht="40.799999999999997" x14ac:dyDescent="0.3">
      <c r="A990" s="12">
        <f>+A912</f>
        <v>22</v>
      </c>
      <c r="B990" s="8" t="str">
        <f>+VLOOKUP(A990,Industria[],2,0)</f>
        <v>Sociedad</v>
      </c>
      <c r="C990" s="12">
        <f>+C912</f>
        <v>2201</v>
      </c>
      <c r="D990" s="8" t="str">
        <f>+VLOOKUP(C990,Sector[[Id_sector]:[Codigo]],3,0)</f>
        <v>Delincuencia y aplicación de la ley</v>
      </c>
      <c r="E990" s="12">
        <f t="shared" si="132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33"/>
        <v>220115001</v>
      </c>
      <c r="H990" s="7">
        <v>1</v>
      </c>
      <c r="I990" s="8" t="s">
        <v>1365</v>
      </c>
      <c r="J990" s="37" t="str">
        <f>+Categorias[[#This Row],[Categoría]]&amp;"-"&amp;Categorias[[#This Row],[Id_categoría]]</f>
        <v>Alteración Orden Público-220115001</v>
      </c>
      <c r="K990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90" s="9" t="str">
        <f t="shared" si="130"/>
        <v>220115001alteracion_orden_publico</v>
      </c>
      <c r="M990" s="39" t="str">
        <f t="shared" si="131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91" spans="1:13" ht="51" x14ac:dyDescent="0.3">
      <c r="A991" s="12">
        <f>+A912</f>
        <v>22</v>
      </c>
      <c r="B991" s="8" t="str">
        <f>+VLOOKUP(A991,Industria[],2,0)</f>
        <v>Sociedad</v>
      </c>
      <c r="C991" s="12">
        <f>+C912</f>
        <v>2201</v>
      </c>
      <c r="D991" s="8" t="str">
        <f>+VLOOKUP(C991,Sector[[Id_sector]:[Codigo]],3,0)</f>
        <v>Delincuencia y aplicación de la ley</v>
      </c>
      <c r="E991" s="12">
        <f t="shared" si="132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33"/>
        <v>220115002</v>
      </c>
      <c r="H991" s="7">
        <v>2</v>
      </c>
      <c r="I991" s="8" t="s">
        <v>1366</v>
      </c>
      <c r="J991" s="37" t="str">
        <f>+Categorias[[#This Row],[Categoría]]&amp;"-"&amp;Categorias[[#This Row],[Id_categoría]]</f>
        <v>Amenaza A Fiscales O Defensores En El Desempeño De Funciones-220115002</v>
      </c>
      <c r="K991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91" s="9" t="str">
        <f t="shared" si="130"/>
        <v>220115002amenaza_a_fiscales_o_defensores_en_el_desempeño_de_funciones</v>
      </c>
      <c r="M991" s="39" t="str">
        <f t="shared" si="131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92" spans="1:13" ht="51" x14ac:dyDescent="0.3">
      <c r="A992" s="12">
        <f>+A912</f>
        <v>22</v>
      </c>
      <c r="B992" s="8" t="str">
        <f>+VLOOKUP(A992,Industria[],2,0)</f>
        <v>Sociedad</v>
      </c>
      <c r="C992" s="12">
        <f>+C912</f>
        <v>2201</v>
      </c>
      <c r="D992" s="8" t="str">
        <f>+VLOOKUP(C992,Sector[[Id_sector]:[Codigo]],3,0)</f>
        <v>Delincuencia y aplicación de la ley</v>
      </c>
      <c r="E992" s="12">
        <f t="shared" si="132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33"/>
        <v>220115003</v>
      </c>
      <c r="H992" s="7">
        <v>3</v>
      </c>
      <c r="I992" s="8" t="s">
        <v>1367</v>
      </c>
      <c r="J992" s="37" t="str">
        <f>+Categorias[[#This Row],[Categoría]]&amp;"-"&amp;Categorias[[#This Row],[Id_categoría]]</f>
        <v>Amenaza A Gendarme En El Desempeño De Sus Funciones-220115003</v>
      </c>
      <c r="K992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92" s="9" t="str">
        <f t="shared" si="130"/>
        <v>220115003amenaza_a_gendarme_en_el_desempeño_de_sus_funciones</v>
      </c>
      <c r="M992" s="39" t="str">
        <f t="shared" si="131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93" spans="1:13" ht="61.2" x14ac:dyDescent="0.3">
      <c r="A993" s="12">
        <f>+A912</f>
        <v>22</v>
      </c>
      <c r="B993" s="8" t="str">
        <f>+VLOOKUP(A993,Industria[],2,0)</f>
        <v>Sociedad</v>
      </c>
      <c r="C993" s="12">
        <f>+C912</f>
        <v>2201</v>
      </c>
      <c r="D993" s="8" t="str">
        <f>+VLOOKUP(C993,Sector[[Id_sector]:[Codigo]],3,0)</f>
        <v>Delincuencia y aplicación de la ley</v>
      </c>
      <c r="E993" s="12">
        <f t="shared" si="132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33"/>
        <v>220115004</v>
      </c>
      <c r="H993" s="7">
        <v>4</v>
      </c>
      <c r="I993" s="8" t="s">
        <v>1368</v>
      </c>
      <c r="J993" s="37" t="str">
        <f>+Categorias[[#This Row],[Categoría]]&amp;"-"&amp;Categorias[[#This Row],[Id_categoría]]</f>
        <v>Amenazar Simple O Condicionalmente u Ofender Personal de Investigaciones-220115004</v>
      </c>
      <c r="K993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93" s="9" t="str">
        <f t="shared" si="130"/>
        <v>220115004amenazar_simple_o_condicionalmente_u_ofender_personal_de_investigaciones</v>
      </c>
      <c r="M993" s="39" t="str">
        <f t="shared" si="131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94" spans="1:13" ht="40.799999999999997" x14ac:dyDescent="0.3">
      <c r="A994" s="12">
        <f>+A912</f>
        <v>22</v>
      </c>
      <c r="B994" s="8" t="str">
        <f>+VLOOKUP(A994,Industria[],2,0)</f>
        <v>Sociedad</v>
      </c>
      <c r="C994" s="12">
        <f>+C912</f>
        <v>2201</v>
      </c>
      <c r="D994" s="8" t="str">
        <f>+VLOOKUP(C994,Sector[[Id_sector]:[Codigo]],3,0)</f>
        <v>Delincuencia y aplicación de la ley</v>
      </c>
      <c r="E994" s="12">
        <f t="shared" si="132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33"/>
        <v>220115005</v>
      </c>
      <c r="H994" s="7">
        <v>5</v>
      </c>
      <c r="I994" s="8" t="s">
        <v>1369</v>
      </c>
      <c r="J994" s="37" t="str">
        <f>+Categorias[[#This Row],[Categoría]]&amp;"-"&amp;Categorias[[#This Row],[Id_categoría]]</f>
        <v>Amenazas a Carabineros-220115005</v>
      </c>
      <c r="K994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94" s="9" t="str">
        <f t="shared" si="130"/>
        <v>220115005amenazas_a_carabineros</v>
      </c>
      <c r="M994" s="39" t="str">
        <f t="shared" si="131"/>
        <v>INSERT INTO categoria VALUES (220115005,'Amenazas a Carabineros','Amenazas a Carabineros-220115005','Amenazas a Carabineros-220115005 | Prod: Delitos-220115 | Sector: Delincuencia | Industria: SOCIEDAD - 22',220115);</v>
      </c>
    </row>
    <row r="995" spans="1:13" ht="40.799999999999997" x14ac:dyDescent="0.3">
      <c r="A995" s="12">
        <f>+A912</f>
        <v>22</v>
      </c>
      <c r="B995" s="8" t="str">
        <f>+VLOOKUP(A995,Industria[],2,0)</f>
        <v>Sociedad</v>
      </c>
      <c r="C995" s="12">
        <f>+C912</f>
        <v>2201</v>
      </c>
      <c r="D995" s="8" t="str">
        <f>+VLOOKUP(C995,Sector[[Id_sector]:[Codigo]],3,0)</f>
        <v>Delincuencia y aplicación de la ley</v>
      </c>
      <c r="E995" s="12">
        <f t="shared" si="132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33"/>
        <v>220115006</v>
      </c>
      <c r="H995" s="7">
        <v>6</v>
      </c>
      <c r="I995" s="8" t="s">
        <v>1370</v>
      </c>
      <c r="J995" s="37" t="str">
        <f>+Categorias[[#This Row],[Categoría]]&amp;"-"&amp;Categorias[[#This Row],[Id_categoría]]</f>
        <v>Arrojamiento De Piedras U Otros Objetos-220115006</v>
      </c>
      <c r="K995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95" s="9" t="str">
        <f t="shared" si="130"/>
        <v>220115006arrojamiento_de_piedras_u_otros_objetos</v>
      </c>
      <c r="M995" s="39" t="str">
        <f t="shared" si="131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96" spans="1:13" ht="51" x14ac:dyDescent="0.3">
      <c r="A996" s="12">
        <f>+A912</f>
        <v>22</v>
      </c>
      <c r="B996" s="8" t="str">
        <f>+VLOOKUP(A996,Industria[],2,0)</f>
        <v>Sociedad</v>
      </c>
      <c r="C996" s="12">
        <f>+C912</f>
        <v>2201</v>
      </c>
      <c r="D996" s="8" t="str">
        <f>+VLOOKUP(C996,Sector[[Id_sector]:[Codigo]],3,0)</f>
        <v>Delincuencia y aplicación de la ley</v>
      </c>
      <c r="E996" s="12">
        <f t="shared" si="132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33"/>
        <v>220115007</v>
      </c>
      <c r="H996" s="7">
        <v>7</v>
      </c>
      <c r="I996" s="8" t="s">
        <v>1371</v>
      </c>
      <c r="J996" s="37" t="str">
        <f>+Categorias[[#This Row],[Categoría]]&amp;"-"&amp;Categorias[[#This Row],[Id_categoría]]</f>
        <v>Atentado A Vehículo Motorizado En Circulación Con Objeto Contundente-220115007</v>
      </c>
      <c r="K996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96" s="9" t="str">
        <f t="shared" si="130"/>
        <v>220115007atentado_a_vehiculo_motorizado_en_circulacion_con_objeto_contundente</v>
      </c>
      <c r="M996" s="39" t="str">
        <f t="shared" si="131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97" spans="1:13" ht="51" x14ac:dyDescent="0.3">
      <c r="A997" s="12">
        <f>+A912</f>
        <v>22</v>
      </c>
      <c r="B997" s="8" t="str">
        <f>+VLOOKUP(A997,Industria[],2,0)</f>
        <v>Sociedad</v>
      </c>
      <c r="C997" s="12">
        <f>+C912</f>
        <v>2201</v>
      </c>
      <c r="D997" s="8" t="str">
        <f>+VLOOKUP(C997,Sector[[Id_sector]:[Codigo]],3,0)</f>
        <v>Delincuencia y aplicación de la ley</v>
      </c>
      <c r="E997" s="12">
        <f t="shared" si="132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33"/>
        <v>220115008</v>
      </c>
      <c r="H997" s="7">
        <v>8</v>
      </c>
      <c r="I997" s="8" t="s">
        <v>1372</v>
      </c>
      <c r="J997" s="37" t="str">
        <f>+Categorias[[#This Row],[Categoría]]&amp;"-"&amp;Categorias[[#This Row],[Id_categoría]]</f>
        <v>Atentado Contra Jefe De Estado O Autoridad Pública-220115008</v>
      </c>
      <c r="K997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97" s="9" t="str">
        <f t="shared" si="130"/>
        <v>220115008atentado_contra_jefe_de_estado_o_autoridad_publica</v>
      </c>
      <c r="M997" s="39" t="str">
        <f t="shared" si="131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98" spans="1:13" ht="40.799999999999997" x14ac:dyDescent="0.3">
      <c r="A998" s="12">
        <f>+A912</f>
        <v>22</v>
      </c>
      <c r="B998" s="8" t="str">
        <f>+VLOOKUP(A998,Industria[],2,0)</f>
        <v>Sociedad</v>
      </c>
      <c r="C998" s="12">
        <f>+C912</f>
        <v>2201</v>
      </c>
      <c r="D998" s="8" t="str">
        <f>+VLOOKUP(C998,Sector[[Id_sector]:[Codigo]],3,0)</f>
        <v>Delincuencia y aplicación de la ley</v>
      </c>
      <c r="E998" s="12">
        <f t="shared" si="132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33"/>
        <v>220115009</v>
      </c>
      <c r="H998" s="7">
        <v>9</v>
      </c>
      <c r="I998" s="8" t="s">
        <v>1373</v>
      </c>
      <c r="J998" s="37" t="str">
        <f>+Categorias[[#This Row],[Categoría]]&amp;"-"&amp;Categorias[[#This Row],[Id_categoría]]</f>
        <v>Atentados Y Amenazas Contra La Autoridad-220115009</v>
      </c>
      <c r="K998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98" s="9" t="str">
        <f t="shared" si="130"/>
        <v>220115009atentados_y_amenazas_contra_la_autoridad</v>
      </c>
      <c r="M998" s="39" t="str">
        <f t="shared" si="131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99" spans="1:13" ht="51" x14ac:dyDescent="0.3">
      <c r="A999" s="12">
        <f>+A912</f>
        <v>22</v>
      </c>
      <c r="B999" s="8" t="str">
        <f>+VLOOKUP(A999,Industria[],2,0)</f>
        <v>Sociedad</v>
      </c>
      <c r="C999" s="12">
        <f>+C912</f>
        <v>2201</v>
      </c>
      <c r="D999" s="8" t="str">
        <f>+VLOOKUP(C999,Sector[[Id_sector]:[Codigo]],3,0)</f>
        <v>Delincuencia y aplicación de la ley</v>
      </c>
      <c r="E999" s="12">
        <f t="shared" si="132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33"/>
        <v>220115010</v>
      </c>
      <c r="H999" s="7">
        <v>10</v>
      </c>
      <c r="I999" s="8" t="s">
        <v>1374</v>
      </c>
      <c r="J999" s="37" t="str">
        <f>+Categorias[[#This Row],[Categoría]]&amp;"-"&amp;Categorias[[#This Row],[Id_categoría]]</f>
        <v>Causar La Muerte A Personal De La Policia De Investigaciones-220115010</v>
      </c>
      <c r="K999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99" s="9" t="str">
        <f t="shared" si="130"/>
        <v>220115010causar_la_muerte_a_personal_de_la_policia_de_investigaciones</v>
      </c>
      <c r="M999" s="39" t="str">
        <f t="shared" si="131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1000" spans="1:13" ht="51" x14ac:dyDescent="0.3">
      <c r="A1000" s="12">
        <f>+A912</f>
        <v>22</v>
      </c>
      <c r="B1000" s="8" t="str">
        <f>+VLOOKUP(A1000,Industria[],2,0)</f>
        <v>Sociedad</v>
      </c>
      <c r="C1000" s="12">
        <f>+C912</f>
        <v>2201</v>
      </c>
      <c r="D1000" s="8" t="str">
        <f>+VLOOKUP(C1000,Sector[[Id_sector]:[Codigo]],3,0)</f>
        <v>Delincuencia y aplicación de la ley</v>
      </c>
      <c r="E1000" s="12">
        <f t="shared" si="132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33"/>
        <v>220115011</v>
      </c>
      <c r="H1000" s="7">
        <v>11</v>
      </c>
      <c r="I1000" s="8" t="s">
        <v>1375</v>
      </c>
      <c r="J1000" s="37" t="str">
        <f>+Categorias[[#This Row],[Categoría]]&amp;"-"&amp;Categorias[[#This Row],[Id_categoría]]</f>
        <v>Crimenes Y Simples Delitos Seguridad Interior Del Estado-220115011</v>
      </c>
      <c r="K1000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1000" s="9" t="str">
        <f t="shared" si="130"/>
        <v>220115011crimenes_y_simples_delitos_seguridad_interior_del_estado</v>
      </c>
      <c r="M1000" s="39" t="str">
        <f t="shared" si="131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1001" spans="1:13" ht="30.6" x14ac:dyDescent="0.3">
      <c r="A1001" s="12">
        <f>+A912</f>
        <v>22</v>
      </c>
      <c r="B1001" s="8" t="str">
        <f>+VLOOKUP(A1001,Industria[],2,0)</f>
        <v>Sociedad</v>
      </c>
      <c r="C1001" s="12">
        <f>+C912</f>
        <v>2201</v>
      </c>
      <c r="D1001" s="8" t="str">
        <f>+VLOOKUP(C1001,Sector[[Id_sector]:[Codigo]],3,0)</f>
        <v>Delincuencia y aplicación de la ley</v>
      </c>
      <c r="E1001" s="12">
        <f t="shared" si="132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33"/>
        <v>220115012</v>
      </c>
      <c r="H1001" s="7">
        <v>12</v>
      </c>
      <c r="I1001" s="8" t="s">
        <v>1376</v>
      </c>
      <c r="J1001" s="37" t="str">
        <f>+Categorias[[#This Row],[Categoría]]&amp;"-"&amp;Categorias[[#This Row],[Id_categoría]]</f>
        <v>Dejar Animales Sueltos-220115012</v>
      </c>
      <c r="K1001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1001" s="9" t="str">
        <f t="shared" si="130"/>
        <v>220115012dejar_animales_sueltos</v>
      </c>
      <c r="M1001" s="39" t="str">
        <f t="shared" si="131"/>
        <v>INSERT INTO categoria VALUES (220115012,'Dejar Animales Sueltos','Dejar Animales Sueltos-220115012','Dejar Animales Sueltos-220115012 | Prod: Delitos-220115 | Sector: Delincuencia | Industria: SOCIEDAD - 22',220115);</v>
      </c>
    </row>
    <row r="1002" spans="1:13" ht="40.799999999999997" x14ac:dyDescent="0.3">
      <c r="A1002" s="12">
        <f>+A912</f>
        <v>22</v>
      </c>
      <c r="B1002" s="8" t="str">
        <f>+VLOOKUP(A1002,Industria[],2,0)</f>
        <v>Sociedad</v>
      </c>
      <c r="C1002" s="12">
        <f>+C912</f>
        <v>2201</v>
      </c>
      <c r="D1002" s="8" t="str">
        <f>+VLOOKUP(C1002,Sector[[Id_sector]:[Codigo]],3,0)</f>
        <v>Delincuencia y aplicación de la ley</v>
      </c>
      <c r="E1002" s="12">
        <f t="shared" si="132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33"/>
        <v>220115013</v>
      </c>
      <c r="H1002" s="7">
        <v>13</v>
      </c>
      <c r="I1002" s="8" t="s">
        <v>1377</v>
      </c>
      <c r="J1002" s="37" t="str">
        <f>+Categorias[[#This Row],[Categoría]]&amp;"-"&amp;Categorias[[#This Row],[Id_categoría]]</f>
        <v>Delito Desordenes Públicos-220115013</v>
      </c>
      <c r="K1002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1002" s="9" t="str">
        <f t="shared" si="130"/>
        <v>220115013delito_desordenes_publicos</v>
      </c>
      <c r="M1002" s="39" t="str">
        <f t="shared" si="131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1003" spans="1:13" ht="30.6" x14ac:dyDescent="0.3">
      <c r="A1003" s="12">
        <f>+A912</f>
        <v>22</v>
      </c>
      <c r="B1003" s="8" t="str">
        <f>+VLOOKUP(A1003,Industria[],2,0)</f>
        <v>Sociedad</v>
      </c>
      <c r="C1003" s="12">
        <f>+C912</f>
        <v>2201</v>
      </c>
      <c r="D1003" s="8" t="str">
        <f>+VLOOKUP(C1003,Sector[[Id_sector]:[Codigo]],3,0)</f>
        <v>Delincuencia y aplicación de la ley</v>
      </c>
      <c r="E1003" s="12">
        <f t="shared" si="132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33"/>
        <v>220115014</v>
      </c>
      <c r="H1003" s="7">
        <v>14</v>
      </c>
      <c r="I1003" s="8" t="s">
        <v>1378</v>
      </c>
      <c r="J1003" s="37" t="str">
        <f>+Categorias[[#This Row],[Categoría]]&amp;"-"&amp;Categorias[[#This Row],[Id_categoría]]</f>
        <v>Desacato-220115014</v>
      </c>
      <c r="K1003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1003" s="9" t="str">
        <f t="shared" si="130"/>
        <v>220115014desacato</v>
      </c>
      <c r="M1003" s="39" t="str">
        <f t="shared" si="131"/>
        <v>INSERT INTO categoria VALUES (220115014,'Desacato','Desacato-220115014','Desacato-220115014 | Prod: Delitos-220115 | Sector: Delincuencia | Industria: SOCIEDAD - 22',220115);</v>
      </c>
    </row>
    <row r="1004" spans="1:13" ht="40.799999999999997" x14ac:dyDescent="0.3">
      <c r="A1004" s="12">
        <f>+A912</f>
        <v>22</v>
      </c>
      <c r="B1004" s="8" t="str">
        <f>+VLOOKUP(A1004,Industria[],2,0)</f>
        <v>Sociedad</v>
      </c>
      <c r="C1004" s="12">
        <f>+C912</f>
        <v>2201</v>
      </c>
      <c r="D1004" s="8" t="str">
        <f>+VLOOKUP(C1004,Sector[[Id_sector]:[Codigo]],3,0)</f>
        <v>Delincuencia y aplicación de la ley</v>
      </c>
      <c r="E1004" s="12">
        <f t="shared" si="132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33"/>
        <v>220115015</v>
      </c>
      <c r="H1004" s="7">
        <v>15</v>
      </c>
      <c r="I1004" s="8" t="s">
        <v>1379</v>
      </c>
      <c r="J1004" s="37" t="str">
        <f>+Categorias[[#This Row],[Categoría]]&amp;"-"&amp;Categorias[[#This Row],[Id_categoría]]</f>
        <v>Desatender El Llamado A Reclamo-220115015</v>
      </c>
      <c r="K1004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1004" s="9" t="str">
        <f t="shared" si="130"/>
        <v>220115015desatender_el_llamado_a_reclamo</v>
      </c>
      <c r="M1004" s="39" t="str">
        <f t="shared" si="131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1005" spans="1:13" ht="40.799999999999997" x14ac:dyDescent="0.3">
      <c r="A1005" s="12">
        <f>+A912</f>
        <v>22</v>
      </c>
      <c r="B1005" s="8" t="str">
        <f>+VLOOKUP(A1005,Industria[],2,0)</f>
        <v>Sociedad</v>
      </c>
      <c r="C1005" s="12">
        <f>+C912</f>
        <v>2201</v>
      </c>
      <c r="D1005" s="8" t="str">
        <f>+VLOOKUP(C1005,Sector[[Id_sector]:[Codigo]],3,0)</f>
        <v>Delincuencia y aplicación de la ley</v>
      </c>
      <c r="E1005" s="12">
        <f t="shared" si="132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33"/>
        <v>220115016</v>
      </c>
      <c r="H1005" s="7">
        <v>16</v>
      </c>
      <c r="I1005" s="8" t="s">
        <v>1380</v>
      </c>
      <c r="J1005" s="37" t="str">
        <f>+Categorias[[#This Row],[Categoría]]&amp;"-"&amp;Categorias[[#This Row],[Id_categoría]]</f>
        <v>Desordenes En Espectáculos Públicos-220115016</v>
      </c>
      <c r="K1005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1005" s="9" t="str">
        <f t="shared" si="130"/>
        <v>220115016desordenes_en_espectaculos_publicos</v>
      </c>
      <c r="M1005" s="39" t="str">
        <f t="shared" si="131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1006" spans="1:13" ht="40.799999999999997" x14ac:dyDescent="0.3">
      <c r="A1006" s="12">
        <f>+A912</f>
        <v>22</v>
      </c>
      <c r="B1006" s="8" t="str">
        <f>+VLOOKUP(A1006,Industria[],2,0)</f>
        <v>Sociedad</v>
      </c>
      <c r="C1006" s="12">
        <f>+C912</f>
        <v>2201</v>
      </c>
      <c r="D1006" s="8" t="str">
        <f>+VLOOKUP(C1006,Sector[[Id_sector]:[Codigo]],3,0)</f>
        <v>Delincuencia y aplicación de la ley</v>
      </c>
      <c r="E1006" s="12">
        <f t="shared" si="132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33"/>
        <v>220115017</v>
      </c>
      <c r="H1006" s="7">
        <v>17</v>
      </c>
      <c r="I1006" s="8" t="s">
        <v>1381</v>
      </c>
      <c r="J1006" s="37" t="str">
        <f>+Categorias[[#This Row],[Categoría]]&amp;"-"&amp;Categorias[[#This Row],[Id_categoría]]</f>
        <v>Disensiones Domésticas-220115017</v>
      </c>
      <c r="K1006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1006" s="9" t="str">
        <f t="shared" si="130"/>
        <v>220115017disensiones_domesticas</v>
      </c>
      <c r="M1006" s="39" t="str">
        <f t="shared" si="131"/>
        <v>INSERT INTO categoria VALUES (220115017,'Disensiones Domésticas','Disensiones Domésticas-220115017','Disensiones Domésticas-220115017 | Prod: Delitos-220115 | Sector: Delincuencia | Industria: SOCIEDAD - 22',220115);</v>
      </c>
    </row>
    <row r="1007" spans="1:13" ht="40.799999999999997" x14ac:dyDescent="0.3">
      <c r="A1007" s="12">
        <f>+A912</f>
        <v>22</v>
      </c>
      <c r="B1007" s="8" t="str">
        <f>+VLOOKUP(A1007,Industria[],2,0)</f>
        <v>Sociedad</v>
      </c>
      <c r="C1007" s="12">
        <f>+C912</f>
        <v>2201</v>
      </c>
      <c r="D1007" s="8" t="str">
        <f>+VLOOKUP(C1007,Sector[[Id_sector]:[Codigo]],3,0)</f>
        <v>Delincuencia y aplicación de la ley</v>
      </c>
      <c r="E1007" s="12">
        <f t="shared" si="132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33"/>
        <v>220115018</v>
      </c>
      <c r="H1007" s="7">
        <v>18</v>
      </c>
      <c r="I1007" s="8" t="s">
        <v>1382</v>
      </c>
      <c r="J1007" s="37" t="str">
        <f>+Categorias[[#This Row],[Categoría]]&amp;"-"&amp;Categorias[[#This Row],[Id_categoría]]</f>
        <v>Disparos Injustificados Vía Pública-220115018</v>
      </c>
      <c r="K1007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1007" s="9" t="str">
        <f t="shared" si="130"/>
        <v>220115018disparos_injustificados_via_publica</v>
      </c>
      <c r="M1007" s="39" t="str">
        <f t="shared" si="131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1008" spans="1:13" ht="51" x14ac:dyDescent="0.3">
      <c r="A1008" s="12">
        <f>+A912</f>
        <v>22</v>
      </c>
      <c r="B1008" s="8" t="str">
        <f>+VLOOKUP(A1008,Industria[],2,0)</f>
        <v>Sociedad</v>
      </c>
      <c r="C1008" s="12">
        <f>+C912</f>
        <v>2201</v>
      </c>
      <c r="D1008" s="8" t="str">
        <f>+VLOOKUP(C1008,Sector[[Id_sector]:[Codigo]],3,0)</f>
        <v>Delincuencia y aplicación de la ley</v>
      </c>
      <c r="E1008" s="12">
        <f t="shared" si="132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33"/>
        <v>220115019</v>
      </c>
      <c r="H1008" s="7">
        <v>19</v>
      </c>
      <c r="I1008" s="8" t="s">
        <v>1383</v>
      </c>
      <c r="J1008" s="37" t="str">
        <f>+Categorias[[#This Row],[Categoría]]&amp;"-"&amp;Categorias[[#This Row],[Id_categoría]]</f>
        <v>Falsa Alarma De Incendio, Emergencia O Calamidad Pública-220115019</v>
      </c>
      <c r="K1008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1008" s="9" t="str">
        <f t="shared" si="130"/>
        <v>220115019falsa_alarma_de_incendio,_emergencia_o_calamidad_publica</v>
      </c>
      <c r="M1008" s="39" t="str">
        <f t="shared" si="131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1009" spans="1:13" ht="40.799999999999997" x14ac:dyDescent="0.3">
      <c r="A1009" s="12">
        <f>+A912</f>
        <v>22</v>
      </c>
      <c r="B1009" s="8" t="str">
        <f>+VLOOKUP(A1009,Industria[],2,0)</f>
        <v>Sociedad</v>
      </c>
      <c r="C1009" s="12">
        <f>+C912</f>
        <v>2201</v>
      </c>
      <c r="D1009" s="8" t="str">
        <f>+VLOOKUP(C1009,Sector[[Id_sector]:[Codigo]],3,0)</f>
        <v>Delincuencia y aplicación de la ley</v>
      </c>
      <c r="E1009" s="12">
        <f t="shared" si="132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33"/>
        <v>220115020</v>
      </c>
      <c r="H1009" s="7">
        <v>20</v>
      </c>
      <c r="I1009" s="8" t="s">
        <v>1384</v>
      </c>
      <c r="J1009" s="37" t="str">
        <f>+Categorias[[#This Row],[Categoría]]&amp;"-"&amp;Categorias[[#This Row],[Id_categoría]]</f>
        <v>Falta De Respeto A Autoridad Pública-220115020</v>
      </c>
      <c r="K1009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1009" s="9" t="str">
        <f t="shared" si="130"/>
        <v>220115020falta_de_respeto_a_autoridad_publica</v>
      </c>
      <c r="M1009" s="39" t="str">
        <f t="shared" si="131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1010" spans="1:13" ht="40.799999999999997" x14ac:dyDescent="0.3">
      <c r="A1010" s="12">
        <f>+A912</f>
        <v>22</v>
      </c>
      <c r="B1010" s="8" t="str">
        <f>+VLOOKUP(A1010,Industria[],2,0)</f>
        <v>Sociedad</v>
      </c>
      <c r="C1010" s="12">
        <f>+C912</f>
        <v>2201</v>
      </c>
      <c r="D1010" s="8" t="str">
        <f>+VLOOKUP(C1010,Sector[[Id_sector]:[Codigo]],3,0)</f>
        <v>Delincuencia y aplicación de la ley</v>
      </c>
      <c r="E1010" s="12">
        <f t="shared" si="132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33"/>
        <v>220115021</v>
      </c>
      <c r="H1010" s="7">
        <v>21</v>
      </c>
      <c r="I1010" s="8" t="s">
        <v>1385</v>
      </c>
      <c r="J1010" s="37" t="str">
        <f>+Categorias[[#This Row],[Categoría]]&amp;"-"&amp;Categorias[[#This Row],[Id_categoría]]</f>
        <v>Faltas Al Régimen Penitenciario-220115021</v>
      </c>
      <c r="K1010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1010" s="9" t="str">
        <f t="shared" si="130"/>
        <v>220115021faltas_al_regimen_penitenciario</v>
      </c>
      <c r="M1010" s="39" t="str">
        <f t="shared" si="131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1011" spans="1:13" ht="40.799999999999997" x14ac:dyDescent="0.3">
      <c r="A1011" s="12">
        <f>+A912</f>
        <v>22</v>
      </c>
      <c r="B1011" s="8" t="str">
        <f>+VLOOKUP(A1011,Industria[],2,0)</f>
        <v>Sociedad</v>
      </c>
      <c r="C1011" s="12">
        <f>+C912</f>
        <v>2201</v>
      </c>
      <c r="D1011" s="8" t="str">
        <f>+VLOOKUP(C1011,Sector[[Id_sector]:[Codigo]],3,0)</f>
        <v>Delincuencia y aplicación de la ley</v>
      </c>
      <c r="E1011" s="12">
        <f t="shared" si="132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33"/>
        <v>220115022</v>
      </c>
      <c r="H1011" s="7">
        <v>22</v>
      </c>
      <c r="I1011" s="8" t="s">
        <v>1386</v>
      </c>
      <c r="J1011" s="37" t="str">
        <f>+Categorias[[#This Row],[Categoría]]&amp;"-"&amp;Categorias[[#This Row],[Id_categoría]]</f>
        <v>Interrupción De Servicio Eléctrico-220115022</v>
      </c>
      <c r="K1011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1011" s="9" t="str">
        <f t="shared" si="130"/>
        <v>220115022interrupcion_de_servicio_electrico</v>
      </c>
      <c r="M1011" s="39" t="str">
        <f t="shared" si="131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1012" spans="1:13" ht="51" x14ac:dyDescent="0.3">
      <c r="A1012" s="12">
        <f>+A912</f>
        <v>22</v>
      </c>
      <c r="B1012" s="8" t="str">
        <f>+VLOOKUP(A1012,Industria[],2,0)</f>
        <v>Sociedad</v>
      </c>
      <c r="C1012" s="12">
        <f>+C912</f>
        <v>2201</v>
      </c>
      <c r="D1012" s="8" t="str">
        <f>+VLOOKUP(C1012,Sector[[Id_sector]:[Codigo]],3,0)</f>
        <v>Delincuencia y aplicación de la ley</v>
      </c>
      <c r="E1012" s="12">
        <f t="shared" si="132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33"/>
        <v>220115023</v>
      </c>
      <c r="H1012" s="7">
        <v>23</v>
      </c>
      <c r="I1012" s="8" t="s">
        <v>1387</v>
      </c>
      <c r="J1012" s="37" t="str">
        <f>+Categorias[[#This Row],[Categoría]]&amp;"-"&amp;Categorias[[#This Row],[Id_categoría]]</f>
        <v>Maltrato De Obra A Gendarme En El Desempeño De Sus Funciones-220115023</v>
      </c>
      <c r="K1012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1012" s="9" t="str">
        <f t="shared" si="130"/>
        <v>220115023maltrato_de_obra_a_gendarme_en_el_desempeño_de_sus_funciones</v>
      </c>
      <c r="M1012" s="39" t="str">
        <f t="shared" si="131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13" spans="1:13" ht="51" x14ac:dyDescent="0.3">
      <c r="A1013" s="12">
        <f>+A912</f>
        <v>22</v>
      </c>
      <c r="B1013" s="8" t="str">
        <f>+VLOOKUP(A1013,Industria[],2,0)</f>
        <v>Sociedad</v>
      </c>
      <c r="C1013" s="12">
        <f>+C912</f>
        <v>2201</v>
      </c>
      <c r="D1013" s="8" t="str">
        <f>+VLOOKUP(C1013,Sector[[Id_sector]:[Codigo]],3,0)</f>
        <v>Delincuencia y aplicación de la ley</v>
      </c>
      <c r="E1013" s="12">
        <f t="shared" si="132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33"/>
        <v>220115024</v>
      </c>
      <c r="H1013" s="7">
        <v>24</v>
      </c>
      <c r="I1013" s="8" t="s">
        <v>1388</v>
      </c>
      <c r="J1013" s="37" t="str">
        <f>+Categorias[[#This Row],[Categoría]]&amp;"-"&amp;Categorias[[#This Row],[Id_categoría]]</f>
        <v>Maltrato De Obra Personal Investigaciones Con O Sin Lesiones-220115024</v>
      </c>
      <c r="K1013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13" s="9" t="str">
        <f t="shared" si="130"/>
        <v>220115024maltrato_de_obra_personal_investigaciones_con_o_sin_lesiones</v>
      </c>
      <c r="M1013" s="39" t="str">
        <f t="shared" si="131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14" spans="1:13" ht="40.799999999999997" x14ac:dyDescent="0.3">
      <c r="A1014" s="12">
        <f>+A912</f>
        <v>22</v>
      </c>
      <c r="B1014" s="8" t="str">
        <f>+VLOOKUP(A1014,Industria[],2,0)</f>
        <v>Sociedad</v>
      </c>
      <c r="C1014" s="12">
        <f>+C912</f>
        <v>2201</v>
      </c>
      <c r="D1014" s="8" t="str">
        <f>+VLOOKUP(C1014,Sector[[Id_sector]:[Codigo]],3,0)</f>
        <v>Delincuencia y aplicación de la ley</v>
      </c>
      <c r="E1014" s="12">
        <f t="shared" si="132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33"/>
        <v>220115025</v>
      </c>
      <c r="H1014" s="7">
        <v>25</v>
      </c>
      <c r="I1014" s="8" t="s">
        <v>1389</v>
      </c>
      <c r="J1014" s="37" t="str">
        <f>+Categorias[[#This Row],[Categoría]]&amp;"-"&amp;Categorias[[#This Row],[Id_categoría]]</f>
        <v>Maltrato Obra A Carabineros-220115025</v>
      </c>
      <c r="K1014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14" s="9" t="str">
        <f t="shared" si="130"/>
        <v>220115025maltrato_obra_a_carabineros</v>
      </c>
      <c r="M1014" s="39" t="str">
        <f t="shared" si="131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15" spans="1:13" ht="51" x14ac:dyDescent="0.3">
      <c r="A1015" s="12">
        <f>+A912</f>
        <v>22</v>
      </c>
      <c r="B1015" s="8" t="str">
        <f>+VLOOKUP(A1015,Industria[],2,0)</f>
        <v>Sociedad</v>
      </c>
      <c r="C1015" s="12">
        <f>+C912</f>
        <v>2201</v>
      </c>
      <c r="D1015" s="8" t="str">
        <f>+VLOOKUP(C1015,Sector[[Id_sector]:[Codigo]],3,0)</f>
        <v>Delincuencia y aplicación de la ley</v>
      </c>
      <c r="E1015" s="12">
        <f t="shared" si="132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33"/>
        <v>220115026</v>
      </c>
      <c r="H1015" s="7">
        <v>26</v>
      </c>
      <c r="I1015" s="8" t="s">
        <v>1390</v>
      </c>
      <c r="J1015" s="37" t="str">
        <f>+Categorias[[#This Row],[Categoría]]&amp;"-"&amp;Categorias[[#This Row],[Id_categoría]]</f>
        <v>Matar a Carabinero En Ejercicio De Funciones-220115026</v>
      </c>
      <c r="K1015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15" s="9" t="str">
        <f t="shared" si="130"/>
        <v>220115026matar_a_carabinero_en_ejercicio_de_funciones</v>
      </c>
      <c r="M1015" s="39" t="str">
        <f t="shared" si="131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16" spans="1:13" ht="51" x14ac:dyDescent="0.3">
      <c r="A1016" s="12">
        <f>+A912</f>
        <v>22</v>
      </c>
      <c r="B1016" s="8" t="str">
        <f>+VLOOKUP(A1016,Industria[],2,0)</f>
        <v>Sociedad</v>
      </c>
      <c r="C1016" s="12">
        <f>+C912</f>
        <v>2201</v>
      </c>
      <c r="D1016" s="8" t="str">
        <f>+VLOOKUP(C1016,Sector[[Id_sector]:[Codigo]],3,0)</f>
        <v>Delincuencia y aplicación de la ley</v>
      </c>
      <c r="E1016" s="12">
        <f t="shared" si="132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33"/>
        <v>220115027</v>
      </c>
      <c r="H1016" s="7">
        <v>27</v>
      </c>
      <c r="I1016" s="8" t="s">
        <v>1391</v>
      </c>
      <c r="J1016" s="37" t="str">
        <f>+Categorias[[#This Row],[Categoría]]&amp;"-"&amp;Categorias[[#This Row],[Id_categoría]]</f>
        <v>Obstrucción O Infracción Ley De Violencia En Los Estadios-220115027</v>
      </c>
      <c r="K1016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16" s="9" t="str">
        <f t="shared" si="130"/>
        <v>220115027obstruccion_o_infraccion_ley_de_violencia_en_los_estadios</v>
      </c>
      <c r="M1016" s="39" t="str">
        <f t="shared" si="131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17" spans="1:13" ht="30.6" x14ac:dyDescent="0.3">
      <c r="A1017" s="12">
        <f>+A912</f>
        <v>22</v>
      </c>
      <c r="B1017" s="8" t="str">
        <f>+VLOOKUP(A1017,Industria[],2,0)</f>
        <v>Sociedad</v>
      </c>
      <c r="C1017" s="12">
        <f>+C912</f>
        <v>2201</v>
      </c>
      <c r="D1017" s="8" t="str">
        <f>+VLOOKUP(C1017,Sector[[Id_sector]:[Codigo]],3,0)</f>
        <v>Delincuencia y aplicación de la ley</v>
      </c>
      <c r="E1017" s="12">
        <f t="shared" si="132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33"/>
        <v>220115028</v>
      </c>
      <c r="H1017" s="7">
        <v>28</v>
      </c>
      <c r="I1017" s="8" t="s">
        <v>1392</v>
      </c>
      <c r="J1017" s="37" t="str">
        <f>+Categorias[[#This Row],[Categoría]]&amp;"-"&amp;Categorias[[#This Row],[Id_categoría]]</f>
        <v>Ofensas Al Pudor-220115028</v>
      </c>
      <c r="K1017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17" s="9" t="str">
        <f t="shared" si="130"/>
        <v>220115028ofensas_al_pudor</v>
      </c>
      <c r="M1017" s="39" t="str">
        <f t="shared" si="131"/>
        <v>INSERT INTO categoria VALUES (220115028,'Ofensas Al Pudor','Ofensas Al Pudor-220115028','Ofensas Al Pudor-220115028 | Prod: Delitos-220115 | Sector: Delincuencia | Industria: SOCIEDAD - 22',220115);</v>
      </c>
    </row>
    <row r="1018" spans="1:13" ht="51" x14ac:dyDescent="0.3">
      <c r="A1018" s="12">
        <f>+A912</f>
        <v>22</v>
      </c>
      <c r="B1018" s="8" t="str">
        <f>+VLOOKUP(A1018,Industria[],2,0)</f>
        <v>Sociedad</v>
      </c>
      <c r="C1018" s="12">
        <f>+C912</f>
        <v>2201</v>
      </c>
      <c r="D1018" s="8" t="str">
        <f>+VLOOKUP(C1018,Sector[[Id_sector]:[Codigo]],3,0)</f>
        <v>Delincuencia y aplicación de la ley</v>
      </c>
      <c r="E1018" s="12">
        <f t="shared" si="132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33"/>
        <v>220115029</v>
      </c>
      <c r="H1018" s="7">
        <v>29</v>
      </c>
      <c r="I1018" s="8" t="s">
        <v>1393</v>
      </c>
      <c r="J1018" s="37" t="str">
        <f>+Categorias[[#This Row],[Categoría]]&amp;"-"&amp;Categorias[[#This Row],[Id_categoría]]</f>
        <v>Oponerse A La Acción De La Autoridad Pública O Sus Agentes-220115029</v>
      </c>
      <c r="K1018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18" s="9" t="str">
        <f t="shared" si="130"/>
        <v>220115029oponerse_a_la_accion_de_la_autoridad_publica_o_sus_agentes</v>
      </c>
      <c r="M1018" s="39" t="str">
        <f t="shared" si="131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19" spans="1:13" ht="61.2" x14ac:dyDescent="0.3">
      <c r="A1019" s="12">
        <f>+A912</f>
        <v>22</v>
      </c>
      <c r="B1019" s="8" t="str">
        <f>+VLOOKUP(A1019,Industria[],2,0)</f>
        <v>Sociedad</v>
      </c>
      <c r="C1019" s="12">
        <f>+C912</f>
        <v>2201</v>
      </c>
      <c r="D1019" s="8" t="str">
        <f>+VLOOKUP(C1019,Sector[[Id_sector]:[Codigo]],3,0)</f>
        <v>Delincuencia y aplicación de la ley</v>
      </c>
      <c r="E1019" s="12">
        <f t="shared" si="132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33"/>
        <v>220115030</v>
      </c>
      <c r="H1019" s="7">
        <v>30</v>
      </c>
      <c r="I1019" s="8" t="s">
        <v>1394</v>
      </c>
      <c r="J1019" s="37" t="str">
        <f>+Categorias[[#This Row],[Categoría]]&amp;"-"&amp;Categorias[[#This Row],[Id_categoría]]</f>
        <v>Otros Delitos Contra Orden Y Seguridad Pública Cometidos Por Particulares-220115030</v>
      </c>
      <c r="K1019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19" s="9" t="str">
        <f t="shared" si="130"/>
        <v>220115030otros_delitos_contra_orden_y_seguridad_publica_cometidos_por_particulares</v>
      </c>
      <c r="M1019" s="39" t="str">
        <f t="shared" si="131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20" spans="1:13" ht="51" x14ac:dyDescent="0.3">
      <c r="A1020" s="12">
        <f>+A912</f>
        <v>22</v>
      </c>
      <c r="B1020" s="8" t="str">
        <f>+VLOOKUP(A1020,Industria[],2,0)</f>
        <v>Sociedad</v>
      </c>
      <c r="C1020" s="12">
        <f>+C912</f>
        <v>2201</v>
      </c>
      <c r="D1020" s="8" t="str">
        <f>+VLOOKUP(C1020,Sector[[Id_sector]:[Codigo]],3,0)</f>
        <v>Delincuencia y aplicación de la ley</v>
      </c>
      <c r="E1020" s="12">
        <f t="shared" si="132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33"/>
        <v>220115031</v>
      </c>
      <c r="H1020" s="7">
        <v>31</v>
      </c>
      <c r="I1020" s="8" t="s">
        <v>1395</v>
      </c>
      <c r="J1020" s="37" t="str">
        <f>+Categorias[[#This Row],[Categoría]]&amp;"-"&amp;Categorias[[#This Row],[Id_categoría]]</f>
        <v>Otros Delitos Ley 19.327 Sobre Violencia En Los Estadios-220115031</v>
      </c>
      <c r="K1020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20" s="9" t="str">
        <f t="shared" si="130"/>
        <v>220115031otros_delitos_ley_19.327_sobre_violencia_en_los_estadios</v>
      </c>
      <c r="M1020" s="39" t="str">
        <f t="shared" si="131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21" spans="1:13" ht="30.6" x14ac:dyDescent="0.3">
      <c r="A1021" s="12">
        <f>+A912</f>
        <v>22</v>
      </c>
      <c r="B1021" s="8" t="str">
        <f>+VLOOKUP(A1021,Industria[],2,0)</f>
        <v>Sociedad</v>
      </c>
      <c r="C1021" s="12">
        <f>+C912</f>
        <v>2201</v>
      </c>
      <c r="D1021" s="8" t="str">
        <f>+VLOOKUP(C1021,Sector[[Id_sector]:[Codigo]],3,0)</f>
        <v>Delincuencia y aplicación de la ley</v>
      </c>
      <c r="E1021" s="12">
        <f t="shared" si="132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33"/>
        <v>220115032</v>
      </c>
      <c r="H1021" s="7">
        <v>32</v>
      </c>
      <c r="I1021" s="8" t="s">
        <v>1396</v>
      </c>
      <c r="J1021" s="37" t="str">
        <f>+Categorias[[#This Row],[Categoría]]&amp;"-"&amp;Categorias[[#This Row],[Id_categoría]]</f>
        <v>Riña Pública-220115032</v>
      </c>
      <c r="K1021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21" s="9" t="str">
        <f t="shared" si="130"/>
        <v>220115032riña_publica</v>
      </c>
      <c r="M1021" s="39" t="str">
        <f t="shared" si="131"/>
        <v>INSERT INTO categoria VALUES (220115032,'Riña Pública','Riña Pública-220115032','Riña Pública-220115032 | Prod: Delitos-220115 | Sector: Delincuencia | Industria: SOCIEDAD - 22',220115);</v>
      </c>
    </row>
    <row r="1022" spans="1:13" ht="40.799999999999997" x14ac:dyDescent="0.3">
      <c r="A1022" s="12">
        <f>+A912</f>
        <v>22</v>
      </c>
      <c r="B1022" s="8" t="str">
        <f>+VLOOKUP(A1022,Industria[],2,0)</f>
        <v>Sociedad</v>
      </c>
      <c r="C1022" s="12">
        <f>+C912</f>
        <v>2201</v>
      </c>
      <c r="D1022" s="8" t="str">
        <f>+VLOOKUP(C1022,Sector[[Id_sector]:[Codigo]],3,0)</f>
        <v>Delincuencia y aplicación de la ley</v>
      </c>
      <c r="E1022" s="12">
        <f t="shared" si="132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33"/>
        <v>220115033</v>
      </c>
      <c r="H1022" s="7">
        <v>33</v>
      </c>
      <c r="I1022" s="8" t="s">
        <v>1397</v>
      </c>
      <c r="J1022" s="37" t="str">
        <f>+Categorias[[#This Row],[Categoría]]&amp;"-"&amp;Categorias[[#This Row],[Id_categoría]]</f>
        <v>Ultraje Público A Las Buenas Costumbres-220115033</v>
      </c>
      <c r="K1022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22" s="9" t="str">
        <f t="shared" si="130"/>
        <v>220115033ultraje_publico_a_las_buenas_costumbres</v>
      </c>
      <c r="M1022" s="39" t="str">
        <f t="shared" si="131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23" spans="1:13" ht="51" x14ac:dyDescent="0.3">
      <c r="A1023" s="12">
        <f>+A912</f>
        <v>22</v>
      </c>
      <c r="B1023" s="8" t="str">
        <f>+VLOOKUP(A1023,Industria[],2,0)</f>
        <v>Sociedad</v>
      </c>
      <c r="C1023" s="12">
        <f>+C912</f>
        <v>2201</v>
      </c>
      <c r="D1023" s="8" t="str">
        <f>+VLOOKUP(C1023,Sector[[Id_sector]:[Codigo]],3,0)</f>
        <v>Delincuencia y aplicación de la ley</v>
      </c>
      <c r="E1023" s="12">
        <f t="shared" si="132"/>
        <v>220115</v>
      </c>
      <c r="F1023" s="8" t="str">
        <f>+VLOOKUP(E1023,Productos[[Id_producto]:[Codigo]],3,0)</f>
        <v>Delitos Contra el Orden Público, Funcionarios o Agentes del Estado</v>
      </c>
      <c r="G1023" s="13">
        <f t="shared" si="133"/>
        <v>220115034</v>
      </c>
      <c r="H1023" s="7">
        <v>34</v>
      </c>
      <c r="I1023" s="8" t="s">
        <v>1398</v>
      </c>
      <c r="J1023" s="37" t="str">
        <f>+Categorias[[#This Row],[Categoría]]&amp;"-"&amp;Categorias[[#This Row],[Id_categoría]]</f>
        <v>Uso De Uniforme O Insignias De FF.AA. O Carabineros De Chile-220115034</v>
      </c>
      <c r="K1023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23" s="9" t="str">
        <f t="shared" si="130"/>
        <v>220115034uso_de_uniforme_o_insignias_de_ff.aa._o_carabineros_de_chile</v>
      </c>
      <c r="M1023" s="39" t="str">
        <f t="shared" si="131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24" spans="1:13" ht="40.799999999999997" x14ac:dyDescent="0.3">
      <c r="A1024" s="12">
        <f>+A912</f>
        <v>22</v>
      </c>
      <c r="B1024" s="8" t="str">
        <f>+VLOOKUP(A1024,Industria[],2,0)</f>
        <v>Sociedad</v>
      </c>
      <c r="C1024" s="12">
        <f>+C912</f>
        <v>2201</v>
      </c>
      <c r="D1024" s="8" t="str">
        <f>+VLOOKUP(C1024,Sector[[Id_sector]:[Codigo]],3,0)</f>
        <v>Delincuencia y aplicación de la ley</v>
      </c>
      <c r="E1024" s="12">
        <f t="shared" si="132"/>
        <v>220115</v>
      </c>
      <c r="F1024" s="8" t="str">
        <f>+VLOOKUP(E1024,Productos[[Id_producto]:[Codigo]],3,0)</f>
        <v>Delitos Contra el Orden Público, Funcionarios o Agentes del Estado</v>
      </c>
      <c r="G1024" s="13">
        <f t="shared" si="133"/>
        <v>220115035</v>
      </c>
      <c r="H1024" s="7">
        <v>35</v>
      </c>
      <c r="I1024" s="8" t="s">
        <v>1399</v>
      </c>
      <c r="J1024" s="37" t="str">
        <f>+Categorias[[#This Row],[Categoría]]&amp;"-"&amp;Categorias[[#This Row],[Id_categoría]]</f>
        <v>Violencia En Los Estadios-220115035</v>
      </c>
      <c r="K1024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24" s="9" t="str">
        <f t="shared" si="130"/>
        <v>220115035violencia_en_los_estadios</v>
      </c>
      <c r="M1024" s="39" t="str">
        <f t="shared" si="131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25" spans="1:13" ht="40.799999999999997" x14ac:dyDescent="0.3">
      <c r="A1025" s="12">
        <f>+A912</f>
        <v>22</v>
      </c>
      <c r="B1025" s="8" t="str">
        <f>+VLOOKUP(A1025,Industria[],2,0)</f>
        <v>Sociedad</v>
      </c>
      <c r="C1025" s="12">
        <f>+C912</f>
        <v>2201</v>
      </c>
      <c r="D1025" s="8" t="str">
        <f>+VLOOKUP(C1025,Sector[[Id_sector]:[Codigo]],3,0)</f>
        <v>Delincuencia y aplicación de la ley</v>
      </c>
      <c r="E1025" s="12">
        <f t="shared" si="132"/>
        <v>220115</v>
      </c>
      <c r="F1025" s="8" t="str">
        <f>+VLOOKUP(E1025,Productos[[Id_producto]:[Codigo]],3,0)</f>
        <v>Delitos Contra el Orden Público, Funcionarios o Agentes del Estado</v>
      </c>
      <c r="G1025" s="13">
        <f t="shared" si="133"/>
        <v>220115036</v>
      </c>
      <c r="H1025" s="7">
        <v>36</v>
      </c>
      <c r="I1025" s="8" t="s">
        <v>1400</v>
      </c>
      <c r="J1025" s="37" t="str">
        <f>+Categorias[[#This Row],[Categoría]]&amp;"-"&amp;Categorias[[#This Row],[Id_categoría]]</f>
        <v>Colocación Bomba Artefacto-220115036</v>
      </c>
      <c r="K1025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25" s="9" t="str">
        <f t="shared" si="130"/>
        <v>220115036colocacion_bomba_artefacto</v>
      </c>
      <c r="M1025" s="39" t="str">
        <f t="shared" si="131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26" spans="1:13" ht="51" x14ac:dyDescent="0.3">
      <c r="A1026" s="12">
        <f>+A912</f>
        <v>22</v>
      </c>
      <c r="B1026" s="8" t="str">
        <f>+VLOOKUP(A1026,Industria[],2,0)</f>
        <v>Sociedad</v>
      </c>
      <c r="C1026" s="12">
        <f>+C912</f>
        <v>2201</v>
      </c>
      <c r="D1026" s="8" t="str">
        <f>+VLOOKUP(C1026,Sector[[Id_sector]:[Codigo]],3,0)</f>
        <v>Delincuencia y aplicación de la ley</v>
      </c>
      <c r="E1026" s="12">
        <f t="shared" si="132"/>
        <v>220115</v>
      </c>
      <c r="F1026" s="8" t="str">
        <f>+VLOOKUP(E1026,Productos[[Id_producto]:[Codigo]],3,0)</f>
        <v>Delitos Contra el Orden Público, Funcionarios o Agentes del Estado</v>
      </c>
      <c r="G1026" s="13">
        <f t="shared" si="133"/>
        <v>220115037</v>
      </c>
      <c r="H1026" s="7">
        <v>37</v>
      </c>
      <c r="I1026" s="8" t="s">
        <v>1401</v>
      </c>
      <c r="J1026" s="37" t="str">
        <f>+Categorias[[#This Row],[Categoría]]&amp;"-"&amp;Categorias[[#This Row],[Id_categoría]]</f>
        <v>Impedir Ejercicio De Funciones A Inspectores Municipales-220115037</v>
      </c>
      <c r="K1026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26" s="9" t="str">
        <f t="shared" si="130"/>
        <v>220115037impedir_ejercicio_de_funciones_a_inspectores_municipales</v>
      </c>
      <c r="M1026" s="39" t="str">
        <f t="shared" si="131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27" spans="1:13" ht="51" x14ac:dyDescent="0.3">
      <c r="A1027" s="12">
        <f>+A912</f>
        <v>22</v>
      </c>
      <c r="B1027" s="8" t="str">
        <f>+VLOOKUP(A1027,Industria[],2,0)</f>
        <v>Sociedad</v>
      </c>
      <c r="C1027" s="12">
        <f>+C912</f>
        <v>2201</v>
      </c>
      <c r="D1027" s="8" t="str">
        <f>+VLOOKUP(C1027,Sector[[Id_sector]:[Codigo]],3,0)</f>
        <v>Delincuencia y aplicación de la ley</v>
      </c>
      <c r="E1027" s="12">
        <f t="shared" si="132"/>
        <v>220115</v>
      </c>
      <c r="F1027" s="8" t="str">
        <f>+VLOOKUP(E1027,Productos[[Id_producto]:[Codigo]],3,0)</f>
        <v>Delitos Contra el Orden Público, Funcionarios o Agentes del Estado</v>
      </c>
      <c r="G1027" s="13">
        <f t="shared" si="133"/>
        <v>220115038</v>
      </c>
      <c r="H1027" s="7">
        <v>38</v>
      </c>
      <c r="I1027" s="8" t="s">
        <v>1402</v>
      </c>
      <c r="J1027" s="37" t="str">
        <f>+Categorias[[#This Row],[Categoría]]&amp;"-"&amp;Categorias[[#This Row],[Id_categoría]]</f>
        <v>Ultraje Público Buenas Costumbres Por Medio Comunicación Social-220115038</v>
      </c>
      <c r="K1027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27" s="9" t="str">
        <f t="shared" si="130"/>
        <v>220115038ultraje_publico_buenas_costumbres_por_medio_comunicacion_social</v>
      </c>
      <c r="M1027" s="39" t="str">
        <f t="shared" si="131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28" spans="1:13" ht="40.799999999999997" x14ac:dyDescent="0.3">
      <c r="A1028" s="12">
        <f>+A912</f>
        <v>22</v>
      </c>
      <c r="B1028" s="8" t="str">
        <f>+VLOOKUP(A1028,Industria[],2,0)</f>
        <v>Sociedad</v>
      </c>
      <c r="C1028" s="12">
        <f>+C912</f>
        <v>2201</v>
      </c>
      <c r="D1028" s="8" t="str">
        <f>+VLOOKUP(C1028,Sector[[Id_sector]:[Codigo]],3,0)</f>
        <v>Delincuencia y aplicación de la ley</v>
      </c>
      <c r="E1028" s="12">
        <f t="shared" si="132"/>
        <v>220115</v>
      </c>
      <c r="F1028" s="8" t="str">
        <f>+VLOOKUP(E1028,Productos[[Id_producto]:[Codigo]],3,0)</f>
        <v>Delitos Contra el Orden Público, Funcionarios o Agentes del Estado</v>
      </c>
      <c r="G1028" s="13">
        <f t="shared" si="133"/>
        <v>220115039</v>
      </c>
      <c r="H1028" s="7">
        <v>39</v>
      </c>
      <c r="I1028" s="8" t="s">
        <v>1403</v>
      </c>
      <c r="J1028" s="37" t="str">
        <f>+Categorias[[#This Row],[Categoría]]&amp;"-"&amp;Categorias[[#This Row],[Id_categoría]]</f>
        <v>Atentado Explosivo O Incendiario-220115039</v>
      </c>
      <c r="K1028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28" s="9" t="str">
        <f t="shared" si="130"/>
        <v>220115039atentado_explosivo_o_incendiario</v>
      </c>
      <c r="M1028" s="39" t="str">
        <f t="shared" si="131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29" spans="1:13" ht="51" x14ac:dyDescent="0.3">
      <c r="A1029" s="12">
        <f>+A912</f>
        <v>22</v>
      </c>
      <c r="B1029" s="8" t="str">
        <f>+VLOOKUP(A1029,Industria[],2,0)</f>
        <v>Sociedad</v>
      </c>
      <c r="C1029" s="12">
        <f>+C912</f>
        <v>2201</v>
      </c>
      <c r="D1029" s="8" t="str">
        <f>+VLOOKUP(C1029,Sector[[Id_sector]:[Codigo]],3,0)</f>
        <v>Delincuencia y aplicación de la ley</v>
      </c>
      <c r="E1029" s="12">
        <f t="shared" si="132"/>
        <v>220115</v>
      </c>
      <c r="F1029" s="8" t="str">
        <f>+VLOOKUP(E1029,Productos[[Id_producto]:[Codigo]],3,0)</f>
        <v>Delitos Contra el Orden Público, Funcionarios o Agentes del Estado</v>
      </c>
      <c r="G1029" s="13">
        <f t="shared" si="133"/>
        <v>220115040</v>
      </c>
      <c r="H1029" s="7">
        <v>40</v>
      </c>
      <c r="I1029" s="8" t="s">
        <v>1404</v>
      </c>
      <c r="J1029" s="37" t="str">
        <f>+Categorias[[#This Row],[Categoría]]&amp;"-"&amp;Categorias[[#This Row],[Id_categoría]]</f>
        <v>Maltrato Obra A Fiscales O Defensores En Desempeño Funciones-220115040</v>
      </c>
      <c r="K1029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29" s="9" t="str">
        <f t="shared" si="130"/>
        <v>220115040maltrato_obra_a_fiscales_o_defensores_en_desempeño_funciones</v>
      </c>
      <c r="M1029" s="39" t="str">
        <f t="shared" si="131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30" spans="1:13" ht="40.799999999999997" x14ac:dyDescent="0.3">
      <c r="A1030" s="12">
        <f>+A912</f>
        <v>22</v>
      </c>
      <c r="B1030" s="8" t="str">
        <f>+VLOOKUP(A1030,Industria[],2,0)</f>
        <v>Sociedad</v>
      </c>
      <c r="C1030" s="12">
        <f>+C912</f>
        <v>2201</v>
      </c>
      <c r="D1030" s="8" t="str">
        <f>+VLOOKUP(C1030,Sector[[Id_sector]:[Codigo]],3,0)</f>
        <v>Delincuencia y aplicación de la ley</v>
      </c>
      <c r="E1030" s="12">
        <f t="shared" si="132"/>
        <v>220115</v>
      </c>
      <c r="F1030" s="8" t="str">
        <f>+VLOOKUP(E1030,Productos[[Id_producto]:[Codigo]],3,0)</f>
        <v>Delitos Contra el Orden Público, Funcionarios o Agentes del Estado</v>
      </c>
      <c r="G1030" s="13">
        <f t="shared" si="133"/>
        <v>220115041</v>
      </c>
      <c r="H1030" s="7">
        <v>41</v>
      </c>
      <c r="I1030" s="8" t="s">
        <v>1405</v>
      </c>
      <c r="J1030" s="37" t="str">
        <f>+Categorias[[#This Row],[Categoría]]&amp;"-"&amp;Categorias[[#This Row],[Id_categoría]]</f>
        <v>Dirigir Reuniones Tumultuosas-220115041</v>
      </c>
      <c r="K1030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30" s="9" t="str">
        <f t="shared" si="130"/>
        <v>220115041dirigir_reuniones_tumultuosas</v>
      </c>
      <c r="M1030" s="39" t="str">
        <f t="shared" si="131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31" spans="1:13" ht="51" x14ac:dyDescent="0.3">
      <c r="A1031" s="12">
        <f>+A912</f>
        <v>22</v>
      </c>
      <c r="B1031" s="8" t="str">
        <f>+VLOOKUP(A1031,Industria[],2,0)</f>
        <v>Sociedad</v>
      </c>
      <c r="C1031" s="12">
        <f>+C912</f>
        <v>2201</v>
      </c>
      <c r="D1031" s="8" t="str">
        <f>+VLOOKUP(C1031,Sector[[Id_sector]:[Codigo]],3,0)</f>
        <v>Delincuencia y aplicación de la ley</v>
      </c>
      <c r="E1031" s="12">
        <f t="shared" si="132"/>
        <v>220115</v>
      </c>
      <c r="F1031" s="8" t="str">
        <f>+VLOOKUP(E1031,Productos[[Id_producto]:[Codigo]],3,0)</f>
        <v>Delitos Contra el Orden Público, Funcionarios o Agentes del Estado</v>
      </c>
      <c r="G1031" s="13">
        <f t="shared" si="133"/>
        <v>220115042</v>
      </c>
      <c r="H1031" s="7">
        <v>42</v>
      </c>
      <c r="I1031" s="8" t="s">
        <v>1406</v>
      </c>
      <c r="J1031" s="37" t="str">
        <f>+Categorias[[#This Row],[Categoría]]&amp;"-"&amp;Categorias[[#This Row],[Id_categoría]]</f>
        <v>Ganado Que Entra A Predio Ajeno Causando Daños-220115042</v>
      </c>
      <c r="K1031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31" s="9" t="str">
        <f t="shared" si="130"/>
        <v>220115042ganado_que_entra_a_predio_ajeno_causando_daños</v>
      </c>
      <c r="M1031" s="39" t="str">
        <f t="shared" si="131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32" spans="1:13" ht="51" x14ac:dyDescent="0.3">
      <c r="A1032" s="12">
        <f>+A912</f>
        <v>22</v>
      </c>
      <c r="B1032" s="8" t="str">
        <f>+VLOOKUP(A1032,Industria[],2,0)</f>
        <v>Sociedad</v>
      </c>
      <c r="C1032" s="12">
        <f>+C912</f>
        <v>2201</v>
      </c>
      <c r="D1032" s="8" t="str">
        <f>+VLOOKUP(C1032,Sector[[Id_sector]:[Codigo]],3,0)</f>
        <v>Delincuencia y aplicación de la ley</v>
      </c>
      <c r="E1032" s="12">
        <f t="shared" si="132"/>
        <v>220115</v>
      </c>
      <c r="F1032" s="8" t="str">
        <f>+VLOOKUP(E1032,Productos[[Id_producto]:[Codigo]],3,0)</f>
        <v>Delitos Contra el Orden Público, Funcionarios o Agentes del Estado</v>
      </c>
      <c r="G1032" s="13">
        <f t="shared" si="133"/>
        <v>220115043</v>
      </c>
      <c r="H1032" s="7">
        <v>43</v>
      </c>
      <c r="I1032" s="8" t="s">
        <v>1407</v>
      </c>
      <c r="J1032" s="37" t="str">
        <f>+Categorias[[#This Row],[Categoría]]&amp;"-"&amp;Categorias[[#This Row],[Id_categoría]]</f>
        <v>Crímenes Y Simples Delitos c/Soberanía Nacional Y Seguridad Del Estado-220115043</v>
      </c>
      <c r="K1032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32" s="9" t="str">
        <f t="shared" si="130"/>
        <v>220115043crimenes_y_simples_delitos_c/soberania_nacional_y_seguridad_del_estado</v>
      </c>
      <c r="M1032" s="39" t="str">
        <f t="shared" si="131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33" spans="1:13" ht="40.799999999999997" x14ac:dyDescent="0.3">
      <c r="A1033" s="12">
        <f>+A912</f>
        <v>22</v>
      </c>
      <c r="B1033" s="8" t="str">
        <f>+VLOOKUP(A1033,Industria[],2,0)</f>
        <v>Sociedad</v>
      </c>
      <c r="C1033" s="12">
        <f>+C912</f>
        <v>2201</v>
      </c>
      <c r="D1033" s="8" t="str">
        <f>+VLOOKUP(C1033,Sector[[Id_sector]:[Codigo]],3,0)</f>
        <v>Delincuencia y aplicación de la ley</v>
      </c>
      <c r="E1033" s="12">
        <f t="shared" si="132"/>
        <v>220115</v>
      </c>
      <c r="F1033" s="8" t="str">
        <f>+VLOOKUP(E1033,Productos[[Id_producto]:[Codigo]],3,0)</f>
        <v>Delitos Contra el Orden Público, Funcionarios o Agentes del Estado</v>
      </c>
      <c r="G1033" s="13">
        <f t="shared" si="133"/>
        <v>220115044</v>
      </c>
      <c r="H1033" s="7">
        <v>44</v>
      </c>
      <c r="I1033" s="8" t="s">
        <v>1408</v>
      </c>
      <c r="J1033" s="37" t="str">
        <f>+Categorias[[#This Row],[Categoría]]&amp;"-"&amp;Categorias[[#This Row],[Id_categoría]]</f>
        <v>Lesionar O Amenazar Fiscalizador Transporte-220115044</v>
      </c>
      <c r="K1033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33" s="9" t="str">
        <f t="shared" si="130"/>
        <v>220115044lesionar_o_amenazar_fiscalizador_transporte</v>
      </c>
      <c r="M1033" s="39" t="str">
        <f t="shared" si="131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34" spans="1:13" ht="51" x14ac:dyDescent="0.3">
      <c r="A1034" s="12">
        <f>+A912</f>
        <v>22</v>
      </c>
      <c r="B1034" s="8" t="str">
        <f>+VLOOKUP(A1034,Industria[],2,0)</f>
        <v>Sociedad</v>
      </c>
      <c r="C1034" s="12">
        <f>+C912</f>
        <v>2201</v>
      </c>
      <c r="D1034" s="8" t="str">
        <f>+VLOOKUP(C1034,Sector[[Id_sector]:[Codigo]],3,0)</f>
        <v>Delincuencia y aplicación de la ley</v>
      </c>
      <c r="E1034" s="12">
        <f t="shared" si="132"/>
        <v>220115</v>
      </c>
      <c r="F1034" s="8" t="str">
        <f>+VLOOKUP(E1034,Productos[[Id_producto]:[Codigo]],3,0)</f>
        <v>Delitos Contra el Orden Público, Funcionarios o Agentes del Estado</v>
      </c>
      <c r="G1034" s="13">
        <f t="shared" si="133"/>
        <v>220115045</v>
      </c>
      <c r="H1034" s="7">
        <v>45</v>
      </c>
      <c r="I1034" s="8" t="s">
        <v>1409</v>
      </c>
      <c r="J1034" s="37" t="str">
        <f>+Categorias[[#This Row],[Categoría]]&amp;"-"&amp;Categorias[[#This Row],[Id_categoría]]</f>
        <v>Apoderamiento O Atentado Al Transporte Público-220115045</v>
      </c>
      <c r="K1034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34" s="9" t="str">
        <f t="shared" si="130"/>
        <v>220115045apoderamiento_o_atentado_al_transporte_publico</v>
      </c>
      <c r="M1034" s="39" t="str">
        <f t="shared" si="131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35" spans="1:13" ht="51" x14ac:dyDescent="0.3">
      <c r="A1035" s="12">
        <f>+A912</f>
        <v>22</v>
      </c>
      <c r="B1035" s="8" t="str">
        <f>+VLOOKUP(A1035,Industria[],2,0)</f>
        <v>Sociedad</v>
      </c>
      <c r="C1035" s="12">
        <f>+C912</f>
        <v>2201</v>
      </c>
      <c r="D1035" s="8" t="str">
        <f>+VLOOKUP(C1035,Sector[[Id_sector]:[Codigo]],3,0)</f>
        <v>Delincuencia y aplicación de la ley</v>
      </c>
      <c r="E1035" s="12">
        <f t="shared" si="132"/>
        <v>220115</v>
      </c>
      <c r="F1035" s="8" t="str">
        <f>+VLOOKUP(E1035,Productos[[Id_producto]:[Codigo]],3,0)</f>
        <v>Delitos Contra el Orden Público, Funcionarios o Agentes del Estado</v>
      </c>
      <c r="G1035" s="13">
        <f t="shared" si="133"/>
        <v>220115046</v>
      </c>
      <c r="H1035" s="7">
        <v>46</v>
      </c>
      <c r="I1035" s="8" t="s">
        <v>1410</v>
      </c>
      <c r="J1035" s="37" t="str">
        <f>+Categorias[[#This Row],[Categoría]]&amp;"-"&amp;Categorias[[#This Row],[Id_categoría]]</f>
        <v>Inutilización De Dispositivos De Monitoreo Telemático-220115046</v>
      </c>
      <c r="K1035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35" s="9" t="str">
        <f t="shared" si="130"/>
        <v>220115046inutilizacion_de_dispositivos_de_monitoreo_telematico</v>
      </c>
      <c r="M1035" s="39" t="str">
        <f t="shared" si="131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36" spans="1:13" ht="51" x14ac:dyDescent="0.3">
      <c r="A1036" s="12">
        <f>+A912</f>
        <v>22</v>
      </c>
      <c r="B1036" s="8" t="str">
        <f>+VLOOKUP(A1036,Industria[],2,0)</f>
        <v>Sociedad</v>
      </c>
      <c r="C1036" s="12">
        <f>+C912</f>
        <v>2201</v>
      </c>
      <c r="D1036" s="8" t="str">
        <f>+VLOOKUP(C1036,Sector[[Id_sector]:[Codigo]],3,0)</f>
        <v>Delincuencia y aplicación de la ley</v>
      </c>
      <c r="E1036" s="12">
        <f t="shared" si="132"/>
        <v>220116</v>
      </c>
      <c r="F1036" s="8" t="str">
        <f>+VLOOKUP(E1036,Productos[[Id_producto]:[Codigo]],3,0)</f>
        <v>Delitos Contra la Intimidad y la Libertad</v>
      </c>
      <c r="G1036" s="13">
        <f t="shared" si="133"/>
        <v>220116001</v>
      </c>
      <c r="H1036" s="7">
        <v>1</v>
      </c>
      <c r="I1036" s="8" t="s">
        <v>1411</v>
      </c>
      <c r="J1036" s="37" t="str">
        <f>+Categorias[[#This Row],[Categoría]]&amp;"-"&amp;Categorias[[#This Row],[Id_categoría]]</f>
        <v>Amenazas Condicionales Contra Personas Y Propiedades-220116001</v>
      </c>
      <c r="K1036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36" s="9" t="str">
        <f t="shared" si="130"/>
        <v>220116001amenazas_condicionales_contra_personas_y_propiedades</v>
      </c>
      <c r="M1036" s="39" t="str">
        <f t="shared" si="131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37" spans="1:13" ht="51" x14ac:dyDescent="0.3">
      <c r="A1037" s="12">
        <f>+A912</f>
        <v>22</v>
      </c>
      <c r="B1037" s="8" t="str">
        <f>+VLOOKUP(A1037,Industria[],2,0)</f>
        <v>Sociedad</v>
      </c>
      <c r="C1037" s="12">
        <f>+C912</f>
        <v>2201</v>
      </c>
      <c r="D1037" s="8" t="str">
        <f>+VLOOKUP(C1037,Sector[[Id_sector]:[Codigo]],3,0)</f>
        <v>Delincuencia y aplicación de la ley</v>
      </c>
      <c r="E1037" s="12">
        <f t="shared" si="132"/>
        <v>220116</v>
      </c>
      <c r="F1037" s="8" t="str">
        <f>+VLOOKUP(E1037,Productos[[Id_producto]:[Codigo]],3,0)</f>
        <v>Delitos Contra la Intimidad y la Libertad</v>
      </c>
      <c r="G1037" s="13">
        <f t="shared" si="133"/>
        <v>220116002</v>
      </c>
      <c r="H1037" s="7">
        <v>2</v>
      </c>
      <c r="I1037" s="8" t="s">
        <v>1412</v>
      </c>
      <c r="J1037" s="37" t="str">
        <f>+Categorias[[#This Row],[Categoría]]&amp;"-"&amp;Categorias[[#This Row],[Id_categoría]]</f>
        <v>Amenazas De Atentados Contra Personas Y Propiedades-220116002</v>
      </c>
      <c r="K1037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37" s="9" t="str">
        <f t="shared" ref="L1037:L1100" si="134">+SUBSTITUTE(G1037&amp;LOWER(SUBSTITUTE( SUBSTITUTE( SUBSTITUTE( SUBSTITUTE( SUBSTITUTE( SUBSTITUTE( SUBSTITUTE( SUBSTITUTE( SUBSTITUTE( SUBSTITUTE(I1037, "á", "a"), "é", "e"), "í", "i"), "ó", "o"), "ú", "u"), "Á", "A"), "É", "E"), "Í", "I"), "Ó", "O"), "Ú", "U"))," ","_")</f>
        <v>220116002amenazas_de_atentados_contra_personas_y_propiedades</v>
      </c>
      <c r="M1037" s="39" t="str">
        <f t="shared" ref="M1037:M1100" si="135">+"INSERT INTO categoria VALUES ("&amp;G1037&amp;",'"&amp;I1037&amp;"','"&amp;J1037&amp;"','"&amp;K1037&amp;"',"&amp;E1037&amp;");"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38" spans="1:13" ht="51" x14ac:dyDescent="0.3">
      <c r="A1038" s="12">
        <f>+A912</f>
        <v>22</v>
      </c>
      <c r="B1038" s="8" t="str">
        <f>+VLOOKUP(A1038,Industria[],2,0)</f>
        <v>Sociedad</v>
      </c>
      <c r="C1038" s="12">
        <f>+C912</f>
        <v>2201</v>
      </c>
      <c r="D1038" s="8" t="str">
        <f>+VLOOKUP(C1038,Sector[[Id_sector]:[Codigo]],3,0)</f>
        <v>Delincuencia y aplicación de la ley</v>
      </c>
      <c r="E1038" s="12">
        <f t="shared" ref="E1038:E1101" si="136">+IF(H1038=1,E1037+1,E1037)</f>
        <v>220116</v>
      </c>
      <c r="F1038" s="8" t="str">
        <f>+VLOOKUP(E1038,Productos[[Id_producto]:[Codigo]],3,0)</f>
        <v>Delitos Contra la Intimidad y la Libertad</v>
      </c>
      <c r="G1038" s="13">
        <f t="shared" si="133"/>
        <v>220116003</v>
      </c>
      <c r="H1038" s="7">
        <v>3</v>
      </c>
      <c r="I1038" s="8" t="s">
        <v>1413</v>
      </c>
      <c r="J1038" s="37" t="str">
        <f>+Categorias[[#This Row],[Categoría]]&amp;"-"&amp;Categorias[[#This Row],[Id_categoría]]</f>
        <v>Amenazas Simples Contra Personas Y Propiedades-220116003</v>
      </c>
      <c r="K1038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38" s="9" t="str">
        <f t="shared" si="134"/>
        <v>220116003amenazas_simples_contra_personas_y_propiedades</v>
      </c>
      <c r="M1038" s="39" t="str">
        <f t="shared" si="135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39" spans="1:13" ht="51" x14ac:dyDescent="0.3">
      <c r="A1039" s="12">
        <f>+A912</f>
        <v>22</v>
      </c>
      <c r="B1039" s="8" t="str">
        <f>+VLOOKUP(A1039,Industria[],2,0)</f>
        <v>Sociedad</v>
      </c>
      <c r="C1039" s="12">
        <f>+C912</f>
        <v>2201</v>
      </c>
      <c r="D1039" s="8" t="str">
        <f>+VLOOKUP(C1039,Sector[[Id_sector]:[Codigo]],3,0)</f>
        <v>Delincuencia y aplicación de la ley</v>
      </c>
      <c r="E1039" s="12">
        <f t="shared" si="136"/>
        <v>220116</v>
      </c>
      <c r="F1039" s="8" t="str">
        <f>+VLOOKUP(E1039,Productos[[Id_producto]:[Codigo]],3,0)</f>
        <v>Delitos Contra la Intimidad y la Libertad</v>
      </c>
      <c r="G1039" s="13">
        <f t="shared" si="133"/>
        <v>220116004</v>
      </c>
      <c r="H1039" s="7">
        <v>4</v>
      </c>
      <c r="I1039" s="8" t="s">
        <v>1414</v>
      </c>
      <c r="J1039" s="37" t="str">
        <f>+Categorias[[#This Row],[Categoría]]&amp;"-"&amp;Categorias[[#This Row],[Id_categoría]]</f>
        <v>Apertura, Registro O Interceptación De Correspondencia-220116004</v>
      </c>
      <c r="K1039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39" s="9" t="str">
        <f t="shared" si="134"/>
        <v>220116004apertura,_registro_o_interceptacion_de_correspondencia</v>
      </c>
      <c r="M1039" s="39" t="str">
        <f t="shared" si="135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40" spans="1:13" ht="51" x14ac:dyDescent="0.3">
      <c r="A1040" s="12">
        <f>+A912</f>
        <v>22</v>
      </c>
      <c r="B1040" s="8" t="str">
        <f>+VLOOKUP(A1040,Industria[],2,0)</f>
        <v>Sociedad</v>
      </c>
      <c r="C1040" s="12">
        <f>+C912</f>
        <v>2201</v>
      </c>
      <c r="D1040" s="8" t="str">
        <f>+VLOOKUP(C1040,Sector[[Id_sector]:[Codigo]],3,0)</f>
        <v>Delincuencia y aplicación de la ley</v>
      </c>
      <c r="E1040" s="12">
        <f t="shared" si="136"/>
        <v>220116</v>
      </c>
      <c r="F1040" s="8" t="str">
        <f>+VLOOKUP(E1040,Productos[[Id_producto]:[Codigo]],3,0)</f>
        <v>Delitos Contra la Intimidad y la Libertad</v>
      </c>
      <c r="G1040" s="13">
        <f t="shared" si="133"/>
        <v>220116005</v>
      </c>
      <c r="H1040" s="7">
        <v>5</v>
      </c>
      <c r="I1040" s="8" t="s">
        <v>1415</v>
      </c>
      <c r="J1040" s="37" t="str">
        <f>+Categorias[[#This Row],[Categoría]]&amp;"-"&amp;Categorias[[#This Row],[Id_categoría]]</f>
        <v>Delitos Contra La Vida Y La Privacidad De Las Conversaciones-220116005</v>
      </c>
      <c r="K1040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40" s="9" t="str">
        <f t="shared" si="134"/>
        <v>220116005delitos_contra_la_vida_y_la_privacidad_de_las_conversaciones</v>
      </c>
      <c r="M1040" s="39" t="str">
        <f t="shared" si="135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41" spans="1:13" ht="30.6" x14ac:dyDescent="0.3">
      <c r="A1041" s="12">
        <f>+A912</f>
        <v>22</v>
      </c>
      <c r="B1041" s="8" t="str">
        <f>+VLOOKUP(A1041,Industria[],2,0)</f>
        <v>Sociedad</v>
      </c>
      <c r="C1041" s="12">
        <f>+C912</f>
        <v>2201</v>
      </c>
      <c r="D1041" s="8" t="str">
        <f>+VLOOKUP(C1041,Sector[[Id_sector]:[Codigo]],3,0)</f>
        <v>Delincuencia y aplicación de la ley</v>
      </c>
      <c r="E1041" s="12">
        <f t="shared" si="136"/>
        <v>220116</v>
      </c>
      <c r="F1041" s="8" t="str">
        <f>+VLOOKUP(E1041,Productos[[Id_producto]:[Codigo]],3,0)</f>
        <v>Delitos Contra la Intimidad y la Libertad</v>
      </c>
      <c r="G1041" s="13">
        <f t="shared" ref="G1041:G1104" si="137">+E1041*1000+H1041</f>
        <v>220116006</v>
      </c>
      <c r="H1041" s="7">
        <v>6</v>
      </c>
      <c r="I1041" s="8" t="s">
        <v>1416</v>
      </c>
      <c r="J1041" s="37" t="str">
        <f>+Categorias[[#This Row],[Categoría]]&amp;"-"&amp;Categorias[[#This Row],[Id_categoría]]</f>
        <v>Extorsión-220116006</v>
      </c>
      <c r="K1041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41" s="9" t="str">
        <f t="shared" si="134"/>
        <v>220116006extorsion</v>
      </c>
      <c r="M1041" s="39" t="str">
        <f t="shared" si="135"/>
        <v>INSERT INTO categoria VALUES (220116006,'Extorsión','Extorsión-220116006','Extorsión-220116006 | Prod: Delitos-220116 | Sector: Delincuencia | Industria: SOCIEDAD - 22',220116);</v>
      </c>
    </row>
    <row r="1042" spans="1:13" ht="40.799999999999997" x14ac:dyDescent="0.3">
      <c r="A1042" s="12">
        <f>+A912</f>
        <v>22</v>
      </c>
      <c r="B1042" s="8" t="str">
        <f>+VLOOKUP(A1042,Industria[],2,0)</f>
        <v>Sociedad</v>
      </c>
      <c r="C1042" s="12">
        <f>+C912</f>
        <v>2201</v>
      </c>
      <c r="D1042" s="8" t="str">
        <f>+VLOOKUP(C1042,Sector[[Id_sector]:[Codigo]],3,0)</f>
        <v>Delincuencia y aplicación de la ley</v>
      </c>
      <c r="E1042" s="12">
        <f t="shared" si="136"/>
        <v>220116</v>
      </c>
      <c r="F1042" s="8" t="str">
        <f>+VLOOKUP(E1042,Productos[[Id_producto]:[Codigo]],3,0)</f>
        <v>Delitos Contra la Intimidad y la Libertad</v>
      </c>
      <c r="G1042" s="13">
        <f t="shared" si="137"/>
        <v>220116007</v>
      </c>
      <c r="H1042" s="7">
        <v>7</v>
      </c>
      <c r="I1042" s="8" t="s">
        <v>1417</v>
      </c>
      <c r="J1042" s="37" t="str">
        <f>+Categorias[[#This Row],[Categoría]]&amp;"-"&amp;Categorias[[#This Row],[Id_categoría]]</f>
        <v>Vigilancia Privada No Autorizada-220116007</v>
      </c>
      <c r="K1042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42" s="9" t="str">
        <f t="shared" si="134"/>
        <v>220116007vigilancia_privada_no_autorizada</v>
      </c>
      <c r="M1042" s="39" t="str">
        <f t="shared" si="135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43" spans="1:13" ht="51" x14ac:dyDescent="0.3">
      <c r="A1043" s="12">
        <f>+A912</f>
        <v>22</v>
      </c>
      <c r="B1043" s="8" t="str">
        <f>+VLOOKUP(A1043,Industria[],2,0)</f>
        <v>Sociedad</v>
      </c>
      <c r="C1043" s="12">
        <f>+C912</f>
        <v>2201</v>
      </c>
      <c r="D1043" s="8" t="str">
        <f>+VLOOKUP(C1043,Sector[[Id_sector]:[Codigo]],3,0)</f>
        <v>Delincuencia y aplicación de la ley</v>
      </c>
      <c r="E1043" s="12">
        <f t="shared" si="136"/>
        <v>220116</v>
      </c>
      <c r="F1043" s="8" t="str">
        <f>+VLOOKUP(E1043,Productos[[Id_producto]:[Codigo]],3,0)</f>
        <v>Delitos Contra la Intimidad y la Libertad</v>
      </c>
      <c r="G1043" s="13">
        <f t="shared" si="137"/>
        <v>220116008</v>
      </c>
      <c r="H1043" s="7">
        <v>8</v>
      </c>
      <c r="I1043" s="8" t="s">
        <v>1418</v>
      </c>
      <c r="J1043" s="37" t="str">
        <f>+Categorias[[#This Row],[Categoría]]&amp;"-"&amp;Categorias[[#This Row],[Id_categoría]]</f>
        <v>Acceso, Divulgacion Y Uso Indebido De Información Génetica.-220116008</v>
      </c>
      <c r="K1043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43" s="9" t="str">
        <f t="shared" si="134"/>
        <v>220116008acceso,_divulgacion_y_uso_indebido_de_informacion_genetica.</v>
      </c>
      <c r="M1043" s="39" t="str">
        <f t="shared" si="135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44" spans="1:13" ht="51" x14ac:dyDescent="0.3">
      <c r="A1044" s="12">
        <f>+A912</f>
        <v>22</v>
      </c>
      <c r="B1044" s="8" t="str">
        <f>+VLOOKUP(A1044,Industria[],2,0)</f>
        <v>Sociedad</v>
      </c>
      <c r="C1044" s="12">
        <f>+C912</f>
        <v>2201</v>
      </c>
      <c r="D1044" s="8" t="str">
        <f>+VLOOKUP(C1044,Sector[[Id_sector]:[Codigo]],3,0)</f>
        <v>Delincuencia y aplicación de la ley</v>
      </c>
      <c r="E1044" s="12">
        <f t="shared" si="136"/>
        <v>220116</v>
      </c>
      <c r="F1044" s="8" t="str">
        <f>+VLOOKUP(E1044,Productos[[Id_producto]:[Codigo]],3,0)</f>
        <v>Delitos Contra la Intimidad y la Libertad</v>
      </c>
      <c r="G1044" s="13">
        <f t="shared" si="137"/>
        <v>220116009</v>
      </c>
      <c r="H1044" s="7">
        <v>9</v>
      </c>
      <c r="I1044" s="8" t="s">
        <v>1419</v>
      </c>
      <c r="J1044" s="37" t="str">
        <f>+Categorias[[#This Row],[Categoría]]&amp;"-"&amp;Categorias[[#This Row],[Id_categoría]]</f>
        <v>Captura, Grabación, Difusión Registro Audiovisuales Partes Íntimas-220116009</v>
      </c>
      <c r="K1044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44" s="9" t="str">
        <f t="shared" si="134"/>
        <v>220116009captura,_grabacion,_difusion_registro_audiovisuales_partes_intimas</v>
      </c>
      <c r="M1044" s="39" t="str">
        <f t="shared" si="135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45" spans="1:13" ht="51" x14ac:dyDescent="0.3">
      <c r="A1045" s="12">
        <f>+A912</f>
        <v>22</v>
      </c>
      <c r="B1045" s="8" t="str">
        <f>+VLOOKUP(A1045,Industria[],2,0)</f>
        <v>Sociedad</v>
      </c>
      <c r="C1045" s="12">
        <f>+C912</f>
        <v>2201</v>
      </c>
      <c r="D1045" s="8" t="str">
        <f>+VLOOKUP(C1045,Sector[[Id_sector]:[Codigo]],3,0)</f>
        <v>Delincuencia y aplicación de la ley</v>
      </c>
      <c r="E1045" s="12">
        <f t="shared" si="136"/>
        <v>220116</v>
      </c>
      <c r="F1045" s="8" t="str">
        <f>+VLOOKUP(E1045,Productos[[Id_producto]:[Codigo]],3,0)</f>
        <v>Delitos Contra la Intimidad y la Libertad</v>
      </c>
      <c r="G1045" s="13">
        <f t="shared" si="137"/>
        <v>220116010</v>
      </c>
      <c r="H1045" s="7">
        <v>10</v>
      </c>
      <c r="I1045" s="8" t="s">
        <v>1420</v>
      </c>
      <c r="J1045" s="37" t="str">
        <f>+Categorias[[#This Row],[Categoría]]&amp;"-"&amp;Categorias[[#This Row],[Id_categoría]]</f>
        <v>Delitos Contra La Libertad Ambulatoria Y El Derecho De Asociación-220116010</v>
      </c>
      <c r="K1045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45" s="9" t="str">
        <f t="shared" si="134"/>
        <v>220116010delitos_contra_la_libertad_ambulatoria_y_el_derecho_de_asociacion</v>
      </c>
      <c r="M1045" s="39" t="str">
        <f t="shared" si="135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46" spans="1:13" ht="51" x14ac:dyDescent="0.3">
      <c r="A1046" s="12">
        <f>+A912</f>
        <v>22</v>
      </c>
      <c r="B1046" s="8" t="str">
        <f>+VLOOKUP(A1046,Industria[],2,0)</f>
        <v>Sociedad</v>
      </c>
      <c r="C1046" s="12">
        <f>+C912</f>
        <v>2201</v>
      </c>
      <c r="D1046" s="8" t="str">
        <f>+VLOOKUP(C1046,Sector[[Id_sector]:[Codigo]],3,0)</f>
        <v>Delincuencia y aplicación de la ley</v>
      </c>
      <c r="E1046" s="12">
        <f t="shared" si="136"/>
        <v>220116</v>
      </c>
      <c r="F1046" s="8" t="str">
        <f>+VLOOKUP(E1046,Productos[[Id_producto]:[Codigo]],3,0)</f>
        <v>Delitos Contra la Intimidad y la Libertad</v>
      </c>
      <c r="G1046" s="13">
        <f t="shared" si="137"/>
        <v>220116011</v>
      </c>
      <c r="H1046" s="7">
        <v>11</v>
      </c>
      <c r="I1046" s="8" t="s">
        <v>1421</v>
      </c>
      <c r="J1046" s="37" t="str">
        <f>+Categorias[[#This Row],[Categoría]]&amp;"-"&amp;Categorias[[#This Row],[Id_categoría]]</f>
        <v>Divulgación Identidad Menores Por Medio Comunicación Social-220116011</v>
      </c>
      <c r="K1046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46" s="9" t="str">
        <f t="shared" si="134"/>
        <v>220116011divulgacion_identidad_menores_por_medio_comunicacion_social</v>
      </c>
      <c r="M1046" s="39" t="str">
        <f t="shared" si="135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47" spans="1:13" ht="40.799999999999997" x14ac:dyDescent="0.3">
      <c r="A1047" s="12">
        <f>+A912</f>
        <v>22</v>
      </c>
      <c r="B1047" s="8" t="str">
        <f>+VLOOKUP(A1047,Industria[],2,0)</f>
        <v>Sociedad</v>
      </c>
      <c r="C1047" s="12">
        <f>+C912</f>
        <v>2201</v>
      </c>
      <c r="D1047" s="8" t="str">
        <f>+VLOOKUP(C1047,Sector[[Id_sector]:[Codigo]],3,0)</f>
        <v>Delincuencia y aplicación de la ley</v>
      </c>
      <c r="E1047" s="12">
        <f t="shared" si="136"/>
        <v>220116</v>
      </c>
      <c r="F1047" s="8" t="str">
        <f>+VLOOKUP(E1047,Productos[[Id_producto]:[Codigo]],3,0)</f>
        <v>Delitos Contra la Intimidad y la Libertad</v>
      </c>
      <c r="G1047" s="13">
        <f t="shared" si="137"/>
        <v>220116012</v>
      </c>
      <c r="H1047" s="7">
        <v>12</v>
      </c>
      <c r="I1047" s="8" t="s">
        <v>1422</v>
      </c>
      <c r="J1047" s="37" t="str">
        <f>+Categorias[[#This Row],[Categoría]]&amp;"-"&amp;Categorias[[#This Row],[Id_categoría]]</f>
        <v>Infracciones A La Ley De Identidad De Género-220116012</v>
      </c>
      <c r="K1047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47" s="9" t="str">
        <f t="shared" si="134"/>
        <v>220116012infracciones_a_la_ley_de_identidad_de_genero</v>
      </c>
      <c r="M1047" s="39" t="str">
        <f t="shared" si="135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48" spans="1:13" ht="51" x14ac:dyDescent="0.3">
      <c r="A1048" s="12">
        <f>+A912</f>
        <v>22</v>
      </c>
      <c r="B1048" s="8" t="str">
        <f>+VLOOKUP(A1048,Industria[],2,0)</f>
        <v>Sociedad</v>
      </c>
      <c r="C1048" s="12">
        <f>+C912</f>
        <v>2201</v>
      </c>
      <c r="D1048" s="8" t="str">
        <f>+VLOOKUP(C1048,Sector[[Id_sector]:[Codigo]],3,0)</f>
        <v>Delincuencia y aplicación de la ley</v>
      </c>
      <c r="E1048" s="12">
        <f t="shared" si="136"/>
        <v>220116</v>
      </c>
      <c r="F1048" s="8" t="str">
        <f>+VLOOKUP(E1048,Productos[[Id_producto]:[Codigo]],3,0)</f>
        <v>Delitos Contra la Intimidad y la Libertad</v>
      </c>
      <c r="G1048" s="13">
        <f t="shared" si="137"/>
        <v>220116013</v>
      </c>
      <c r="H1048" s="7">
        <v>13</v>
      </c>
      <c r="I1048" s="8" t="s">
        <v>1423</v>
      </c>
      <c r="J1048" s="37" t="str">
        <f>+Categorias[[#This Row],[Categoría]]&amp;"-"&amp;Categorias[[#This Row],[Id_categoría]]</f>
        <v>Divulgación Datos Militante De Partido Pólitico-220116013</v>
      </c>
      <c r="K1048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48" s="9" t="str">
        <f t="shared" si="134"/>
        <v>220116013divulgacion_datos_militante_de_partido_politico</v>
      </c>
      <c r="M1048" s="39" t="str">
        <f t="shared" si="135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49" spans="1:13" ht="40.799999999999997" x14ac:dyDescent="0.3">
      <c r="A1049" s="12">
        <f>+A912</f>
        <v>22</v>
      </c>
      <c r="B1049" s="8" t="str">
        <f>+VLOOKUP(A1049,Industria[],2,0)</f>
        <v>Sociedad</v>
      </c>
      <c r="C1049" s="12">
        <f>+C912</f>
        <v>2201</v>
      </c>
      <c r="D1049" s="8" t="str">
        <f>+VLOOKUP(C1049,Sector[[Id_sector]:[Codigo]],3,0)</f>
        <v>Delincuencia y aplicación de la ley</v>
      </c>
      <c r="E1049" s="12">
        <f t="shared" si="136"/>
        <v>220116</v>
      </c>
      <c r="F1049" s="8" t="str">
        <f>+VLOOKUP(E1049,Productos[[Id_producto]:[Codigo]],3,0)</f>
        <v>Delitos Contra la Intimidad y la Libertad</v>
      </c>
      <c r="G1049" s="13">
        <f t="shared" si="137"/>
        <v>220116014</v>
      </c>
      <c r="H1049" s="7">
        <v>14</v>
      </c>
      <c r="I1049" s="8" t="s">
        <v>1424</v>
      </c>
      <c r="J1049" s="37" t="str">
        <f>+Categorias[[#This Row],[Categoría]]&amp;"-"&amp;Categorias[[#This Row],[Id_categoría]]</f>
        <v>Difusión Indebida Entrevista Videograbada-220116014</v>
      </c>
      <c r="K1049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49" s="9" t="str">
        <f t="shared" si="134"/>
        <v>220116014difusion_indebida_entrevista_videograbada</v>
      </c>
      <c r="M1049" s="39" t="str">
        <f t="shared" si="135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50" spans="1:13" ht="30.6" x14ac:dyDescent="0.3">
      <c r="A1050" s="12">
        <f>+A912</f>
        <v>22</v>
      </c>
      <c r="B1050" s="8" t="str">
        <f>+VLOOKUP(A1050,Industria[],2,0)</f>
        <v>Sociedad</v>
      </c>
      <c r="C1050" s="12">
        <f>+C912</f>
        <v>2201</v>
      </c>
      <c r="D1050" s="8" t="str">
        <f>+VLOOKUP(C1050,Sector[[Id_sector]:[Codigo]],3,0)</f>
        <v>Delincuencia y aplicación de la ley</v>
      </c>
      <c r="E1050" s="12">
        <f t="shared" si="136"/>
        <v>220117</v>
      </c>
      <c r="F1050" s="8" t="str">
        <f>+VLOOKUP(E1050,Productos[[Id_producto]:[Codigo]],3,0)</f>
        <v>Delitos Contra el Estado Civil y la Familia</v>
      </c>
      <c r="G1050" s="13">
        <f t="shared" si="137"/>
        <v>220117001</v>
      </c>
      <c r="H1050" s="7">
        <v>1</v>
      </c>
      <c r="I1050" s="8" t="s">
        <v>1425</v>
      </c>
      <c r="J1050" s="37" t="str">
        <f>+Categorias[[#This Row],[Categoría]]&amp;"-"&amp;Categorias[[#This Row],[Id_categoría]]</f>
        <v>Bigamia-220117001</v>
      </c>
      <c r="K1050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50" s="9" t="str">
        <f t="shared" si="134"/>
        <v>220117001bigamia</v>
      </c>
      <c r="M1050" s="39" t="str">
        <f t="shared" si="135"/>
        <v>INSERT INTO categoria VALUES (220117001,'Bigamia','Bigamia-220117001','Bigamia-220117001 | Prod: Delitos-220117 | Sector: Delincuencia | Industria: SOCIEDAD - 22',220117);</v>
      </c>
    </row>
    <row r="1051" spans="1:13" ht="40.799999999999997" x14ac:dyDescent="0.3">
      <c r="A1051" s="12">
        <f>+A912</f>
        <v>22</v>
      </c>
      <c r="B1051" s="8" t="str">
        <f>+VLOOKUP(A1051,Industria[],2,0)</f>
        <v>Sociedad</v>
      </c>
      <c r="C1051" s="12">
        <f>+C912</f>
        <v>2201</v>
      </c>
      <c r="D1051" s="8" t="str">
        <f>+VLOOKUP(C1051,Sector[[Id_sector]:[Codigo]],3,0)</f>
        <v>Delincuencia y aplicación de la ley</v>
      </c>
      <c r="E1051" s="12">
        <f t="shared" si="136"/>
        <v>220117</v>
      </c>
      <c r="F1051" s="8" t="str">
        <f>+VLOOKUP(E1051,Productos[[Id_producto]:[Codigo]],3,0)</f>
        <v>Delitos Contra el Estado Civil y la Familia</v>
      </c>
      <c r="G1051" s="13">
        <f t="shared" si="137"/>
        <v>220117002</v>
      </c>
      <c r="H1051" s="7">
        <v>2</v>
      </c>
      <c r="I1051" s="8" t="s">
        <v>1426</v>
      </c>
      <c r="J1051" s="37" t="str">
        <f>+Categorias[[#This Row],[Categoría]]&amp;"-"&amp;Categorias[[#This Row],[Id_categoría]]</f>
        <v>Inducir A Un Menor A Abandonar El Hogar-220117002</v>
      </c>
      <c r="K1051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51" s="9" t="str">
        <f t="shared" si="134"/>
        <v>220117002inducir_a_un_menor_a_abandonar_el_hogar</v>
      </c>
      <c r="M1051" s="39" t="str">
        <f t="shared" si="135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52" spans="1:13" ht="40.799999999999997" x14ac:dyDescent="0.3">
      <c r="A1052" s="12">
        <f>+A912</f>
        <v>22</v>
      </c>
      <c r="B1052" s="8" t="str">
        <f>+VLOOKUP(A1052,Industria[],2,0)</f>
        <v>Sociedad</v>
      </c>
      <c r="C1052" s="12">
        <f>+C912</f>
        <v>2201</v>
      </c>
      <c r="D1052" s="8" t="str">
        <f>+VLOOKUP(C1052,Sector[[Id_sector]:[Codigo]],3,0)</f>
        <v>Delincuencia y aplicación de la ley</v>
      </c>
      <c r="E1052" s="12">
        <f t="shared" si="136"/>
        <v>220117</v>
      </c>
      <c r="F1052" s="8" t="str">
        <f>+VLOOKUP(E1052,Productos[[Id_producto]:[Codigo]],3,0)</f>
        <v>Delitos Contra el Estado Civil y la Familia</v>
      </c>
      <c r="G1052" s="13">
        <f t="shared" si="137"/>
        <v>220117003</v>
      </c>
      <c r="H1052" s="7">
        <v>3</v>
      </c>
      <c r="I1052" s="8" t="s">
        <v>1427</v>
      </c>
      <c r="J1052" s="37" t="str">
        <f>+Categorias[[#This Row],[Categoría]]&amp;"-"&amp;Categorias[[#This Row],[Id_categoría]]</f>
        <v>Maltrato Habitual (Violencia Intrafamiliar)-220117003</v>
      </c>
      <c r="K1052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52" s="9" t="str">
        <f t="shared" si="134"/>
        <v>220117003maltrato_habitual_(violencia_intrafamiliar)</v>
      </c>
      <c r="M1052" s="39" t="str">
        <f t="shared" si="135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53" spans="1:13" ht="51" x14ac:dyDescent="0.3">
      <c r="A1053" s="12">
        <f>+A912</f>
        <v>22</v>
      </c>
      <c r="B1053" s="8" t="str">
        <f>+VLOOKUP(A1053,Industria[],2,0)</f>
        <v>Sociedad</v>
      </c>
      <c r="C1053" s="12">
        <f>+C912</f>
        <v>2201</v>
      </c>
      <c r="D1053" s="8" t="str">
        <f>+VLOOKUP(C1053,Sector[[Id_sector]:[Codigo]],3,0)</f>
        <v>Delincuencia y aplicación de la ley</v>
      </c>
      <c r="E1053" s="12">
        <f t="shared" si="136"/>
        <v>220117</v>
      </c>
      <c r="F1053" s="8" t="str">
        <f>+VLOOKUP(E1053,Productos[[Id_producto]:[Codigo]],3,0)</f>
        <v>Delitos Contra el Estado Civil y la Familia</v>
      </c>
      <c r="G1053" s="13">
        <f t="shared" si="137"/>
        <v>220117004</v>
      </c>
      <c r="H1053" s="7">
        <v>4</v>
      </c>
      <c r="I1053" s="8" t="s">
        <v>1428</v>
      </c>
      <c r="J1053" s="37" t="str">
        <f>+Categorias[[#This Row],[Categoría]]&amp;"-"&amp;Categorias[[#This Row],[Id_categoría]]</f>
        <v>Delitos Contenidos En La Ley 19.620 De Adopción De Menores-220117004</v>
      </c>
      <c r="K1053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53" s="9" t="str">
        <f t="shared" si="134"/>
        <v>220117004delitos_contenidos_en_la_ley_19.620_de_adopcion_de_menores</v>
      </c>
      <c r="M1053" s="39" t="str">
        <f t="shared" si="135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54" spans="1:13" ht="51" x14ac:dyDescent="0.3">
      <c r="A1054" s="12">
        <f>+A912</f>
        <v>22</v>
      </c>
      <c r="B1054" s="8" t="str">
        <f>+VLOOKUP(A1054,Industria[],2,0)</f>
        <v>Sociedad</v>
      </c>
      <c r="C1054" s="12">
        <f>+C912</f>
        <v>2201</v>
      </c>
      <c r="D1054" s="8" t="str">
        <f>+VLOOKUP(C1054,Sector[[Id_sector]:[Codigo]],3,0)</f>
        <v>Delincuencia y aplicación de la ley</v>
      </c>
      <c r="E1054" s="12">
        <f t="shared" si="136"/>
        <v>220117</v>
      </c>
      <c r="F1054" s="8" t="str">
        <f>+VLOOKUP(E1054,Productos[[Id_producto]:[Codigo]],3,0)</f>
        <v>Delitos Contra el Estado Civil y la Familia</v>
      </c>
      <c r="G1054" s="13">
        <f t="shared" si="137"/>
        <v>220117005</v>
      </c>
      <c r="H1054" s="7">
        <v>5</v>
      </c>
      <c r="I1054" s="8" t="s">
        <v>1429</v>
      </c>
      <c r="J1054" s="37" t="str">
        <f>+Categorias[[#This Row],[Categoría]]&amp;"-"&amp;Categorias[[#This Row],[Id_categoría]]</f>
        <v>Delitos Relativos Al Pago De Pensiones Alimenticias-220117005</v>
      </c>
      <c r="K1054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54" s="9" t="str">
        <f t="shared" si="134"/>
        <v>220117005delitos_relativos_al_pago_de_pensiones_alimenticias</v>
      </c>
      <c r="M1054" s="39" t="str">
        <f t="shared" si="135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55" spans="1:13" ht="40.799999999999997" x14ac:dyDescent="0.3">
      <c r="A1055" s="12">
        <f>+A912</f>
        <v>22</v>
      </c>
      <c r="B1055" s="8" t="str">
        <f>+VLOOKUP(A1055,Industria[],2,0)</f>
        <v>Sociedad</v>
      </c>
      <c r="C1055" s="12">
        <f>+C912</f>
        <v>2201</v>
      </c>
      <c r="D1055" s="8" t="str">
        <f>+VLOOKUP(C1055,Sector[[Id_sector]:[Codigo]],3,0)</f>
        <v>Delincuencia y aplicación de la ley</v>
      </c>
      <c r="E1055" s="12">
        <f t="shared" si="136"/>
        <v>220118</v>
      </c>
      <c r="F1055" s="8" t="str">
        <f>+VLOOKUP(E1055,Productos[[Id_producto]:[Codigo]],3,0)</f>
        <v>Delitos Contra el Honor</v>
      </c>
      <c r="G1055" s="13">
        <f t="shared" si="137"/>
        <v>220118001</v>
      </c>
      <c r="H1055" s="7">
        <v>1</v>
      </c>
      <c r="I1055" s="8" t="s">
        <v>1430</v>
      </c>
      <c r="J1055" s="37" t="str">
        <f>+Categorias[[#This Row],[Categoría]]&amp;"-"&amp;Categorias[[#This Row],[Id_categoría]]</f>
        <v>Calumnia (Acción Privada)-220118001</v>
      </c>
      <c r="K1055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55" s="9" t="str">
        <f t="shared" si="134"/>
        <v>220118001calumnia_(accion_privada)</v>
      </c>
      <c r="M1055" s="39" t="str">
        <f t="shared" si="135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56" spans="1:13" ht="30.6" x14ac:dyDescent="0.3">
      <c r="A1056" s="12">
        <f>+A912</f>
        <v>22</v>
      </c>
      <c r="B1056" s="8" t="str">
        <f>+VLOOKUP(A1056,Industria[],2,0)</f>
        <v>Sociedad</v>
      </c>
      <c r="C1056" s="12">
        <f>+C912</f>
        <v>2201</v>
      </c>
      <c r="D1056" s="8" t="str">
        <f>+VLOOKUP(C1056,Sector[[Id_sector]:[Codigo]],3,0)</f>
        <v>Delincuencia y aplicación de la ley</v>
      </c>
      <c r="E1056" s="12">
        <f t="shared" si="136"/>
        <v>220118</v>
      </c>
      <c r="F1056" s="8" t="str">
        <f>+VLOOKUP(E1056,Productos[[Id_producto]:[Codigo]],3,0)</f>
        <v>Delitos Contra el Honor</v>
      </c>
      <c r="G1056" s="13">
        <f t="shared" si="137"/>
        <v>220118002</v>
      </c>
      <c r="H1056" s="7">
        <v>2</v>
      </c>
      <c r="I1056" s="8" t="s">
        <v>1431</v>
      </c>
      <c r="J1056" s="37" t="str">
        <f>+Categorias[[#This Row],[Categoría]]&amp;"-"&amp;Categorias[[#This Row],[Id_categoría]]</f>
        <v>Injuria (Accion Privada)-220118002</v>
      </c>
      <c r="K1056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56" s="9" t="str">
        <f t="shared" si="134"/>
        <v>220118002injuria_(accion_privada)</v>
      </c>
      <c r="M1056" s="39" t="str">
        <f t="shared" si="135"/>
        <v>INSERT INTO categoria VALUES (220118002,'Injuria (Accion Privada)','Injuria (Accion Privada)-220118002','Injuria (Accion Privada)-220118002 | Prod: Delitos-220118 | Sector: Delincuencia | Industria: SOCIEDAD - 22',220118);</v>
      </c>
    </row>
    <row r="1057" spans="1:13" ht="51" x14ac:dyDescent="0.3">
      <c r="A1057" s="12">
        <f>+A912</f>
        <v>22</v>
      </c>
      <c r="B1057" s="8" t="str">
        <f>+VLOOKUP(A1057,Industria[],2,0)</f>
        <v>Sociedad</v>
      </c>
      <c r="C1057" s="12">
        <f>+C912</f>
        <v>2201</v>
      </c>
      <c r="D1057" s="8" t="str">
        <f>+VLOOKUP(C1057,Sector[[Id_sector]:[Codigo]],3,0)</f>
        <v>Delincuencia y aplicación de la ley</v>
      </c>
      <c r="E1057" s="12">
        <f t="shared" si="136"/>
        <v>220118</v>
      </c>
      <c r="F1057" s="8" t="str">
        <f>+VLOOKUP(E1057,Productos[[Id_producto]:[Codigo]],3,0)</f>
        <v>Delitos Contra el Honor</v>
      </c>
      <c r="G1057" s="13">
        <f t="shared" si="137"/>
        <v>220118003</v>
      </c>
      <c r="H1057" s="7">
        <v>3</v>
      </c>
      <c r="I1057" s="8" t="s">
        <v>1432</v>
      </c>
      <c r="J1057" s="37" t="str">
        <f>+Categorias[[#This Row],[Categoría]]&amp;"-"&amp;Categorias[[#This Row],[Id_categoría]]</f>
        <v>Injurias Y Calumnias Por Medios De Comunicacion Social-220118003</v>
      </c>
      <c r="K1057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57" s="9" t="str">
        <f t="shared" si="134"/>
        <v>220118003injurias_y_calumnias_por_medios_de_comunicacion_social</v>
      </c>
      <c r="M1057" s="39" t="str">
        <f t="shared" si="135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58" spans="1:13" ht="51" x14ac:dyDescent="0.3">
      <c r="A1058" s="12">
        <f>+A912</f>
        <v>22</v>
      </c>
      <c r="B1058" s="8" t="str">
        <f>+VLOOKUP(A1058,Industria[],2,0)</f>
        <v>Sociedad</v>
      </c>
      <c r="C1058" s="12">
        <f>+C912</f>
        <v>2201</v>
      </c>
      <c r="D1058" s="8" t="str">
        <f>+VLOOKUP(C1058,Sector[[Id_sector]:[Codigo]],3,0)</f>
        <v>Delincuencia y aplicación de la ley</v>
      </c>
      <c r="E1058" s="12">
        <f t="shared" si="136"/>
        <v>220119</v>
      </c>
      <c r="F1058" s="8" t="str">
        <f>+VLOOKUP(E1058,Productos[[Id_producto]:[Codigo]],3,0)</f>
        <v>Delitos Tributarios</v>
      </c>
      <c r="G1058" s="13">
        <f t="shared" si="137"/>
        <v>220119001</v>
      </c>
      <c r="H1058" s="7">
        <v>1</v>
      </c>
      <c r="I1058" s="8" t="s">
        <v>1433</v>
      </c>
      <c r="J1058" s="37" t="str">
        <f>+Categorias[[#This Row],[Categoría]]&amp;"-"&amp;Categorias[[#This Row],[Id_categoría]]</f>
        <v>Comercializar, Distribuir, Instalar Máquinas Juegos Ilegales-220119001</v>
      </c>
      <c r="K1058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58" s="9" t="str">
        <f t="shared" si="134"/>
        <v>220119001comercializar,_distribuir,_instalar_maquinas_juegos_ilegales</v>
      </c>
      <c r="M1058" s="39" t="str">
        <f t="shared" si="135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59" spans="1:13" ht="51" x14ac:dyDescent="0.3">
      <c r="A1059" s="12">
        <f>+A912</f>
        <v>22</v>
      </c>
      <c r="B1059" s="8" t="str">
        <f>+VLOOKUP(A1059,Industria[],2,0)</f>
        <v>Sociedad</v>
      </c>
      <c r="C1059" s="12">
        <f>+C912</f>
        <v>2201</v>
      </c>
      <c r="D1059" s="8" t="str">
        <f>+VLOOKUP(C1059,Sector[[Id_sector]:[Codigo]],3,0)</f>
        <v>Delincuencia y aplicación de la ley</v>
      </c>
      <c r="E1059" s="12">
        <f t="shared" si="136"/>
        <v>220119</v>
      </c>
      <c r="F1059" s="8" t="str">
        <f>+VLOOKUP(E1059,Productos[[Id_producto]:[Codigo]],3,0)</f>
        <v>Delitos Tributarios</v>
      </c>
      <c r="G1059" s="13">
        <f t="shared" si="137"/>
        <v>220119002</v>
      </c>
      <c r="H1059" s="7">
        <v>2</v>
      </c>
      <c r="I1059" s="8" t="s">
        <v>1434</v>
      </c>
      <c r="J1059" s="37" t="str">
        <f>+Categorias[[#This Row],[Categoría]]&amp;"-"&amp;Categorias[[#This Row],[Id_categoría]]</f>
        <v>Contrabando Infracción A La Orden De Aduanas-220119002</v>
      </c>
      <c r="K1059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59" s="9" t="str">
        <f t="shared" si="134"/>
        <v>220119002contrabando_infraccion_a_la_orden_de_aduanas</v>
      </c>
      <c r="M1059" s="39" t="str">
        <f t="shared" si="135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60" spans="1:13" ht="40.799999999999997" x14ac:dyDescent="0.3">
      <c r="A1060" s="12">
        <f>+A912</f>
        <v>22</v>
      </c>
      <c r="B1060" s="8" t="str">
        <f>+VLOOKUP(A1060,Industria[],2,0)</f>
        <v>Sociedad</v>
      </c>
      <c r="C1060" s="12">
        <f>+C912</f>
        <v>2201</v>
      </c>
      <c r="D1060" s="8" t="str">
        <f>+VLOOKUP(C1060,Sector[[Id_sector]:[Codigo]],3,0)</f>
        <v>Delincuencia y aplicación de la ley</v>
      </c>
      <c r="E1060" s="12">
        <f t="shared" si="136"/>
        <v>220119</v>
      </c>
      <c r="F1060" s="8" t="str">
        <f>+VLOOKUP(E1060,Productos[[Id_producto]:[Codigo]],3,0)</f>
        <v>Delitos Tributarios</v>
      </c>
      <c r="G1060" s="13">
        <f t="shared" si="137"/>
        <v>220119003</v>
      </c>
      <c r="H1060" s="7">
        <v>3</v>
      </c>
      <c r="I1060" s="8" t="s">
        <v>1435</v>
      </c>
      <c r="J1060" s="37" t="str">
        <f>+Categorias[[#This Row],[Categoría]]&amp;"-"&amp;Categorias[[#This Row],[Id_categoría]]</f>
        <v>Declaración Maliciosa de Impuesto-220119003</v>
      </c>
      <c r="K1060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60" s="9" t="str">
        <f t="shared" si="134"/>
        <v>220119003declaracion_maliciosa_de_impuesto</v>
      </c>
      <c r="M1060" s="39" t="str">
        <f t="shared" si="135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61" spans="1:13" ht="40.799999999999997" x14ac:dyDescent="0.3">
      <c r="A1061" s="12">
        <f>+A912</f>
        <v>22</v>
      </c>
      <c r="B1061" s="8" t="str">
        <f>+VLOOKUP(A1061,Industria[],2,0)</f>
        <v>Sociedad</v>
      </c>
      <c r="C1061" s="12">
        <f>+C912</f>
        <v>2201</v>
      </c>
      <c r="D1061" s="8" t="str">
        <f>+VLOOKUP(C1061,Sector[[Id_sector]:[Codigo]],3,0)</f>
        <v>Delincuencia y aplicación de la ley</v>
      </c>
      <c r="E1061" s="12">
        <f t="shared" si="136"/>
        <v>220119</v>
      </c>
      <c r="F1061" s="8" t="str">
        <f>+VLOOKUP(E1061,Productos[[Id_producto]:[Codigo]],3,0)</f>
        <v>Delitos Tributarios</v>
      </c>
      <c r="G1061" s="13">
        <f t="shared" si="137"/>
        <v>220119004</v>
      </c>
      <c r="H1061" s="7">
        <v>4</v>
      </c>
      <c r="I1061" s="8" t="s">
        <v>1436</v>
      </c>
      <c r="J1061" s="37" t="str">
        <f>+Categorias[[#This Row],[Categoría]]&amp;"-"&amp;Categorias[[#This Row],[Id_categoría]]</f>
        <v>Delitos Que Contempla El Codigo Tributario-220119004</v>
      </c>
      <c r="K1061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61" s="9" t="str">
        <f t="shared" si="134"/>
        <v>220119004delitos_que_contempla_el_codigo_tributario</v>
      </c>
      <c r="M1061" s="39" t="str">
        <f t="shared" si="135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62" spans="1:13" ht="40.799999999999997" x14ac:dyDescent="0.3">
      <c r="A1062" s="12">
        <f>+A912</f>
        <v>22</v>
      </c>
      <c r="B1062" s="8" t="str">
        <f>+VLOOKUP(A1062,Industria[],2,0)</f>
        <v>Sociedad</v>
      </c>
      <c r="C1062" s="12">
        <f>+C912</f>
        <v>2201</v>
      </c>
      <c r="D1062" s="8" t="str">
        <f>+VLOOKUP(C1062,Sector[[Id_sector]:[Codigo]],3,0)</f>
        <v>Delincuencia y aplicación de la ley</v>
      </c>
      <c r="E1062" s="12">
        <f t="shared" si="136"/>
        <v>220119</v>
      </c>
      <c r="F1062" s="8" t="str">
        <f>+VLOOKUP(E1062,Productos[[Id_producto]:[Codigo]],3,0)</f>
        <v>Delitos Tributarios</v>
      </c>
      <c r="G1062" s="13">
        <f t="shared" si="137"/>
        <v>220119005</v>
      </c>
      <c r="H1062" s="7">
        <v>5</v>
      </c>
      <c r="I1062" s="8" t="s">
        <v>1437</v>
      </c>
      <c r="J1062" s="37" t="str">
        <f>+Categorias[[#This Row],[Categoría]]&amp;"-"&amp;Categorias[[#This Row],[Id_categoría]]</f>
        <v>Facilitación Facturas Falsas-220119005</v>
      </c>
      <c r="K1062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62" s="9" t="str">
        <f t="shared" si="134"/>
        <v>220119005facilitacion_facturas_falsas</v>
      </c>
      <c r="M1062" s="39" t="str">
        <f t="shared" si="135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63" spans="1:13" ht="51" x14ac:dyDescent="0.3">
      <c r="A1063" s="12">
        <f>+A912</f>
        <v>22</v>
      </c>
      <c r="B1063" s="8" t="str">
        <f>+VLOOKUP(A1063,Industria[],2,0)</f>
        <v>Sociedad</v>
      </c>
      <c r="C1063" s="12">
        <f>+C912</f>
        <v>2201</v>
      </c>
      <c r="D1063" s="8" t="str">
        <f>+VLOOKUP(C1063,Sector[[Id_sector]:[Codigo]],3,0)</f>
        <v>Delincuencia y aplicación de la ley</v>
      </c>
      <c r="E1063" s="12">
        <f t="shared" si="136"/>
        <v>220119</v>
      </c>
      <c r="F1063" s="8" t="str">
        <f>+VLOOKUP(E1063,Productos[[Id_producto]:[Codigo]],3,0)</f>
        <v>Delitos Tributarios</v>
      </c>
      <c r="G1063" s="13">
        <f t="shared" si="137"/>
        <v>220119006</v>
      </c>
      <c r="H1063" s="7">
        <v>6</v>
      </c>
      <c r="I1063" s="8" t="s">
        <v>1438</v>
      </c>
      <c r="J1063" s="37" t="str">
        <f>+Categorias[[#This Row],[Categoría]]&amp;"-"&amp;Categorias[[#This Row],[Id_categoría]]</f>
        <v>Infracción Ordenanza Aduanas (Fraude Y Contrabando)-220119006</v>
      </c>
      <c r="K1063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63" s="9" t="str">
        <f t="shared" si="134"/>
        <v>220119006infraccion_ordenanza_aduanas_(fraude_y_contrabando)</v>
      </c>
      <c r="M1063" s="39" t="str">
        <f t="shared" si="135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64" spans="1:13" ht="51" x14ac:dyDescent="0.3">
      <c r="A1064" s="12">
        <f>+A912</f>
        <v>22</v>
      </c>
      <c r="B1064" s="8" t="str">
        <f>+VLOOKUP(A1064,Industria[],2,0)</f>
        <v>Sociedad</v>
      </c>
      <c r="C1064" s="12">
        <f>+C912</f>
        <v>2201</v>
      </c>
      <c r="D1064" s="8" t="str">
        <f>+VLOOKUP(C1064,Sector[[Id_sector]:[Codigo]],3,0)</f>
        <v>Delincuencia y aplicación de la ley</v>
      </c>
      <c r="E1064" s="12">
        <f t="shared" si="136"/>
        <v>220119</v>
      </c>
      <c r="F1064" s="8" t="str">
        <f>+VLOOKUP(E1064,Productos[[Id_producto]:[Codigo]],3,0)</f>
        <v>Delitos Tributarios</v>
      </c>
      <c r="G1064" s="13">
        <f t="shared" si="137"/>
        <v>220119007</v>
      </c>
      <c r="H1064" s="7">
        <v>7</v>
      </c>
      <c r="I1064" s="8" t="s">
        <v>1439</v>
      </c>
      <c r="J1064" s="37" t="str">
        <f>+Categorias[[#This Row],[Categoría]]&amp;"-"&amp;Categorias[[#This Row],[Id_categoría]]</f>
        <v>Obtención Indebida de Devolución de Impuestos-220119007</v>
      </c>
      <c r="K1064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64" s="9" t="str">
        <f t="shared" si="134"/>
        <v>220119007obtencion_indebida_de_devolucion_de_impuestos</v>
      </c>
      <c r="M1064" s="39" t="str">
        <f t="shared" si="135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65" spans="1:13" ht="40.799999999999997" x14ac:dyDescent="0.3">
      <c r="A1065" s="12">
        <f>+A912</f>
        <v>22</v>
      </c>
      <c r="B1065" s="8" t="str">
        <f>+VLOOKUP(A1065,Industria[],2,0)</f>
        <v>Sociedad</v>
      </c>
      <c r="C1065" s="12">
        <f>+C912</f>
        <v>2201</v>
      </c>
      <c r="D1065" s="8" t="str">
        <f>+VLOOKUP(C1065,Sector[[Id_sector]:[Codigo]],3,0)</f>
        <v>Delincuencia y aplicación de la ley</v>
      </c>
      <c r="E1065" s="12">
        <f t="shared" si="136"/>
        <v>220119</v>
      </c>
      <c r="F1065" s="8" t="str">
        <f>+VLOOKUP(E1065,Productos[[Id_producto]:[Codigo]],3,0)</f>
        <v>Delitos Tributarios</v>
      </c>
      <c r="G1065" s="13">
        <f t="shared" si="137"/>
        <v>220119008</v>
      </c>
      <c r="H1065" s="7">
        <v>8</v>
      </c>
      <c r="I1065" s="8" t="s">
        <v>1440</v>
      </c>
      <c r="J1065" s="37" t="str">
        <f>+Categorias[[#This Row],[Categoría]]&amp;"-"&amp;Categorias[[#This Row],[Id_categoría]]</f>
        <v>Otras Infraccciones A La Ordenanza Aduanas-220119008</v>
      </c>
      <c r="K1065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65" s="9" t="str">
        <f t="shared" si="134"/>
        <v>220119008otras_infraccciones_a_la_ordenanza_aduanas</v>
      </c>
      <c r="M1065" s="39" t="str">
        <f t="shared" si="135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66" spans="1:13" ht="51" x14ac:dyDescent="0.3">
      <c r="A1066" s="12">
        <f>+A912</f>
        <v>22</v>
      </c>
      <c r="B1066" s="8" t="str">
        <f>+VLOOKUP(A1066,Industria[],2,0)</f>
        <v>Sociedad</v>
      </c>
      <c r="C1066" s="12">
        <f>+C912</f>
        <v>2201</v>
      </c>
      <c r="D1066" s="8" t="str">
        <f>+VLOOKUP(C1066,Sector[[Id_sector]:[Codigo]],3,0)</f>
        <v>Delincuencia y aplicación de la ley</v>
      </c>
      <c r="E1066" s="12">
        <f t="shared" si="136"/>
        <v>220119</v>
      </c>
      <c r="F1066" s="8" t="str">
        <f>+VLOOKUP(E1066,Productos[[Id_producto]:[Codigo]],3,0)</f>
        <v>Delitos Tributarios</v>
      </c>
      <c r="G1066" s="13">
        <f t="shared" si="137"/>
        <v>220119009</v>
      </c>
      <c r="H1066" s="7">
        <v>9</v>
      </c>
      <c r="I1066" s="8" t="s">
        <v>1441</v>
      </c>
      <c r="J1066" s="37" t="str">
        <f>+Categorias[[#This Row],[Categoría]]&amp;"-"&amp;Categorias[[#This Row],[Id_categoría]]</f>
        <v>Recaudación Aduanas Infracción Ordenanza De Aduanas-220119009</v>
      </c>
      <c r="K1066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66" s="9" t="str">
        <f t="shared" si="134"/>
        <v>220119009recaudacion_aduanas_infraccion_ordenanza_de_aduanas</v>
      </c>
      <c r="M1066" s="39" t="str">
        <f t="shared" si="135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67" spans="1:13" ht="51" x14ac:dyDescent="0.3">
      <c r="A1067" s="12">
        <f>+A912</f>
        <v>22</v>
      </c>
      <c r="B1067" s="8" t="str">
        <f>+VLOOKUP(A1067,Industria[],2,0)</f>
        <v>Sociedad</v>
      </c>
      <c r="C1067" s="12">
        <f>+C912</f>
        <v>2201</v>
      </c>
      <c r="D1067" s="8" t="str">
        <f>+VLOOKUP(C1067,Sector[[Id_sector]:[Codigo]],3,0)</f>
        <v>Delincuencia y aplicación de la ley</v>
      </c>
      <c r="E1067" s="12">
        <f t="shared" si="136"/>
        <v>220119</v>
      </c>
      <c r="F1067" s="8" t="str">
        <f>+VLOOKUP(E1067,Productos[[Id_producto]:[Codigo]],3,0)</f>
        <v>Delitos Tributarios</v>
      </c>
      <c r="G1067" s="13">
        <f t="shared" si="137"/>
        <v>220119010</v>
      </c>
      <c r="H1067" s="7">
        <v>10</v>
      </c>
      <c r="I1067" s="8" t="s">
        <v>1442</v>
      </c>
      <c r="J1067" s="37" t="str">
        <f>+Categorias[[#This Row],[Categoría]]&amp;"-"&amp;Categorias[[#This Row],[Id_categoría]]</f>
        <v>Fraude Aduana Infraccción A La Ordenanza Aduanera-220119010</v>
      </c>
      <c r="K1067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67" s="9" t="str">
        <f t="shared" si="134"/>
        <v>220119010fraude_aduana_infracccion_a_la_ordenanza_aduanera</v>
      </c>
      <c r="M1067" s="39" t="str">
        <f t="shared" si="135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68" spans="1:13" ht="40.799999999999997" x14ac:dyDescent="0.3">
      <c r="A1068" s="12">
        <f>+A912</f>
        <v>22</v>
      </c>
      <c r="B1068" s="8" t="str">
        <f>+VLOOKUP(A1068,Industria[],2,0)</f>
        <v>Sociedad</v>
      </c>
      <c r="C1068" s="12">
        <f>+C912</f>
        <v>2201</v>
      </c>
      <c r="D1068" s="8" t="str">
        <f>+VLOOKUP(C1068,Sector[[Id_sector]:[Codigo]],3,0)</f>
        <v>Delincuencia y aplicación de la ley</v>
      </c>
      <c r="E1068" s="12">
        <f t="shared" si="136"/>
        <v>220119</v>
      </c>
      <c r="F1068" s="8" t="str">
        <f>+VLOOKUP(E1068,Productos[[Id_producto]:[Codigo]],3,0)</f>
        <v>Delitos Tributarios</v>
      </c>
      <c r="G1068" s="13">
        <f t="shared" si="137"/>
        <v>220119011</v>
      </c>
      <c r="H1068" s="7">
        <v>11</v>
      </c>
      <c r="I1068" s="8" t="s">
        <v>1443</v>
      </c>
      <c r="J1068" s="37" t="str">
        <f>+Categorias[[#This Row],[Categoría]]&amp;"-"&amp;Categorias[[#This Row],[Id_categoría]]</f>
        <v>Delitos De La Ley De Sociedades Anónimas-220119011</v>
      </c>
      <c r="K1068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68" s="9" t="str">
        <f t="shared" si="134"/>
        <v>220119011delitos_de_la_ley_de_sociedades_anonimas</v>
      </c>
      <c r="M1068" s="39" t="str">
        <f t="shared" si="135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69" spans="1:13" ht="51" x14ac:dyDescent="0.3">
      <c r="A1069" s="12">
        <f>+A912</f>
        <v>22</v>
      </c>
      <c r="B1069" s="8" t="str">
        <f>+VLOOKUP(A1069,Industria[],2,0)</f>
        <v>Sociedad</v>
      </c>
      <c r="C1069" s="12">
        <f>+C912</f>
        <v>2201</v>
      </c>
      <c r="D1069" s="8" t="str">
        <f>+VLOOKUP(C1069,Sector[[Id_sector]:[Codigo]],3,0)</f>
        <v>Delincuencia y aplicación de la ley</v>
      </c>
      <c r="E1069" s="12">
        <f t="shared" si="136"/>
        <v>220119</v>
      </c>
      <c r="F1069" s="8" t="str">
        <f>+VLOOKUP(E1069,Productos[[Id_producto]:[Codigo]],3,0)</f>
        <v>Delitos Tributarios</v>
      </c>
      <c r="G1069" s="13">
        <f t="shared" si="137"/>
        <v>220119012</v>
      </c>
      <c r="H1069" s="7">
        <v>12</v>
      </c>
      <c r="I1069" s="8" t="s">
        <v>1444</v>
      </c>
      <c r="J1069" s="37" t="str">
        <f>+Categorias[[#This Row],[Categoría]]&amp;"-"&amp;Categorias[[#This Row],[Id_categoría]]</f>
        <v>Delitos Del Decreto Ley 3,538 De 1979 Que Regula Mercado Financiero-220119012</v>
      </c>
      <c r="K1069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69" s="9" t="str">
        <f t="shared" si="134"/>
        <v>220119012delitos_del_decreto_ley_3,538_de_1979_que_regula_mercado_financiero</v>
      </c>
      <c r="M1069" s="39" t="str">
        <f t="shared" si="135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70" spans="1:13" ht="40.799999999999997" x14ac:dyDescent="0.3">
      <c r="A1070" s="12">
        <f>+A912</f>
        <v>22</v>
      </c>
      <c r="B1070" s="8" t="str">
        <f>+VLOOKUP(A1070,Industria[],2,0)</f>
        <v>Sociedad</v>
      </c>
      <c r="C1070" s="12">
        <f>+C912</f>
        <v>2201</v>
      </c>
      <c r="D1070" s="8" t="str">
        <f>+VLOOKUP(C1070,Sector[[Id_sector]:[Codigo]],3,0)</f>
        <v>Delincuencia y aplicación de la ley</v>
      </c>
      <c r="E1070" s="12">
        <f t="shared" si="136"/>
        <v>220120</v>
      </c>
      <c r="F1070" s="8" t="str">
        <f>+VLOOKUP(E1070,Productos[[Id_producto]:[Codigo]],3,0)</f>
        <v>Delitos e Infracciones de Tránsito</v>
      </c>
      <c r="G1070" s="13">
        <f t="shared" si="137"/>
        <v>220120001</v>
      </c>
      <c r="H1070" s="7">
        <v>1</v>
      </c>
      <c r="I1070" s="8" t="s">
        <v>1445</v>
      </c>
      <c r="J1070" s="37" t="str">
        <f>+Categorias[[#This Row],[Categoría]]&amp;"-"&amp;Categorias[[#This Row],[Id_categoría]]</f>
        <v>Conducción Bajo La Influencia Del Alcohol-220120001</v>
      </c>
      <c r="K1070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70" s="9" t="str">
        <f t="shared" si="134"/>
        <v>220120001conduccion_bajo_la_influencia_del_alcohol</v>
      </c>
      <c r="M1070" s="39" t="str">
        <f t="shared" si="135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71" spans="1:13" ht="51" x14ac:dyDescent="0.3">
      <c r="A1071" s="12">
        <f>+A912</f>
        <v>22</v>
      </c>
      <c r="B1071" s="8" t="str">
        <f>+VLOOKUP(A1071,Industria[],2,0)</f>
        <v>Sociedad</v>
      </c>
      <c r="C1071" s="12">
        <f>+C912</f>
        <v>2201</v>
      </c>
      <c r="D1071" s="8" t="str">
        <f>+VLOOKUP(C1071,Sector[[Id_sector]:[Codigo]],3,0)</f>
        <v>Delincuencia y aplicación de la ley</v>
      </c>
      <c r="E1071" s="12">
        <f t="shared" si="136"/>
        <v>220120</v>
      </c>
      <c r="F1071" s="8" t="str">
        <f>+VLOOKUP(E1071,Productos[[Id_producto]:[Codigo]],3,0)</f>
        <v>Delitos e Infracciones de Tránsito</v>
      </c>
      <c r="G1071" s="13">
        <f t="shared" si="137"/>
        <v>220120002</v>
      </c>
      <c r="H1071" s="7">
        <v>2</v>
      </c>
      <c r="I1071" s="8" t="s">
        <v>1446</v>
      </c>
      <c r="J1071" s="37" t="str">
        <f>+Categorias[[#This Row],[Categoría]]&amp;"-"&amp;Categorias[[#This Row],[Id_categoría]]</f>
        <v>Conducción Bajo La Influencia Del Alcohol Causando Lesiones-220120002</v>
      </c>
      <c r="K1071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71" s="9" t="str">
        <f t="shared" si="134"/>
        <v>220120002conduccion_bajo_la_influencia_del_alcohol_causando_lesiones</v>
      </c>
      <c r="M1071" s="39" t="str">
        <f t="shared" si="135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72" spans="1:13" ht="61.2" x14ac:dyDescent="0.3">
      <c r="A1072" s="12">
        <f>+A912</f>
        <v>22</v>
      </c>
      <c r="B1072" s="8" t="str">
        <f>+VLOOKUP(A1072,Industria[],2,0)</f>
        <v>Sociedad</v>
      </c>
      <c r="C1072" s="12">
        <f>+C912</f>
        <v>2201</v>
      </c>
      <c r="D1072" s="8" t="str">
        <f>+VLOOKUP(C1072,Sector[[Id_sector]:[Codigo]],3,0)</f>
        <v>Delincuencia y aplicación de la ley</v>
      </c>
      <c r="E1072" s="12">
        <f t="shared" si="136"/>
        <v>220120</v>
      </c>
      <c r="F1072" s="8" t="str">
        <f>+VLOOKUP(E1072,Productos[[Id_producto]:[Codigo]],3,0)</f>
        <v>Delitos e Infracciones de Tránsito</v>
      </c>
      <c r="G1072" s="13">
        <f t="shared" si="137"/>
        <v>220120003</v>
      </c>
      <c r="H1072" s="7">
        <v>3</v>
      </c>
      <c r="I1072" s="8" t="s">
        <v>1447</v>
      </c>
      <c r="J1072" s="37" t="str">
        <f>+Categorias[[#This Row],[Categoría]]&amp;"-"&amp;Categorias[[#This Row],[Id_categoría]]</f>
        <v>Conducción Bajo La Influencia Del Alcohol Causando Lesiones Graves o Gravísimas-220120003</v>
      </c>
      <c r="K1072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72" s="9" t="str">
        <f t="shared" si="134"/>
        <v>220120003conduccion_bajo_la_influencia_del_alcohol_causando_lesiones_graves_o_gravisimas</v>
      </c>
      <c r="M1072" s="39" t="str">
        <f t="shared" si="135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73" spans="1:13" ht="51" x14ac:dyDescent="0.3">
      <c r="A1073" s="12">
        <f>+A912</f>
        <v>22</v>
      </c>
      <c r="B1073" s="8" t="str">
        <f>+VLOOKUP(A1073,Industria[],2,0)</f>
        <v>Sociedad</v>
      </c>
      <c r="C1073" s="12">
        <f>+C912</f>
        <v>2201</v>
      </c>
      <c r="D1073" s="8" t="str">
        <f>+VLOOKUP(C1073,Sector[[Id_sector]:[Codigo]],3,0)</f>
        <v>Delincuencia y aplicación de la ley</v>
      </c>
      <c r="E1073" s="12">
        <f t="shared" si="136"/>
        <v>220120</v>
      </c>
      <c r="F1073" s="8" t="str">
        <f>+VLOOKUP(E1073,Productos[[Id_producto]:[Codigo]],3,0)</f>
        <v>Delitos e Infracciones de Tránsito</v>
      </c>
      <c r="G1073" s="13">
        <f t="shared" si="137"/>
        <v>220120004</v>
      </c>
      <c r="H1073" s="7">
        <v>4</v>
      </c>
      <c r="I1073" s="8" t="s">
        <v>1448</v>
      </c>
      <c r="J1073" s="37" t="str">
        <f>+Categorias[[#This Row],[Categoría]]&amp;"-"&amp;Categorias[[#This Row],[Id_categoría]]</f>
        <v>Conducción Bajo La Influencia Del Alcohol Causando Muerte-220120004</v>
      </c>
      <c r="K1073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73" s="9" t="str">
        <f t="shared" si="134"/>
        <v>220120004conduccion_bajo_la_influencia_del_alcohol_causando_muerte</v>
      </c>
      <c r="M1073" s="39" t="str">
        <f t="shared" si="135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74" spans="1:13" ht="51" x14ac:dyDescent="0.3">
      <c r="A1074" s="12">
        <f>+A912</f>
        <v>22</v>
      </c>
      <c r="B1074" s="8" t="str">
        <f>+VLOOKUP(A1074,Industria[],2,0)</f>
        <v>Sociedad</v>
      </c>
      <c r="C1074" s="12">
        <f>+C912</f>
        <v>2201</v>
      </c>
      <c r="D1074" s="8" t="str">
        <f>+VLOOKUP(C1074,Sector[[Id_sector]:[Codigo]],3,0)</f>
        <v>Delincuencia y aplicación de la ley</v>
      </c>
      <c r="E1074" s="12">
        <f t="shared" si="136"/>
        <v>220120</v>
      </c>
      <c r="F1074" s="8" t="str">
        <f>+VLOOKUP(E1074,Productos[[Id_producto]:[Codigo]],3,0)</f>
        <v>Delitos e Infracciones de Tránsito</v>
      </c>
      <c r="G1074" s="13">
        <f t="shared" si="137"/>
        <v>220120005</v>
      </c>
      <c r="H1074" s="7">
        <v>5</v>
      </c>
      <c r="I1074" s="8" t="s">
        <v>1449</v>
      </c>
      <c r="J1074" s="37" t="str">
        <f>+Categorias[[#This Row],[Categoría]]&amp;"-"&amp;Categorias[[#This Row],[Id_categoría]]</f>
        <v>Conducción Bajo La Influencia Del Alcohol Con O Sin Daños O Lesiones Leves-220120005</v>
      </c>
      <c r="K1074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74" s="9" t="str">
        <f t="shared" si="134"/>
        <v>220120005conduccion_bajo_la_influencia_del_alcohol_con_o_sin_daños_o_lesiones_leves</v>
      </c>
      <c r="M1074" s="39" t="str">
        <f t="shared" si="135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75" spans="1:13" ht="40.799999999999997" x14ac:dyDescent="0.3">
      <c r="A1075" s="12">
        <f>+A912</f>
        <v>22</v>
      </c>
      <c r="B1075" s="8" t="str">
        <f>+VLOOKUP(A1075,Industria[],2,0)</f>
        <v>Sociedad</v>
      </c>
      <c r="C1075" s="12">
        <f>+C912</f>
        <v>2201</v>
      </c>
      <c r="D1075" s="8" t="str">
        <f>+VLOOKUP(C1075,Sector[[Id_sector]:[Codigo]],3,0)</f>
        <v>Delincuencia y aplicación de la ley</v>
      </c>
      <c r="E1075" s="12">
        <f t="shared" si="136"/>
        <v>220120</v>
      </c>
      <c r="F1075" s="8" t="str">
        <f>+VLOOKUP(E1075,Productos[[Id_producto]:[Codigo]],3,0)</f>
        <v>Delitos e Infracciones de Tránsito</v>
      </c>
      <c r="G1075" s="13">
        <f t="shared" si="137"/>
        <v>220120006</v>
      </c>
      <c r="H1075" s="7">
        <v>6</v>
      </c>
      <c r="I1075" s="8" t="s">
        <v>1450</v>
      </c>
      <c r="J1075" s="37" t="str">
        <f>+Categorias[[#This Row],[Categoría]]&amp;"-"&amp;Categorias[[#This Row],[Id_categoría]]</f>
        <v>Conducción Ebriedad Suspención Licencia-220120006</v>
      </c>
      <c r="K1075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75" s="9" t="str">
        <f t="shared" si="134"/>
        <v>220120006conduccion_ebriedad_suspencion_licencia</v>
      </c>
      <c r="M1075" s="39" t="str">
        <f t="shared" si="135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76" spans="1:13" ht="51" x14ac:dyDescent="0.3">
      <c r="A1076" s="12">
        <f>+A912</f>
        <v>22</v>
      </c>
      <c r="B1076" s="8" t="str">
        <f>+VLOOKUP(A1076,Industria[],2,0)</f>
        <v>Sociedad</v>
      </c>
      <c r="C1076" s="12">
        <f>+C912</f>
        <v>2201</v>
      </c>
      <c r="D1076" s="8" t="str">
        <f>+VLOOKUP(C1076,Sector[[Id_sector]:[Codigo]],3,0)</f>
        <v>Delincuencia y aplicación de la ley</v>
      </c>
      <c r="E1076" s="12">
        <f t="shared" si="136"/>
        <v>220120</v>
      </c>
      <c r="F1076" s="8" t="str">
        <f>+VLOOKUP(E1076,Productos[[Id_producto]:[Codigo]],3,0)</f>
        <v>Delitos e Infracciones de Tránsito</v>
      </c>
      <c r="G1076" s="13">
        <f t="shared" si="137"/>
        <v>220120007</v>
      </c>
      <c r="H1076" s="7">
        <v>7</v>
      </c>
      <c r="I1076" s="8" t="s">
        <v>1451</v>
      </c>
      <c r="J1076" s="37" t="str">
        <f>+Categorias[[#This Row],[Categoría]]&amp;"-"&amp;Categorias[[#This Row],[Id_categoría]]</f>
        <v>Conducción Ebriedad con Resultado de Lesiones Grave-220120007</v>
      </c>
      <c r="K1076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76" s="9" t="str">
        <f t="shared" si="134"/>
        <v>220120007conduccion_ebriedad_con_resultado_de_lesiones_grave</v>
      </c>
      <c r="M1076" s="39" t="str">
        <f t="shared" si="135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77" spans="1:13" ht="51" x14ac:dyDescent="0.3">
      <c r="A1077" s="12">
        <f>+A912</f>
        <v>22</v>
      </c>
      <c r="B1077" s="8" t="str">
        <f>+VLOOKUP(A1077,Industria[],2,0)</f>
        <v>Sociedad</v>
      </c>
      <c r="C1077" s="12">
        <f>+C912</f>
        <v>2201</v>
      </c>
      <c r="D1077" s="8" t="str">
        <f>+VLOOKUP(C1077,Sector[[Id_sector]:[Codigo]],3,0)</f>
        <v>Delincuencia y aplicación de la ley</v>
      </c>
      <c r="E1077" s="12">
        <f t="shared" si="136"/>
        <v>220120</v>
      </c>
      <c r="F1077" s="8" t="str">
        <f>+VLOOKUP(E1077,Productos[[Id_producto]:[Codigo]],3,0)</f>
        <v>Delitos e Infracciones de Tránsito</v>
      </c>
      <c r="G1077" s="13">
        <f t="shared" si="137"/>
        <v>220120008</v>
      </c>
      <c r="H1077" s="7">
        <v>8</v>
      </c>
      <c r="I1077" s="8" t="s">
        <v>1452</v>
      </c>
      <c r="J1077" s="37" t="str">
        <f>+Categorias[[#This Row],[Categoría]]&amp;"-"&amp;Categorias[[#This Row],[Id_categoría]]</f>
        <v>Conducción Ebriedad con Resultado de Lesiones Menos Graves-220120008</v>
      </c>
      <c r="K1077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77" s="9" t="str">
        <f t="shared" si="134"/>
        <v>220120008conduccion_ebriedad_con_resultado_de_lesiones_menos_graves</v>
      </c>
      <c r="M1077" s="39" t="str">
        <f t="shared" si="135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78" spans="1:13" ht="51" x14ac:dyDescent="0.3">
      <c r="A1078" s="12">
        <f>+A912</f>
        <v>22</v>
      </c>
      <c r="B1078" s="8" t="str">
        <f>+VLOOKUP(A1078,Industria[],2,0)</f>
        <v>Sociedad</v>
      </c>
      <c r="C1078" s="12">
        <f>+C912</f>
        <v>2201</v>
      </c>
      <c r="D1078" s="8" t="str">
        <f>+VLOOKUP(C1078,Sector[[Id_sector]:[Codigo]],3,0)</f>
        <v>Delincuencia y aplicación de la ley</v>
      </c>
      <c r="E1078" s="12">
        <f t="shared" si="136"/>
        <v>220120</v>
      </c>
      <c r="F1078" s="8" t="str">
        <f>+VLOOKUP(E1078,Productos[[Id_producto]:[Codigo]],3,0)</f>
        <v>Delitos e Infracciones de Tránsito</v>
      </c>
      <c r="G1078" s="13">
        <f t="shared" si="137"/>
        <v>220120009</v>
      </c>
      <c r="H1078" s="7">
        <v>9</v>
      </c>
      <c r="I1078" s="8" t="s">
        <v>1453</v>
      </c>
      <c r="J1078" s="37" t="str">
        <f>+Categorias[[#This Row],[Categoría]]&amp;"-"&amp;Categorias[[#This Row],[Id_categoría]]</f>
        <v>Conducción Ebriedad con Resultado de Muerte-220120009</v>
      </c>
      <c r="K1078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78" s="9" t="str">
        <f t="shared" si="134"/>
        <v>220120009conduccion_ebriedad_con_resultado_de_muerte</v>
      </c>
      <c r="M1078" s="39" t="str">
        <f t="shared" si="135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79" spans="1:13" ht="51" x14ac:dyDescent="0.3">
      <c r="A1079" s="12">
        <f>+A912</f>
        <v>22</v>
      </c>
      <c r="B1079" s="8" t="str">
        <f>+VLOOKUP(A1079,Industria[],2,0)</f>
        <v>Sociedad</v>
      </c>
      <c r="C1079" s="12">
        <f>+C912</f>
        <v>2201</v>
      </c>
      <c r="D1079" s="8" t="str">
        <f>+VLOOKUP(C1079,Sector[[Id_sector]:[Codigo]],3,0)</f>
        <v>Delincuencia y aplicación de la ley</v>
      </c>
      <c r="E1079" s="12">
        <f t="shared" si="136"/>
        <v>220120</v>
      </c>
      <c r="F1079" s="8" t="str">
        <f>+VLOOKUP(E1079,Productos[[Id_producto]:[Codigo]],3,0)</f>
        <v>Delitos e Infracciones de Tránsito</v>
      </c>
      <c r="G1079" s="13">
        <f t="shared" si="137"/>
        <v>220120010</v>
      </c>
      <c r="H1079" s="7">
        <v>10</v>
      </c>
      <c r="I1079" s="8" t="s">
        <v>1454</v>
      </c>
      <c r="J1079" s="37" t="str">
        <f>+Categorias[[#This Row],[Categoría]]&amp;"-"&amp;Categorias[[#This Row],[Id_categoría]]</f>
        <v>Conducción Estado De Ebriedad Con O Sin Daños O Lesiones Leves-220120010</v>
      </c>
      <c r="K1079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79" s="9" t="str">
        <f t="shared" si="134"/>
        <v>220120010conduccion_estado_de_ebriedad_con_o_sin_daños_o_lesiones_leves</v>
      </c>
      <c r="M1079" s="39" t="str">
        <f t="shared" si="135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80" spans="1:13" ht="51" x14ac:dyDescent="0.3">
      <c r="A1080" s="12">
        <f>+A912</f>
        <v>22</v>
      </c>
      <c r="B1080" s="8" t="str">
        <f>+VLOOKUP(A1080,Industria[],2,0)</f>
        <v>Sociedad</v>
      </c>
      <c r="C1080" s="12">
        <f>+C912</f>
        <v>2201</v>
      </c>
      <c r="D1080" s="8" t="str">
        <f>+VLOOKUP(C1080,Sector[[Id_sector]:[Codigo]],3,0)</f>
        <v>Delincuencia y aplicación de la ley</v>
      </c>
      <c r="E1080" s="12">
        <f t="shared" si="136"/>
        <v>220120</v>
      </c>
      <c r="F1080" s="8" t="str">
        <f>+VLOOKUP(E1080,Productos[[Id_producto]:[Codigo]],3,0)</f>
        <v>Delitos e Infracciones de Tránsito</v>
      </c>
      <c r="G1080" s="13">
        <f t="shared" si="137"/>
        <v>220120011</v>
      </c>
      <c r="H1080" s="7">
        <v>11</v>
      </c>
      <c r="I1080" s="8" t="s">
        <v>1455</v>
      </c>
      <c r="J1080" s="37" t="str">
        <f>+Categorias[[#This Row],[Categoría]]&amp;"-"&amp;Categorias[[#This Row],[Id_categoría]]</f>
        <v>Conducción Estado De Ebriedad Con Resultado De Daños-220120011</v>
      </c>
      <c r="K1080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80" s="9" t="str">
        <f t="shared" si="134"/>
        <v>220120011conduccion_estado_de_ebriedad_con_resultado_de_daños</v>
      </c>
      <c r="M1080" s="39" t="str">
        <f t="shared" si="135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81" spans="1:13" ht="61.2" x14ac:dyDescent="0.3">
      <c r="A1081" s="12">
        <f>+A912</f>
        <v>22</v>
      </c>
      <c r="B1081" s="8" t="str">
        <f>+VLOOKUP(A1081,Industria[],2,0)</f>
        <v>Sociedad</v>
      </c>
      <c r="C1081" s="12">
        <f>+C912</f>
        <v>2201</v>
      </c>
      <c r="D1081" s="8" t="str">
        <f>+VLOOKUP(C1081,Sector[[Id_sector]:[Codigo]],3,0)</f>
        <v>Delincuencia y aplicación de la ley</v>
      </c>
      <c r="E1081" s="12">
        <f t="shared" si="136"/>
        <v>220120</v>
      </c>
      <c r="F1081" s="8" t="str">
        <f>+VLOOKUP(E1081,Productos[[Id_producto]:[Codigo]],3,0)</f>
        <v>Delitos e Infracciones de Tránsito</v>
      </c>
      <c r="G1081" s="13">
        <f t="shared" si="137"/>
        <v>220120012</v>
      </c>
      <c r="H1081" s="7">
        <v>12</v>
      </c>
      <c r="I1081" s="8" t="s">
        <v>1456</v>
      </c>
      <c r="J1081" s="37" t="str">
        <f>+Categorias[[#This Row],[Categoría]]&amp;"-"&amp;Categorias[[#This Row],[Id_categoría]]</f>
        <v>Conducción Estado Ebriedad con Resultado de Lesiones Graves O Menos Graves-220120012</v>
      </c>
      <c r="K1081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81" s="9" t="str">
        <f t="shared" si="134"/>
        <v>220120012conduccion_estado_ebriedad_con_resultado_de_lesiones_graves_o_menos_graves</v>
      </c>
      <c r="M1081" s="39" t="str">
        <f t="shared" si="135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82" spans="1:13" ht="61.2" x14ac:dyDescent="0.3">
      <c r="A1082" s="12">
        <f>+A912</f>
        <v>22</v>
      </c>
      <c r="B1082" s="8" t="str">
        <f>+VLOOKUP(A1082,Industria[],2,0)</f>
        <v>Sociedad</v>
      </c>
      <c r="C1082" s="12">
        <f>+C912</f>
        <v>2201</v>
      </c>
      <c r="D1082" s="8" t="str">
        <f>+VLOOKUP(C1082,Sector[[Id_sector]:[Codigo]],3,0)</f>
        <v>Delincuencia y aplicación de la ley</v>
      </c>
      <c r="E1082" s="12">
        <f t="shared" si="136"/>
        <v>220120</v>
      </c>
      <c r="F1082" s="8" t="str">
        <f>+VLOOKUP(E1082,Productos[[Id_producto]:[Codigo]],3,0)</f>
        <v>Delitos e Infracciones de Tránsito</v>
      </c>
      <c r="G1082" s="13">
        <f t="shared" si="137"/>
        <v>220120013</v>
      </c>
      <c r="H1082" s="7">
        <v>13</v>
      </c>
      <c r="I1082" s="8" t="s">
        <v>1457</v>
      </c>
      <c r="J1082" s="37" t="str">
        <f>+Categorias[[#This Row],[Categoría]]&amp;"-"&amp;Categorias[[#This Row],[Id_categoría]]</f>
        <v>Conducción Estado Ebriedad con Resultado de Muerte O Lesion Graves Gravísimas-220120013</v>
      </c>
      <c r="K1082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82" s="9" t="str">
        <f t="shared" si="134"/>
        <v>220120013conduccion_estado_ebriedad_con_resultado_de_muerte_o_lesion_graves_gravisimas</v>
      </c>
      <c r="M1082" s="39" t="str">
        <f t="shared" si="135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83" spans="1:13" ht="40.799999999999997" x14ac:dyDescent="0.3">
      <c r="A1083" s="12">
        <f>+A912</f>
        <v>22</v>
      </c>
      <c r="B1083" s="8" t="str">
        <f>+VLOOKUP(A1083,Industria[],2,0)</f>
        <v>Sociedad</v>
      </c>
      <c r="C1083" s="12">
        <f>+C912</f>
        <v>2201</v>
      </c>
      <c r="D1083" s="8" t="str">
        <f>+VLOOKUP(C1083,Sector[[Id_sector]:[Codigo]],3,0)</f>
        <v>Delincuencia y aplicación de la ley</v>
      </c>
      <c r="E1083" s="12">
        <f t="shared" si="136"/>
        <v>220120</v>
      </c>
      <c r="F1083" s="8" t="str">
        <f>+VLOOKUP(E1083,Productos[[Id_producto]:[Codigo]],3,0)</f>
        <v>Delitos e Infracciones de Tránsito</v>
      </c>
      <c r="G1083" s="13">
        <f t="shared" si="137"/>
        <v>220120014</v>
      </c>
      <c r="H1083" s="7">
        <v>14</v>
      </c>
      <c r="I1083" s="8" t="s">
        <v>1458</v>
      </c>
      <c r="J1083" s="37" t="str">
        <f>+Categorias[[#This Row],[Categoría]]&amp;"-"&amp;Categorias[[#This Row],[Id_categoría]]</f>
        <v>Conducción Sin La Licencia Debida-220120014</v>
      </c>
      <c r="K1083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83" s="9" t="str">
        <f t="shared" si="134"/>
        <v>220120014conduccion_sin_la_licencia_debida</v>
      </c>
      <c r="M1083" s="39" t="str">
        <f t="shared" si="135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84" spans="1:13" ht="51" x14ac:dyDescent="0.3">
      <c r="A1084" s="12">
        <f>+A912</f>
        <v>22</v>
      </c>
      <c r="B1084" s="8" t="str">
        <f>+VLOOKUP(A1084,Industria[],2,0)</f>
        <v>Sociedad</v>
      </c>
      <c r="C1084" s="12">
        <f>+C912</f>
        <v>2201</v>
      </c>
      <c r="D1084" s="8" t="str">
        <f>+VLOOKUP(C1084,Sector[[Id_sector]:[Codigo]],3,0)</f>
        <v>Delincuencia y aplicación de la ley</v>
      </c>
      <c r="E1084" s="12">
        <f t="shared" si="136"/>
        <v>220120</v>
      </c>
      <c r="F1084" s="8" t="str">
        <f>+VLOOKUP(E1084,Productos[[Id_producto]:[Codigo]],3,0)</f>
        <v>Delitos e Infracciones de Tránsito</v>
      </c>
      <c r="G1084" s="13">
        <f t="shared" si="137"/>
        <v>220120015</v>
      </c>
      <c r="H1084" s="7">
        <v>15</v>
      </c>
      <c r="I1084" s="8" t="s">
        <v>1459</v>
      </c>
      <c r="J1084" s="37" t="str">
        <f>+Categorias[[#This Row],[Categoría]]&amp;"-"&amp;Categorias[[#This Row],[Id_categoría]]</f>
        <v>Conducción Vehículo Durante Vigencia Alguna Sanción Impuesta-220120015</v>
      </c>
      <c r="K1084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84" s="9" t="str">
        <f t="shared" si="134"/>
        <v>220120015conduccion_vehiculo_durante_vigencia_alguna_sancion_impuesta</v>
      </c>
      <c r="M1084" s="39" t="str">
        <f t="shared" si="135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85" spans="1:13" ht="40.799999999999997" x14ac:dyDescent="0.3">
      <c r="A1085" s="12">
        <f>+A912</f>
        <v>22</v>
      </c>
      <c r="B1085" s="8" t="str">
        <f>+VLOOKUP(A1085,Industria[],2,0)</f>
        <v>Sociedad</v>
      </c>
      <c r="C1085" s="12">
        <f>+C912</f>
        <v>2201</v>
      </c>
      <c r="D1085" s="8" t="str">
        <f>+VLOOKUP(C1085,Sector[[Id_sector]:[Codigo]],3,0)</f>
        <v>Delincuencia y aplicación de la ley</v>
      </c>
      <c r="E1085" s="12">
        <f t="shared" si="136"/>
        <v>220120</v>
      </c>
      <c r="F1085" s="8" t="str">
        <f>+VLOOKUP(E1085,Productos[[Id_producto]:[Codigo]],3,0)</f>
        <v>Delitos e Infracciones de Tránsito</v>
      </c>
      <c r="G1085" s="13">
        <f t="shared" si="137"/>
        <v>220120016</v>
      </c>
      <c r="H1085" s="7">
        <v>16</v>
      </c>
      <c r="I1085" s="8" t="s">
        <v>1460</v>
      </c>
      <c r="J1085" s="37" t="str">
        <f>+Categorias[[#This Row],[Categoría]]&amp;"-"&amp;Categorias[[#This Row],[Id_categoría]]</f>
        <v>Cuasidelito Vehículo Motorizado-220120016</v>
      </c>
      <c r="K1085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85" s="9" t="str">
        <f t="shared" si="134"/>
        <v>220120016cuasidelito_vehiculo_motorizado</v>
      </c>
      <c r="M1085" s="39" t="str">
        <f t="shared" si="135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86" spans="1:13" ht="40.799999999999997" x14ac:dyDescent="0.3">
      <c r="A1086" s="12">
        <f>+A912</f>
        <v>22</v>
      </c>
      <c r="B1086" s="8" t="str">
        <f>+VLOOKUP(A1086,Industria[],2,0)</f>
        <v>Sociedad</v>
      </c>
      <c r="C1086" s="12">
        <f>+C912</f>
        <v>2201</v>
      </c>
      <c r="D1086" s="8" t="str">
        <f>+VLOOKUP(C1086,Sector[[Id_sector]:[Codigo]],3,0)</f>
        <v>Delincuencia y aplicación de la ley</v>
      </c>
      <c r="E1086" s="12">
        <f t="shared" si="136"/>
        <v>220120</v>
      </c>
      <c r="F1086" s="8" t="str">
        <f>+VLOOKUP(E1086,Productos[[Id_producto]:[Codigo]],3,0)</f>
        <v>Delitos e Infracciones de Tránsito</v>
      </c>
      <c r="G1086" s="13">
        <f t="shared" si="137"/>
        <v>220120017</v>
      </c>
      <c r="H1086" s="7">
        <v>17</v>
      </c>
      <c r="I1086" s="8" t="s">
        <v>1461</v>
      </c>
      <c r="J1086" s="37" t="str">
        <f>+Categorias[[#This Row],[Categoría]]&amp;"-"&amp;Categorias[[#This Row],[Id_categoría]]</f>
        <v>Manejo En Estado De Ebriedad (Sólo Crimen)-220120017</v>
      </c>
      <c r="K1086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86" s="9" t="str">
        <f t="shared" si="134"/>
        <v>220120017manejo_en_estado_de_ebriedad_(solo_crimen)</v>
      </c>
      <c r="M1086" s="39" t="str">
        <f t="shared" si="135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87" spans="1:13" ht="51" x14ac:dyDescent="0.3">
      <c r="A1087" s="12">
        <f>+A912</f>
        <v>22</v>
      </c>
      <c r="B1087" s="8" t="str">
        <f>+VLOOKUP(A1087,Industria[],2,0)</f>
        <v>Sociedad</v>
      </c>
      <c r="C1087" s="12">
        <f>+C912</f>
        <v>2201</v>
      </c>
      <c r="D1087" s="8" t="str">
        <f>+VLOOKUP(C1087,Sector[[Id_sector]:[Codigo]],3,0)</f>
        <v>Delincuencia y aplicación de la ley</v>
      </c>
      <c r="E1087" s="12">
        <f t="shared" si="136"/>
        <v>220120</v>
      </c>
      <c r="F1087" s="8" t="str">
        <f>+VLOOKUP(E1087,Productos[[Id_producto]:[Codigo]],3,0)</f>
        <v>Delitos e Infracciones de Tránsito</v>
      </c>
      <c r="G1087" s="13">
        <f t="shared" si="137"/>
        <v>220120018</v>
      </c>
      <c r="H1087" s="7">
        <v>18</v>
      </c>
      <c r="I1087" s="8" t="s">
        <v>1462</v>
      </c>
      <c r="J1087" s="37" t="str">
        <f>+Categorias[[#This Row],[Categoría]]&amp;"-"&amp;Categorias[[#This Row],[Id_categoría]]</f>
        <v>Marcha Del Sitio Del Suceso Sin Prestar Auxilio a La Víctima-220120018</v>
      </c>
      <c r="K1087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87" s="9" t="str">
        <f t="shared" si="134"/>
        <v>220120018marcha_del_sitio_del_suceso_sin_prestar_auxilio_a_la_victima</v>
      </c>
      <c r="M1087" s="39" t="str">
        <f t="shared" si="135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88" spans="1:13" ht="40.799999999999997" x14ac:dyDescent="0.3">
      <c r="A1088" s="12">
        <f>+A912</f>
        <v>22</v>
      </c>
      <c r="B1088" s="8" t="str">
        <f>+VLOOKUP(A1088,Industria[],2,0)</f>
        <v>Sociedad</v>
      </c>
      <c r="C1088" s="12">
        <f>+C912</f>
        <v>2201</v>
      </c>
      <c r="D1088" s="8" t="str">
        <f>+VLOOKUP(C1088,Sector[[Id_sector]:[Codigo]],3,0)</f>
        <v>Delincuencia y aplicación de la ley</v>
      </c>
      <c r="E1088" s="12">
        <f t="shared" si="136"/>
        <v>220120</v>
      </c>
      <c r="F1088" s="8" t="str">
        <f>+VLOOKUP(E1088,Productos[[Id_producto]:[Codigo]],3,0)</f>
        <v>Delitos e Infracciones de Tránsito</v>
      </c>
      <c r="G1088" s="13">
        <f t="shared" si="137"/>
        <v>220120019</v>
      </c>
      <c r="H1088" s="7">
        <v>19</v>
      </c>
      <c r="I1088" s="8" t="s">
        <v>1463</v>
      </c>
      <c r="J1088" s="37" t="str">
        <f>+Categorias[[#This Row],[Categoría]]&amp;"-"&amp;Categorias[[#This Row],[Id_categoría]]</f>
        <v>Negativa A Efectuarse Examen-220120019</v>
      </c>
      <c r="K1088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88" s="9" t="str">
        <f t="shared" si="134"/>
        <v>220120019negativa_a_efectuarse_examen</v>
      </c>
      <c r="M1088" s="39" t="str">
        <f t="shared" si="135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89" spans="1:13" ht="40.799999999999997" x14ac:dyDescent="0.3">
      <c r="A1089" s="12">
        <f>+A912</f>
        <v>22</v>
      </c>
      <c r="B1089" s="8" t="str">
        <f>+VLOOKUP(A1089,Industria[],2,0)</f>
        <v>Sociedad</v>
      </c>
      <c r="C1089" s="12">
        <f>+C912</f>
        <v>2201</v>
      </c>
      <c r="D1089" s="8" t="str">
        <f>+VLOOKUP(C1089,Sector[[Id_sector]:[Codigo]],3,0)</f>
        <v>Delincuencia y aplicación de la ley</v>
      </c>
      <c r="E1089" s="12">
        <f t="shared" si="136"/>
        <v>220120</v>
      </c>
      <c r="F1089" s="8" t="str">
        <f>+VLOOKUP(E1089,Productos[[Id_producto]:[Codigo]],3,0)</f>
        <v>Delitos e Infracciones de Tránsito</v>
      </c>
      <c r="G1089" s="13">
        <f t="shared" si="137"/>
        <v>220120020</v>
      </c>
      <c r="H1089" s="7">
        <v>20</v>
      </c>
      <c r="I1089" s="8" t="s">
        <v>1464</v>
      </c>
      <c r="J1089" s="37" t="str">
        <f>+Categorias[[#This Row],[Categoría]]&amp;"-"&amp;Categorias[[#This Row],[Id_categoría]]</f>
        <v>No Dar Cuenta De Accidente De Tránsito-220120020</v>
      </c>
      <c r="K1089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89" s="9" t="str">
        <f t="shared" si="134"/>
        <v>220120020no_dar_cuenta_de_accidente_de_transito</v>
      </c>
      <c r="M1089" s="39" t="str">
        <f t="shared" si="135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90" spans="1:13" ht="40.799999999999997" x14ac:dyDescent="0.3">
      <c r="A1090" s="12">
        <f>+A912</f>
        <v>22</v>
      </c>
      <c r="B1090" s="8" t="str">
        <f>+VLOOKUP(A1090,Industria[],2,0)</f>
        <v>Sociedad</v>
      </c>
      <c r="C1090" s="12">
        <f>+C912</f>
        <v>2201</v>
      </c>
      <c r="D1090" s="8" t="str">
        <f>+VLOOKUP(C1090,Sector[[Id_sector]:[Codigo]],3,0)</f>
        <v>Delincuencia y aplicación de la ley</v>
      </c>
      <c r="E1090" s="12">
        <f t="shared" si="136"/>
        <v>220120</v>
      </c>
      <c r="F1090" s="8" t="str">
        <f>+VLOOKUP(E1090,Productos[[Id_producto]:[Codigo]],3,0)</f>
        <v>Delitos e Infracciones de Tránsito</v>
      </c>
      <c r="G1090" s="13">
        <f t="shared" si="137"/>
        <v>220120021</v>
      </c>
      <c r="H1090" s="7">
        <v>21</v>
      </c>
      <c r="I1090" s="8" t="s">
        <v>1465</v>
      </c>
      <c r="J1090" s="37" t="str">
        <f>+Categorias[[#This Row],[Categoría]]&amp;"-"&amp;Categorias[[#This Row],[Id_categoría]]</f>
        <v>Ocultamiento De Placa Patente-220120021</v>
      </c>
      <c r="K1090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90" s="9" t="str">
        <f t="shared" si="134"/>
        <v>220120021ocultamiento_de_placa_patente</v>
      </c>
      <c r="M1090" s="39" t="str">
        <f t="shared" si="135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91" spans="1:13" ht="40.799999999999997" x14ac:dyDescent="0.3">
      <c r="A1091" s="12">
        <f>+A912</f>
        <v>22</v>
      </c>
      <c r="B1091" s="8" t="str">
        <f>+VLOOKUP(A1091,Industria[],2,0)</f>
        <v>Sociedad</v>
      </c>
      <c r="C1091" s="12">
        <f>+C912</f>
        <v>2201</v>
      </c>
      <c r="D1091" s="8" t="str">
        <f>+VLOOKUP(C1091,Sector[[Id_sector]:[Codigo]],3,0)</f>
        <v>Delincuencia y aplicación de la ley</v>
      </c>
      <c r="E1091" s="12">
        <f t="shared" si="136"/>
        <v>220120</v>
      </c>
      <c r="F1091" s="8" t="str">
        <f>+VLOOKUP(E1091,Productos[[Id_producto]:[Codigo]],3,0)</f>
        <v>Delitos e Infracciones de Tránsito</v>
      </c>
      <c r="G1091" s="13">
        <f t="shared" si="137"/>
        <v>220120022</v>
      </c>
      <c r="H1091" s="7">
        <v>22</v>
      </c>
      <c r="I1091" s="8" t="s">
        <v>1466</v>
      </c>
      <c r="J1091" s="37" t="str">
        <f>+Categorias[[#This Row],[Categoría]]&amp;"-"&amp;Categorias[[#This Row],[Id_categoría]]</f>
        <v>Otros Delitos Contra La Ley Del Tránsito-220120022</v>
      </c>
      <c r="K1091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91" s="9" t="str">
        <f t="shared" si="134"/>
        <v>220120022otros_delitos_contra_la_ley_del_transito</v>
      </c>
      <c r="M1091" s="39" t="str">
        <f t="shared" si="135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92" spans="1:13" ht="51" x14ac:dyDescent="0.3">
      <c r="A1092" s="12">
        <f>+A912</f>
        <v>22</v>
      </c>
      <c r="B1092" s="8" t="str">
        <f>+VLOOKUP(A1092,Industria[],2,0)</f>
        <v>Sociedad</v>
      </c>
      <c r="C1092" s="12">
        <f>+C912</f>
        <v>2201</v>
      </c>
      <c r="D1092" s="8" t="str">
        <f>+VLOOKUP(C1092,Sector[[Id_sector]:[Codigo]],3,0)</f>
        <v>Delincuencia y aplicación de la ley</v>
      </c>
      <c r="E1092" s="12">
        <f t="shared" si="136"/>
        <v>220120</v>
      </c>
      <c r="F1092" s="8" t="str">
        <f>+VLOOKUP(E1092,Productos[[Id_producto]:[Codigo]],3,0)</f>
        <v>Delitos e Infracciones de Tránsito</v>
      </c>
      <c r="G1092" s="13">
        <f t="shared" si="137"/>
        <v>220120023</v>
      </c>
      <c r="H1092" s="7">
        <v>23</v>
      </c>
      <c r="I1092" s="8" t="s">
        <v>1467</v>
      </c>
      <c r="J1092" s="37" t="str">
        <f>+Categorias[[#This Row],[Categoría]]&amp;"-"&amp;Categorias[[#This Row],[Id_categoría]]</f>
        <v>Instalación Indebida De Señales Del Tránsito O Barreras-220120023</v>
      </c>
      <c r="K1092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92" s="9" t="str">
        <f t="shared" si="134"/>
        <v>220120023instalacion_indebida_de_señales_del_transito_o_barreras</v>
      </c>
      <c r="M1092" s="39" t="str">
        <f t="shared" si="135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93" spans="1:13" ht="40.799999999999997" x14ac:dyDescent="0.3">
      <c r="A1093" s="12">
        <f>+A912</f>
        <v>22</v>
      </c>
      <c r="B1093" s="8" t="str">
        <f>+VLOOKUP(A1093,Industria[],2,0)</f>
        <v>Sociedad</v>
      </c>
      <c r="C1093" s="12">
        <f>+C912</f>
        <v>2201</v>
      </c>
      <c r="D1093" s="8" t="str">
        <f>+VLOOKUP(C1093,Sector[[Id_sector]:[Codigo]],3,0)</f>
        <v>Delincuencia y aplicación de la ley</v>
      </c>
      <c r="E1093" s="12">
        <f t="shared" si="136"/>
        <v>220120</v>
      </c>
      <c r="F1093" s="8" t="str">
        <f>+VLOOKUP(E1093,Productos[[Id_producto]:[Codigo]],3,0)</f>
        <v>Delitos e Infracciones de Tránsito</v>
      </c>
      <c r="G1093" s="13">
        <f t="shared" si="137"/>
        <v>220120024</v>
      </c>
      <c r="H1093" s="7">
        <v>24</v>
      </c>
      <c r="I1093" s="8" t="s">
        <v>1468</v>
      </c>
      <c r="J1093" s="37" t="str">
        <f>+Categorias[[#This Row],[Categoría]]&amp;"-"&amp;Categorias[[#This Row],[Id_categoría]]</f>
        <v>Otorgamiento Irregular De Documentos-220120024</v>
      </c>
      <c r="K1093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93" s="9" t="str">
        <f t="shared" si="134"/>
        <v>220120024otorgamiento_irregular_de_documentos</v>
      </c>
      <c r="M1093" s="39" t="str">
        <f t="shared" si="135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94" spans="1:13" ht="40.799999999999997" x14ac:dyDescent="0.3">
      <c r="A1094" s="12">
        <f>+A912</f>
        <v>22</v>
      </c>
      <c r="B1094" s="8" t="str">
        <f>+VLOOKUP(A1094,Industria[],2,0)</f>
        <v>Sociedad</v>
      </c>
      <c r="C1094" s="12">
        <f>+C912</f>
        <v>2201</v>
      </c>
      <c r="D1094" s="8" t="str">
        <f>+VLOOKUP(C1094,Sector[[Id_sector]:[Codigo]],3,0)</f>
        <v>Delincuencia y aplicación de la ley</v>
      </c>
      <c r="E1094" s="12">
        <f t="shared" si="136"/>
        <v>220120</v>
      </c>
      <c r="F1094" s="8" t="str">
        <f>+VLOOKUP(E1094,Productos[[Id_producto]:[Codigo]],3,0)</f>
        <v>Delitos e Infracciones de Tránsito</v>
      </c>
      <c r="G1094" s="13">
        <f t="shared" si="137"/>
        <v>220120025</v>
      </c>
      <c r="H1094" s="7">
        <v>25</v>
      </c>
      <c r="I1094" s="8" t="s">
        <v>1469</v>
      </c>
      <c r="J1094" s="37" t="str">
        <f>+Categorias[[#This Row],[Categoría]]&amp;"-"&amp;Categorias[[#This Row],[Id_categoría]]</f>
        <v>Falsificación Medios De Pago Transporte-220120025</v>
      </c>
      <c r="K1094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94" s="9" t="str">
        <f t="shared" si="134"/>
        <v>220120025falsificacion_medios_de_pago_transporte</v>
      </c>
      <c r="M1094" s="39" t="str">
        <f t="shared" si="135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95" spans="1:13" ht="61.2" x14ac:dyDescent="0.3">
      <c r="A1095" s="12">
        <f>+A912</f>
        <v>22</v>
      </c>
      <c r="B1095" s="8" t="str">
        <f>+VLOOKUP(A1095,Industria[],2,0)</f>
        <v>Sociedad</v>
      </c>
      <c r="C1095" s="12">
        <f>+C912</f>
        <v>2201</v>
      </c>
      <c r="D1095" s="8" t="str">
        <f>+VLOOKUP(C1095,Sector[[Id_sector]:[Codigo]],3,0)</f>
        <v>Delincuencia y aplicación de la ley</v>
      </c>
      <c r="E1095" s="12">
        <f t="shared" si="136"/>
        <v>220120</v>
      </c>
      <c r="F1095" s="8" t="str">
        <f>+VLOOKUP(E1095,Productos[[Id_producto]:[Codigo]],3,0)</f>
        <v>Delitos e Infracciones de Tránsito</v>
      </c>
      <c r="G1095" s="13">
        <f t="shared" si="137"/>
        <v>220120026</v>
      </c>
      <c r="H1095" s="7">
        <v>26</v>
      </c>
      <c r="I1095" s="8" t="s">
        <v>1470</v>
      </c>
      <c r="J1095" s="37" t="str">
        <f>+Categorias[[#This Row],[Categoría]]&amp;"-"&amp;Categorias[[#This Row],[Id_categoría]]</f>
        <v>Mal Uso de Información de Medio Tecnológico de Acceso a Transporte Público-220120026</v>
      </c>
      <c r="K1095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95" s="9" t="str">
        <f t="shared" si="134"/>
        <v>220120026mal_uso_de_informacion_de_medio_tecnologico_de_acceso_a_transporte_publico</v>
      </c>
      <c r="M1095" s="39" t="str">
        <f t="shared" si="135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96" spans="1:13" ht="51" x14ac:dyDescent="0.3">
      <c r="A1096" s="12">
        <f>+A912</f>
        <v>22</v>
      </c>
      <c r="B1096" s="8" t="str">
        <f>+VLOOKUP(A1096,Industria[],2,0)</f>
        <v>Sociedad</v>
      </c>
      <c r="C1096" s="12">
        <f>+C912</f>
        <v>2201</v>
      </c>
      <c r="D1096" s="8" t="str">
        <f>+VLOOKUP(C1096,Sector[[Id_sector]:[Codigo]],3,0)</f>
        <v>Delincuencia y aplicación de la ley</v>
      </c>
      <c r="E1096" s="12">
        <f t="shared" si="136"/>
        <v>220120</v>
      </c>
      <c r="F1096" s="8" t="str">
        <f>+VLOOKUP(E1096,Productos[[Id_producto]:[Codigo]],3,0)</f>
        <v>Delitos e Infracciones de Tránsito</v>
      </c>
      <c r="G1096" s="13">
        <f t="shared" si="137"/>
        <v>220120027</v>
      </c>
      <c r="H1096" s="7">
        <v>27</v>
      </c>
      <c r="I1096" s="8" t="s">
        <v>1471</v>
      </c>
      <c r="J1096" s="37" t="str">
        <f>+Categorias[[#This Row],[Categoría]]&amp;"-"&amp;Categorias[[#This Row],[Id_categoría]]</f>
        <v>Lanzar Objeto A Vía Pública Con Muerte O Lesiones-220120027</v>
      </c>
      <c r="K1096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96" s="9" t="str">
        <f t="shared" si="134"/>
        <v>220120027lanzar_objeto_a_via_publica_con_muerte_o_lesiones</v>
      </c>
      <c r="M1096" s="39" t="str">
        <f t="shared" si="135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97" spans="1:13" ht="40.799999999999997" x14ac:dyDescent="0.3">
      <c r="A1097" s="12">
        <f>+A912</f>
        <v>22</v>
      </c>
      <c r="B1097" s="8" t="str">
        <f>+VLOOKUP(A1097,Industria[],2,0)</f>
        <v>Sociedad</v>
      </c>
      <c r="C1097" s="12">
        <f>+C912</f>
        <v>2201</v>
      </c>
      <c r="D1097" s="8" t="str">
        <f>+VLOOKUP(C1097,Sector[[Id_sector]:[Codigo]],3,0)</f>
        <v>Delincuencia y aplicación de la ley</v>
      </c>
      <c r="E1097" s="12">
        <f t="shared" si="136"/>
        <v>220120</v>
      </c>
      <c r="F1097" s="8" t="str">
        <f>+VLOOKUP(E1097,Productos[[Id_producto]:[Codigo]],3,0)</f>
        <v>Delitos e Infracciones de Tránsito</v>
      </c>
      <c r="G1097" s="13">
        <f t="shared" si="137"/>
        <v>220120028</v>
      </c>
      <c r="H1097" s="7">
        <v>28</v>
      </c>
      <c r="I1097" s="8" t="s">
        <v>1472</v>
      </c>
      <c r="J1097" s="37" t="str">
        <f>+Categorias[[#This Row],[Categoría]]&amp;"-"&amp;Categorias[[#This Row],[Id_categoría]]</f>
        <v>Comercialización Dispositivos Falsificados-220120028</v>
      </c>
      <c r="K1097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97" s="9" t="str">
        <f t="shared" si="134"/>
        <v>220120028comercializacion_dispositivos_falsificados</v>
      </c>
      <c r="M1097" s="39" t="str">
        <f t="shared" si="135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98" spans="1:13" ht="30.6" x14ac:dyDescent="0.3">
      <c r="A1098" s="12">
        <f>+A912</f>
        <v>22</v>
      </c>
      <c r="B1098" s="8" t="str">
        <f>+VLOOKUP(A1098,Industria[],2,0)</f>
        <v>Sociedad</v>
      </c>
      <c r="C1098" s="12">
        <f>+C912</f>
        <v>2201</v>
      </c>
      <c r="D1098" s="8" t="str">
        <f>+VLOOKUP(C1098,Sector[[Id_sector]:[Codigo]],3,0)</f>
        <v>Delincuencia y aplicación de la ley</v>
      </c>
      <c r="E1098" s="12">
        <f t="shared" si="136"/>
        <v>220121</v>
      </c>
      <c r="F1098" s="8" t="str">
        <f>+VLOOKUP(E1098,Productos[[Id_producto]:[Codigo]],3,0)</f>
        <v>Delitos Contra la Salud Pública</v>
      </c>
      <c r="G1098" s="13">
        <f t="shared" si="137"/>
        <v>220121001</v>
      </c>
      <c r="H1098" s="7">
        <v>1</v>
      </c>
      <c r="I1098" s="8" t="s">
        <v>1473</v>
      </c>
      <c r="J1098" s="37" t="str">
        <f>+Categorias[[#This Row],[Categoría]]&amp;"-"&amp;Categorias[[#This Row],[Id_categoría]]</f>
        <v>Contra Salud Pública-220121001</v>
      </c>
      <c r="K1098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98" s="9" t="str">
        <f t="shared" si="134"/>
        <v>220121001contra_salud_publica</v>
      </c>
      <c r="M1098" s="39" t="str">
        <f t="shared" si="135"/>
        <v>INSERT INTO categoria VALUES (220121001,'Contra Salud Pública','Contra Salud Pública-220121001','Contra Salud Pública-220121001 | Prod: Delitos-220121 | Sector: Delincuencia | Industria: SOCIEDAD - 22',220121);</v>
      </c>
    </row>
    <row r="1099" spans="1:13" ht="51" x14ac:dyDescent="0.3">
      <c r="A1099" s="12">
        <f>+A912</f>
        <v>22</v>
      </c>
      <c r="B1099" s="8" t="str">
        <f>+VLOOKUP(A1099,Industria[],2,0)</f>
        <v>Sociedad</v>
      </c>
      <c r="C1099" s="12">
        <f>+C912</f>
        <v>2201</v>
      </c>
      <c r="D1099" s="8" t="str">
        <f>+VLOOKUP(C1099,Sector[[Id_sector]:[Codigo]],3,0)</f>
        <v>Delincuencia y aplicación de la ley</v>
      </c>
      <c r="E1099" s="12">
        <f t="shared" si="136"/>
        <v>220121</v>
      </c>
      <c r="F1099" s="8" t="str">
        <f>+VLOOKUP(E1099,Productos[[Id_producto]:[Codigo]],3,0)</f>
        <v>Delitos Contra la Salud Pública</v>
      </c>
      <c r="G1099" s="13">
        <f t="shared" si="137"/>
        <v>220121002</v>
      </c>
      <c r="H1099" s="7">
        <v>2</v>
      </c>
      <c r="I1099" s="8" t="s">
        <v>1474</v>
      </c>
      <c r="J1099" s="37" t="str">
        <f>+Categorias[[#This Row],[Categoría]]&amp;"-"&amp;Categorias[[#This Row],[Id_categoría]]</f>
        <v>Cuasidelito De Homicidio Cometido Por Profesionales De La Salud-220121002</v>
      </c>
      <c r="K1099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99" s="9" t="str">
        <f t="shared" si="134"/>
        <v>220121002cuasidelito_de_homicidio_cometido_por_profesionales_de_la_salud</v>
      </c>
      <c r="M1099" s="39" t="str">
        <f t="shared" si="135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100" spans="1:13" ht="40.799999999999997" x14ac:dyDescent="0.3">
      <c r="A1100" s="12">
        <f>+A912</f>
        <v>22</v>
      </c>
      <c r="B1100" s="8" t="str">
        <f>+VLOOKUP(A1100,Industria[],2,0)</f>
        <v>Sociedad</v>
      </c>
      <c r="C1100" s="12">
        <f>+C912</f>
        <v>2201</v>
      </c>
      <c r="D1100" s="8" t="str">
        <f>+VLOOKUP(C1100,Sector[[Id_sector]:[Codigo]],3,0)</f>
        <v>Delincuencia y aplicación de la ley</v>
      </c>
      <c r="E1100" s="12">
        <f t="shared" si="136"/>
        <v>220121</v>
      </c>
      <c r="F1100" s="8" t="str">
        <f>+VLOOKUP(E1100,Productos[[Id_producto]:[Codigo]],3,0)</f>
        <v>Delitos Contra la Salud Pública</v>
      </c>
      <c r="G1100" s="13">
        <f t="shared" si="137"/>
        <v>220121003</v>
      </c>
      <c r="H1100" s="7">
        <v>3</v>
      </c>
      <c r="I1100" s="8" t="s">
        <v>1475</v>
      </c>
      <c r="J1100" s="37" t="str">
        <f>+Categorias[[#This Row],[Categoría]]&amp;"-"&amp;Categorias[[#This Row],[Id_categoría]]</f>
        <v>Infringir Normas Higiénicas Y De Salubridad-220121003</v>
      </c>
      <c r="K1100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100" s="9" t="str">
        <f t="shared" si="134"/>
        <v>220121003infringir_normas_higienicas_y_de_salubridad</v>
      </c>
      <c r="M1100" s="39" t="str">
        <f t="shared" si="135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101" spans="1:13" ht="30.6" x14ac:dyDescent="0.3">
      <c r="A1101" s="12">
        <f>+A912</f>
        <v>22</v>
      </c>
      <c r="B1101" s="8" t="str">
        <f>+VLOOKUP(A1101,Industria[],2,0)</f>
        <v>Sociedad</v>
      </c>
      <c r="C1101" s="12">
        <f>+C912</f>
        <v>2201</v>
      </c>
      <c r="D1101" s="8" t="str">
        <f>+VLOOKUP(C1101,Sector[[Id_sector]:[Codigo]],3,0)</f>
        <v>Delincuencia y aplicación de la ley</v>
      </c>
      <c r="E1101" s="12">
        <f t="shared" si="136"/>
        <v>220121</v>
      </c>
      <c r="F1101" s="8" t="str">
        <f>+VLOOKUP(E1101,Productos[[Id_producto]:[Codigo]],3,0)</f>
        <v>Delitos Contra la Salud Pública</v>
      </c>
      <c r="G1101" s="13">
        <f t="shared" si="137"/>
        <v>220121004</v>
      </c>
      <c r="H1101" s="7">
        <v>4</v>
      </c>
      <c r="I1101" s="8" t="s">
        <v>1476</v>
      </c>
      <c r="J1101" s="37" t="str">
        <f>+Categorias[[#This Row],[Categoría]]&amp;"-"&amp;Categorias[[#This Row],[Id_categoría]]</f>
        <v>Negligencia Médica-220121004</v>
      </c>
      <c r="K1101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101" s="9" t="str">
        <f t="shared" ref="L1101:L1164" si="138">+SUBSTITUTE(G1101&amp;LOWER(SUBSTITUTE( SUBSTITUTE( SUBSTITUTE( SUBSTITUTE( SUBSTITUTE( SUBSTITUTE( SUBSTITUTE( SUBSTITUTE( SUBSTITUTE( SUBSTITUTE(I1101, "á", "a"), "é", "e"), "í", "i"), "ó", "o"), "ú", "u"), "Á", "A"), "É", "E"), "Í", "I"), "Ó", "O"), "Ú", "U"))," ","_")</f>
        <v>220121004negligencia_medica</v>
      </c>
      <c r="M1101" s="39" t="str">
        <f t="shared" ref="M1101:M1164" si="139">+"INSERT INTO categoria VALUES ("&amp;G1101&amp;",'"&amp;I1101&amp;"','"&amp;J1101&amp;"','"&amp;K1101&amp;"',"&amp;E1101&amp;");"</f>
        <v>INSERT INTO categoria VALUES (220121004,'Negligencia Médica','Negligencia Médica-220121004','Negligencia Médica-220121004 | Prod: Delitos-220121 | Sector: Delincuencia | Industria: SOCIEDAD - 22',220121);</v>
      </c>
    </row>
    <row r="1102" spans="1:13" ht="51" x14ac:dyDescent="0.3">
      <c r="A1102" s="12">
        <f>+A912</f>
        <v>22</v>
      </c>
      <c r="B1102" s="8" t="str">
        <f>+VLOOKUP(A1102,Industria[],2,0)</f>
        <v>Sociedad</v>
      </c>
      <c r="C1102" s="12">
        <f>+C912</f>
        <v>2201</v>
      </c>
      <c r="D1102" s="8" t="str">
        <f>+VLOOKUP(C1102,Sector[[Id_sector]:[Codigo]],3,0)</f>
        <v>Delincuencia y aplicación de la ley</v>
      </c>
      <c r="E1102" s="12">
        <f t="shared" ref="E1102:E1165" si="140">+IF(H1102=1,E1101+1,E1101)</f>
        <v>220121</v>
      </c>
      <c r="F1102" s="8" t="str">
        <f>+VLOOKUP(E1102,Productos[[Id_producto]:[Codigo]],3,0)</f>
        <v>Delitos Contra la Salud Pública</v>
      </c>
      <c r="G1102" s="13">
        <f t="shared" si="137"/>
        <v>220121005</v>
      </c>
      <c r="H1102" s="7">
        <v>5</v>
      </c>
      <c r="I1102" s="8" t="s">
        <v>1477</v>
      </c>
      <c r="J1102" s="37" t="str">
        <f>+Categorias[[#This Row],[Categoría]]&amp;"-"&amp;Categorias[[#This Row],[Id_categoría]]</f>
        <v>Prescripción Médica Abusiva de Drogas Estupefacientes O Sicotrópicos-220121005</v>
      </c>
      <c r="K1102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102" s="9" t="str">
        <f t="shared" si="138"/>
        <v>220121005prescripcion_medica_abusiva_de_drogas_estupefacientes_o_sicotropicos</v>
      </c>
      <c r="M1102" s="39" t="str">
        <f t="shared" si="139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103" spans="1:13" ht="51" x14ac:dyDescent="0.3">
      <c r="A1103" s="12">
        <f>+A912</f>
        <v>22</v>
      </c>
      <c r="B1103" s="8" t="str">
        <f>+VLOOKUP(A1103,Industria[],2,0)</f>
        <v>Sociedad</v>
      </c>
      <c r="C1103" s="12">
        <f>+C912</f>
        <v>2201</v>
      </c>
      <c r="D1103" s="8" t="str">
        <f>+VLOOKUP(C1103,Sector[[Id_sector]:[Codigo]],3,0)</f>
        <v>Delincuencia y aplicación de la ley</v>
      </c>
      <c r="E1103" s="12">
        <f t="shared" si="140"/>
        <v>220122</v>
      </c>
      <c r="F1103" s="8" t="str">
        <f>+VLOOKUP(E1103,Productos[[Id_producto]:[Codigo]],3,0)</f>
        <v>Otros</v>
      </c>
      <c r="G1103" s="13">
        <f t="shared" si="137"/>
        <v>220122001</v>
      </c>
      <c r="H1103" s="7">
        <v>1</v>
      </c>
      <c r="I1103" s="8" t="s">
        <v>1478</v>
      </c>
      <c r="J1103" s="37" t="str">
        <f>+Categorias[[#This Row],[Categoría]]&amp;"-"&amp;Categorias[[#This Row],[Id_categoría]]</f>
        <v>Delitos Contemplados En Otros Textos Legales-220122001</v>
      </c>
      <c r="K1103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103" s="9" t="str">
        <f t="shared" si="138"/>
        <v>220122001delitos_contemplados_en_otros_textos_legales</v>
      </c>
      <c r="M1103" s="39" t="str">
        <f t="shared" si="139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104" spans="1:13" ht="40.799999999999997" x14ac:dyDescent="0.3">
      <c r="A1104" s="12">
        <f>+A912</f>
        <v>22</v>
      </c>
      <c r="B1104" s="8" t="str">
        <f>+VLOOKUP(A1104,Industria[],2,0)</f>
        <v>Sociedad</v>
      </c>
      <c r="C1104" s="12">
        <f>+C912</f>
        <v>2201</v>
      </c>
      <c r="D1104" s="8" t="str">
        <f>+VLOOKUP(C1104,Sector[[Id_sector]:[Codigo]],3,0)</f>
        <v>Delincuencia y aplicación de la ley</v>
      </c>
      <c r="E1104" s="12">
        <f t="shared" si="140"/>
        <v>220122</v>
      </c>
      <c r="F1104" s="8" t="str">
        <f>+VLOOKUP(E1104,Productos[[Id_producto]:[Codigo]],3,0)</f>
        <v>Otros</v>
      </c>
      <c r="G1104" s="13">
        <f t="shared" si="137"/>
        <v>220122002</v>
      </c>
      <c r="H1104" s="7">
        <v>2</v>
      </c>
      <c r="I1104" s="8" t="s">
        <v>1479</v>
      </c>
      <c r="J1104" s="37" t="str">
        <f>+Categorias[[#This Row],[Categoría]]&amp;"-"&amp;Categorias[[#This Row],[Id_categoría]]</f>
        <v>Infracciones Al Código Aeronáutico-220122002</v>
      </c>
      <c r="K1104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104" s="9" t="str">
        <f t="shared" si="138"/>
        <v>220122002infracciones_al_codigo_aeronautico</v>
      </c>
      <c r="M1104" s="39" t="str">
        <f t="shared" si="139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105" spans="1:13" ht="40.799999999999997" x14ac:dyDescent="0.3">
      <c r="A1105" s="12">
        <f>+A912</f>
        <v>22</v>
      </c>
      <c r="B1105" s="8" t="str">
        <f>+VLOOKUP(A1105,Industria[],2,0)</f>
        <v>Sociedad</v>
      </c>
      <c r="C1105" s="12">
        <f>+C912</f>
        <v>2201</v>
      </c>
      <c r="D1105" s="8" t="str">
        <f>+VLOOKUP(C1105,Sector[[Id_sector]:[Codigo]],3,0)</f>
        <v>Delincuencia y aplicación de la ley</v>
      </c>
      <c r="E1105" s="12">
        <f t="shared" si="140"/>
        <v>220122</v>
      </c>
      <c r="F1105" s="8" t="str">
        <f>+VLOOKUP(E1105,Productos[[Id_producto]:[Codigo]],3,0)</f>
        <v>Otros</v>
      </c>
      <c r="G1105" s="13">
        <f t="shared" ref="G1105:G1168" si="141">+E1105*1000+H1105</f>
        <v>220122003</v>
      </c>
      <c r="H1105" s="7">
        <v>3</v>
      </c>
      <c r="I1105" s="8" t="s">
        <v>1480</v>
      </c>
      <c r="J1105" s="37" t="str">
        <f>+Categorias[[#This Row],[Categoría]]&amp;"-"&amp;Categorias[[#This Row],[Id_categoría]]</f>
        <v>Infracción Al Artículo 454 Del Código Penal-220122003</v>
      </c>
      <c r="K1105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105" s="9" t="str">
        <f t="shared" si="138"/>
        <v>220122003infraccion_al_articulo_454_del_codigo_penal</v>
      </c>
      <c r="M1105" s="39" t="str">
        <f t="shared" si="139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106" spans="1:13" ht="40.799999999999997" x14ac:dyDescent="0.3">
      <c r="A1106" s="12">
        <f>+A912</f>
        <v>22</v>
      </c>
      <c r="B1106" s="8" t="str">
        <f>+VLOOKUP(A1106,Industria[],2,0)</f>
        <v>Sociedad</v>
      </c>
      <c r="C1106" s="12">
        <f>+C912</f>
        <v>2201</v>
      </c>
      <c r="D1106" s="8" t="str">
        <f>+VLOOKUP(C1106,Sector[[Id_sector]:[Codigo]],3,0)</f>
        <v>Delincuencia y aplicación de la ley</v>
      </c>
      <c r="E1106" s="12">
        <f t="shared" si="140"/>
        <v>220122</v>
      </c>
      <c r="F1106" s="8" t="str">
        <f>+VLOOKUP(E1106,Productos[[Id_producto]:[Codigo]],3,0)</f>
        <v>Otros</v>
      </c>
      <c r="G1106" s="13">
        <f t="shared" si="141"/>
        <v>220122004</v>
      </c>
      <c r="H1106" s="7">
        <v>4</v>
      </c>
      <c r="I1106" s="8" t="s">
        <v>1481</v>
      </c>
      <c r="J1106" s="37" t="str">
        <f>+Categorias[[#This Row],[Categoría]]&amp;"-"&amp;Categorias[[#This Row],[Id_categoría]]</f>
        <v>Infracción Al Artículo 9 Del Decreto Ley 2.695-220122004</v>
      </c>
      <c r="K1106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106" s="9" t="str">
        <f t="shared" si="138"/>
        <v>220122004infraccion_al_articulo_9_del_decreto_ley_2.695</v>
      </c>
      <c r="M1106" s="39" t="str">
        <f t="shared" si="139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107" spans="1:13" ht="51" x14ac:dyDescent="0.3">
      <c r="A1107" s="12">
        <f>+A912</f>
        <v>22</v>
      </c>
      <c r="B1107" s="8" t="str">
        <f>+VLOOKUP(A1107,Industria[],2,0)</f>
        <v>Sociedad</v>
      </c>
      <c r="C1107" s="12">
        <f>+C912</f>
        <v>2201</v>
      </c>
      <c r="D1107" s="8" t="str">
        <f>+VLOOKUP(C1107,Sector[[Id_sector]:[Codigo]],3,0)</f>
        <v>Delincuencia y aplicación de la ley</v>
      </c>
      <c r="E1107" s="12">
        <f t="shared" si="140"/>
        <v>220122</v>
      </c>
      <c r="F1107" s="8" t="str">
        <f>+VLOOKUP(E1107,Productos[[Id_producto]:[Codigo]],3,0)</f>
        <v>Otros</v>
      </c>
      <c r="G1107" s="13">
        <f t="shared" si="141"/>
        <v>220122005</v>
      </c>
      <c r="H1107" s="7">
        <v>5</v>
      </c>
      <c r="I1107" s="8" t="s">
        <v>1482</v>
      </c>
      <c r="J1107" s="37" t="str">
        <f>+Categorias[[#This Row],[Categoría]]&amp;"-"&amp;Categorias[[#This Row],[Id_categoría]]</f>
        <v>Infracción Normas Inhumaciones Y Exhumaciones-220122005</v>
      </c>
      <c r="K1107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107" s="9" t="str">
        <f t="shared" si="138"/>
        <v>220122005infraccion_normas_inhumaciones_y_exhumaciones</v>
      </c>
      <c r="M1107" s="39" t="str">
        <f t="shared" si="139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108" spans="1:13" ht="40.799999999999997" x14ac:dyDescent="0.3">
      <c r="A1108" s="12">
        <f>+A912</f>
        <v>22</v>
      </c>
      <c r="B1108" s="8" t="str">
        <f>+VLOOKUP(A1108,Industria[],2,0)</f>
        <v>Sociedad</v>
      </c>
      <c r="C1108" s="12">
        <f>+C912</f>
        <v>2201</v>
      </c>
      <c r="D1108" s="8" t="str">
        <f>+VLOOKUP(C1108,Sector[[Id_sector]:[Codigo]],3,0)</f>
        <v>Delincuencia y aplicación de la ley</v>
      </c>
      <c r="E1108" s="12">
        <f t="shared" si="140"/>
        <v>220122</v>
      </c>
      <c r="F1108" s="8" t="str">
        <f>+VLOOKUP(E1108,Productos[[Id_producto]:[Codigo]],3,0)</f>
        <v>Otros</v>
      </c>
      <c r="G1108" s="13">
        <f t="shared" si="141"/>
        <v>220122006</v>
      </c>
      <c r="H1108" s="7">
        <v>6</v>
      </c>
      <c r="I1108" s="8" t="s">
        <v>1483</v>
      </c>
      <c r="J1108" s="37" t="str">
        <f>+Categorias[[#This Row],[Categoría]]&amp;"-"&amp;Categorias[[#This Row],[Id_categoría]]</f>
        <v>Otras Faltas Código Penal-220122006</v>
      </c>
      <c r="K1108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108" s="9" t="str">
        <f t="shared" si="138"/>
        <v>220122006otras_faltas_codigo_penal</v>
      </c>
      <c r="M1108" s="39" t="str">
        <f t="shared" si="139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109" spans="1:13" ht="40.799999999999997" x14ac:dyDescent="0.3">
      <c r="A1109" s="12">
        <f>+A912</f>
        <v>22</v>
      </c>
      <c r="B1109" s="8" t="str">
        <f>+VLOOKUP(A1109,Industria[],2,0)</f>
        <v>Sociedad</v>
      </c>
      <c r="C1109" s="12">
        <f>+C912</f>
        <v>2201</v>
      </c>
      <c r="D1109" s="8" t="str">
        <f>+VLOOKUP(C1109,Sector[[Id_sector]:[Codigo]],3,0)</f>
        <v>Delincuencia y aplicación de la ley</v>
      </c>
      <c r="E1109" s="12">
        <f t="shared" si="140"/>
        <v>220122</v>
      </c>
      <c r="F1109" s="8" t="str">
        <f>+VLOOKUP(E1109,Productos[[Id_producto]:[Codigo]],3,0)</f>
        <v>Otros</v>
      </c>
      <c r="G1109" s="13">
        <f t="shared" si="141"/>
        <v>220122007</v>
      </c>
      <c r="H1109" s="7">
        <v>7</v>
      </c>
      <c r="I1109" s="8" t="s">
        <v>1484</v>
      </c>
      <c r="J1109" s="37" t="str">
        <f>+Categorias[[#This Row],[Categoría]]&amp;"-"&amp;Categorias[[#This Row],[Id_categoría]]</f>
        <v>Otras Faltas Y Delitos De La Ley 19.733-220122007</v>
      </c>
      <c r="K1109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109" s="9" t="str">
        <f t="shared" si="138"/>
        <v>220122007otras_faltas_y_delitos_de_la_ley_19.733</v>
      </c>
      <c r="M1109" s="39" t="str">
        <f t="shared" si="139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110" spans="1:13" ht="40.799999999999997" x14ac:dyDescent="0.3">
      <c r="A1110" s="12">
        <f>+A912</f>
        <v>22</v>
      </c>
      <c r="B1110" s="8" t="str">
        <f>+VLOOKUP(A1110,Industria[],2,0)</f>
        <v>Sociedad</v>
      </c>
      <c r="C1110" s="12">
        <f>+C912</f>
        <v>2201</v>
      </c>
      <c r="D1110" s="8" t="str">
        <f>+VLOOKUP(C1110,Sector[[Id_sector]:[Codigo]],3,0)</f>
        <v>Delincuencia y aplicación de la ley</v>
      </c>
      <c r="E1110" s="12">
        <f t="shared" si="140"/>
        <v>220122</v>
      </c>
      <c r="F1110" s="8" t="str">
        <f>+VLOOKUP(E1110,Productos[[Id_producto]:[Codigo]],3,0)</f>
        <v>Otros</v>
      </c>
      <c r="G1110" s="13">
        <f t="shared" si="141"/>
        <v>220122008</v>
      </c>
      <c r="H1110" s="7">
        <v>8</v>
      </c>
      <c r="I1110" s="8" t="s">
        <v>1485</v>
      </c>
      <c r="J1110" s="37" t="str">
        <f>+Categorias[[#This Row],[Categoría]]&amp;"-"&amp;Categorias[[#This Row],[Id_categoría]]</f>
        <v>Otras Infracciones A La Ley 19.913-220122008</v>
      </c>
      <c r="K1110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110" s="9" t="str">
        <f t="shared" si="138"/>
        <v>220122008otras_infracciones_a_la_ley_19.913</v>
      </c>
      <c r="M1110" s="39" t="str">
        <f t="shared" si="139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111" spans="1:13" ht="40.799999999999997" x14ac:dyDescent="0.3">
      <c r="A1111" s="12">
        <f>+A912</f>
        <v>22</v>
      </c>
      <c r="B1111" s="8" t="str">
        <f>+VLOOKUP(A1111,Industria[],2,0)</f>
        <v>Sociedad</v>
      </c>
      <c r="C1111" s="12">
        <f>+C912</f>
        <v>2201</v>
      </c>
      <c r="D1111" s="8" t="str">
        <f>+VLOOKUP(C1111,Sector[[Id_sector]:[Codigo]],3,0)</f>
        <v>Delincuencia y aplicación de la ley</v>
      </c>
      <c r="E1111" s="12">
        <f t="shared" si="140"/>
        <v>220122</v>
      </c>
      <c r="F1111" s="8" t="str">
        <f>+VLOOKUP(E1111,Productos[[Id_producto]:[Codigo]],3,0)</f>
        <v>Otros</v>
      </c>
      <c r="G1111" s="13">
        <f t="shared" si="141"/>
        <v>220122009</v>
      </c>
      <c r="H1111" s="7">
        <v>9</v>
      </c>
      <c r="I1111" s="8" t="s">
        <v>1486</v>
      </c>
      <c r="J1111" s="37" t="str">
        <f>+Categorias[[#This Row],[Categoría]]&amp;"-"&amp;Categorias[[#This Row],[Id_categoría]]</f>
        <v>Otros De Los Cuasidelitos-220122009</v>
      </c>
      <c r="K1111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111" s="9" t="str">
        <f t="shared" si="138"/>
        <v>220122009otros_de_los_cuasidelitos</v>
      </c>
      <c r="M1111" s="39" t="str">
        <f t="shared" si="139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112" spans="1:13" ht="61.2" x14ac:dyDescent="0.3">
      <c r="A1112" s="12">
        <f>+A912</f>
        <v>22</v>
      </c>
      <c r="B1112" s="8" t="str">
        <f>+VLOOKUP(A1112,Industria[],2,0)</f>
        <v>Sociedad</v>
      </c>
      <c r="C1112" s="12">
        <f>+C912</f>
        <v>2201</v>
      </c>
      <c r="D1112" s="8" t="str">
        <f>+VLOOKUP(C1112,Sector[[Id_sector]:[Codigo]],3,0)</f>
        <v>Delincuencia y aplicación de la ley</v>
      </c>
      <c r="E1112" s="12">
        <f t="shared" si="140"/>
        <v>220122</v>
      </c>
      <c r="F1112" s="8" t="str">
        <f>+VLOOKUP(E1112,Productos[[Id_producto]:[Codigo]],3,0)</f>
        <v>Otros</v>
      </c>
      <c r="G1112" s="13">
        <f t="shared" si="141"/>
        <v>220122010</v>
      </c>
      <c r="H1112" s="7">
        <v>10</v>
      </c>
      <c r="I1112" s="8" t="s">
        <v>1487</v>
      </c>
      <c r="J1112" s="37" t="str">
        <f>+Categorias[[#This Row],[Categoría]]&amp;"-"&amp;Categorias[[#This Row],[Id_categoría]]</f>
        <v>Otros Delitos Contra Orden De Familias, Moralidad Pública e Integración Sexual-220122010</v>
      </c>
      <c r="K1112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112" s="9" t="str">
        <f t="shared" si="138"/>
        <v>220122010otros_delitos_contra_orden_de_familias,_moralidad_publica_e_integracion_sexual</v>
      </c>
      <c r="M1112" s="39" t="str">
        <f t="shared" si="139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13" spans="1:13" ht="40.799999999999997" x14ac:dyDescent="0.3">
      <c r="A1113" s="12">
        <f>+A912</f>
        <v>22</v>
      </c>
      <c r="B1113" s="8" t="str">
        <f>+VLOOKUP(A1113,Industria[],2,0)</f>
        <v>Sociedad</v>
      </c>
      <c r="C1113" s="12">
        <f>+C912</f>
        <v>2201</v>
      </c>
      <c r="D1113" s="8" t="str">
        <f>+VLOOKUP(C1113,Sector[[Id_sector]:[Codigo]],3,0)</f>
        <v>Delincuencia y aplicación de la ley</v>
      </c>
      <c r="E1113" s="12">
        <f t="shared" si="140"/>
        <v>220122</v>
      </c>
      <c r="F1113" s="8" t="str">
        <f>+VLOOKUP(E1113,Productos[[Id_producto]:[Codigo]],3,0)</f>
        <v>Otros</v>
      </c>
      <c r="G1113" s="13">
        <f t="shared" si="141"/>
        <v>220122011</v>
      </c>
      <c r="H1113" s="7">
        <v>11</v>
      </c>
      <c r="I1113" s="8" t="s">
        <v>1488</v>
      </c>
      <c r="J1113" s="37" t="str">
        <f>+Categorias[[#This Row],[Categoría]]&amp;"-"&amp;Categorias[[#This Row],[Id_categoría]]</f>
        <v>Otros Delitos L.O.C. De Investigaciones-220122011</v>
      </c>
      <c r="K1113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13" s="9" t="str">
        <f t="shared" si="138"/>
        <v>220122011otros_delitos_l.o.c._de_investigaciones</v>
      </c>
      <c r="M1113" s="39" t="str">
        <f t="shared" si="139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14" spans="1:13" ht="51" x14ac:dyDescent="0.3">
      <c r="A1114" s="12">
        <f>+A912</f>
        <v>22</v>
      </c>
      <c r="B1114" s="8" t="str">
        <f>+VLOOKUP(A1114,Industria[],2,0)</f>
        <v>Sociedad</v>
      </c>
      <c r="C1114" s="12">
        <f>+C912</f>
        <v>2201</v>
      </c>
      <c r="D1114" s="8" t="str">
        <f>+VLOOKUP(C1114,Sector[[Id_sector]:[Codigo]],3,0)</f>
        <v>Delincuencia y aplicación de la ley</v>
      </c>
      <c r="E1114" s="12">
        <f t="shared" si="140"/>
        <v>220122</v>
      </c>
      <c r="F1114" s="8" t="str">
        <f>+VLOOKUP(E1114,Productos[[Id_producto]:[Codigo]],3,0)</f>
        <v>Otros</v>
      </c>
      <c r="G1114" s="13">
        <f t="shared" si="141"/>
        <v>220122012</v>
      </c>
      <c r="H1114" s="7">
        <v>12</v>
      </c>
      <c r="I1114" s="8" t="s">
        <v>1489</v>
      </c>
      <c r="J1114" s="37" t="str">
        <f>+Categorias[[#This Row],[Categoría]]&amp;"-"&amp;Categorias[[#This Row],[Id_categoría]]</f>
        <v>Otros Delitos Que Afectan Los Derechos Garantizados Por La Constitución-220122012</v>
      </c>
      <c r="K1114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14" s="9" t="str">
        <f t="shared" si="138"/>
        <v>220122012otros_delitos_que_afectan_los_derechos_garantizados_por_la_constitucion</v>
      </c>
      <c r="M1114" s="39" t="str">
        <f t="shared" si="139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15" spans="1:13" ht="30.6" x14ac:dyDescent="0.3">
      <c r="A1115" s="12">
        <f>+A912</f>
        <v>22</v>
      </c>
      <c r="B1115" s="8" t="str">
        <f>+VLOOKUP(A1115,Industria[],2,0)</f>
        <v>Sociedad</v>
      </c>
      <c r="C1115" s="12">
        <f>+C912</f>
        <v>2201</v>
      </c>
      <c r="D1115" s="8" t="str">
        <f>+VLOOKUP(C1115,Sector[[Id_sector]:[Codigo]],3,0)</f>
        <v>Delincuencia y aplicación de la ley</v>
      </c>
      <c r="E1115" s="12">
        <f t="shared" si="140"/>
        <v>220122</v>
      </c>
      <c r="F1115" s="8" t="str">
        <f>+VLOOKUP(E1115,Productos[[Id_producto]:[Codigo]],3,0)</f>
        <v>Otros</v>
      </c>
      <c r="G1115" s="13">
        <f t="shared" si="141"/>
        <v>220122013</v>
      </c>
      <c r="H1115" s="7">
        <v>13</v>
      </c>
      <c r="I1115" s="8" t="s">
        <v>1490</v>
      </c>
      <c r="J1115" s="37" t="str">
        <f>+Categorias[[#This Row],[Categoría]]&amp;"-"&amp;Categorias[[#This Row],[Id_categoría]]</f>
        <v>Otros Estragos-220122013</v>
      </c>
      <c r="K1115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15" s="9" t="str">
        <f t="shared" si="138"/>
        <v>220122013otros_estragos</v>
      </c>
      <c r="M1115" s="39" t="str">
        <f t="shared" si="139"/>
        <v>INSERT INTO categoria VALUES (220122013,'Otros Estragos','Otros Estragos-220122013','Otros Estragos-220122013 | Prod: Delitos-220122 | Sector: Delincuencia | Industria: SOCIEDAD - 22',220122);</v>
      </c>
    </row>
    <row r="1116" spans="1:13" ht="51" x14ac:dyDescent="0.3">
      <c r="A1116" s="12">
        <f>+A912</f>
        <v>22</v>
      </c>
      <c r="B1116" s="8" t="str">
        <f>+VLOOKUP(A1116,Industria[],2,0)</f>
        <v>Sociedad</v>
      </c>
      <c r="C1116" s="12">
        <f>+C912</f>
        <v>2201</v>
      </c>
      <c r="D1116" s="8" t="str">
        <f>+VLOOKUP(C1116,Sector[[Id_sector]:[Codigo]],3,0)</f>
        <v>Delincuencia y aplicación de la ley</v>
      </c>
      <c r="E1116" s="12">
        <f t="shared" si="140"/>
        <v>220122</v>
      </c>
      <c r="F1116" s="8" t="str">
        <f>+VLOOKUP(E1116,Productos[[Id_producto]:[Codigo]],3,0)</f>
        <v>Otros</v>
      </c>
      <c r="G1116" s="13">
        <f t="shared" si="141"/>
        <v>220122014</v>
      </c>
      <c r="H1116" s="7">
        <v>14</v>
      </c>
      <c r="I1116" s="8" t="s">
        <v>1491</v>
      </c>
      <c r="J1116" s="37" t="str">
        <f>+Categorias[[#This Row],[Categoría]]&amp;"-"&amp;Categorias[[#This Row],[Id_categoría]]</f>
        <v>Otros Hechos Que No Constituyan Delito: Agrup.1008, 1009, 1011-220122014</v>
      </c>
      <c r="K1116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16" s="9" t="str">
        <f t="shared" si="138"/>
        <v>220122014otros_hechos_que_no_constituyan_delito:_agrup.1008,_1009,_1011</v>
      </c>
      <c r="M1116" s="39" t="str">
        <f t="shared" si="139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17" spans="1:13" ht="30.6" x14ac:dyDescent="0.3">
      <c r="A1117" s="12">
        <f>+A912</f>
        <v>22</v>
      </c>
      <c r="B1117" s="8" t="str">
        <f>+VLOOKUP(A1117,Industria[],2,0)</f>
        <v>Sociedad</v>
      </c>
      <c r="C1117" s="12">
        <f>+C912</f>
        <v>2201</v>
      </c>
      <c r="D1117" s="8" t="str">
        <f>+VLOOKUP(C1117,Sector[[Id_sector]:[Codigo]],3,0)</f>
        <v>Delincuencia y aplicación de la ley</v>
      </c>
      <c r="E1117" s="12">
        <f t="shared" si="140"/>
        <v>220122</v>
      </c>
      <c r="F1117" s="8" t="str">
        <f>+VLOOKUP(E1117,Productos[[Id_producto]:[Codigo]],3,0)</f>
        <v>Otros</v>
      </c>
      <c r="G1117" s="13">
        <f t="shared" si="141"/>
        <v>220122015</v>
      </c>
      <c r="H1117" s="7">
        <v>15</v>
      </c>
      <c r="I1117" s="8" t="s">
        <v>1492</v>
      </c>
      <c r="J1117" s="37" t="str">
        <f>+Categorias[[#This Row],[Categoría]]&amp;"-"&amp;Categorias[[#This Row],[Id_categoría]]</f>
        <v>Presunta Desgracia-220122015</v>
      </c>
      <c r="K1117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17" s="9" t="str">
        <f t="shared" si="138"/>
        <v>220122015presunta_desgracia</v>
      </c>
      <c r="M1117" s="39" t="str">
        <f t="shared" si="139"/>
        <v>INSERT INTO categoria VALUES (220122015,'Presunta Desgracia','Presunta Desgracia-220122015','Presunta Desgracia-220122015 | Prod: Delitos-220122 | Sector: Delincuencia | Industria: SOCIEDAD - 22',220122);</v>
      </c>
    </row>
    <row r="1118" spans="1:13" ht="40.799999999999997" x14ac:dyDescent="0.3">
      <c r="A1118" s="12">
        <f>+A912</f>
        <v>22</v>
      </c>
      <c r="B1118" s="8" t="str">
        <f>+VLOOKUP(A1118,Industria[],2,0)</f>
        <v>Sociedad</v>
      </c>
      <c r="C1118" s="12">
        <f>+C912</f>
        <v>2201</v>
      </c>
      <c r="D1118" s="8" t="str">
        <f>+VLOOKUP(C1118,Sector[[Id_sector]:[Codigo]],3,0)</f>
        <v>Delincuencia y aplicación de la ley</v>
      </c>
      <c r="E1118" s="12">
        <f t="shared" si="140"/>
        <v>220122</v>
      </c>
      <c r="F1118" s="8" t="str">
        <f>+VLOOKUP(E1118,Productos[[Id_producto]:[Codigo]],3,0)</f>
        <v>Otros</v>
      </c>
      <c r="G1118" s="13">
        <f t="shared" si="141"/>
        <v>220122016</v>
      </c>
      <c r="H1118" s="7">
        <v>16</v>
      </c>
      <c r="I1118" s="8" t="s">
        <v>1493</v>
      </c>
      <c r="J1118" s="37" t="str">
        <f>+Categorias[[#This Row],[Categoría]]&amp;"-"&amp;Categorias[[#This Row],[Id_categoría]]</f>
        <v>Presunta Desgracia Infantil-220122016</v>
      </c>
      <c r="K1118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18" s="9" t="str">
        <f t="shared" si="138"/>
        <v>220122016presunta_desgracia_infantil</v>
      </c>
      <c r="M1118" s="39" t="str">
        <f t="shared" si="139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19" spans="1:13" ht="40.799999999999997" x14ac:dyDescent="0.3">
      <c r="A1119" s="12">
        <f>+A912</f>
        <v>22</v>
      </c>
      <c r="B1119" s="8" t="str">
        <f>+VLOOKUP(A1119,Industria[],2,0)</f>
        <v>Sociedad</v>
      </c>
      <c r="C1119" s="12">
        <f>+C912</f>
        <v>2201</v>
      </c>
      <c r="D1119" s="8" t="str">
        <f>+VLOOKUP(C1119,Sector[[Id_sector]:[Codigo]],3,0)</f>
        <v>Delincuencia y aplicación de la ley</v>
      </c>
      <c r="E1119" s="12">
        <f t="shared" si="140"/>
        <v>220122</v>
      </c>
      <c r="F1119" s="8" t="str">
        <f>+VLOOKUP(E1119,Productos[[Id_producto]:[Codigo]],3,0)</f>
        <v>Otros</v>
      </c>
      <c r="G1119" s="13">
        <f t="shared" si="141"/>
        <v>220122017</v>
      </c>
      <c r="H1119" s="7">
        <v>17</v>
      </c>
      <c r="I1119" s="8" t="s">
        <v>1494</v>
      </c>
      <c r="J1119" s="37" t="str">
        <f>+Categorias[[#This Row],[Categoría]]&amp;"-"&amp;Categorias[[#This Row],[Id_categoría]]</f>
        <v>Otras Faltas Leyes Especiales-220122017</v>
      </c>
      <c r="K1119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19" s="9" t="str">
        <f t="shared" si="138"/>
        <v>220122017otras_faltas_leyes_especiales</v>
      </c>
      <c r="M1119" s="39" t="str">
        <f t="shared" si="139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20" spans="1:13" ht="51" x14ac:dyDescent="0.3">
      <c r="A1120" s="12">
        <f>+A912</f>
        <v>22</v>
      </c>
      <c r="B1120" s="8" t="str">
        <f>+VLOOKUP(A1120,Industria[],2,0)</f>
        <v>Sociedad</v>
      </c>
      <c r="C1120" s="12">
        <f>+C912</f>
        <v>2201</v>
      </c>
      <c r="D1120" s="8" t="str">
        <f>+VLOOKUP(C1120,Sector[[Id_sector]:[Codigo]],3,0)</f>
        <v>Delincuencia y aplicación de la ley</v>
      </c>
      <c r="E1120" s="12">
        <f t="shared" si="140"/>
        <v>220122</v>
      </c>
      <c r="F1120" s="8" t="str">
        <f>+VLOOKUP(E1120,Productos[[Id_producto]:[Codigo]],3,0)</f>
        <v>Otros</v>
      </c>
      <c r="G1120" s="13">
        <f t="shared" si="141"/>
        <v>220122018</v>
      </c>
      <c r="H1120" s="7">
        <v>18</v>
      </c>
      <c r="I1120" s="8" t="s">
        <v>1495</v>
      </c>
      <c r="J1120" s="37" t="str">
        <f>+Categorias[[#This Row],[Categoría]]&amp;"-"&amp;Categorias[[#This Row],[Id_categoría]]</f>
        <v>No Existen Resultados Para La Consulta Seleccionada-220122018</v>
      </c>
      <c r="K1120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20" s="9" t="str">
        <f t="shared" si="138"/>
        <v>220122018no_existen_resultados_para_la_consulta_seleccionada</v>
      </c>
      <c r="M1120" s="39" t="str">
        <f t="shared" si="139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21" spans="1:13" ht="61.2" x14ac:dyDescent="0.3">
      <c r="A1121" s="12">
        <f>+A912</f>
        <v>22</v>
      </c>
      <c r="B1121" s="8" t="str">
        <f>+VLOOKUP(A1121,Industria[],2,0)</f>
        <v>Sociedad</v>
      </c>
      <c r="C1121" s="12">
        <f>+C912</f>
        <v>2201</v>
      </c>
      <c r="D1121" s="8" t="str">
        <f>+VLOOKUP(C1121,Sector[[Id_sector]:[Codigo]],3,0)</f>
        <v>Delincuencia y aplicación de la ley</v>
      </c>
      <c r="E1121" s="12">
        <f t="shared" si="140"/>
        <v>220122</v>
      </c>
      <c r="F1121" s="8" t="str">
        <f>+VLOOKUP(E1121,Productos[[Id_producto]:[Codigo]],3,0)</f>
        <v>Otros</v>
      </c>
      <c r="G1121" s="13">
        <f t="shared" si="141"/>
        <v>220122019</v>
      </c>
      <c r="H1121" s="7">
        <v>19</v>
      </c>
      <c r="I1121" s="8" t="s">
        <v>1496</v>
      </c>
      <c r="J1121" s="37" t="str">
        <f>+Categorias[[#This Row],[Categoría]]&amp;"-"&amp;Categorias[[#This Row],[Id_categoría]]</f>
        <v>Infracción a la Ley De Administración Provicional De Sostenedores Educacionales-220122019</v>
      </c>
      <c r="K1121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21" s="9" t="str">
        <f t="shared" si="138"/>
        <v>220122019infraccion_a_la_ley_de_administracion_provicional_de_sostenedores_educacionales</v>
      </c>
      <c r="M1121" s="39" t="str">
        <f t="shared" si="139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22" spans="1:13" ht="51" x14ac:dyDescent="0.3">
      <c r="A1122" s="12">
        <f>+A912</f>
        <v>22</v>
      </c>
      <c r="B1122" s="8" t="str">
        <f>+VLOOKUP(A1122,Industria[],2,0)</f>
        <v>Sociedad</v>
      </c>
      <c r="C1122" s="12">
        <f>+C912</f>
        <v>2201</v>
      </c>
      <c r="D1122" s="8" t="str">
        <f>+VLOOKUP(C1122,Sector[[Id_sector]:[Codigo]],3,0)</f>
        <v>Delincuencia y aplicación de la ley</v>
      </c>
      <c r="E1122" s="12">
        <f t="shared" si="140"/>
        <v>220122</v>
      </c>
      <c r="F1122" s="8" t="str">
        <f>+VLOOKUP(E1122,Productos[[Id_producto]:[Codigo]],3,0)</f>
        <v>Otros</v>
      </c>
      <c r="G1122" s="13">
        <f t="shared" si="141"/>
        <v>220122020</v>
      </c>
      <c r="H1122" s="7">
        <v>20</v>
      </c>
      <c r="I1122" s="8" t="s">
        <v>1497</v>
      </c>
      <c r="J1122" s="37" t="str">
        <f>+Categorias[[#This Row],[Categoría]]&amp;"-"&amp;Categorias[[#This Row],[Id_categoría]]</f>
        <v>Faltas Código Penal Conocidas Por Juzgados Del Crimen-220122020</v>
      </c>
      <c r="K1122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22" s="9" t="str">
        <f t="shared" si="138"/>
        <v>220122020faltas_codigo_penal_conocidas_por_juzgados_del_crimen</v>
      </c>
      <c r="M1122" s="39" t="str">
        <f t="shared" si="139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23" spans="1:13" ht="30.6" x14ac:dyDescent="0.3">
      <c r="A1123" s="12">
        <f>+A912</f>
        <v>22</v>
      </c>
      <c r="B1123" s="8" t="str">
        <f>+VLOOKUP(A1123,Industria[],2,0)</f>
        <v>Sociedad</v>
      </c>
      <c r="C1123" s="12">
        <f>+C912</f>
        <v>2201</v>
      </c>
      <c r="D1123" s="8" t="str">
        <f>+VLOOKUP(C1123,Sector[[Id_sector]:[Codigo]],3,0)</f>
        <v>Delincuencia y aplicación de la ley</v>
      </c>
      <c r="E1123" s="12">
        <f t="shared" si="140"/>
        <v>220122</v>
      </c>
      <c r="F1123" s="8" t="str">
        <f>+VLOOKUP(E1123,Productos[[Id_producto]:[Codigo]],3,0)</f>
        <v>Otros</v>
      </c>
      <c r="G1123" s="13">
        <f t="shared" si="141"/>
        <v>220122021</v>
      </c>
      <c r="H1123" s="7">
        <v>21</v>
      </c>
      <c r="I1123" s="8" t="s">
        <v>1498</v>
      </c>
      <c r="J1123" s="37" t="str">
        <f>+Categorias[[#This Row],[Categoría]]&amp;"-"&amp;Categorias[[#This Row],[Id_categoría]]</f>
        <v>NA-220122021</v>
      </c>
      <c r="K1123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23" s="9" t="str">
        <f t="shared" si="138"/>
        <v>220122021na</v>
      </c>
      <c r="M1123" s="39" t="str">
        <f t="shared" si="139"/>
        <v>INSERT INTO categoria VALUES (220122021,'NA','NA-220122021','NA-220122021 | Prod: Delitos-220122 | Sector: Delincuencia | Industria: SOCIEDAD - 22',220122);</v>
      </c>
    </row>
    <row r="1124" spans="1:13" ht="51" x14ac:dyDescent="0.3">
      <c r="A1124" s="12">
        <f>+A912</f>
        <v>22</v>
      </c>
      <c r="B1124" s="8" t="str">
        <f>+VLOOKUP(A1124,Industria[],2,0)</f>
        <v>Sociedad</v>
      </c>
      <c r="C1124" s="12">
        <f>+C912</f>
        <v>2201</v>
      </c>
      <c r="D1124" s="8" t="str">
        <f>+VLOOKUP(C1124,Sector[[Id_sector]:[Codigo]],3,0)</f>
        <v>Delincuencia y aplicación de la ley</v>
      </c>
      <c r="E1124" s="12">
        <f t="shared" si="140"/>
        <v>220123</v>
      </c>
      <c r="F1124" s="8" t="str">
        <f>+VLOOKUP(E1124,Productos[[Id_producto]:[Codigo]],3,0)</f>
        <v>Delitos Contra la Seguridad</v>
      </c>
      <c r="G1124" s="13">
        <f t="shared" si="141"/>
        <v>220123001</v>
      </c>
      <c r="H1124" s="7">
        <v>1</v>
      </c>
      <c r="I1124" s="8" t="s">
        <v>1499</v>
      </c>
      <c r="J1124" s="37" t="str">
        <f>+Categorias[[#This Row],[Categoría]]&amp;"-"&amp;Categorias[[#This Row],[Id_categoría]]</f>
        <v>Envío Explosivos, Homicidio, Lesiones Y Secuestro Terrorista-220123001</v>
      </c>
      <c r="K1124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24" s="9" t="str">
        <f t="shared" si="138"/>
        <v>220123001envio_explosivos,_homicidio,_lesiones_y_secuestro_terrorista</v>
      </c>
      <c r="M1124" s="39" t="str">
        <f t="shared" si="139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25" spans="1:13" ht="30.6" x14ac:dyDescent="0.3">
      <c r="A1125" s="12">
        <f>+A912</f>
        <v>22</v>
      </c>
      <c r="B1125" s="8" t="str">
        <f>+VLOOKUP(A1125,Industria[],2,0)</f>
        <v>Sociedad</v>
      </c>
      <c r="C1125" s="12">
        <f>+C912</f>
        <v>2201</v>
      </c>
      <c r="D1125" s="8" t="str">
        <f>+VLOOKUP(C1125,Sector[[Id_sector]:[Codigo]],3,0)</f>
        <v>Delincuencia y aplicación de la ley</v>
      </c>
      <c r="E1125" s="12">
        <f t="shared" si="140"/>
        <v>220123</v>
      </c>
      <c r="F1125" s="8" t="str">
        <f>+VLOOKUP(E1125,Productos[[Id_producto]:[Codigo]],3,0)</f>
        <v>Delitos Contra la Seguridad</v>
      </c>
      <c r="G1125" s="13">
        <f t="shared" si="141"/>
        <v>220123002</v>
      </c>
      <c r="H1125" s="7">
        <v>2</v>
      </c>
      <c r="I1125" s="8" t="s">
        <v>1500</v>
      </c>
      <c r="J1125" s="37" t="str">
        <f>+Categorias[[#This Row],[Categoría]]&amp;"-"&amp;Categorias[[#This Row],[Id_categoría]]</f>
        <v>Espionaje Informático-220123002</v>
      </c>
      <c r="K1125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25" s="9" t="str">
        <f t="shared" si="138"/>
        <v>220123002espionaje_informatico</v>
      </c>
      <c r="M1125" s="39" t="str">
        <f t="shared" si="139"/>
        <v>INSERT INTO categoria VALUES (220123002,'Espionaje Informático','Espionaje Informático-220123002','Espionaje Informático-220123002 | Prod: Delitos-220123 | Sector: Delincuencia | Industria: SOCIEDAD - 22',220123);</v>
      </c>
    </row>
    <row r="1126" spans="1:13" ht="40.799999999999997" x14ac:dyDescent="0.3">
      <c r="A1126" s="12">
        <f>+A912</f>
        <v>22</v>
      </c>
      <c r="B1126" s="8" t="str">
        <f>+VLOOKUP(A1126,Industria[],2,0)</f>
        <v>Sociedad</v>
      </c>
      <c r="C1126" s="12">
        <f>+C912</f>
        <v>2201</v>
      </c>
      <c r="D1126" s="8" t="str">
        <f>+VLOOKUP(C1126,Sector[[Id_sector]:[Codigo]],3,0)</f>
        <v>Delincuencia y aplicación de la ley</v>
      </c>
      <c r="E1126" s="12">
        <f t="shared" si="140"/>
        <v>220123</v>
      </c>
      <c r="F1126" s="8" t="str">
        <f>+VLOOKUP(E1126,Productos[[Id_producto]:[Codigo]],3,0)</f>
        <v>Delitos Contra la Seguridad</v>
      </c>
      <c r="G1126" s="13">
        <f t="shared" si="141"/>
        <v>220123003</v>
      </c>
      <c r="H1126" s="7">
        <v>3</v>
      </c>
      <c r="I1126" s="8" t="s">
        <v>1501</v>
      </c>
      <c r="J1126" s="37" t="str">
        <f>+Categorias[[#This Row],[Categoría]]&amp;"-"&amp;Categorias[[#This Row],[Id_categoría]]</f>
        <v>Tráfico De Residuos Peligrosos-220123003</v>
      </c>
      <c r="K1126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26" s="9" t="str">
        <f t="shared" si="138"/>
        <v>220123003trafico_de_residuos_peligrosos</v>
      </c>
      <c r="M1126" s="39" t="str">
        <f t="shared" si="139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27" spans="1:13" ht="40.799999999999997" x14ac:dyDescent="0.3">
      <c r="A1127" s="12">
        <f>+A912</f>
        <v>22</v>
      </c>
      <c r="B1127" s="8" t="str">
        <f>+VLOOKUP(A1127,Industria[],2,0)</f>
        <v>Sociedad</v>
      </c>
      <c r="C1127" s="12">
        <f>+C912</f>
        <v>2201</v>
      </c>
      <c r="D1127" s="8" t="str">
        <f>+VLOOKUP(C1127,Sector[[Id_sector]:[Codigo]],3,0)</f>
        <v>Delincuencia y aplicación de la ley</v>
      </c>
      <c r="E1127" s="12">
        <f t="shared" si="140"/>
        <v>220123</v>
      </c>
      <c r="F1127" s="8" t="str">
        <f>+VLOOKUP(E1127,Productos[[Id_producto]:[Codigo]],3,0)</f>
        <v>Delitos Contra la Seguridad</v>
      </c>
      <c r="G1127" s="13">
        <f t="shared" si="141"/>
        <v>220123004</v>
      </c>
      <c r="H1127" s="7">
        <v>4</v>
      </c>
      <c r="I1127" s="8" t="s">
        <v>1502</v>
      </c>
      <c r="J1127" s="37" t="str">
        <f>+Categorias[[#This Row],[Categoría]]&amp;"-"&amp;Categorias[[#This Row],[Id_categoría]]</f>
        <v>Perro Potencialmente Peligroso No Inscrito-220123004</v>
      </c>
      <c r="K1127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27" s="9" t="str">
        <f t="shared" si="138"/>
        <v>220123004perro_potencialmente_peligroso_no_inscrito</v>
      </c>
      <c r="M1127" s="39" t="str">
        <f t="shared" si="139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28" spans="1:13" ht="40.799999999999997" x14ac:dyDescent="0.3">
      <c r="A1128" s="12">
        <f>+A912</f>
        <v>22</v>
      </c>
      <c r="B1128" s="8" t="str">
        <f>+VLOOKUP(A1128,Industria[],2,0)</f>
        <v>Sociedad</v>
      </c>
      <c r="C1128" s="12">
        <f>+C912</f>
        <v>2201</v>
      </c>
      <c r="D1128" s="8" t="str">
        <f>+VLOOKUP(C1128,Sector[[Id_sector]:[Codigo]],3,0)</f>
        <v>Delincuencia y aplicación de la ley</v>
      </c>
      <c r="E1128" s="12">
        <f t="shared" si="140"/>
        <v>220123</v>
      </c>
      <c r="F1128" s="8" t="str">
        <f>+VLOOKUP(E1128,Productos[[Id_producto]:[Codigo]],3,0)</f>
        <v>Delitos Contra la Seguridad</v>
      </c>
      <c r="G1128" s="13">
        <f t="shared" si="141"/>
        <v>220123005</v>
      </c>
      <c r="H1128" s="7">
        <v>5</v>
      </c>
      <c r="I1128" s="8" t="s">
        <v>1503</v>
      </c>
      <c r="J1128" s="37" t="str">
        <f>+Categorias[[#This Row],[Categoría]]&amp;"-"&amp;Categorias[[#This Row],[Id_categoría]]</f>
        <v>Enseñanza No Autorizada De Artes Marciales-220123005</v>
      </c>
      <c r="K1128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28" s="9" t="str">
        <f t="shared" si="138"/>
        <v>220123005enseñanza_no_autorizada_de_artes_marciales</v>
      </c>
      <c r="M1128" s="39" t="str">
        <f t="shared" si="139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29" spans="1:13" ht="30.6" x14ac:dyDescent="0.3">
      <c r="A1129" s="12">
        <f>+A912</f>
        <v>22</v>
      </c>
      <c r="B1129" s="8" t="str">
        <f>+VLOOKUP(A1129,Industria[],2,0)</f>
        <v>Sociedad</v>
      </c>
      <c r="C1129" s="12">
        <f>+C912</f>
        <v>2201</v>
      </c>
      <c r="D1129" s="8" t="str">
        <f>+VLOOKUP(C1129,Sector[[Id_sector]:[Codigo]],3,0)</f>
        <v>Delincuencia y aplicación de la ley</v>
      </c>
      <c r="E1129" s="12">
        <f t="shared" si="140"/>
        <v>220123</v>
      </c>
      <c r="F1129" s="8" t="str">
        <f>+VLOOKUP(E1129,Productos[[Id_producto]:[Codigo]],3,0)</f>
        <v>Delitos Contra la Seguridad</v>
      </c>
      <c r="G1129" s="13">
        <f t="shared" si="141"/>
        <v>220123006</v>
      </c>
      <c r="H1129" s="7">
        <v>6</v>
      </c>
      <c r="I1129" s="8" t="s">
        <v>1504</v>
      </c>
      <c r="J1129" s="37" t="str">
        <f>+Categorias[[#This Row],[Categoría]]&amp;"-"&amp;Categorias[[#This Row],[Id_categoría]]</f>
        <v>Otros Delitos Ley 18.314-220123006</v>
      </c>
      <c r="K1129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29" s="9" t="str">
        <f t="shared" si="138"/>
        <v>220123006otros_delitos_ley_18.314</v>
      </c>
      <c r="M1129" s="39" t="str">
        <f t="shared" si="139"/>
        <v>INSERT INTO categoria VALUES (220123006,'Otros Delitos Ley 18.314','Otros Delitos Ley 18.314-220123006','Otros Delitos Ley 18.314-220123006 | Prod: Delitos-220123 | Sector: Delincuencia | Industria: SOCIEDAD - 22',220123);</v>
      </c>
    </row>
    <row r="1130" spans="1:13" ht="61.2" x14ac:dyDescent="0.3">
      <c r="A1130" s="12">
        <f>+A912</f>
        <v>22</v>
      </c>
      <c r="B1130" s="8" t="str">
        <f>+VLOOKUP(A1130,Industria[],2,0)</f>
        <v>Sociedad</v>
      </c>
      <c r="C1130" s="12">
        <f>+C912</f>
        <v>2201</v>
      </c>
      <c r="D1130" s="8" t="str">
        <f>+VLOOKUP(C1130,Sector[[Id_sector]:[Codigo]],3,0)</f>
        <v>Delincuencia y aplicación de la ley</v>
      </c>
      <c r="E1130" s="12">
        <f t="shared" si="140"/>
        <v>220123</v>
      </c>
      <c r="F1130" s="8" t="str">
        <f>+VLOOKUP(E1130,Productos[[Id_producto]:[Codigo]],3,0)</f>
        <v>Delitos Contra la Seguridad</v>
      </c>
      <c r="G1130" s="13">
        <f t="shared" si="141"/>
        <v>220123007</v>
      </c>
      <c r="H1130" s="7">
        <v>7</v>
      </c>
      <c r="I1130" s="8" t="s">
        <v>1505</v>
      </c>
      <c r="J1130" s="37" t="str">
        <f>+Categorias[[#This Row],[Categoría]]&amp;"-"&amp;Categorias[[#This Row],[Id_categoría]]</f>
        <v>Recaudar/Proveer Fondo Para Comisión de Delitos Terroristas Persona Natural-220123007</v>
      </c>
      <c r="K1130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30" s="9" t="str">
        <f t="shared" si="138"/>
        <v>220123007recaudar/proveer_fondo_para_comision_de_delitos_terroristas_persona_natural</v>
      </c>
      <c r="M1130" s="39" t="str">
        <f t="shared" si="139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31" spans="1:13" ht="40.799999999999997" x14ac:dyDescent="0.3">
      <c r="A1131" s="12">
        <f>+A912</f>
        <v>22</v>
      </c>
      <c r="B1131" s="8" t="str">
        <f>+VLOOKUP(A1131,Industria[],2,0)</f>
        <v>Sociedad</v>
      </c>
      <c r="C1131" s="12">
        <f>+C912</f>
        <v>2201</v>
      </c>
      <c r="D1131" s="8" t="str">
        <f>+VLOOKUP(C1131,Sector[[Id_sector]:[Codigo]],3,0)</f>
        <v>Delincuencia y aplicación de la ley</v>
      </c>
      <c r="E1131" s="12">
        <f t="shared" si="140"/>
        <v>220123</v>
      </c>
      <c r="F1131" s="8" t="str">
        <f>+VLOOKUP(E1131,Productos[[Id_producto]:[Codigo]],3,0)</f>
        <v>Delitos Contra la Seguridad</v>
      </c>
      <c r="G1131" s="13">
        <f t="shared" si="141"/>
        <v>220123008</v>
      </c>
      <c r="H1131" s="7">
        <v>8</v>
      </c>
      <c r="I1131" s="8" t="s">
        <v>1506</v>
      </c>
      <c r="J1131" s="37" t="str">
        <f>+Categorias[[#This Row],[Categoría]]&amp;"-"&amp;Categorias[[#This Row],[Id_categoría]]</f>
        <v>Uso, Facilitación O Transporte De Hilo Curado-220123008</v>
      </c>
      <c r="K1131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31" s="9" t="str">
        <f t="shared" si="138"/>
        <v>220123008uso,_facilitacion_o_transporte_de_hilo_curado</v>
      </c>
      <c r="M1131" s="39" t="str">
        <f t="shared" si="139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32" spans="1:13" ht="51" x14ac:dyDescent="0.3">
      <c r="A1132" s="12">
        <f>+A912</f>
        <v>22</v>
      </c>
      <c r="B1132" s="8" t="str">
        <f>+VLOOKUP(A1132,Industria[],2,0)</f>
        <v>Sociedad</v>
      </c>
      <c r="C1132" s="12">
        <f>+C912</f>
        <v>2201</v>
      </c>
      <c r="D1132" s="8" t="str">
        <f>+VLOOKUP(C1132,Sector[[Id_sector]:[Codigo]],3,0)</f>
        <v>Delincuencia y aplicación de la ley</v>
      </c>
      <c r="E1132" s="12">
        <f t="shared" si="140"/>
        <v>220123</v>
      </c>
      <c r="F1132" s="8" t="str">
        <f>+VLOOKUP(E1132,Productos[[Id_producto]:[Codigo]],3,0)</f>
        <v>Delitos Contra la Seguridad</v>
      </c>
      <c r="G1132" s="13">
        <f t="shared" si="141"/>
        <v>220123009</v>
      </c>
      <c r="H1132" s="7">
        <v>9</v>
      </c>
      <c r="I1132" s="8" t="s">
        <v>1507</v>
      </c>
      <c r="J1132" s="37" t="str">
        <f>+Categorias[[#This Row],[Categoría]]&amp;"-"&amp;Categorias[[#This Row],[Id_categoría]]</f>
        <v>Traición, Espionaje Y Demás Delitos Contra Soberanía Y Seguridad Estado-220123009</v>
      </c>
      <c r="K1132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32" s="9" t="str">
        <f t="shared" si="138"/>
        <v>220123009traicion,_espionaje_y_demas_delitos_contra_soberania_y_seguridad_estado</v>
      </c>
      <c r="M1132" s="39" t="str">
        <f t="shared" si="139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33" spans="1:13" ht="40.799999999999997" x14ac:dyDescent="0.3">
      <c r="A1133" s="12">
        <f>+A912</f>
        <v>22</v>
      </c>
      <c r="B1133" s="8" t="str">
        <f>+VLOOKUP(A1133,Industria[],2,0)</f>
        <v>Sociedad</v>
      </c>
      <c r="C1133" s="12">
        <f>+C912</f>
        <v>2201</v>
      </c>
      <c r="D1133" s="8" t="str">
        <f>+VLOOKUP(C1133,Sector[[Id_sector]:[Codigo]],3,0)</f>
        <v>Delincuencia y aplicación de la ley</v>
      </c>
      <c r="E1133" s="12">
        <f t="shared" si="140"/>
        <v>220123</v>
      </c>
      <c r="F1133" s="8" t="str">
        <f>+VLOOKUP(E1133,Productos[[Id_producto]:[Codigo]],3,0)</f>
        <v>Delitos Contra la Seguridad</v>
      </c>
      <c r="G1133" s="13">
        <f t="shared" si="141"/>
        <v>220123010</v>
      </c>
      <c r="H1133" s="7">
        <v>10</v>
      </c>
      <c r="I1133" s="8" t="s">
        <v>1508</v>
      </c>
      <c r="J1133" s="37" t="str">
        <f>+Categorias[[#This Row],[Categoría]]&amp;"-"&amp;Categorias[[#This Row],[Id_categoría]]</f>
        <v>Ley 8.314 De Conductas Terroristas-220123010</v>
      </c>
      <c r="K1133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33" s="9" t="str">
        <f t="shared" si="138"/>
        <v>220123010ley_8.314_de_conductas_terroristas</v>
      </c>
      <c r="M1133" s="39" t="str">
        <f t="shared" si="139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34" spans="1:13" ht="61.2" x14ac:dyDescent="0.3">
      <c r="A1134" s="12">
        <f>+A912</f>
        <v>22</v>
      </c>
      <c r="B1134" s="8" t="str">
        <f>+VLOOKUP(A1134,Industria[],2,0)</f>
        <v>Sociedad</v>
      </c>
      <c r="C1134" s="12">
        <f>+C912</f>
        <v>2201</v>
      </c>
      <c r="D1134" s="8" t="str">
        <f>+VLOOKUP(C1134,Sector[[Id_sector]:[Codigo]],3,0)</f>
        <v>Delincuencia y aplicación de la ley</v>
      </c>
      <c r="E1134" s="12">
        <f t="shared" si="140"/>
        <v>220123</v>
      </c>
      <c r="F1134" s="8" t="str">
        <f>+VLOOKUP(E1134,Productos[[Id_producto]:[Codigo]],3,0)</f>
        <v>Delitos Contra la Seguridad</v>
      </c>
      <c r="G1134" s="13">
        <f t="shared" si="141"/>
        <v>220123011</v>
      </c>
      <c r="H1134" s="7">
        <v>11</v>
      </c>
      <c r="I1134" s="8" t="s">
        <v>1509</v>
      </c>
      <c r="J1134" s="37" t="str">
        <f>+Categorias[[#This Row],[Categoría]]&amp;"-"&amp;Categorias[[#This Row],[Id_categoría]]</f>
        <v>Recaudar/Proveer Fondo Para Comisión de Delitos Terroristas Persona Jurídica-220123011</v>
      </c>
      <c r="K1134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34" s="9" t="str">
        <f t="shared" si="138"/>
        <v>220123011recaudar/proveer_fondo_para_comision_de_delitos_terroristas_persona_juridica</v>
      </c>
      <c r="M1134" s="39" t="str">
        <f t="shared" si="139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35" spans="1:13" ht="40.799999999999997" x14ac:dyDescent="0.3">
      <c r="A1135" s="12">
        <f>+A912</f>
        <v>22</v>
      </c>
      <c r="B1135" s="8" t="str">
        <f>+VLOOKUP(A1135,Industria[],2,0)</f>
        <v>Sociedad</v>
      </c>
      <c r="C1135" s="12">
        <f>+C912</f>
        <v>2201</v>
      </c>
      <c r="D1135" s="8" t="str">
        <f>+VLOOKUP(C1135,Sector[[Id_sector]:[Codigo]],3,0)</f>
        <v>Delincuencia y aplicación de la ley</v>
      </c>
      <c r="E1135" s="12">
        <f t="shared" si="140"/>
        <v>220123</v>
      </c>
      <c r="F1135" s="8" t="str">
        <f>+VLOOKUP(E1135,Productos[[Id_producto]:[Codigo]],3,0)</f>
        <v>Delitos Contra la Seguridad</v>
      </c>
      <c r="G1135" s="13">
        <f t="shared" si="141"/>
        <v>220123012</v>
      </c>
      <c r="H1135" s="7">
        <v>12</v>
      </c>
      <c r="I1135" s="8" t="s">
        <v>1510</v>
      </c>
      <c r="J1135" s="37" t="str">
        <f>+Categorias[[#This Row],[Categoría]]&amp;"-"&amp;Categorias[[#This Row],[Id_categoría]]</f>
        <v>Infracciones A La Ley De Seguridad Nuclear-220123012</v>
      </c>
      <c r="K1135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35" s="9" t="str">
        <f t="shared" si="138"/>
        <v>220123012infracciones_a_la_ley_de_seguridad_nuclear</v>
      </c>
      <c r="M1135" s="39" t="str">
        <f t="shared" si="139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36" spans="1:13" ht="51" x14ac:dyDescent="0.3">
      <c r="A1136" s="12">
        <f>+A912</f>
        <v>22</v>
      </c>
      <c r="B1136" s="8" t="str">
        <f>+VLOOKUP(A1136,Industria[],2,0)</f>
        <v>Sociedad</v>
      </c>
      <c r="C1136" s="12">
        <f>+C912</f>
        <v>2201</v>
      </c>
      <c r="D1136" s="8" t="str">
        <f>+VLOOKUP(C1136,Sector[[Id_sector]:[Codigo]],3,0)</f>
        <v>Delincuencia y aplicación de la ley</v>
      </c>
      <c r="E1136" s="12">
        <f t="shared" si="140"/>
        <v>220124</v>
      </c>
      <c r="F1136" s="8" t="str">
        <f>+VLOOKUP(E1136,Productos[[Id_producto]:[Codigo]],3,0)</f>
        <v>Delitos Migratorios</v>
      </c>
      <c r="G1136" s="13">
        <f t="shared" si="141"/>
        <v>220124001</v>
      </c>
      <c r="H1136" s="7">
        <v>1</v>
      </c>
      <c r="I1136" s="8" t="s">
        <v>1511</v>
      </c>
      <c r="J1136" s="37" t="str">
        <f>+Categorias[[#This Row],[Categoría]]&amp;"-"&amp;Categorias[[#This Row],[Id_categoría]]</f>
        <v>Extranjeros Que Ingresan O Intentan Egresar Clandestinamente-220124001</v>
      </c>
      <c r="K1136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36" s="9" t="str">
        <f t="shared" si="138"/>
        <v>220124001extranjeros_que_ingresan_o_intentan_egresar_clandestinamente</v>
      </c>
      <c r="M1136" s="39" t="str">
        <f t="shared" si="139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37" spans="1:13" ht="51" x14ac:dyDescent="0.3">
      <c r="A1137" s="12">
        <f>+A912</f>
        <v>22</v>
      </c>
      <c r="B1137" s="8" t="str">
        <f>+VLOOKUP(A1137,Industria[],2,0)</f>
        <v>Sociedad</v>
      </c>
      <c r="C1137" s="12">
        <f>+C912</f>
        <v>2201</v>
      </c>
      <c r="D1137" s="8" t="str">
        <f>+VLOOKUP(C1137,Sector[[Id_sector]:[Codigo]],3,0)</f>
        <v>Delincuencia y aplicación de la ley</v>
      </c>
      <c r="E1137" s="12">
        <f t="shared" si="140"/>
        <v>220124</v>
      </c>
      <c r="F1137" s="8" t="str">
        <f>+VLOOKUP(E1137,Productos[[Id_producto]:[Codigo]],3,0)</f>
        <v>Delitos Migratorios</v>
      </c>
      <c r="G1137" s="13">
        <f t="shared" si="141"/>
        <v>220124002</v>
      </c>
      <c r="H1137" s="7">
        <v>2</v>
      </c>
      <c r="I1137" s="8" t="s">
        <v>1512</v>
      </c>
      <c r="J1137" s="37" t="str">
        <f>+Categorias[[#This Row],[Categoría]]&amp;"-"&amp;Categorias[[#This Row],[Id_categoría]]</f>
        <v>Extranjeros Que Ingresan O Intentan Egresar c/Documentos Falsificados-220124002</v>
      </c>
      <c r="K1137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37" s="9" t="str">
        <f t="shared" si="138"/>
        <v>220124002extranjeros_que_ingresan_o_intentan_egresar_c/documentos_falsificados</v>
      </c>
      <c r="M1137" s="39" t="str">
        <f t="shared" si="139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38" spans="1:13" ht="30.6" x14ac:dyDescent="0.3">
      <c r="A1138" s="12">
        <f>+A912</f>
        <v>22</v>
      </c>
      <c r="B1138" s="8" t="str">
        <f>+VLOOKUP(A1138,Industria[],2,0)</f>
        <v>Sociedad</v>
      </c>
      <c r="C1138" s="12">
        <f>+C912</f>
        <v>2201</v>
      </c>
      <c r="D1138" s="8" t="str">
        <f>+VLOOKUP(C1138,Sector[[Id_sector]:[Codigo]],3,0)</f>
        <v>Delincuencia y aplicación de la ley</v>
      </c>
      <c r="E1138" s="12">
        <f t="shared" si="140"/>
        <v>220124</v>
      </c>
      <c r="F1138" s="8" t="str">
        <f>+VLOOKUP(E1138,Productos[[Id_producto]:[Codigo]],3,0)</f>
        <v>Delitos Migratorios</v>
      </c>
      <c r="G1138" s="13">
        <f t="shared" si="141"/>
        <v>220124003</v>
      </c>
      <c r="H1138" s="7">
        <v>3</v>
      </c>
      <c r="I1138" s="8" t="s">
        <v>1513</v>
      </c>
      <c r="J1138" s="37" t="str">
        <f>+Categorias[[#This Row],[Categoría]]&amp;"-"&amp;Categorias[[#This Row],[Id_categoría]]</f>
        <v>Trafico De Migrantes-220124003</v>
      </c>
      <c r="K1138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38" s="9" t="str">
        <f t="shared" si="138"/>
        <v>220124003trafico_de_migrantes</v>
      </c>
      <c r="M1138" s="39" t="str">
        <f t="shared" si="139"/>
        <v>INSERT INTO categoria VALUES (220124003,'Trafico De Migrantes','Trafico De Migrantes-220124003','Trafico De Migrantes-220124003 | Prod: Delitos-220124 | Sector: Delincuencia | Industria: SOCIEDAD - 22',220124);</v>
      </c>
    </row>
    <row r="1139" spans="1:13" ht="51" x14ac:dyDescent="0.3">
      <c r="A1139" s="12">
        <f>+A912</f>
        <v>22</v>
      </c>
      <c r="B1139" s="8" t="str">
        <f>+VLOOKUP(A1139,Industria[],2,0)</f>
        <v>Sociedad</v>
      </c>
      <c r="C1139" s="12">
        <f>+C912</f>
        <v>2201</v>
      </c>
      <c r="D1139" s="8" t="str">
        <f>+VLOOKUP(C1139,Sector[[Id_sector]:[Codigo]],3,0)</f>
        <v>Delincuencia y aplicación de la ley</v>
      </c>
      <c r="E1139" s="12">
        <f t="shared" si="140"/>
        <v>220124</v>
      </c>
      <c r="F1139" s="8" t="str">
        <f>+VLOOKUP(E1139,Productos[[Id_producto]:[Codigo]],3,0)</f>
        <v>Delitos Migratorios</v>
      </c>
      <c r="G1139" s="13">
        <f t="shared" si="141"/>
        <v>220124004</v>
      </c>
      <c r="H1139" s="7">
        <v>4</v>
      </c>
      <c r="I1139" s="8" t="s">
        <v>1514</v>
      </c>
      <c r="J1139" s="37" t="str">
        <f>+Categorias[[#This Row],[Categoría]]&amp;"-"&amp;Categorias[[#This Row],[Id_categoría]]</f>
        <v>Tráfico De Inmigrantes Cometidos Por Funcionarios Público-220124004</v>
      </c>
      <c r="K1139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39" s="9" t="str">
        <f t="shared" si="138"/>
        <v>220124004trafico_de_inmigrantes_cometidos_por_funcionarios_publico</v>
      </c>
      <c r="M1139" s="39" t="str">
        <f t="shared" si="139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40" spans="1:13" ht="51" x14ac:dyDescent="0.3">
      <c r="A1140" s="12">
        <f>+A912</f>
        <v>22</v>
      </c>
      <c r="B1140" s="8" t="str">
        <f>+VLOOKUP(A1140,Industria[],2,0)</f>
        <v>Sociedad</v>
      </c>
      <c r="C1140" s="12">
        <f>+C912</f>
        <v>2201</v>
      </c>
      <c r="D1140" s="8" t="str">
        <f>+VLOOKUP(C1140,Sector[[Id_sector]:[Codigo]],3,0)</f>
        <v>Delincuencia y aplicación de la ley</v>
      </c>
      <c r="E1140" s="12">
        <f t="shared" si="140"/>
        <v>220124</v>
      </c>
      <c r="F1140" s="8" t="str">
        <f>+VLOOKUP(E1140,Productos[[Id_producto]:[Codigo]],3,0)</f>
        <v>Delitos Migratorios</v>
      </c>
      <c r="G1140" s="13">
        <f t="shared" si="141"/>
        <v>220124005</v>
      </c>
      <c r="H1140" s="7">
        <v>5</v>
      </c>
      <c r="I1140" s="8" t="s">
        <v>1515</v>
      </c>
      <c r="J1140" s="37" t="str">
        <f>+Categorias[[#This Row],[Categoría]]&amp;"-"&amp;Categorias[[#This Row],[Id_categoría]]</f>
        <v>Delitos Contenidos En El Decreto Ley 1,094 De Extranjería-220124005</v>
      </c>
      <c r="K1140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40" s="9" t="str">
        <f t="shared" si="138"/>
        <v>220124005delitos_contenidos_en_el_decreto_ley_1,094_de_extranjeria</v>
      </c>
      <c r="M1140" s="39" t="str">
        <f t="shared" si="139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41" spans="1:13" ht="40.799999999999997" x14ac:dyDescent="0.3">
      <c r="A1141" s="12">
        <f>+A912</f>
        <v>22</v>
      </c>
      <c r="B1141" s="8" t="str">
        <f>+VLOOKUP(A1141,Industria[],2,0)</f>
        <v>Sociedad</v>
      </c>
      <c r="C1141" s="12">
        <f>+C912</f>
        <v>2201</v>
      </c>
      <c r="D1141" s="8" t="str">
        <f>+VLOOKUP(C1141,Sector[[Id_sector]:[Codigo]],3,0)</f>
        <v>Delincuencia y aplicación de la ley</v>
      </c>
      <c r="E1141" s="12">
        <f t="shared" si="140"/>
        <v>220125</v>
      </c>
      <c r="F1141" s="8" t="str">
        <f>+VLOOKUP(E1141,Productos[[Id_producto]:[Codigo]],3,0)</f>
        <v>Delitos Contra la Fé Pública</v>
      </c>
      <c r="G1141" s="13">
        <f t="shared" si="141"/>
        <v>220125001</v>
      </c>
      <c r="H1141" s="7">
        <v>1</v>
      </c>
      <c r="I1141" s="8" t="s">
        <v>1516</v>
      </c>
      <c r="J1141" s="37" t="str">
        <f>+Categorias[[#This Row],[Categoría]]&amp;"-"&amp;Categorias[[#This Row],[Id_categoría]]</f>
        <v>Falsificación De Billetes-220125001</v>
      </c>
      <c r="K1141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41" s="9" t="str">
        <f t="shared" si="138"/>
        <v>220125001falsificacion_de_billetes</v>
      </c>
      <c r="M1141" s="39" t="str">
        <f t="shared" si="139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42" spans="1:13" ht="51" x14ac:dyDescent="0.3">
      <c r="A1142" s="12">
        <f>+A912</f>
        <v>22</v>
      </c>
      <c r="B1142" s="8" t="str">
        <f>+VLOOKUP(A1142,Industria[],2,0)</f>
        <v>Sociedad</v>
      </c>
      <c r="C1142" s="12">
        <f>+C912</f>
        <v>2201</v>
      </c>
      <c r="D1142" s="8" t="str">
        <f>+VLOOKUP(C1142,Sector[[Id_sector]:[Codigo]],3,0)</f>
        <v>Delincuencia y aplicación de la ley</v>
      </c>
      <c r="E1142" s="12">
        <f t="shared" si="140"/>
        <v>220125</v>
      </c>
      <c r="F1142" s="8" t="str">
        <f>+VLOOKUP(E1142,Productos[[Id_producto]:[Codigo]],3,0)</f>
        <v>Delitos Contra la Fé Pública</v>
      </c>
      <c r="G1142" s="13">
        <f t="shared" si="141"/>
        <v>220125002</v>
      </c>
      <c r="H1142" s="7">
        <v>2</v>
      </c>
      <c r="I1142" s="8" t="s">
        <v>1517</v>
      </c>
      <c r="J1142" s="37" t="str">
        <f>+Categorias[[#This Row],[Categoría]]&amp;"-"&amp;Categorias[[#This Row],[Id_categoría]]</f>
        <v>Falsificación De Licencias Medicas O Pensión-220125002</v>
      </c>
      <c r="K1142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42" s="9" t="str">
        <f t="shared" si="138"/>
        <v>220125002falsificacion_de_licencias_medicas_o_pension</v>
      </c>
      <c r="M1142" s="39" t="str">
        <f t="shared" si="139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43" spans="1:13" ht="40.799999999999997" x14ac:dyDescent="0.3">
      <c r="A1143" s="12">
        <f>+A912</f>
        <v>22</v>
      </c>
      <c r="B1143" s="8" t="str">
        <f>+VLOOKUP(A1143,Industria[],2,0)</f>
        <v>Sociedad</v>
      </c>
      <c r="C1143" s="12">
        <f>+C912</f>
        <v>2201</v>
      </c>
      <c r="D1143" s="8" t="str">
        <f>+VLOOKUP(C1143,Sector[[Id_sector]:[Codigo]],3,0)</f>
        <v>Delincuencia y aplicación de la ley</v>
      </c>
      <c r="E1143" s="12">
        <f t="shared" si="140"/>
        <v>220125</v>
      </c>
      <c r="F1143" s="8" t="str">
        <f>+VLOOKUP(E1143,Productos[[Id_producto]:[Codigo]],3,0)</f>
        <v>Delitos Contra la Fé Pública</v>
      </c>
      <c r="G1143" s="13">
        <f t="shared" si="141"/>
        <v>220125003</v>
      </c>
      <c r="H1143" s="7">
        <v>3</v>
      </c>
      <c r="I1143" s="8" t="s">
        <v>1518</v>
      </c>
      <c r="J1143" s="37" t="str">
        <f>+Categorias[[#This Row],[Categoría]]&amp;"-"&amp;Categorias[[#This Row],[Id_categoría]]</f>
        <v>Falsificación De Moneda Y Otros-220125003</v>
      </c>
      <c r="K1143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43" s="9" t="str">
        <f t="shared" si="138"/>
        <v>220125003falsificacion_de_moneda_y_otros</v>
      </c>
      <c r="M1143" s="39" t="str">
        <f t="shared" si="139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44" spans="1:13" ht="51" x14ac:dyDescent="0.3">
      <c r="A1144" s="12">
        <f>+A912</f>
        <v>22</v>
      </c>
      <c r="B1144" s="8" t="str">
        <f>+VLOOKUP(A1144,Industria[],2,0)</f>
        <v>Sociedad</v>
      </c>
      <c r="C1144" s="12">
        <f>+C912</f>
        <v>2201</v>
      </c>
      <c r="D1144" s="8" t="str">
        <f>+VLOOKUP(C1144,Sector[[Id_sector]:[Codigo]],3,0)</f>
        <v>Delincuencia y aplicación de la ley</v>
      </c>
      <c r="E1144" s="12">
        <f t="shared" si="140"/>
        <v>220125</v>
      </c>
      <c r="F1144" s="8" t="str">
        <f>+VLOOKUP(E1144,Productos[[Id_producto]:[Codigo]],3,0)</f>
        <v>Delitos Contra la Fé Pública</v>
      </c>
      <c r="G1144" s="13">
        <f t="shared" si="141"/>
        <v>220125004</v>
      </c>
      <c r="H1144" s="7">
        <v>4</v>
      </c>
      <c r="I1144" s="8" t="s">
        <v>1519</v>
      </c>
      <c r="J1144" s="37" t="str">
        <f>+Categorias[[#This Row],[Categoría]]&amp;"-"&amp;Categorias[[#This Row],[Id_categoría]]</f>
        <v>Falsificación De Obras Protegidas Por Ley De Propiedad Intelectual-220125004</v>
      </c>
      <c r="K1144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44" s="9" t="str">
        <f t="shared" si="138"/>
        <v>220125004falsificacion_de_obras_protegidas_por_ley_de_propiedad_intelectual</v>
      </c>
      <c r="M1144" s="39" t="str">
        <f t="shared" si="139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45" spans="1:13" ht="51" x14ac:dyDescent="0.3">
      <c r="A1145" s="12">
        <f>+A912</f>
        <v>22</v>
      </c>
      <c r="B1145" s="8" t="str">
        <f>+VLOOKUP(A1145,Industria[],2,0)</f>
        <v>Sociedad</v>
      </c>
      <c r="C1145" s="12">
        <f>+C912</f>
        <v>2201</v>
      </c>
      <c r="D1145" s="8" t="str">
        <f>+VLOOKUP(C1145,Sector[[Id_sector]:[Codigo]],3,0)</f>
        <v>Delincuencia y aplicación de la ley</v>
      </c>
      <c r="E1145" s="12">
        <f t="shared" si="140"/>
        <v>220125</v>
      </c>
      <c r="F1145" s="8" t="str">
        <f>+VLOOKUP(E1145,Productos[[Id_producto]:[Codigo]],3,0)</f>
        <v>Delitos Contra la Fé Pública</v>
      </c>
      <c r="G1145" s="13">
        <f t="shared" si="141"/>
        <v>220125005</v>
      </c>
      <c r="H1145" s="7">
        <v>5</v>
      </c>
      <c r="I1145" s="8" t="s">
        <v>1520</v>
      </c>
      <c r="J1145" s="37" t="str">
        <f>+Categorias[[#This Row],[Categoría]]&amp;"-"&amp;Categorias[[#This Row],[Id_categoría]]</f>
        <v>Falsificación Licencia De Conducir Y Otras Falsificaciones-220125005</v>
      </c>
      <c r="K1145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45" s="9" t="str">
        <f t="shared" si="138"/>
        <v>220125005falsificacion_licencia_de_conducir_y_otras_falsificaciones</v>
      </c>
      <c r="M1145" s="39" t="str">
        <f t="shared" si="139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46" spans="1:13" ht="51" x14ac:dyDescent="0.3">
      <c r="A1146" s="12">
        <f>+A912</f>
        <v>22</v>
      </c>
      <c r="B1146" s="8" t="str">
        <f>+VLOOKUP(A1146,Industria[],2,0)</f>
        <v>Sociedad</v>
      </c>
      <c r="C1146" s="12">
        <f>+C912</f>
        <v>2201</v>
      </c>
      <c r="D1146" s="8" t="str">
        <f>+VLOOKUP(C1146,Sector[[Id_sector]:[Codigo]],3,0)</f>
        <v>Delincuencia y aplicación de la ley</v>
      </c>
      <c r="E1146" s="12">
        <f t="shared" si="140"/>
        <v>220125</v>
      </c>
      <c r="F1146" s="8" t="str">
        <f>+VLOOKUP(E1146,Productos[[Id_producto]:[Codigo]],3,0)</f>
        <v>Delitos Contra la Fé Pública</v>
      </c>
      <c r="G1146" s="13">
        <f t="shared" si="141"/>
        <v>220125006</v>
      </c>
      <c r="H1146" s="7">
        <v>6</v>
      </c>
      <c r="I1146" s="8" t="s">
        <v>1521</v>
      </c>
      <c r="J1146" s="37" t="str">
        <f>+Categorias[[#This Row],[Categoría]]&amp;"-"&amp;Categorias[[#This Row],[Id_categoría]]</f>
        <v>Falsificación O Uso De Pasaportes O Permisos Para Porte De Armas-220125006</v>
      </c>
      <c r="K1146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46" s="9" t="str">
        <f t="shared" si="138"/>
        <v>220125006falsificacion_o_uso_de_pasaportes_o_permisos_para_porte_de_armas</v>
      </c>
      <c r="M1146" s="39" t="str">
        <f t="shared" si="139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47" spans="1:13" ht="51" x14ac:dyDescent="0.3">
      <c r="A1147" s="12">
        <f>+A912</f>
        <v>22</v>
      </c>
      <c r="B1147" s="8" t="str">
        <f>+VLOOKUP(A1147,Industria[],2,0)</f>
        <v>Sociedad</v>
      </c>
      <c r="C1147" s="12">
        <f>+C912</f>
        <v>2201</v>
      </c>
      <c r="D1147" s="8" t="str">
        <f>+VLOOKUP(C1147,Sector[[Id_sector]:[Codigo]],3,0)</f>
        <v>Delincuencia y aplicación de la ley</v>
      </c>
      <c r="E1147" s="12">
        <f t="shared" si="140"/>
        <v>220125</v>
      </c>
      <c r="F1147" s="8" t="str">
        <f>+VLOOKUP(E1147,Productos[[Id_producto]:[Codigo]],3,0)</f>
        <v>Delitos Contra la Fé Pública</v>
      </c>
      <c r="G1147" s="13">
        <f t="shared" si="141"/>
        <v>220125007</v>
      </c>
      <c r="H1147" s="7">
        <v>7</v>
      </c>
      <c r="I1147" s="8" t="s">
        <v>1522</v>
      </c>
      <c r="J1147" s="37" t="str">
        <f>+Categorias[[#This Row],[Categoría]]&amp;"-"&amp;Categorias[[#This Row],[Id_categoría]]</f>
        <v>Falsificación O Uso Malicioso De Documentos Privados-220125007</v>
      </c>
      <c r="K1147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47" s="9" t="str">
        <f t="shared" si="138"/>
        <v>220125007falsificacion_o_uso_malicioso_de_documentos_privados</v>
      </c>
      <c r="M1147" s="39" t="str">
        <f t="shared" si="139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48" spans="1:13" ht="51" x14ac:dyDescent="0.3">
      <c r="A1148" s="12">
        <f>+A912</f>
        <v>22</v>
      </c>
      <c r="B1148" s="8" t="str">
        <f>+VLOOKUP(A1148,Industria[],2,0)</f>
        <v>Sociedad</v>
      </c>
      <c r="C1148" s="12">
        <f>+C912</f>
        <v>2201</v>
      </c>
      <c r="D1148" s="8" t="str">
        <f>+VLOOKUP(C1148,Sector[[Id_sector]:[Codigo]],3,0)</f>
        <v>Delincuencia y aplicación de la ley</v>
      </c>
      <c r="E1148" s="12">
        <f t="shared" si="140"/>
        <v>220125</v>
      </c>
      <c r="F1148" s="8" t="str">
        <f>+VLOOKUP(E1148,Productos[[Id_producto]:[Codigo]],3,0)</f>
        <v>Delitos Contra la Fé Pública</v>
      </c>
      <c r="G1148" s="13">
        <f t="shared" si="141"/>
        <v>220125008</v>
      </c>
      <c r="H1148" s="7">
        <v>8</v>
      </c>
      <c r="I1148" s="8" t="s">
        <v>1523</v>
      </c>
      <c r="J1148" s="37" t="str">
        <f>+Categorias[[#This Row],[Categoría]]&amp;"-"&amp;Categorias[[#This Row],[Id_categoría]]</f>
        <v>Falsificación O Uso Malicioso De Documentos Públicos-220125008</v>
      </c>
      <c r="K1148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48" s="9" t="str">
        <f t="shared" si="138"/>
        <v>220125008falsificacion_o_uso_malicioso_de_documentos_publicos</v>
      </c>
      <c r="M1148" s="39" t="str">
        <f t="shared" si="139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49" spans="1:13" ht="51" x14ac:dyDescent="0.3">
      <c r="A1149" s="12">
        <f>+A912</f>
        <v>22</v>
      </c>
      <c r="B1149" s="8" t="str">
        <f>+VLOOKUP(A1149,Industria[],2,0)</f>
        <v>Sociedad</v>
      </c>
      <c r="C1149" s="12">
        <f>+C912</f>
        <v>2201</v>
      </c>
      <c r="D1149" s="8" t="str">
        <f>+VLOOKUP(C1149,Sector[[Id_sector]:[Codigo]],3,0)</f>
        <v>Delincuencia y aplicación de la ley</v>
      </c>
      <c r="E1149" s="12">
        <f t="shared" si="140"/>
        <v>220125</v>
      </c>
      <c r="F1149" s="8" t="str">
        <f>+VLOOKUP(E1149,Productos[[Id_producto]:[Codigo]],3,0)</f>
        <v>Delitos Contra la Fé Pública</v>
      </c>
      <c r="G1149" s="13">
        <f t="shared" si="141"/>
        <v>220125009</v>
      </c>
      <c r="H1149" s="7">
        <v>9</v>
      </c>
      <c r="I1149" s="8" t="s">
        <v>1524</v>
      </c>
      <c r="J1149" s="37" t="str">
        <f>+Categorias[[#This Row],[Categoría]]&amp;"-"&amp;Categorias[[#This Row],[Id_categoría]]</f>
        <v>Falsificación de Placas, Tarjetas, Timbres Y Sellos De Investigación-220125009</v>
      </c>
      <c r="K1149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49" s="9" t="str">
        <f t="shared" si="138"/>
        <v>220125009falsificacion_de_placas,_tarjetas,_timbres_y_sellos_de_investigacion</v>
      </c>
      <c r="M1149" s="39" t="str">
        <f t="shared" si="139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50" spans="1:13" ht="51" x14ac:dyDescent="0.3">
      <c r="A1150" s="12">
        <f>+A912</f>
        <v>22</v>
      </c>
      <c r="B1150" s="8" t="str">
        <f>+VLOOKUP(A1150,Industria[],2,0)</f>
        <v>Sociedad</v>
      </c>
      <c r="C1150" s="12">
        <f>+C912</f>
        <v>2201</v>
      </c>
      <c r="D1150" s="8" t="str">
        <f>+VLOOKUP(C1150,Sector[[Id_sector]:[Codigo]],3,0)</f>
        <v>Delincuencia y aplicación de la ley</v>
      </c>
      <c r="E1150" s="12">
        <f t="shared" si="140"/>
        <v>220125</v>
      </c>
      <c r="F1150" s="8" t="str">
        <f>+VLOOKUP(E1150,Productos[[Id_producto]:[Codigo]],3,0)</f>
        <v>Delitos Contra la Fé Pública</v>
      </c>
      <c r="G1150" s="13">
        <f t="shared" si="141"/>
        <v>220125010</v>
      </c>
      <c r="H1150" s="7">
        <v>10</v>
      </c>
      <c r="I1150" s="8" t="s">
        <v>1525</v>
      </c>
      <c r="J1150" s="37" t="str">
        <f>+Categorias[[#This Row],[Categoría]]&amp;"-"&amp;Categorias[[#This Row],[Id_categoría]]</f>
        <v>Falso testimonio, Perjurio O Denuncia Calumniosa-220125010</v>
      </c>
      <c r="K1150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50" s="9" t="str">
        <f t="shared" si="138"/>
        <v>220125010falso_testimonio,_perjurio_o_denuncia_calumniosa</v>
      </c>
      <c r="M1150" s="39" t="str">
        <f t="shared" si="139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51" spans="1:13" ht="61.2" x14ac:dyDescent="0.3">
      <c r="A1151" s="12">
        <f>+A912</f>
        <v>22</v>
      </c>
      <c r="B1151" s="8" t="str">
        <f>+VLOOKUP(A1151,Industria[],2,0)</f>
        <v>Sociedad</v>
      </c>
      <c r="C1151" s="12">
        <f>+C912</f>
        <v>2201</v>
      </c>
      <c r="D1151" s="8" t="str">
        <f>+VLOOKUP(C1151,Sector[[Id_sector]:[Codigo]],3,0)</f>
        <v>Delincuencia y aplicación de la ley</v>
      </c>
      <c r="E1151" s="12">
        <f t="shared" si="140"/>
        <v>220125</v>
      </c>
      <c r="F1151" s="8" t="str">
        <f>+VLOOKUP(E1151,Productos[[Id_producto]:[Codigo]],3,0)</f>
        <v>Delitos Contra la Fé Pública</v>
      </c>
      <c r="G1151" s="13">
        <f t="shared" si="141"/>
        <v>220125011</v>
      </c>
      <c r="H1151" s="7">
        <v>11</v>
      </c>
      <c r="I1151" s="8" t="s">
        <v>1526</v>
      </c>
      <c r="J1151" s="37" t="str">
        <f>+Categorias[[#This Row],[Categoría]]&amp;"-"&amp;Categorias[[#This Row],[Id_categoría]]</f>
        <v>Otros Delitos Contra La Fe Pública, Falsificación, Falso Testimonio Y Perjuicio-220125011</v>
      </c>
      <c r="K1151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51" s="9" t="str">
        <f t="shared" si="138"/>
        <v>220125011otros_delitos_contra_la_fe_publica,_falsificacion,_falso_testimonio_y_perjuicio</v>
      </c>
      <c r="M1151" s="39" t="str">
        <f t="shared" si="139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52" spans="1:13" ht="51" x14ac:dyDescent="0.3">
      <c r="A1152" s="12">
        <f>+A912</f>
        <v>22</v>
      </c>
      <c r="B1152" s="8" t="str">
        <f>+VLOOKUP(A1152,Industria[],2,0)</f>
        <v>Sociedad</v>
      </c>
      <c r="C1152" s="12">
        <f>+C912</f>
        <v>2201</v>
      </c>
      <c r="D1152" s="8" t="str">
        <f>+VLOOKUP(C1152,Sector[[Id_sector]:[Codigo]],3,0)</f>
        <v>Delincuencia y aplicación de la ley</v>
      </c>
      <c r="E1152" s="12">
        <f t="shared" si="140"/>
        <v>220125</v>
      </c>
      <c r="F1152" s="8" t="str">
        <f>+VLOOKUP(E1152,Productos[[Id_producto]:[Codigo]],3,0)</f>
        <v>Delitos Contra la Fé Pública</v>
      </c>
      <c r="G1152" s="13">
        <f t="shared" si="141"/>
        <v>220125012</v>
      </c>
      <c r="H1152" s="7">
        <v>12</v>
      </c>
      <c r="I1152" s="8" t="s">
        <v>1527</v>
      </c>
      <c r="J1152" s="37" t="str">
        <f>+Categorias[[#This Row],[Categoría]]&amp;"-"&amp;Categorias[[#This Row],[Id_categoría]]</f>
        <v>Tacha Falsa De Firma Auténtica Acción Penal Pública-220125012</v>
      </c>
      <c r="K1152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52" s="9" t="str">
        <f t="shared" si="138"/>
        <v>220125012tacha_falsa_de_firma_autentica_accion_penal_publica</v>
      </c>
      <c r="M1152" s="39" t="str">
        <f t="shared" si="139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53" spans="1:13" ht="40.799999999999997" x14ac:dyDescent="0.3">
      <c r="A1153" s="12">
        <f>+A912</f>
        <v>22</v>
      </c>
      <c r="B1153" s="8" t="str">
        <f>+VLOOKUP(A1153,Industria[],2,0)</f>
        <v>Sociedad</v>
      </c>
      <c r="C1153" s="12">
        <f>+C912</f>
        <v>2201</v>
      </c>
      <c r="D1153" s="8" t="str">
        <f>+VLOOKUP(C1153,Sector[[Id_sector]:[Codigo]],3,0)</f>
        <v>Delincuencia y aplicación de la ley</v>
      </c>
      <c r="E1153" s="12">
        <f t="shared" si="140"/>
        <v>220125</v>
      </c>
      <c r="F1153" s="8" t="str">
        <f>+VLOOKUP(E1153,Productos[[Id_producto]:[Codigo]],3,0)</f>
        <v>Delitos Contra la Fé Pública</v>
      </c>
      <c r="G1153" s="13">
        <f t="shared" si="141"/>
        <v>220125013</v>
      </c>
      <c r="H1153" s="7">
        <v>13</v>
      </c>
      <c r="I1153" s="8" t="s">
        <v>1528</v>
      </c>
      <c r="J1153" s="37" t="str">
        <f>+Categorias[[#This Row],[Categoría]]&amp;"-"&amp;Categorias[[#This Row],[Id_categoría]]</f>
        <v>Falsificación De Rótulos O Certificados-220125013</v>
      </c>
      <c r="K1153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53" s="9" t="str">
        <f t="shared" si="138"/>
        <v>220125013falsificacion_de_rotulos_o_certificados</v>
      </c>
      <c r="M1153" s="39" t="str">
        <f t="shared" si="139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54" spans="1:13" ht="40.799999999999997" x14ac:dyDescent="0.3">
      <c r="A1154" s="12">
        <f>+A912</f>
        <v>22</v>
      </c>
      <c r="B1154" s="8" t="str">
        <f>+VLOOKUP(A1154,Industria[],2,0)</f>
        <v>Sociedad</v>
      </c>
      <c r="C1154" s="12">
        <f>+C912</f>
        <v>2201</v>
      </c>
      <c r="D1154" s="8" t="str">
        <f>+VLOOKUP(C1154,Sector[[Id_sector]:[Codigo]],3,0)</f>
        <v>Delincuencia y aplicación de la ley</v>
      </c>
      <c r="E1154" s="12">
        <f t="shared" si="140"/>
        <v>220125</v>
      </c>
      <c r="F1154" s="8" t="str">
        <f>+VLOOKUP(E1154,Productos[[Id_producto]:[Codigo]],3,0)</f>
        <v>Delitos Contra la Fé Pública</v>
      </c>
      <c r="G1154" s="13">
        <f t="shared" si="141"/>
        <v>220125014</v>
      </c>
      <c r="H1154" s="7">
        <v>14</v>
      </c>
      <c r="I1154" s="8" t="s">
        <v>1529</v>
      </c>
      <c r="J1154" s="37" t="str">
        <f>+Categorias[[#This Row],[Categoría]]&amp;"-"&amp;Categorias[[#This Row],[Id_categoría]]</f>
        <v>Tacha Falsa De Firma Auténtica-220125014</v>
      </c>
      <c r="K1154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54" s="9" t="str">
        <f t="shared" si="138"/>
        <v>220125014tacha_falsa_de_firma_autentica</v>
      </c>
      <c r="M1154" s="39" t="str">
        <f t="shared" si="139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55" spans="1:13" ht="40.799999999999997" x14ac:dyDescent="0.3">
      <c r="A1155" s="12">
        <f>+A912</f>
        <v>22</v>
      </c>
      <c r="B1155" s="8" t="str">
        <f>+VLOOKUP(A1155,Industria[],2,0)</f>
        <v>Sociedad</v>
      </c>
      <c r="C1155" s="12">
        <f>+C912</f>
        <v>2201</v>
      </c>
      <c r="D1155" s="8" t="str">
        <f>+VLOOKUP(C1155,Sector[[Id_sector]:[Codigo]],3,0)</f>
        <v>Delincuencia y aplicación de la ley</v>
      </c>
      <c r="E1155" s="12">
        <f t="shared" si="140"/>
        <v>220125</v>
      </c>
      <c r="F1155" s="8" t="str">
        <f>+VLOOKUP(E1155,Productos[[Id_producto]:[Codigo]],3,0)</f>
        <v>Delitos Contra la Fé Pública</v>
      </c>
      <c r="G1155" s="13">
        <f t="shared" si="141"/>
        <v>220125015</v>
      </c>
      <c r="H1155" s="7">
        <v>15</v>
      </c>
      <c r="I1155" s="8" t="s">
        <v>1530</v>
      </c>
      <c r="J1155" s="37" t="str">
        <f>+Categorias[[#This Row],[Categoría]]&amp;"-"&amp;Categorias[[#This Row],[Id_categoría]]</f>
        <v>Fraudulenta Atribución Calidad De Indígena-220125015</v>
      </c>
      <c r="K1155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55" s="9" t="str">
        <f t="shared" si="138"/>
        <v>220125015fraudulenta_atribucion_calidad_de_indigena</v>
      </c>
      <c r="M1155" s="39" t="str">
        <f t="shared" si="139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56" spans="1:13" ht="51" x14ac:dyDescent="0.3">
      <c r="A1156" s="12">
        <f>+A912</f>
        <v>22</v>
      </c>
      <c r="B1156" s="8" t="str">
        <f>+VLOOKUP(A1156,Industria[],2,0)</f>
        <v>Sociedad</v>
      </c>
      <c r="C1156" s="12">
        <f>+C912</f>
        <v>2201</v>
      </c>
      <c r="D1156" s="8" t="str">
        <f>+VLOOKUP(C1156,Sector[[Id_sector]:[Codigo]],3,0)</f>
        <v>Delincuencia y aplicación de la ley</v>
      </c>
      <c r="E1156" s="12">
        <f t="shared" si="140"/>
        <v>220126</v>
      </c>
      <c r="F1156" s="8" t="str">
        <f>+VLOOKUP(E1156,Productos[[Id_producto]:[Codigo]],3,0)</f>
        <v>Delitos Electorales</v>
      </c>
      <c r="G1156" s="13">
        <f t="shared" si="141"/>
        <v>220126001</v>
      </c>
      <c r="H1156" s="7">
        <v>1</v>
      </c>
      <c r="I1156" s="8" t="s">
        <v>1531</v>
      </c>
      <c r="J1156" s="37" t="str">
        <f>+Categorias[[#This Row],[Categoría]]&amp;"-"&amp;Categorias[[#This Row],[Id_categoría]]</f>
        <v>Infracciones A La Ley Orgánica Constitucional Sobre Votación-220126001</v>
      </c>
      <c r="K1156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56" s="9" t="str">
        <f t="shared" si="138"/>
        <v>220126001infracciones_a_la_ley_organica_constitucional_sobre_votacion</v>
      </c>
      <c r="M1156" s="39" t="str">
        <f t="shared" si="139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57" spans="1:13" ht="40.799999999999997" x14ac:dyDescent="0.3">
      <c r="A1157" s="12">
        <f>+A912</f>
        <v>22</v>
      </c>
      <c r="B1157" s="8" t="str">
        <f>+VLOOKUP(A1157,Industria[],2,0)</f>
        <v>Sociedad</v>
      </c>
      <c r="C1157" s="12">
        <f>+C912</f>
        <v>2201</v>
      </c>
      <c r="D1157" s="8" t="str">
        <f>+VLOOKUP(C1157,Sector[[Id_sector]:[Codigo]],3,0)</f>
        <v>Delincuencia y aplicación de la ley</v>
      </c>
      <c r="E1157" s="12">
        <f t="shared" si="140"/>
        <v>220126</v>
      </c>
      <c r="F1157" s="8" t="str">
        <f>+VLOOKUP(E1157,Productos[[Id_producto]:[Codigo]],3,0)</f>
        <v>Delitos Electorales</v>
      </c>
      <c r="G1157" s="13">
        <f t="shared" si="141"/>
        <v>220126002</v>
      </c>
      <c r="H1157" s="7">
        <v>2</v>
      </c>
      <c r="I1157" s="8" t="s">
        <v>1532</v>
      </c>
      <c r="J1157" s="37" t="str">
        <f>+Categorias[[#This Row],[Categoría]]&amp;"-"&amp;Categorias[[#This Row],[Id_categoría]]</f>
        <v>Infracción A La Ley Electoral-220126002</v>
      </c>
      <c r="K1157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57" s="9" t="str">
        <f t="shared" si="138"/>
        <v>220126002infraccion_a_la_ley_electoral</v>
      </c>
      <c r="M1157" s="39" t="str">
        <f t="shared" si="139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58" spans="1:13" ht="40.799999999999997" x14ac:dyDescent="0.3">
      <c r="A1158" s="12">
        <f>+A912</f>
        <v>22</v>
      </c>
      <c r="B1158" s="8" t="str">
        <f>+VLOOKUP(A1158,Industria[],2,0)</f>
        <v>Sociedad</v>
      </c>
      <c r="C1158" s="12">
        <f>+C912</f>
        <v>2201</v>
      </c>
      <c r="D1158" s="8" t="str">
        <f>+VLOOKUP(C1158,Sector[[Id_sector]:[Codigo]],3,0)</f>
        <v>Delincuencia y aplicación de la ley</v>
      </c>
      <c r="E1158" s="12">
        <f t="shared" si="140"/>
        <v>220127</v>
      </c>
      <c r="F1158" s="8" t="str">
        <f>+VLOOKUP(E1158,Productos[[Id_producto]:[Codigo]],3,0)</f>
        <v>Delitos Informáticos</v>
      </c>
      <c r="G1158" s="13">
        <f t="shared" si="141"/>
        <v>220127001</v>
      </c>
      <c r="H1158" s="7">
        <v>1</v>
      </c>
      <c r="I1158" s="8" t="s">
        <v>1533</v>
      </c>
      <c r="J1158" s="37" t="str">
        <f>+Categorias[[#This Row],[Categoría]]&amp;"-"&amp;Categorias[[#This Row],[Id_categoría]]</f>
        <v>Infracción Ley General Telecomunicaciones-220127001</v>
      </c>
      <c r="K1158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58" s="9" t="str">
        <f t="shared" si="138"/>
        <v>220127001infraccion_ley_general_telecomunicaciones</v>
      </c>
      <c r="M1158" s="39" t="str">
        <f t="shared" si="139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59" spans="1:13" ht="30.6" x14ac:dyDescent="0.3">
      <c r="A1159" s="12">
        <f>+A912</f>
        <v>22</v>
      </c>
      <c r="B1159" s="8" t="str">
        <f>+VLOOKUP(A1159,Industria[],2,0)</f>
        <v>Sociedad</v>
      </c>
      <c r="C1159" s="12">
        <f>+C912</f>
        <v>2201</v>
      </c>
      <c r="D1159" s="8" t="str">
        <f>+VLOOKUP(C1159,Sector[[Id_sector]:[Codigo]],3,0)</f>
        <v>Delincuencia y aplicación de la ley</v>
      </c>
      <c r="E1159" s="12">
        <f t="shared" si="140"/>
        <v>220127</v>
      </c>
      <c r="F1159" s="8" t="str">
        <f>+VLOOKUP(E1159,Productos[[Id_producto]:[Codigo]],3,0)</f>
        <v>Delitos Informáticos</v>
      </c>
      <c r="G1159" s="13">
        <f t="shared" si="141"/>
        <v>220127002</v>
      </c>
      <c r="H1159" s="7">
        <v>2</v>
      </c>
      <c r="I1159" s="8" t="s">
        <v>1534</v>
      </c>
      <c r="J1159" s="37" t="str">
        <f>+Categorias[[#This Row],[Categoría]]&amp;"-"&amp;Categorias[[#This Row],[Id_categoría]]</f>
        <v>Sabotaje Informático-220127002</v>
      </c>
      <c r="K1159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59" s="9" t="str">
        <f t="shared" si="138"/>
        <v>220127002sabotaje_informatico</v>
      </c>
      <c r="M1159" s="39" t="str">
        <f t="shared" si="139"/>
        <v>INSERT INTO categoria VALUES (220127002,'Sabotaje Informático','Sabotaje Informático-220127002','Sabotaje Informático-220127002 | Prod: Delitos-220127 | Sector: Delincuencia | Industria: SOCIEDAD - 22',220127);</v>
      </c>
    </row>
    <row r="1160" spans="1:13" ht="51" x14ac:dyDescent="0.3">
      <c r="A1160" s="12">
        <f>+A912</f>
        <v>22</v>
      </c>
      <c r="B1160" s="8" t="str">
        <f>+VLOOKUP(A1160,Industria[],2,0)</f>
        <v>Sociedad</v>
      </c>
      <c r="C1160" s="12">
        <f>+C912</f>
        <v>2201</v>
      </c>
      <c r="D1160" s="8" t="str">
        <f>+VLOOKUP(C1160,Sector[[Id_sector]:[Codigo]],3,0)</f>
        <v>Delincuencia y aplicación de la ley</v>
      </c>
      <c r="E1160" s="12">
        <f t="shared" si="140"/>
        <v>220127</v>
      </c>
      <c r="F1160" s="8" t="str">
        <f>+VLOOKUP(E1160,Productos[[Id_producto]:[Codigo]],3,0)</f>
        <v>Delitos Informáticos</v>
      </c>
      <c r="G1160" s="13">
        <f t="shared" si="141"/>
        <v>220127003</v>
      </c>
      <c r="H1160" s="7">
        <v>3</v>
      </c>
      <c r="I1160" s="8" t="s">
        <v>1535</v>
      </c>
      <c r="J1160" s="37" t="str">
        <f>+Categorias[[#This Row],[Categoría]]&amp;"-"&amp;Categorias[[#This Row],[Id_categoría]]</f>
        <v>Revelar Información Obtenida en Aplicación de Monitoreo Telemático-220127003</v>
      </c>
      <c r="K1160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60" s="9" t="str">
        <f t="shared" si="138"/>
        <v>220127003revelar_informacion_obtenida_en_aplicacion_de_monitoreo_telematico</v>
      </c>
      <c r="M1160" s="39" t="str">
        <f t="shared" si="139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61" spans="1:13" ht="30.6" x14ac:dyDescent="0.3">
      <c r="A1161" s="12">
        <f>+A912</f>
        <v>22</v>
      </c>
      <c r="B1161" s="8" t="str">
        <f>+VLOOKUP(A1161,Industria[],2,0)</f>
        <v>Sociedad</v>
      </c>
      <c r="C1161" s="12">
        <f>+C912</f>
        <v>2201</v>
      </c>
      <c r="D1161" s="8" t="str">
        <f>+VLOOKUP(C1161,Sector[[Id_sector]:[Codigo]],3,0)</f>
        <v>Delincuencia y aplicación de la ley</v>
      </c>
      <c r="E1161" s="12">
        <f t="shared" si="140"/>
        <v>220127</v>
      </c>
      <c r="F1161" s="8" t="str">
        <f>+VLOOKUP(E1161,Productos[[Id_producto]:[Codigo]],3,0)</f>
        <v>Delitos Informáticos</v>
      </c>
      <c r="G1161" s="13">
        <f t="shared" si="141"/>
        <v>220127004</v>
      </c>
      <c r="H1161" s="7">
        <v>4</v>
      </c>
      <c r="I1161" s="8" t="s">
        <v>1536</v>
      </c>
      <c r="J1161" s="37" t="str">
        <f>+Categorias[[#This Row],[Categoría]]&amp;"-"&amp;Categorias[[#This Row],[Id_categoría]]</f>
        <v>Delitos Informaticos-220127004</v>
      </c>
      <c r="K1161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61" s="9" t="str">
        <f t="shared" si="138"/>
        <v>220127004delitos_informaticos</v>
      </c>
      <c r="M1161" s="39" t="str">
        <f t="shared" si="139"/>
        <v>INSERT INTO categoria VALUES (220127004,'Delitos Informaticos','Delitos Informaticos-220127004','Delitos Informaticos-220127004 | Prod: Delitos-220127 | Sector: Delincuencia | Industria: SOCIEDAD - 22',220127);</v>
      </c>
    </row>
    <row r="1162" spans="1:13" ht="51" x14ac:dyDescent="0.3">
      <c r="A1162" s="12">
        <f>+A912</f>
        <v>22</v>
      </c>
      <c r="B1162" s="8" t="str">
        <f>+VLOOKUP(A1162,Industria[],2,0)</f>
        <v>Sociedad</v>
      </c>
      <c r="C1162" s="12">
        <f>+C912</f>
        <v>2201</v>
      </c>
      <c r="D1162" s="8" t="str">
        <f>+VLOOKUP(C1162,Sector[[Id_sector]:[Codigo]],3,0)</f>
        <v>Delincuencia y aplicación de la ley</v>
      </c>
      <c r="E1162" s="12">
        <f t="shared" si="140"/>
        <v>220128</v>
      </c>
      <c r="F1162" s="8" t="str">
        <f>+VLOOKUP(E1162,Productos[[Id_producto]:[Codigo]],3,0)</f>
        <v>Delitos Urbanísticos y de Servicios Públicos</v>
      </c>
      <c r="G1162" s="13">
        <f t="shared" si="141"/>
        <v>220128001</v>
      </c>
      <c r="H1162" s="7">
        <v>1</v>
      </c>
      <c r="I1162" s="8" t="s">
        <v>1537</v>
      </c>
      <c r="J1162" s="37" t="str">
        <f>+Categorias[[#This Row],[Categoría]]&amp;"-"&amp;Categorias[[#This Row],[Id_categoría]]</f>
        <v>Lotería Ilegal, Casas De Juego Y Prestamos Sobre Prenda-220128001</v>
      </c>
      <c r="K1162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62" s="9" t="str">
        <f t="shared" si="138"/>
        <v>220128001loteria_ilegal,_casas_de_juego_y_prestamos_sobre_prenda</v>
      </c>
      <c r="M1162" s="39" t="str">
        <f t="shared" si="139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63" spans="1:13" ht="30.6" x14ac:dyDescent="0.3">
      <c r="A1163" s="12">
        <f>+A912</f>
        <v>22</v>
      </c>
      <c r="B1163" s="8" t="str">
        <f>+VLOOKUP(A1163,Industria[],2,0)</f>
        <v>Sociedad</v>
      </c>
      <c r="C1163" s="12">
        <f>+C912</f>
        <v>2201</v>
      </c>
      <c r="D1163" s="8" t="str">
        <f>+VLOOKUP(C1163,Sector[[Id_sector]:[Codigo]],3,0)</f>
        <v>Delincuencia y aplicación de la ley</v>
      </c>
      <c r="E1163" s="12">
        <f t="shared" si="140"/>
        <v>220128</v>
      </c>
      <c r="F1163" s="8" t="str">
        <f>+VLOOKUP(E1163,Productos[[Id_producto]:[Codigo]],3,0)</f>
        <v>Delitos Urbanísticos y de Servicios Públicos</v>
      </c>
      <c r="G1163" s="13">
        <f t="shared" si="141"/>
        <v>220128002</v>
      </c>
      <c r="H1163" s="7">
        <v>2</v>
      </c>
      <c r="I1163" s="8" t="s">
        <v>1538</v>
      </c>
      <c r="J1163" s="37" t="str">
        <f>+Categorias[[#This Row],[Categoría]]&amp;"-"&amp;Categorias[[#This Row],[Id_categoría]]</f>
        <v>Loteos Irregulares-220128002</v>
      </c>
      <c r="K1163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63" s="9" t="str">
        <f t="shared" si="138"/>
        <v>220128002loteos_irregulares</v>
      </c>
      <c r="M1163" s="39" t="str">
        <f t="shared" si="139"/>
        <v>INSERT INTO categoria VALUES (220128002,'Loteos Irregulares','Loteos Irregulares-220128002','Loteos Irregulares-220128002 | Prod: Delitos-220128 | Sector: Delincuencia | Industria: SOCIEDAD - 22',220128);</v>
      </c>
    </row>
    <row r="1164" spans="1:13" ht="51" x14ac:dyDescent="0.3">
      <c r="A1164" s="12">
        <f>+A912</f>
        <v>22</v>
      </c>
      <c r="B1164" s="8" t="str">
        <f>+VLOOKUP(A1164,Industria[],2,0)</f>
        <v>Sociedad</v>
      </c>
      <c r="C1164" s="12">
        <f>+C912</f>
        <v>2201</v>
      </c>
      <c r="D1164" s="8" t="str">
        <f>+VLOOKUP(C1164,Sector[[Id_sector]:[Codigo]],3,0)</f>
        <v>Delincuencia y aplicación de la ley</v>
      </c>
      <c r="E1164" s="12">
        <f t="shared" si="140"/>
        <v>220128</v>
      </c>
      <c r="F1164" s="8" t="str">
        <f>+VLOOKUP(E1164,Productos[[Id_producto]:[Codigo]],3,0)</f>
        <v>Delitos Urbanísticos y de Servicios Públicos</v>
      </c>
      <c r="G1164" s="13">
        <f t="shared" si="141"/>
        <v>220128003</v>
      </c>
      <c r="H1164" s="7">
        <v>3</v>
      </c>
      <c r="I1164" s="8" t="s">
        <v>1539</v>
      </c>
      <c r="J1164" s="37" t="str">
        <f>+Categorias[[#This Row],[Categoría]]&amp;"-"&amp;Categorias[[#This Row],[Id_categoría]]</f>
        <v>Transporte O Distribucion De Gas E Instalaciones Clandestinas-220128003</v>
      </c>
      <c r="K1164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64" s="9" t="str">
        <f t="shared" si="138"/>
        <v>220128003transporte_o_distribucion_de_gas_e_instalaciones_clandestinas</v>
      </c>
      <c r="M1164" s="39" t="str">
        <f t="shared" si="139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65" spans="1:13" ht="40.799999999999997" x14ac:dyDescent="0.3">
      <c r="A1165" s="12">
        <f>+A912</f>
        <v>22</v>
      </c>
      <c r="B1165" s="8" t="str">
        <f>+VLOOKUP(A1165,Industria[],2,0)</f>
        <v>Sociedad</v>
      </c>
      <c r="C1165" s="12">
        <f>+C912</f>
        <v>2201</v>
      </c>
      <c r="D1165" s="8" t="str">
        <f>+VLOOKUP(C1165,Sector[[Id_sector]:[Codigo]],3,0)</f>
        <v>Delincuencia y aplicación de la ley</v>
      </c>
      <c r="E1165" s="12">
        <f t="shared" si="140"/>
        <v>220129</v>
      </c>
      <c r="F1165" s="8" t="str">
        <f>+VLOOKUP(E1165,Productos[[Id_producto]:[Codigo]],3,0)</f>
        <v>Delitos Contra la Administración de la Justicia</v>
      </c>
      <c r="G1165" s="13">
        <f t="shared" si="141"/>
        <v>220129001</v>
      </c>
      <c r="H1165" s="7">
        <v>1</v>
      </c>
      <c r="I1165" s="8" t="s">
        <v>1540</v>
      </c>
      <c r="J1165" s="37" t="str">
        <f>+Categorias[[#This Row],[Categoría]]&amp;"-"&amp;Categorias[[#This Row],[Id_categoría]]</f>
        <v>Obstrucción A La Investigación-220129001</v>
      </c>
      <c r="K1165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65" s="9" t="str">
        <f t="shared" ref="L1165:L1183" si="142">+SUBSTITUTE(G1165&amp;LOWER(SUBSTITUTE( SUBSTITUTE( SUBSTITUTE( SUBSTITUTE( SUBSTITUTE( SUBSTITUTE( SUBSTITUTE( SUBSTITUTE( SUBSTITUTE( SUBSTITUTE(I1165, "á", "a"), "é", "e"), "í", "i"), "ó", "o"), "ú", "u"), "Á", "A"), "É", "E"), "Í", "I"), "Ó", "O"), "Ú", "U"))," ","_")</f>
        <v>220129001obstruccion_a_la_investigacion</v>
      </c>
      <c r="M1165" s="39" t="str">
        <f t="shared" ref="M1165:M1183" si="143">+"INSERT INTO categoria VALUES ("&amp;G1165&amp;",'"&amp;I1165&amp;"','"&amp;J1165&amp;"','"&amp;K1165&amp;"',"&amp;E1165&amp;");"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66" spans="1:13" ht="61.2" x14ac:dyDescent="0.3">
      <c r="A1166" s="12">
        <f>+A912</f>
        <v>22</v>
      </c>
      <c r="B1166" s="8" t="str">
        <f>+VLOOKUP(A1166,Industria[],2,0)</f>
        <v>Sociedad</v>
      </c>
      <c r="C1166" s="12">
        <f>+C912</f>
        <v>2201</v>
      </c>
      <c r="D1166" s="8" t="str">
        <f>+VLOOKUP(C1166,Sector[[Id_sector]:[Codigo]],3,0)</f>
        <v>Delincuencia y aplicación de la ley</v>
      </c>
      <c r="E1166" s="12">
        <f t="shared" ref="E1166:E1183" si="144">+IF(H1166=1,E1165+1,E1165)</f>
        <v>220129</v>
      </c>
      <c r="F1166" s="8" t="str">
        <f>+VLOOKUP(E1166,Productos[[Id_producto]:[Codigo]],3,0)</f>
        <v>Delitos Contra la Administración de la Justicia</v>
      </c>
      <c r="G1166" s="13">
        <f t="shared" si="141"/>
        <v>220129002</v>
      </c>
      <c r="H1166" s="7">
        <v>2</v>
      </c>
      <c r="I1166" s="8" t="s">
        <v>1541</v>
      </c>
      <c r="J1166" s="37" t="str">
        <f>+Categorias[[#This Row],[Categoría]]&amp;"-"&amp;Categorias[[#This Row],[Id_categoría]]</f>
        <v>Obstrucción A La Justicia Por Fiscal O Asistente de Fiscal del Ministerio Público-220129002</v>
      </c>
      <c r="K1166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66" s="9" t="str">
        <f t="shared" si="142"/>
        <v>220129002obstruccion_a_la_justicia_por_fiscal_o_asistente_de_fiscal_del_ministerio_publico</v>
      </c>
      <c r="M1166" s="39" t="str">
        <f t="shared" si="143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67" spans="1:13" ht="40.799999999999997" x14ac:dyDescent="0.3">
      <c r="A1167" s="12">
        <f>+A912</f>
        <v>22</v>
      </c>
      <c r="B1167" s="8" t="str">
        <f>+VLOOKUP(A1167,Industria[],2,0)</f>
        <v>Sociedad</v>
      </c>
      <c r="C1167" s="12">
        <f>+C912</f>
        <v>2201</v>
      </c>
      <c r="D1167" s="8" t="str">
        <f>+VLOOKUP(C1167,Sector[[Id_sector]:[Codigo]],3,0)</f>
        <v>Delincuencia y aplicación de la ley</v>
      </c>
      <c r="E1167" s="12">
        <f t="shared" si="144"/>
        <v>220129</v>
      </c>
      <c r="F1167" s="8" t="str">
        <f>+VLOOKUP(E1167,Productos[[Id_producto]:[Codigo]],3,0)</f>
        <v>Delitos Contra la Administración de la Justicia</v>
      </c>
      <c r="G1167" s="13">
        <f t="shared" si="141"/>
        <v>220129003</v>
      </c>
      <c r="H1167" s="7">
        <v>3</v>
      </c>
      <c r="I1167" s="8" t="s">
        <v>1542</v>
      </c>
      <c r="J1167" s="37" t="str">
        <f>+Categorias[[#This Row],[Categoría]]&amp;"-"&amp;Categorias[[#This Row],[Id_categoría]]</f>
        <v>Obtención de Declaraciones Forzadas-220129003</v>
      </c>
      <c r="K1167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67" s="9" t="str">
        <f t="shared" si="142"/>
        <v>220129003obtencion_de_declaraciones_forzadas</v>
      </c>
      <c r="M1167" s="39" t="str">
        <f t="shared" si="143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68" spans="1:13" ht="40.799999999999997" x14ac:dyDescent="0.3">
      <c r="A1168" s="12">
        <f>+A912</f>
        <v>22</v>
      </c>
      <c r="B1168" s="8" t="str">
        <f>+VLOOKUP(A1168,Industria[],2,0)</f>
        <v>Sociedad</v>
      </c>
      <c r="C1168" s="12">
        <f>+C912</f>
        <v>2201</v>
      </c>
      <c r="D1168" s="8" t="str">
        <f>+VLOOKUP(C1168,Sector[[Id_sector]:[Codigo]],3,0)</f>
        <v>Delincuencia y aplicación de la ley</v>
      </c>
      <c r="E1168" s="12">
        <f t="shared" si="144"/>
        <v>220129</v>
      </c>
      <c r="F1168" s="8" t="str">
        <f>+VLOOKUP(E1168,Productos[[Id_producto]:[Codigo]],3,0)</f>
        <v>Delitos Contra la Administración de la Justicia</v>
      </c>
      <c r="G1168" s="13">
        <f t="shared" si="141"/>
        <v>220129004</v>
      </c>
      <c r="H1168" s="7">
        <v>4</v>
      </c>
      <c r="I1168" s="8" t="s">
        <v>1543</v>
      </c>
      <c r="J1168" s="37" t="str">
        <f>+Categorias[[#This Row],[Categoría]]&amp;"-"&amp;Categorias[[#This Row],[Id_categoría]]</f>
        <v>Ocultación De Identidad-220129004</v>
      </c>
      <c r="K1168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68" s="9" t="str">
        <f t="shared" si="142"/>
        <v>220129004ocultacion_de_identidad</v>
      </c>
      <c r="M1168" s="39" t="str">
        <f t="shared" si="143"/>
        <v>INSERT INTO categoria VALUES (220129004,'Ocultación De Identidad','Ocultación De Identidad-220129004','Ocultación De Identidad-220129004 | Prod: Delitos-220129 | Sector: Delincuencia | Industria: SOCIEDAD - 22',220129);</v>
      </c>
    </row>
    <row r="1169" spans="1:13" ht="51" x14ac:dyDescent="0.3">
      <c r="A1169" s="12">
        <f>+A912</f>
        <v>22</v>
      </c>
      <c r="B1169" s="8" t="str">
        <f>+VLOOKUP(A1169,Industria[],2,0)</f>
        <v>Sociedad</v>
      </c>
      <c r="C1169" s="12">
        <f>+C912</f>
        <v>2201</v>
      </c>
      <c r="D1169" s="8" t="str">
        <f>+VLOOKUP(C1169,Sector[[Id_sector]:[Codigo]],3,0)</f>
        <v>Delincuencia y aplicación de la ley</v>
      </c>
      <c r="E1169" s="12">
        <f t="shared" si="144"/>
        <v>220129</v>
      </c>
      <c r="F1169" s="8" t="str">
        <f>+VLOOKUP(E1169,Productos[[Id_producto]:[Codigo]],3,0)</f>
        <v>Delitos Contra la Administración de la Justicia</v>
      </c>
      <c r="G1169" s="13">
        <f t="shared" ref="G1169:G1183" si="145">+E1169*1000+H1169</f>
        <v>220129005</v>
      </c>
      <c r="H1169" s="7">
        <v>5</v>
      </c>
      <c r="I1169" s="8" t="s">
        <v>1544</v>
      </c>
      <c r="J1169" s="37" t="str">
        <f>+Categorias[[#This Row],[Categoría]]&amp;"-"&amp;Categorias[[#This Row],[Id_categoría]]</f>
        <v>Ocultación De Identidad En Control Investigación-220129005</v>
      </c>
      <c r="K1169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69" s="9" t="str">
        <f t="shared" si="142"/>
        <v>220129005ocultacion_de_identidad_en_control_investigacion</v>
      </c>
      <c r="M1169" s="39" t="str">
        <f t="shared" si="143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70" spans="1:13" ht="51" x14ac:dyDescent="0.3">
      <c r="A1170" s="12">
        <f>+A912</f>
        <v>22</v>
      </c>
      <c r="B1170" s="8" t="str">
        <f>+VLOOKUP(A1170,Industria[],2,0)</f>
        <v>Sociedad</v>
      </c>
      <c r="C1170" s="12">
        <f>+C912</f>
        <v>2201</v>
      </c>
      <c r="D1170" s="8" t="str">
        <f>+VLOOKUP(C1170,Sector[[Id_sector]:[Codigo]],3,0)</f>
        <v>Delincuencia y aplicación de la ley</v>
      </c>
      <c r="E1170" s="12">
        <f t="shared" si="144"/>
        <v>220129</v>
      </c>
      <c r="F1170" s="8" t="str">
        <f>+VLOOKUP(E1170,Productos[[Id_producto]:[Codigo]],3,0)</f>
        <v>Delitos Contra la Administración de la Justicia</v>
      </c>
      <c r="G1170" s="13">
        <f t="shared" si="145"/>
        <v>220129006</v>
      </c>
      <c r="H1170" s="7">
        <v>6</v>
      </c>
      <c r="I1170" s="8" t="s">
        <v>1545</v>
      </c>
      <c r="J1170" s="37" t="str">
        <f>+Categorias[[#This Row],[Categoría]]&amp;"-"&amp;Categorias[[#This Row],[Id_categoría]]</f>
        <v>Ocultación De Identidad En Control Preventivo-220129006</v>
      </c>
      <c r="K1170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70" s="9" t="str">
        <f t="shared" si="142"/>
        <v>220129006ocultacion_de_identidad_en_control_preventivo</v>
      </c>
      <c r="M1170" s="39" t="str">
        <f t="shared" si="143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71" spans="1:13" ht="61.2" x14ac:dyDescent="0.3">
      <c r="A1171" s="12">
        <f>+A912</f>
        <v>22</v>
      </c>
      <c r="B1171" s="8" t="str">
        <f>+VLOOKUP(A1171,Industria[],2,0)</f>
        <v>Sociedad</v>
      </c>
      <c r="C1171" s="12">
        <f>+C912</f>
        <v>2201</v>
      </c>
      <c r="D1171" s="8" t="str">
        <f>+VLOOKUP(C1171,Sector[[Id_sector]:[Codigo]],3,0)</f>
        <v>Delincuencia y aplicación de la ley</v>
      </c>
      <c r="E1171" s="12">
        <f t="shared" si="144"/>
        <v>220129</v>
      </c>
      <c r="F1171" s="8" t="str">
        <f>+VLOOKUP(E1171,Productos[[Id_producto]:[Codigo]],3,0)</f>
        <v>Delitos Contra la Administración de la Justicia</v>
      </c>
      <c r="G1171" s="13">
        <f t="shared" si="145"/>
        <v>220129007</v>
      </c>
      <c r="H1171" s="7">
        <v>7</v>
      </c>
      <c r="I1171" s="8" t="s">
        <v>1546</v>
      </c>
      <c r="J1171" s="37" t="str">
        <f>+Categorias[[#This Row],[Categoría]]&amp;"-"&amp;Categorias[[#This Row],[Id_categoría]]</f>
        <v>Ocultación O Entrega De Información Falsa A Fiscal Nacional Económico-220129007</v>
      </c>
      <c r="K1171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71" s="9" t="str">
        <f t="shared" si="142"/>
        <v>220129007ocultacion_o_entrega_de_informacion_falsa_a_fiscal_nacional_economico</v>
      </c>
      <c r="M1171" s="39" t="str">
        <f t="shared" si="143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72" spans="1:13" ht="51" x14ac:dyDescent="0.3">
      <c r="A1172" s="12">
        <f>+A912</f>
        <v>22</v>
      </c>
      <c r="B1172" s="8" t="str">
        <f>+VLOOKUP(A1172,Industria[],2,0)</f>
        <v>Sociedad</v>
      </c>
      <c r="C1172" s="12">
        <f>+C912</f>
        <v>2201</v>
      </c>
      <c r="D1172" s="8" t="str">
        <f>+VLOOKUP(C1172,Sector[[Id_sector]:[Codigo]],3,0)</f>
        <v>Delincuencia y aplicación de la ley</v>
      </c>
      <c r="E1172" s="12">
        <f t="shared" si="144"/>
        <v>220129</v>
      </c>
      <c r="F1172" s="8" t="str">
        <f>+VLOOKUP(E1172,Productos[[Id_producto]:[Codigo]],3,0)</f>
        <v>Delitos Contra la Administración de la Justicia</v>
      </c>
      <c r="G1172" s="13">
        <f t="shared" si="145"/>
        <v>220129008</v>
      </c>
      <c r="H1172" s="7">
        <v>8</v>
      </c>
      <c r="I1172" s="8" t="s">
        <v>1547</v>
      </c>
      <c r="J1172" s="37" t="str">
        <f>+Categorias[[#This Row],[Categoría]]&amp;"-"&amp;Categorias[[#This Row],[Id_categoría]]</f>
        <v>Presentación De Peritos, Testigos O Interpretes Que Faltaren a la Verdad-220129008</v>
      </c>
      <c r="K1172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72" s="9" t="str">
        <f t="shared" si="142"/>
        <v>220129008presentacion_de_peritos,_testigos_o_interpretes_que_faltaren_a_la_verdad</v>
      </c>
      <c r="M1172" s="39" t="str">
        <f t="shared" si="143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73" spans="1:13" ht="40.799999999999997" x14ac:dyDescent="0.3">
      <c r="A1173" s="12">
        <f>+A912</f>
        <v>22</v>
      </c>
      <c r="B1173" s="8" t="str">
        <f>+VLOOKUP(A1173,Industria[],2,0)</f>
        <v>Sociedad</v>
      </c>
      <c r="C1173" s="12">
        <f>+C912</f>
        <v>2201</v>
      </c>
      <c r="D1173" s="8" t="str">
        <f>+VLOOKUP(C1173,Sector[[Id_sector]:[Codigo]],3,0)</f>
        <v>Delincuencia y aplicación de la ley</v>
      </c>
      <c r="E1173" s="12">
        <f t="shared" si="144"/>
        <v>220129</v>
      </c>
      <c r="F1173" s="8" t="str">
        <f>+VLOOKUP(E1173,Productos[[Id_producto]:[Codigo]],3,0)</f>
        <v>Delitos Contra la Administración de la Justicia</v>
      </c>
      <c r="G1173" s="13">
        <f t="shared" si="145"/>
        <v>220129009</v>
      </c>
      <c r="H1173" s="7">
        <v>9</v>
      </c>
      <c r="I1173" s="8" t="s">
        <v>1548</v>
      </c>
      <c r="J1173" s="37" t="str">
        <f>+Categorias[[#This Row],[Categoría]]&amp;"-"&amp;Categorias[[#This Row],[Id_categoría]]</f>
        <v>Prevaricación Del Abogado Y Procurador-220129009</v>
      </c>
      <c r="K1173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73" s="9" t="str">
        <f t="shared" si="142"/>
        <v>220129009prevaricacion_del_abogado_y_procurador</v>
      </c>
      <c r="M1173" s="39" t="str">
        <f t="shared" si="143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74" spans="1:13" ht="40.799999999999997" x14ac:dyDescent="0.3">
      <c r="A1174" s="12">
        <f>+A912</f>
        <v>22</v>
      </c>
      <c r="B1174" s="8" t="str">
        <f>+VLOOKUP(A1174,Industria[],2,0)</f>
        <v>Sociedad</v>
      </c>
      <c r="C1174" s="12">
        <f>+C912</f>
        <v>2201</v>
      </c>
      <c r="D1174" s="8" t="str">
        <f>+VLOOKUP(C1174,Sector[[Id_sector]:[Codigo]],3,0)</f>
        <v>Delincuencia y aplicación de la ley</v>
      </c>
      <c r="E1174" s="12">
        <f t="shared" si="144"/>
        <v>220129</v>
      </c>
      <c r="F1174" s="8" t="str">
        <f>+VLOOKUP(E1174,Productos[[Id_producto]:[Codigo]],3,0)</f>
        <v>Delitos Contra la Administración de la Justicia</v>
      </c>
      <c r="G1174" s="13">
        <f t="shared" si="145"/>
        <v>220129010</v>
      </c>
      <c r="H1174" s="7">
        <v>10</v>
      </c>
      <c r="I1174" s="8" t="s">
        <v>1549</v>
      </c>
      <c r="J1174" s="37" t="str">
        <f>+Categorias[[#This Row],[Categoría]]&amp;"-"&amp;Categorias[[#This Row],[Id_categoría]]</f>
        <v>Prevaricación Judicial Y Administrativa-220129010</v>
      </c>
      <c r="K1174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74" s="9" t="str">
        <f t="shared" si="142"/>
        <v>220129010prevaricacion_judicial_y_administrativa</v>
      </c>
      <c r="M1174" s="39" t="str">
        <f t="shared" si="143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75" spans="1:13" ht="40.799999999999997" x14ac:dyDescent="0.3">
      <c r="A1175" s="12">
        <f>+A912</f>
        <v>22</v>
      </c>
      <c r="B1175" s="8" t="str">
        <f>+VLOOKUP(A1175,Industria[],2,0)</f>
        <v>Sociedad</v>
      </c>
      <c r="C1175" s="12">
        <f>+C912</f>
        <v>2201</v>
      </c>
      <c r="D1175" s="8" t="str">
        <f>+VLOOKUP(C1175,Sector[[Id_sector]:[Codigo]],3,0)</f>
        <v>Delincuencia y aplicación de la ley</v>
      </c>
      <c r="E1175" s="12">
        <f t="shared" si="144"/>
        <v>220129</v>
      </c>
      <c r="F1175" s="8" t="str">
        <f>+VLOOKUP(E1175,Productos[[Id_producto]:[Codigo]],3,0)</f>
        <v>Delitos Contra la Administración de la Justicia</v>
      </c>
      <c r="G1175" s="13">
        <f t="shared" si="145"/>
        <v>220129011</v>
      </c>
      <c r="H1175" s="7">
        <v>11</v>
      </c>
      <c r="I1175" s="8" t="s">
        <v>1550</v>
      </c>
      <c r="J1175" s="37" t="str">
        <f>+Categorias[[#This Row],[Categoría]]&amp;"-"&amp;Categorias[[#This Row],[Id_categoría]]</f>
        <v>Quebrantamiento-220129011</v>
      </c>
      <c r="K1175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75" s="9" t="str">
        <f t="shared" si="142"/>
        <v>220129011quebrantamiento</v>
      </c>
      <c r="M1175" s="39" t="str">
        <f t="shared" si="143"/>
        <v>INSERT INTO categoria VALUES (220129011,'Quebrantamiento','Quebrantamiento-220129011','Quebrantamiento-220129011 | Prod: Delitos-220129 | Sector: Delincuencia | Industria: SOCIEDAD - 22',220129);</v>
      </c>
    </row>
    <row r="1176" spans="1:13" ht="30.6" x14ac:dyDescent="0.3">
      <c r="A1176" s="12">
        <f>+A912</f>
        <v>22</v>
      </c>
      <c r="B1176" s="8" t="str">
        <f>+VLOOKUP(A1176,Industria[],2,0)</f>
        <v>Sociedad</v>
      </c>
      <c r="C1176" s="12">
        <f>+C912</f>
        <v>2201</v>
      </c>
      <c r="D1176" s="8" t="str">
        <f>+VLOOKUP(C1176,Sector[[Id_sector]:[Codigo]],3,0)</f>
        <v>Delincuencia y aplicación de la ley</v>
      </c>
      <c r="E1176" s="12">
        <f t="shared" si="144"/>
        <v>220129</v>
      </c>
      <c r="F1176" s="8" t="str">
        <f>+VLOOKUP(E1176,Productos[[Id_producto]:[Codigo]],3,0)</f>
        <v>Delitos Contra la Administración de la Justicia</v>
      </c>
      <c r="G1176" s="13">
        <f t="shared" si="145"/>
        <v>220129012</v>
      </c>
      <c r="H1176" s="7">
        <v>12</v>
      </c>
      <c r="I1176" s="8" t="s">
        <v>1551</v>
      </c>
      <c r="J1176" s="37" t="str">
        <f>+Categorias[[#This Row],[Categoría]]&amp;"-"&amp;Categorias[[#This Row],[Id_categoría]]</f>
        <v>Rotura De Sellos-220129012</v>
      </c>
      <c r="K1176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76" s="9" t="str">
        <f t="shared" si="142"/>
        <v>220129012rotura_de_sellos</v>
      </c>
      <c r="M1176" s="39" t="str">
        <f t="shared" si="143"/>
        <v>INSERT INTO categoria VALUES (220129012,'Rotura De Sellos','Rotura De Sellos-220129012','Rotura De Sellos-220129012 | Prod: Delitos-220129 | Sector: Delincuencia | Industria: SOCIEDAD - 22',220129);</v>
      </c>
    </row>
    <row r="1177" spans="1:13" ht="51" x14ac:dyDescent="0.3">
      <c r="A1177" s="12">
        <f>+A912</f>
        <v>22</v>
      </c>
      <c r="B1177" s="8" t="str">
        <f>+VLOOKUP(A1177,Industria[],2,0)</f>
        <v>Sociedad</v>
      </c>
      <c r="C1177" s="12">
        <f>+C912</f>
        <v>2201</v>
      </c>
      <c r="D1177" s="8" t="str">
        <f>+VLOOKUP(C1177,Sector[[Id_sector]:[Codigo]],3,0)</f>
        <v>Delincuencia y aplicación de la ley</v>
      </c>
      <c r="E1177" s="12">
        <f t="shared" si="144"/>
        <v>220129</v>
      </c>
      <c r="F1177" s="8" t="str">
        <f>+VLOOKUP(E1177,Productos[[Id_producto]:[Codigo]],3,0)</f>
        <v>Delitos Contra la Administración de la Justicia</v>
      </c>
      <c r="G1177" s="13">
        <f t="shared" si="145"/>
        <v>220129013</v>
      </c>
      <c r="H1177" s="7">
        <v>13</v>
      </c>
      <c r="I1177" s="8" t="s">
        <v>1552</v>
      </c>
      <c r="J1177" s="37" t="str">
        <f>+Categorias[[#This Row],[Categoría]]&amp;"-"&amp;Categorias[[#This Row],[Id_categoría]]</f>
        <v>Obstrucción A La Justicia Con Ocasión De Tratamiento De ADN-220129013</v>
      </c>
      <c r="K1177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77" s="9" t="str">
        <f t="shared" si="142"/>
        <v>220129013obstruccion_a_la_justicia_con_ocasion_de_tratamiento_de_adn</v>
      </c>
      <c r="M1177" s="39" t="str">
        <f t="shared" si="143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78" spans="1:13" ht="51" x14ac:dyDescent="0.3">
      <c r="A1178" s="12">
        <f>+A912</f>
        <v>22</v>
      </c>
      <c r="B1178" s="8" t="str">
        <f>+VLOOKUP(A1178,Industria[],2,0)</f>
        <v>Sociedad</v>
      </c>
      <c r="C1178" s="12">
        <f>+C912</f>
        <v>2201</v>
      </c>
      <c r="D1178" s="8" t="str">
        <f>+VLOOKUP(C1178,Sector[[Id_sector]:[Codigo]],3,0)</f>
        <v>Delincuencia y aplicación de la ley</v>
      </c>
      <c r="E1178" s="12">
        <f t="shared" si="144"/>
        <v>220130</v>
      </c>
      <c r="F1178" s="8" t="str">
        <f>+VLOOKUP(E1178,Productos[[Id_producto]:[Codigo]],3,0)</f>
        <v>Delitos Militares</v>
      </c>
      <c r="G1178" s="13">
        <f t="shared" si="145"/>
        <v>220130001</v>
      </c>
      <c r="H1178" s="7">
        <v>1</v>
      </c>
      <c r="I1178" s="8" t="s">
        <v>1553</v>
      </c>
      <c r="J1178" s="37" t="str">
        <f>+Categorias[[#This Row],[Categoría]]&amp;"-"&amp;Categorias[[#This Row],[Id_categoría]]</f>
        <v>Otras Infracciones Al Código De Justicia Militar-220130001</v>
      </c>
      <c r="K1178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78" s="9" t="str">
        <f t="shared" si="142"/>
        <v>220130001otras_infracciones_al_codigo_de_justicia_militar</v>
      </c>
      <c r="M1178" s="39" t="str">
        <f t="shared" si="143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79" spans="1:13" ht="30.6" x14ac:dyDescent="0.3">
      <c r="A1179" s="12">
        <f>+A912</f>
        <v>22</v>
      </c>
      <c r="B1179" s="8" t="str">
        <f>+VLOOKUP(A1179,Industria[],2,0)</f>
        <v>Sociedad</v>
      </c>
      <c r="C1179" s="12">
        <f>+C912</f>
        <v>2201</v>
      </c>
      <c r="D1179" s="8" t="str">
        <f>+VLOOKUP(C1179,Sector[[Id_sector]:[Codigo]],3,0)</f>
        <v>Delincuencia y aplicación de la ley</v>
      </c>
      <c r="E1179" s="12">
        <f t="shared" si="144"/>
        <v>220130</v>
      </c>
      <c r="F1179" s="8" t="str">
        <f>+VLOOKUP(E1179,Productos[[Id_producto]:[Codigo]],3,0)</f>
        <v>Delitos Militares</v>
      </c>
      <c r="G1179" s="13">
        <f t="shared" si="145"/>
        <v>220130002</v>
      </c>
      <c r="H1179" s="7">
        <v>2</v>
      </c>
      <c r="I1179" s="8" t="s">
        <v>1554</v>
      </c>
      <c r="J1179" s="37" t="str">
        <f>+Categorias[[#This Row],[Categoría]]&amp;"-"&amp;Categorias[[#This Row],[Id_categoría]]</f>
        <v>Falsedades-220130002</v>
      </c>
      <c r="K1179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79" s="9" t="str">
        <f t="shared" si="142"/>
        <v>220130002falsedades</v>
      </c>
      <c r="M1179" s="39" t="str">
        <f t="shared" si="143"/>
        <v>INSERT INTO categoria VALUES (220130002,'Falsedades','Falsedades-220130002','Falsedades-220130002 | Prod: Delitos-220130 | Sector: Delincuencia | Industria: SOCIEDAD - 22',220130);</v>
      </c>
    </row>
    <row r="1180" spans="1:13" ht="40.799999999999997" x14ac:dyDescent="0.3">
      <c r="A1180" s="12">
        <f>+A912</f>
        <v>22</v>
      </c>
      <c r="B1180" s="8" t="str">
        <f>+VLOOKUP(A1180,Industria[],2,0)</f>
        <v>Sociedad</v>
      </c>
      <c r="C1180" s="12">
        <f>+C912</f>
        <v>2201</v>
      </c>
      <c r="D1180" s="8" t="str">
        <f>+VLOOKUP(C1180,Sector[[Id_sector]:[Codigo]],3,0)</f>
        <v>Delincuencia y aplicación de la ley</v>
      </c>
      <c r="E1180" s="12">
        <f t="shared" si="144"/>
        <v>220130</v>
      </c>
      <c r="F1180" s="8" t="str">
        <f>+VLOOKUP(E1180,Productos[[Id_producto]:[Codigo]],3,0)</f>
        <v>Delitos Militares</v>
      </c>
      <c r="G1180" s="13">
        <f t="shared" si="145"/>
        <v>220130003</v>
      </c>
      <c r="H1180" s="7">
        <v>3</v>
      </c>
      <c r="I1180" s="8" t="s">
        <v>1555</v>
      </c>
      <c r="J1180" s="37" t="str">
        <f>+Categorias[[#This Row],[Categoría]]&amp;"-"&amp;Categorias[[#This Row],[Id_categoría]]</f>
        <v>Remisos (Reclutamiento)-220130003</v>
      </c>
      <c r="K1180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80" s="9" t="str">
        <f t="shared" si="142"/>
        <v>220130003remisos_(reclutamiento)</v>
      </c>
      <c r="M1180" s="39" t="str">
        <f t="shared" si="143"/>
        <v>INSERT INTO categoria VALUES (220130003,'Remisos (Reclutamiento)','Remisos (Reclutamiento)-220130003','Remisos (Reclutamiento)-220130003 | Prod: Delitos-220130 | Sector: Delincuencia | Industria: SOCIEDAD - 22',220130);</v>
      </c>
    </row>
    <row r="1181" spans="1:13" ht="40.799999999999997" x14ac:dyDescent="0.3">
      <c r="A1181" s="12">
        <f>+A912</f>
        <v>22</v>
      </c>
      <c r="B1181" s="8" t="str">
        <f>+VLOOKUP(A1181,Industria[],2,0)</f>
        <v>Sociedad</v>
      </c>
      <c r="C1181" s="12">
        <f>+C912</f>
        <v>2201</v>
      </c>
      <c r="D1181" s="8" t="str">
        <f>+VLOOKUP(C1181,Sector[[Id_sector]:[Codigo]],3,0)</f>
        <v>Delincuencia y aplicación de la ley</v>
      </c>
      <c r="E1181" s="12">
        <f t="shared" si="144"/>
        <v>220131</v>
      </c>
      <c r="F1181" s="8" t="str">
        <f>+VLOOKUP(E1181,Productos[[Id_producto]:[Codigo]],3,0)</f>
        <v>Delitos Laborales</v>
      </c>
      <c r="G1181" s="13">
        <f t="shared" si="145"/>
        <v>220131001</v>
      </c>
      <c r="H1181" s="7">
        <v>1</v>
      </c>
      <c r="I1181" s="8" t="s">
        <v>1556</v>
      </c>
      <c r="J1181" s="37" t="str">
        <f>+Categorias[[#This Row],[Categoría]]&amp;"-"&amp;Categorias[[#This Row],[Id_categoría]]</f>
        <v>Infracciones A La Seguridad Social-220131001</v>
      </c>
      <c r="K1181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81" s="9" t="str">
        <f t="shared" si="142"/>
        <v>220131001infracciones_a_la_seguridad_social</v>
      </c>
      <c r="M1181" s="39" t="str">
        <f t="shared" si="143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82" spans="1:13" ht="51" x14ac:dyDescent="0.3">
      <c r="A1182" s="12">
        <f>+A912</f>
        <v>22</v>
      </c>
      <c r="B1182" s="8" t="str">
        <f>+VLOOKUP(A1182,Industria[],2,0)</f>
        <v>Sociedad</v>
      </c>
      <c r="C1182" s="12">
        <f>+C912</f>
        <v>2201</v>
      </c>
      <c r="D1182" s="8" t="str">
        <f>+VLOOKUP(C1182,Sector[[Id_sector]:[Codigo]],3,0)</f>
        <v>Delincuencia y aplicación de la ley</v>
      </c>
      <c r="E1182" s="12">
        <f t="shared" si="144"/>
        <v>220131</v>
      </c>
      <c r="F1182" s="8" t="str">
        <f>+VLOOKUP(E1182,Productos[[Id_producto]:[Codigo]],3,0)</f>
        <v>Delitos Laborales</v>
      </c>
      <c r="G1182" s="13">
        <f t="shared" si="145"/>
        <v>220131002</v>
      </c>
      <c r="H1182" s="7">
        <v>2</v>
      </c>
      <c r="I1182" s="8" t="s">
        <v>1557</v>
      </c>
      <c r="J1182" s="37" t="str">
        <f>+Categorias[[#This Row],[Categoría]]&amp;"-"&amp;Categorias[[#This Row],[Id_categoría]]</f>
        <v>Infracción En El Otorgamiento Prestaciones De Isapre-220131002</v>
      </c>
      <c r="K1182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82" s="9" t="str">
        <f t="shared" si="142"/>
        <v>220131002infraccion_en_el_otorgamiento_prestaciones_de_isapre</v>
      </c>
      <c r="M1182" s="39" t="str">
        <f t="shared" si="143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83" spans="1:13" ht="51" x14ac:dyDescent="0.3">
      <c r="A1183" s="12">
        <f>+A912</f>
        <v>22</v>
      </c>
      <c r="B1183" s="8" t="str">
        <f>+VLOOKUP(A1183,Industria[],2,0)</f>
        <v>Sociedad</v>
      </c>
      <c r="C1183" s="12">
        <f>+C912</f>
        <v>2201</v>
      </c>
      <c r="D1183" s="8" t="str">
        <f>+VLOOKUP(C1183,Sector[[Id_sector]:[Codigo]],3,0)</f>
        <v>Delincuencia y aplicación de la ley</v>
      </c>
      <c r="E1183" s="12">
        <f t="shared" si="144"/>
        <v>220131</v>
      </c>
      <c r="F1183" s="8" t="str">
        <f>+VLOOKUP(E1183,Productos[[Id_producto]:[Codigo]],3,0)</f>
        <v>Delitos Laborales</v>
      </c>
      <c r="G1183" s="13">
        <f t="shared" si="145"/>
        <v>220131003</v>
      </c>
      <c r="H1183" s="7">
        <v>3</v>
      </c>
      <c r="I1183" s="8" t="s">
        <v>1558</v>
      </c>
      <c r="J1183" s="37" t="str">
        <f>+Categorias[[#This Row],[Categoría]]&amp;"-"&amp;Categorias[[#This Row],[Id_categoría]]</f>
        <v>Infracción Al Estatuto De Capacitación Y Empleo-220131003</v>
      </c>
      <c r="K1183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83" s="9" t="str">
        <f t="shared" si="142"/>
        <v>220131003infraccion_al_estatuto_de_capacitacion_y_empleo</v>
      </c>
      <c r="M1183" s="39" t="str">
        <f t="shared" si="143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84" spans="1:13" ht="30.6" x14ac:dyDescent="0.3">
      <c r="A1184" s="12">
        <f>+A908</f>
        <v>22</v>
      </c>
      <c r="B1184" s="8" t="str">
        <f>+VLOOKUP(A1184,Industria[],2,0)</f>
        <v>Sociedad</v>
      </c>
      <c r="C1184" s="12">
        <v>2202</v>
      </c>
      <c r="D1184" s="8" t="str">
        <f>+VLOOKUP(C1184,Sector[[Id_sector]:[Codigo]],3,0)</f>
        <v>Demografía</v>
      </c>
      <c r="E1184" s="12">
        <v>220201</v>
      </c>
      <c r="F1184" s="8" t="str">
        <f>+VLOOKUP(E1184,Productos[[Id_producto]:[Codigo]],3,0)</f>
        <v>Natalidad</v>
      </c>
      <c r="G1184" s="13">
        <f t="shared" si="117"/>
        <v>220201001</v>
      </c>
      <c r="H1184" s="7">
        <v>1</v>
      </c>
      <c r="I1184" s="8" t="s">
        <v>1559</v>
      </c>
      <c r="J1184" s="37" t="str">
        <f>+Categorias[[#This Row],[Categoría]]&amp;"-"&amp;Categorias[[#This Row],[Id_categoría]]</f>
        <v>Nacidos vivos Hombres-220201001</v>
      </c>
      <c r="K1184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84" s="9" t="str">
        <f t="shared" si="118"/>
        <v>220201001nacidos_vivos_hombres</v>
      </c>
      <c r="M1184" s="39" t="str">
        <f t="shared" si="119"/>
        <v>INSERT INTO categoria VALUES (220201001,'Nacidos vivos Hombres','Nacidos vivos Hombres-220201001','Nacidos vivos Hombres-220201001 | Prod: Natalidad-220201 | Sector: Demografía | Industria: SOCIEDAD - 22',220201);</v>
      </c>
    </row>
    <row r="1185" spans="1:13" ht="30.6" x14ac:dyDescent="0.3">
      <c r="A1185" s="12">
        <f t="shared" si="114"/>
        <v>22</v>
      </c>
      <c r="B1185" s="8" t="str">
        <f>+VLOOKUP(A1185,Industria[],2,0)</f>
        <v>Sociedad</v>
      </c>
      <c r="C1185" s="12">
        <f t="shared" si="115"/>
        <v>2202</v>
      </c>
      <c r="D1185" s="8" t="str">
        <f>+VLOOKUP(C1185,Sector[[Id_sector]:[Codigo]],3,0)</f>
        <v>Demografía</v>
      </c>
      <c r="E1185" s="12">
        <f t="shared" si="116"/>
        <v>220201</v>
      </c>
      <c r="F1185" s="8" t="str">
        <f>+VLOOKUP(E1185,Productos[[Id_producto]:[Codigo]],3,0)</f>
        <v>Natalidad</v>
      </c>
      <c r="G1185" s="13">
        <f t="shared" si="117"/>
        <v>220201002</v>
      </c>
      <c r="H1185" s="7">
        <v>2</v>
      </c>
      <c r="I1185" s="8" t="s">
        <v>1560</v>
      </c>
      <c r="J1185" s="37" t="str">
        <f>+Categorias[[#This Row],[Categoría]]&amp;"-"&amp;Categorias[[#This Row],[Id_categoría]]</f>
        <v>Nacidos vivos Mujeres-220201002</v>
      </c>
      <c r="K1185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85" s="9" t="str">
        <f t="shared" si="118"/>
        <v>220201002nacidos_vivos_mujeres</v>
      </c>
      <c r="M1185" s="39" t="str">
        <f t="shared" si="119"/>
        <v>INSERT INTO categoria VALUES (220201002,'Nacidos vivos Mujeres','Nacidos vivos Mujeres-220201002','Nacidos vivos Mujeres-220201002 | Prod: Natalidad-220201 | Sector: Demografía | Industria: SOCIEDAD - 22',220201);</v>
      </c>
    </row>
    <row r="1186" spans="1:13" ht="30.6" x14ac:dyDescent="0.3">
      <c r="A1186" s="12">
        <f t="shared" si="114"/>
        <v>22</v>
      </c>
      <c r="B1186" s="8" t="str">
        <f>+VLOOKUP(A1186,Industria[],2,0)</f>
        <v>Sociedad</v>
      </c>
      <c r="C1186" s="12">
        <f t="shared" si="115"/>
        <v>2202</v>
      </c>
      <c r="D1186" s="8" t="str">
        <f>+VLOOKUP(C1186,Sector[[Id_sector]:[Codigo]],3,0)</f>
        <v>Demografía</v>
      </c>
      <c r="E1186" s="12">
        <f t="shared" si="116"/>
        <v>220201</v>
      </c>
      <c r="F1186" s="8" t="str">
        <f>+VLOOKUP(E1186,Productos[[Id_producto]:[Codigo]],3,0)</f>
        <v>Natalidad</v>
      </c>
      <c r="G1186" s="13">
        <f t="shared" si="117"/>
        <v>220201003</v>
      </c>
      <c r="H1186" s="7">
        <v>3</v>
      </c>
      <c r="I1186" s="8" t="s">
        <v>1561</v>
      </c>
      <c r="J1186" s="37" t="str">
        <f>+Categorias[[#This Row],[Categoría]]&amp;"-"&amp;Categorias[[#This Row],[Id_categoría]]</f>
        <v>Natalidad Hombres-220201003</v>
      </c>
      <c r="K1186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86" s="9" t="str">
        <f t="shared" si="118"/>
        <v>220201003natalidad_hombres</v>
      </c>
      <c r="M1186" s="39" t="str">
        <f t="shared" si="119"/>
        <v>INSERT INTO categoria VALUES (220201003,'Natalidad Hombres','Natalidad Hombres-220201003','Natalidad Hombres-220201003 | Prod: Natalidad-220201 | Sector: Demografía | Industria: SOCIEDAD - 22',220201);</v>
      </c>
    </row>
    <row r="1187" spans="1:13" ht="30.6" x14ac:dyDescent="0.3">
      <c r="A1187" s="12">
        <f t="shared" si="114"/>
        <v>22</v>
      </c>
      <c r="B1187" s="8" t="str">
        <f>+VLOOKUP(A1187,Industria[],2,0)</f>
        <v>Sociedad</v>
      </c>
      <c r="C1187" s="12">
        <f t="shared" si="115"/>
        <v>2202</v>
      </c>
      <c r="D1187" s="8" t="str">
        <f>+VLOOKUP(C1187,Sector[[Id_sector]:[Codigo]],3,0)</f>
        <v>Demografía</v>
      </c>
      <c r="E1187" s="12">
        <f t="shared" si="116"/>
        <v>220201</v>
      </c>
      <c r="F1187" s="8" t="str">
        <f>+VLOOKUP(E1187,Productos[[Id_producto]:[Codigo]],3,0)</f>
        <v>Natalidad</v>
      </c>
      <c r="G1187" s="13">
        <f t="shared" si="117"/>
        <v>220201004</v>
      </c>
      <c r="H1187" s="7">
        <v>4</v>
      </c>
      <c r="I1187" s="8" t="s">
        <v>1562</v>
      </c>
      <c r="J1187" s="37" t="str">
        <f>+Categorias[[#This Row],[Categoría]]&amp;"-"&amp;Categorias[[#This Row],[Id_categoría]]</f>
        <v>Natalidad Mujeres-220201004</v>
      </c>
      <c r="K1187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87" s="9" t="str">
        <f t="shared" si="118"/>
        <v>220201004natalidad_mujeres</v>
      </c>
      <c r="M1187" s="39" t="str">
        <f t="shared" si="119"/>
        <v>INSERT INTO categoria VALUES (220201004,'Natalidad Mujeres','Natalidad Mujeres-220201004','Natalidad Mujeres-220201004 | Prod: Natalidad-220201 | Sector: Demografía | Industria: SOCIEDAD - 22',220201);</v>
      </c>
    </row>
    <row r="1188" spans="1:13" ht="40.799999999999997" x14ac:dyDescent="0.3">
      <c r="A1188" s="12">
        <f t="shared" si="114"/>
        <v>22</v>
      </c>
      <c r="B1188" s="8" t="str">
        <f>+VLOOKUP(A1188,Industria[],2,0)</f>
        <v>Sociedad</v>
      </c>
      <c r="C1188" s="12">
        <f t="shared" si="115"/>
        <v>2202</v>
      </c>
      <c r="D1188" s="8" t="str">
        <f>+VLOOKUP(C1188,Sector[[Id_sector]:[Codigo]],3,0)</f>
        <v>Demografía</v>
      </c>
      <c r="E1188" s="12">
        <f t="shared" si="116"/>
        <v>220201</v>
      </c>
      <c r="F1188" s="8" t="str">
        <f>+VLOOKUP(E1188,Productos[[Id_producto]:[Codigo]],3,0)</f>
        <v>Natalidad</v>
      </c>
      <c r="G1188" s="13">
        <f t="shared" si="117"/>
        <v>220201005</v>
      </c>
      <c r="H1188" s="7">
        <v>5</v>
      </c>
      <c r="I1188" s="8" t="s">
        <v>1563</v>
      </c>
      <c r="J1188" s="37" t="str">
        <f>+Categorias[[#This Row],[Categoría]]&amp;"-"&amp;Categorias[[#This Row],[Id_categoría]]</f>
        <v>Nacimientos Prematuros Hombres-220201005</v>
      </c>
      <c r="K1188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88" s="9" t="str">
        <f t="shared" si="118"/>
        <v>220201005nacimientos_prematuros_hombres</v>
      </c>
      <c r="M1188" s="39" t="str">
        <f t="shared" si="119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89" spans="1:13" ht="40.799999999999997" x14ac:dyDescent="0.3">
      <c r="A1189" s="12">
        <f t="shared" si="114"/>
        <v>22</v>
      </c>
      <c r="B1189" s="8" t="str">
        <f>+VLOOKUP(A1189,Industria[],2,0)</f>
        <v>Sociedad</v>
      </c>
      <c r="C1189" s="12">
        <f t="shared" si="115"/>
        <v>2202</v>
      </c>
      <c r="D1189" s="8" t="str">
        <f>+VLOOKUP(C1189,Sector[[Id_sector]:[Codigo]],3,0)</f>
        <v>Demografía</v>
      </c>
      <c r="E1189" s="12">
        <f t="shared" si="116"/>
        <v>220201</v>
      </c>
      <c r="F1189" s="8" t="str">
        <f>+VLOOKUP(E1189,Productos[[Id_producto]:[Codigo]],3,0)</f>
        <v>Natalidad</v>
      </c>
      <c r="G1189" s="13">
        <f t="shared" si="117"/>
        <v>220201006</v>
      </c>
      <c r="H1189" s="7">
        <v>6</v>
      </c>
      <c r="I1189" s="8" t="s">
        <v>1564</v>
      </c>
      <c r="J1189" s="37" t="str">
        <f>+Categorias[[#This Row],[Categoría]]&amp;"-"&amp;Categorias[[#This Row],[Id_categoría]]</f>
        <v>Nacimientos Prematuros Mujeres-220201006</v>
      </c>
      <c r="K1189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89" s="9" t="str">
        <f t="shared" si="118"/>
        <v>220201006nacimientos_prematuros_mujeres</v>
      </c>
      <c r="M1189" s="39" t="str">
        <f t="shared" si="119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90" spans="1:13" ht="30.6" x14ac:dyDescent="0.3">
      <c r="A1190" s="12">
        <f>+A1189</f>
        <v>22</v>
      </c>
      <c r="B1190" s="8" t="str">
        <f>+VLOOKUP(A1190,Industria[],2,0)</f>
        <v>Sociedad</v>
      </c>
      <c r="C1190" s="12">
        <f>+C1189</f>
        <v>2202</v>
      </c>
      <c r="D1190" s="8" t="str">
        <f>+VLOOKUP(C1190,Sector[[Id_sector]:[Codigo]],3,0)</f>
        <v>Demografía</v>
      </c>
      <c r="E1190" s="12">
        <f>+IF(H1190=1,E1189+1,E1189)</f>
        <v>220201</v>
      </c>
      <c r="F1190" s="8" t="str">
        <f>+VLOOKUP(E1190,Productos[[Id_producto]:[Codigo]],3,0)</f>
        <v>Natalidad</v>
      </c>
      <c r="G1190" s="13">
        <f>+E1190*1000+H1190</f>
        <v>220201007</v>
      </c>
      <c r="H1190" s="7">
        <v>7</v>
      </c>
      <c r="I1190" s="8" t="s">
        <v>1565</v>
      </c>
      <c r="J1190" s="37" t="str">
        <f>+Categorias[[#This Row],[Categoría]]&amp;"-"&amp;Categorias[[#This Row],[Id_categoría]]</f>
        <v>Nacimientos-220201007</v>
      </c>
      <c r="K1190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90" s="9" t="str">
        <f>+SUBSTITUTE(G1190&amp;LOWER(SUBSTITUTE( SUBSTITUTE( SUBSTITUTE( SUBSTITUTE( SUBSTITUTE( SUBSTITUTE( SUBSTITUTE( SUBSTITUTE( SUBSTITUTE( SUBSTITUTE(I1190, "á", "a"), "é", "e"), "í", "i"), "ó", "o"), "ú", "u"), "Á", "A"), "É", "E"), "Í", "I"), "Ó", "O"), "Ú", "U"))," ","_")</f>
        <v>220201007nacimientos</v>
      </c>
      <c r="M1190" s="39" t="str">
        <f>+"INSERT INTO categoria VALUES ("&amp;G1190&amp;",'"&amp;I1190&amp;"','"&amp;J1190&amp;"','"&amp;K1190&amp;"',"&amp;E1190&amp;");"</f>
        <v>INSERT INTO categoria VALUES (220201007,'Nacimientos','Nacimientos-220201007','Nacimientos-220201007 | Prod: Natalidad-220201 | Sector: Demografía | Industria: SOCIEDAD - 22',220201);</v>
      </c>
    </row>
    <row r="1191" spans="1:13" ht="40.799999999999997" x14ac:dyDescent="0.3">
      <c r="A1191" s="12">
        <f>+A1189</f>
        <v>22</v>
      </c>
      <c r="B1191" s="8" t="str">
        <f>+VLOOKUP(A1191,Industria[],2,0)</f>
        <v>Sociedad</v>
      </c>
      <c r="C1191" s="12">
        <f>+C1189</f>
        <v>2202</v>
      </c>
      <c r="D1191" s="8" t="str">
        <f>+VLOOKUP(C1191,Sector[[Id_sector]:[Codigo]],3,0)</f>
        <v>Demografía</v>
      </c>
      <c r="E1191" s="12">
        <f>+IF(H1191=1,E1189+1,E1189)</f>
        <v>220202</v>
      </c>
      <c r="F1191" s="8" t="str">
        <f>+VLOOKUP(E1191,Productos[[Id_producto]:[Codigo]],3,0)</f>
        <v>Mortalidad</v>
      </c>
      <c r="G1191" s="13">
        <f t="shared" si="117"/>
        <v>220202001</v>
      </c>
      <c r="H1191" s="7">
        <v>1</v>
      </c>
      <c r="I1191" s="8" t="s">
        <v>1566</v>
      </c>
      <c r="J1191" s="37" t="str">
        <f>+Categorias[[#This Row],[Categoría]]&amp;"-"&amp;Categorias[[#This Row],[Id_categoría]]</f>
        <v>Defunciones Hombres-220202001</v>
      </c>
      <c r="K1191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91" s="9" t="str">
        <f t="shared" si="118"/>
        <v>220202001defunciones_hombres</v>
      </c>
      <c r="M1191" s="39" t="str">
        <f t="shared" si="119"/>
        <v>INSERT INTO categoria VALUES (220202001,'Defunciones Hombres','Defunciones Hombres-220202001','Defunciones Hombres-220202001 | Prod: Mortalidad-220202 | Sector: Demografía | Industria: SOCIEDAD - 22',220202);</v>
      </c>
    </row>
    <row r="1192" spans="1:13" ht="40.799999999999997" x14ac:dyDescent="0.3">
      <c r="A1192" s="12">
        <f t="shared" si="114"/>
        <v>22</v>
      </c>
      <c r="B1192" s="8" t="str">
        <f>+VLOOKUP(A1192,Industria[],2,0)</f>
        <v>Sociedad</v>
      </c>
      <c r="C1192" s="12">
        <f t="shared" si="115"/>
        <v>2202</v>
      </c>
      <c r="D1192" s="8" t="str">
        <f>+VLOOKUP(C1192,Sector[[Id_sector]:[Codigo]],3,0)</f>
        <v>Demografía</v>
      </c>
      <c r="E1192" s="12">
        <f t="shared" si="116"/>
        <v>220202</v>
      </c>
      <c r="F1192" s="8" t="str">
        <f>+VLOOKUP(E1192,Productos[[Id_producto]:[Codigo]],3,0)</f>
        <v>Mortalidad</v>
      </c>
      <c r="G1192" s="13">
        <f t="shared" si="117"/>
        <v>220202002</v>
      </c>
      <c r="H1192" s="7">
        <v>2</v>
      </c>
      <c r="I1192" s="8" t="s">
        <v>1567</v>
      </c>
      <c r="J1192" s="37" t="str">
        <f>+Categorias[[#This Row],[Categoría]]&amp;"-"&amp;Categorias[[#This Row],[Id_categoría]]</f>
        <v>Defunciones Mujeres-220202002</v>
      </c>
      <c r="K1192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92" s="9" t="str">
        <f t="shared" si="118"/>
        <v>220202002defunciones_mujeres</v>
      </c>
      <c r="M1192" s="39" t="str">
        <f t="shared" si="119"/>
        <v>INSERT INTO categoria VALUES (220202002,'Defunciones Mujeres','Defunciones Mujeres-220202002','Defunciones Mujeres-220202002 | Prod: Mortalidad-220202 | Sector: Demografía | Industria: SOCIEDAD - 22',220202);</v>
      </c>
    </row>
    <row r="1193" spans="1:13" ht="40.799999999999997" x14ac:dyDescent="0.3">
      <c r="A1193" s="12">
        <f t="shared" si="114"/>
        <v>22</v>
      </c>
      <c r="B1193" s="8" t="str">
        <f>+VLOOKUP(A1193,Industria[],2,0)</f>
        <v>Sociedad</v>
      </c>
      <c r="C1193" s="12">
        <f t="shared" si="115"/>
        <v>2202</v>
      </c>
      <c r="D1193" s="8" t="str">
        <f>+VLOOKUP(C1193,Sector[[Id_sector]:[Codigo]],3,0)</f>
        <v>Demografía</v>
      </c>
      <c r="E1193" s="12">
        <f t="shared" si="116"/>
        <v>220202</v>
      </c>
      <c r="F1193" s="8" t="str">
        <f>+VLOOKUP(E1193,Productos[[Id_producto]:[Codigo]],3,0)</f>
        <v>Mortalidad</v>
      </c>
      <c r="G1193" s="13">
        <f t="shared" si="117"/>
        <v>220202003</v>
      </c>
      <c r="H1193" s="7">
        <v>3</v>
      </c>
      <c r="I1193" s="8" t="s">
        <v>1568</v>
      </c>
      <c r="J1193" s="37" t="str">
        <f>+Categorias[[#This Row],[Categoría]]&amp;"-"&amp;Categorias[[#This Row],[Id_categoría]]</f>
        <v>Defunción Fetal Hombres-220202003</v>
      </c>
      <c r="K1193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93" s="9" t="str">
        <f t="shared" si="118"/>
        <v>220202003defuncion_fetal_hombres</v>
      </c>
      <c r="M1193" s="39" t="str">
        <f t="shared" si="119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94" spans="1:13" ht="40.799999999999997" x14ac:dyDescent="0.3">
      <c r="A1194" s="12">
        <f t="shared" si="114"/>
        <v>22</v>
      </c>
      <c r="B1194" s="8" t="str">
        <f>+VLOOKUP(A1194,Industria[],2,0)</f>
        <v>Sociedad</v>
      </c>
      <c r="C1194" s="12">
        <f t="shared" si="115"/>
        <v>2202</v>
      </c>
      <c r="D1194" s="8" t="str">
        <f>+VLOOKUP(C1194,Sector[[Id_sector]:[Codigo]],3,0)</f>
        <v>Demografía</v>
      </c>
      <c r="E1194" s="12">
        <f t="shared" si="116"/>
        <v>220202</v>
      </c>
      <c r="F1194" s="8" t="str">
        <f>+VLOOKUP(E1194,Productos[[Id_producto]:[Codigo]],3,0)</f>
        <v>Mortalidad</v>
      </c>
      <c r="G1194" s="13">
        <f t="shared" si="117"/>
        <v>220202004</v>
      </c>
      <c r="H1194" s="7">
        <v>4</v>
      </c>
      <c r="I1194" s="8" t="s">
        <v>1569</v>
      </c>
      <c r="J1194" s="37" t="str">
        <f>+Categorias[[#This Row],[Categoría]]&amp;"-"&amp;Categorias[[#This Row],[Id_categoría]]</f>
        <v>Defunción Fetal Mujeres-220202004</v>
      </c>
      <c r="K1194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94" s="9" t="str">
        <f t="shared" si="118"/>
        <v>220202004defuncion_fetal_mujeres</v>
      </c>
      <c r="M1194" s="39" t="str">
        <f t="shared" si="119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95" spans="1:13" ht="30.6" x14ac:dyDescent="0.3">
      <c r="A1195" s="12">
        <f t="shared" si="114"/>
        <v>22</v>
      </c>
      <c r="B1195" s="8" t="str">
        <f>+VLOOKUP(A1195,Industria[],2,0)</f>
        <v>Sociedad</v>
      </c>
      <c r="C1195" s="12">
        <f t="shared" si="115"/>
        <v>2202</v>
      </c>
      <c r="D1195" s="8" t="str">
        <f>+VLOOKUP(C1195,Sector[[Id_sector]:[Codigo]],3,0)</f>
        <v>Demografía</v>
      </c>
      <c r="E1195" s="12">
        <f t="shared" si="116"/>
        <v>220202</v>
      </c>
      <c r="F1195" s="8" t="str">
        <f>+VLOOKUP(E1195,Productos[[Id_producto]:[Codigo]],3,0)</f>
        <v>Mortalidad</v>
      </c>
      <c r="G1195" s="13">
        <f t="shared" si="117"/>
        <v>220202005</v>
      </c>
      <c r="H1195" s="7">
        <v>5</v>
      </c>
      <c r="I1195" s="8" t="s">
        <v>1570</v>
      </c>
      <c r="J1195" s="37" t="str">
        <f>+Categorias[[#This Row],[Categoría]]&amp;"-"&amp;Categorias[[#This Row],[Id_categoría]]</f>
        <v>Mortalidad Hombres-220202005</v>
      </c>
      <c r="K1195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95" s="9" t="str">
        <f t="shared" si="118"/>
        <v>220202005mortalidad_hombres</v>
      </c>
      <c r="M1195" s="39" t="str">
        <f t="shared" si="119"/>
        <v>INSERT INTO categoria VALUES (220202005,'Mortalidad Hombres','Mortalidad Hombres-220202005','Mortalidad Hombres-220202005 | Prod: Mortalidad-220202 | Sector: Demografía | Industria: SOCIEDAD - 22',220202);</v>
      </c>
    </row>
    <row r="1196" spans="1:13" ht="30.6" x14ac:dyDescent="0.3">
      <c r="A1196" s="12">
        <f t="shared" si="114"/>
        <v>22</v>
      </c>
      <c r="B1196" s="8" t="str">
        <f>+VLOOKUP(A1196,Industria[],2,0)</f>
        <v>Sociedad</v>
      </c>
      <c r="C1196" s="12">
        <f t="shared" si="115"/>
        <v>2202</v>
      </c>
      <c r="D1196" s="8" t="str">
        <f>+VLOOKUP(C1196,Sector[[Id_sector]:[Codigo]],3,0)</f>
        <v>Demografía</v>
      </c>
      <c r="E1196" s="12">
        <f t="shared" si="116"/>
        <v>220202</v>
      </c>
      <c r="F1196" s="8" t="str">
        <f>+VLOOKUP(E1196,Productos[[Id_producto]:[Codigo]],3,0)</f>
        <v>Mortalidad</v>
      </c>
      <c r="G1196" s="13">
        <f t="shared" si="117"/>
        <v>220202006</v>
      </c>
      <c r="H1196" s="7">
        <v>6</v>
      </c>
      <c r="I1196" s="8" t="s">
        <v>1571</v>
      </c>
      <c r="J1196" s="37" t="str">
        <f>+Categorias[[#This Row],[Categoría]]&amp;"-"&amp;Categorias[[#This Row],[Id_categoría]]</f>
        <v>Mortalidad Mujeres-220202006</v>
      </c>
      <c r="K1196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96" s="9" t="str">
        <f t="shared" si="118"/>
        <v>220202006mortalidad_mujeres</v>
      </c>
      <c r="M1196" s="39" t="str">
        <f t="shared" si="119"/>
        <v>INSERT INTO categoria VALUES (220202006,'Mortalidad Mujeres','Mortalidad Mujeres-220202006','Mortalidad Mujeres-220202006 | Prod: Mortalidad-220202 | Sector: Demografía | Industria: SOCIEDAD - 22',220202);</v>
      </c>
    </row>
    <row r="1197" spans="1:13" ht="30.6" x14ac:dyDescent="0.3">
      <c r="A1197" s="12">
        <f>+A1196</f>
        <v>22</v>
      </c>
      <c r="B1197" s="8" t="str">
        <f>+VLOOKUP(A1197,Industria[],2,0)</f>
        <v>Sociedad</v>
      </c>
      <c r="C1197" s="12">
        <f>+C1196</f>
        <v>2202</v>
      </c>
      <c r="D1197" s="8" t="str">
        <f>+VLOOKUP(C1197,Sector[[Id_sector]:[Codigo]],3,0)</f>
        <v>Demografía</v>
      </c>
      <c r="E1197" s="12">
        <f>+IF(H1197=1,E1196+1,E1196)</f>
        <v>220202</v>
      </c>
      <c r="F1197" s="8" t="str">
        <f>+VLOOKUP(E1197,Productos[[Id_producto]:[Codigo]],3,0)</f>
        <v>Mortalidad</v>
      </c>
      <c r="G1197" s="13">
        <f>+E1197*1000+H1197</f>
        <v>220202007</v>
      </c>
      <c r="H1197" s="7">
        <v>7</v>
      </c>
      <c r="I1197" s="8" t="s">
        <v>1572</v>
      </c>
      <c r="J1197" s="37" t="str">
        <f>+Categorias[[#This Row],[Categoría]]&amp;"-"&amp;Categorias[[#This Row],[Id_categoría]]</f>
        <v>Defunciones-220202007</v>
      </c>
      <c r="K1197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97" s="9" t="str">
        <f>+SUBSTITUTE(G1197&amp;LOWER(SUBSTITUTE( SUBSTITUTE( SUBSTITUTE( SUBSTITUTE( SUBSTITUTE( SUBSTITUTE( SUBSTITUTE( SUBSTITUTE( SUBSTITUTE( SUBSTITUTE(I1197, "á", "a"), "é", "e"), "í", "i"), "ó", "o"), "ú", "u"), "Á", "A"), "É", "E"), "Í", "I"), "Ó", "O"), "Ú", "U"))," ","_")</f>
        <v>220202007defunciones</v>
      </c>
      <c r="M1197" s="39" t="str">
        <f>+"INSERT INTO categoria VALUES ("&amp;G1197&amp;",'"&amp;I1197&amp;"','"&amp;J1197&amp;"','"&amp;K1197&amp;"',"&amp;E1197&amp;");"</f>
        <v>INSERT INTO categoria VALUES (220202007,'Defunciones','Defunciones-220202007','Defunciones-220202007 | Prod: Mortalidad-220202 | Sector: Demografía | Industria: SOCIEDAD - 22',220202);</v>
      </c>
    </row>
    <row r="1198" spans="1:13" ht="40.799999999999997" x14ac:dyDescent="0.3">
      <c r="A1198" s="12">
        <f>+A1196</f>
        <v>22</v>
      </c>
      <c r="B1198" s="8" t="str">
        <f>+VLOOKUP(A1198,Industria[],2,0)</f>
        <v>Sociedad</v>
      </c>
      <c r="C1198" s="12">
        <f>+C1196</f>
        <v>2202</v>
      </c>
      <c r="D1198" s="8" t="str">
        <f>+VLOOKUP(C1198,Sector[[Id_sector]:[Codigo]],3,0)</f>
        <v>Demografía</v>
      </c>
      <c r="E1198" s="12">
        <f>+IF(H1198=1,E1196+1,E1196)</f>
        <v>220203</v>
      </c>
      <c r="F1198" s="8" t="str">
        <f>+VLOOKUP(E1198,Productos[[Id_producto]:[Codigo]],3,0)</f>
        <v>Migración</v>
      </c>
      <c r="G1198" s="13">
        <f t="shared" si="117"/>
        <v>220203001</v>
      </c>
      <c r="H1198" s="7">
        <v>1</v>
      </c>
      <c r="I1198" s="8" t="s">
        <v>1573</v>
      </c>
      <c r="J1198" s="37" t="str">
        <f>+Categorias[[#This Row],[Categoría]]&amp;"-"&amp;Categorias[[#This Row],[Id_categoría]]</f>
        <v>Inmigrantes Hombres-220203001</v>
      </c>
      <c r="K1198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98" s="9" t="str">
        <f t="shared" si="118"/>
        <v>220203001inmigrantes_hombres</v>
      </c>
      <c r="M1198" s="39" t="str">
        <f t="shared" si="119"/>
        <v>INSERT INTO categoria VALUES (220203001,'Inmigrantes Hombres','Inmigrantes Hombres-220203001','Inmigrantes Hombres-220203001 | Prod: Migración-220203 | Sector: Demografía | Industria: SOCIEDAD - 22',220203);</v>
      </c>
    </row>
    <row r="1199" spans="1:13" ht="30.6" x14ac:dyDescent="0.3">
      <c r="A1199" s="12">
        <f t="shared" si="114"/>
        <v>22</v>
      </c>
      <c r="B1199" s="8" t="str">
        <f>+VLOOKUP(A1199,Industria[],2,0)</f>
        <v>Sociedad</v>
      </c>
      <c r="C1199" s="12">
        <f t="shared" si="115"/>
        <v>2202</v>
      </c>
      <c r="D1199" s="8" t="str">
        <f>+VLOOKUP(C1199,Sector[[Id_sector]:[Codigo]],3,0)</f>
        <v>Demografía</v>
      </c>
      <c r="E1199" s="12">
        <f t="shared" si="116"/>
        <v>220203</v>
      </c>
      <c r="F1199" s="8" t="str">
        <f>+VLOOKUP(E1199,Productos[[Id_producto]:[Codigo]],3,0)</f>
        <v>Migración</v>
      </c>
      <c r="G1199" s="13">
        <f t="shared" si="117"/>
        <v>220203002</v>
      </c>
      <c r="H1199" s="7">
        <v>2</v>
      </c>
      <c r="I1199" s="8" t="s">
        <v>1574</v>
      </c>
      <c r="J1199" s="37" t="str">
        <f>+Categorias[[#This Row],[Categoría]]&amp;"-"&amp;Categorias[[#This Row],[Id_categoría]]</f>
        <v>Inmigrantes Mujeres-220203002</v>
      </c>
      <c r="K1199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99" s="9" t="str">
        <f t="shared" si="118"/>
        <v>220203002inmigrantes_mujeres</v>
      </c>
      <c r="M1199" s="39" t="str">
        <f t="shared" si="119"/>
        <v>INSERT INTO categoria VALUES (220203002,'Inmigrantes Mujeres','Inmigrantes Mujeres-220203002','Inmigrantes Mujeres-220203002 | Prod: Migración-220203 | Sector: Demografía | Industria: SOCIEDAD - 22',220203);</v>
      </c>
    </row>
    <row r="1200" spans="1:13" ht="30.6" x14ac:dyDescent="0.3">
      <c r="A1200" s="12">
        <f t="shared" si="114"/>
        <v>22</v>
      </c>
      <c r="B1200" s="8" t="str">
        <f>+VLOOKUP(A1200,Industria[],2,0)</f>
        <v>Sociedad</v>
      </c>
      <c r="C1200" s="12">
        <f t="shared" si="115"/>
        <v>2202</v>
      </c>
      <c r="D1200" s="8" t="str">
        <f>+VLOOKUP(C1200,Sector[[Id_sector]:[Codigo]],3,0)</f>
        <v>Demografía</v>
      </c>
      <c r="E1200" s="12">
        <f t="shared" si="116"/>
        <v>220203</v>
      </c>
      <c r="F1200" s="8" t="str">
        <f>+VLOOKUP(E1200,Productos[[Id_producto]:[Codigo]],3,0)</f>
        <v>Migración</v>
      </c>
      <c r="G1200" s="13">
        <f t="shared" si="117"/>
        <v>220203003</v>
      </c>
      <c r="H1200" s="7">
        <v>3</v>
      </c>
      <c r="I1200" s="8" t="s">
        <v>1575</v>
      </c>
      <c r="J1200" s="37" t="str">
        <f>+Categorias[[#This Row],[Categoría]]&amp;"-"&amp;Categorias[[#This Row],[Id_categoría]]</f>
        <v>Emigrantes Hombres-220203003</v>
      </c>
      <c r="K1200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200" s="9" t="str">
        <f t="shared" si="118"/>
        <v>220203003emigrantes_hombres</v>
      </c>
      <c r="M1200" s="39" t="str">
        <f t="shared" si="119"/>
        <v>INSERT INTO categoria VALUES (220203003,'Emigrantes Hombres','Emigrantes Hombres-220203003','Emigrantes Hombres-220203003 | Prod: Migración-220203 | Sector: Demografía | Industria: SOCIEDAD - 22',220203);</v>
      </c>
    </row>
    <row r="1201" spans="1:13" ht="30.6" x14ac:dyDescent="0.3">
      <c r="A1201" s="12">
        <f t="shared" si="114"/>
        <v>22</v>
      </c>
      <c r="B1201" s="8" t="str">
        <f>+VLOOKUP(A1201,Industria[],2,0)</f>
        <v>Sociedad</v>
      </c>
      <c r="C1201" s="12">
        <f t="shared" si="115"/>
        <v>2202</v>
      </c>
      <c r="D1201" s="8" t="str">
        <f>+VLOOKUP(C1201,Sector[[Id_sector]:[Codigo]],3,0)</f>
        <v>Demografía</v>
      </c>
      <c r="E1201" s="12">
        <f t="shared" si="116"/>
        <v>220203</v>
      </c>
      <c r="F1201" s="8" t="str">
        <f>+VLOOKUP(E1201,Productos[[Id_producto]:[Codigo]],3,0)</f>
        <v>Migración</v>
      </c>
      <c r="G1201" s="13">
        <f t="shared" si="117"/>
        <v>220203004</v>
      </c>
      <c r="H1201" s="7">
        <v>4</v>
      </c>
      <c r="I1201" s="8" t="s">
        <v>1576</v>
      </c>
      <c r="J1201" s="37" t="str">
        <f>+Categorias[[#This Row],[Categoría]]&amp;"-"&amp;Categorias[[#This Row],[Id_categoría]]</f>
        <v>Emigrantes Mujeres-220203004</v>
      </c>
      <c r="K1201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201" s="9" t="str">
        <f t="shared" si="118"/>
        <v>220203004emigrantes_mujeres</v>
      </c>
      <c r="M1201" s="39" t="str">
        <f t="shared" si="119"/>
        <v>INSERT INTO categoria VALUES (220203004,'Emigrantes Mujeres','Emigrantes Mujeres-220203004','Emigrantes Mujeres-220203004 | Prod: Migración-220203 | Sector: Demografía | Industria: SOCIEDAD - 22',220203);</v>
      </c>
    </row>
    <row r="1202" spans="1:13" ht="30.6" x14ac:dyDescent="0.3">
      <c r="A1202" s="12">
        <f t="shared" si="114"/>
        <v>22</v>
      </c>
      <c r="B1202" s="8" t="str">
        <f>+VLOOKUP(A1202,Industria[],2,0)</f>
        <v>Sociedad</v>
      </c>
      <c r="C1202" s="12">
        <f t="shared" si="115"/>
        <v>2202</v>
      </c>
      <c r="D1202" s="8" t="str">
        <f>+VLOOKUP(C1202,Sector[[Id_sector]:[Codigo]],3,0)</f>
        <v>Demografía</v>
      </c>
      <c r="E1202" s="12">
        <f t="shared" si="116"/>
        <v>220203</v>
      </c>
      <c r="F1202" s="8" t="str">
        <f>+VLOOKUP(E1202,Productos[[Id_producto]:[Codigo]],3,0)</f>
        <v>Migración</v>
      </c>
      <c r="G1202" s="13">
        <f t="shared" si="117"/>
        <v>220203005</v>
      </c>
      <c r="H1202" s="7">
        <v>5</v>
      </c>
      <c r="I1202" s="8" t="s">
        <v>1577</v>
      </c>
      <c r="J1202" s="37" t="str">
        <f>+Categorias[[#This Row],[Categoría]]&amp;"-"&amp;Categorias[[#This Row],[Id_categoría]]</f>
        <v>Inmigración-220203005</v>
      </c>
      <c r="K1202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202" s="9" t="str">
        <f t="shared" si="118"/>
        <v>220203005inmigracion</v>
      </c>
      <c r="M1202" s="39" t="str">
        <f t="shared" si="119"/>
        <v>INSERT INTO categoria VALUES (220203005,'Inmigración','Inmigración-220203005','Inmigración-220203005 | Prod: Migración-220203 | Sector: Demografía | Industria: SOCIEDAD - 22',220203);</v>
      </c>
    </row>
    <row r="1203" spans="1:13" ht="30.6" x14ac:dyDescent="0.3">
      <c r="A1203" s="12">
        <f t="shared" si="114"/>
        <v>22</v>
      </c>
      <c r="B1203" s="8" t="str">
        <f>+VLOOKUP(A1203,Industria[],2,0)</f>
        <v>Sociedad</v>
      </c>
      <c r="C1203" s="12">
        <f t="shared" si="115"/>
        <v>2202</v>
      </c>
      <c r="D1203" s="8" t="str">
        <f>+VLOOKUP(C1203,Sector[[Id_sector]:[Codigo]],3,0)</f>
        <v>Demografía</v>
      </c>
      <c r="E1203" s="12">
        <f t="shared" si="116"/>
        <v>220203</v>
      </c>
      <c r="F1203" s="8" t="str">
        <f>+VLOOKUP(E1203,Productos[[Id_producto]:[Codigo]],3,0)</f>
        <v>Migración</v>
      </c>
      <c r="G1203" s="13">
        <f t="shared" si="117"/>
        <v>220203006</v>
      </c>
      <c r="H1203" s="7">
        <v>6</v>
      </c>
      <c r="I1203" s="8" t="s">
        <v>1578</v>
      </c>
      <c r="J1203" s="37" t="str">
        <f>+Categorias[[#This Row],[Categoría]]&amp;"-"&amp;Categorias[[#This Row],[Id_categoría]]</f>
        <v>Emigración-220203006</v>
      </c>
      <c r="K1203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203" s="9" t="str">
        <f t="shared" si="118"/>
        <v>220203006emigracion</v>
      </c>
      <c r="M1203" s="39" t="str">
        <f t="shared" si="119"/>
        <v>INSERT INTO categoria VALUES (220203006,'Emigración','Emigración-220203006','Emigración-220203006 | Prod: Migración-220203 | Sector: Demografía | Industria: SOCIEDAD - 22',220203);</v>
      </c>
    </row>
    <row r="1204" spans="1:13" ht="30.6" x14ac:dyDescent="0.3">
      <c r="A1204" s="12">
        <f t="shared" si="114"/>
        <v>22</v>
      </c>
      <c r="B1204" s="8" t="str">
        <f>+VLOOKUP(A1204,Industria[],2,0)</f>
        <v>Sociedad</v>
      </c>
      <c r="C1204" s="12">
        <f t="shared" si="115"/>
        <v>2202</v>
      </c>
      <c r="D1204" s="8" t="str">
        <f>+VLOOKUP(C1204,Sector[[Id_sector]:[Codigo]],3,0)</f>
        <v>Demografía</v>
      </c>
      <c r="E1204" s="12">
        <f t="shared" si="116"/>
        <v>220204</v>
      </c>
      <c r="F1204" s="8" t="str">
        <f>+VLOOKUP(E1204,Productos[[Id_producto]:[Codigo]],3,0)</f>
        <v>Tipos de Migración</v>
      </c>
      <c r="G1204" s="13">
        <f t="shared" si="117"/>
        <v>220204001</v>
      </c>
      <c r="H1204" s="7">
        <v>1</v>
      </c>
      <c r="I1204" s="8" t="s">
        <v>1579</v>
      </c>
      <c r="J1204" s="37" t="str">
        <f>+Categorias[[#This Row],[Categoría]]&amp;"-"&amp;Categorias[[#This Row],[Id_categoría]]</f>
        <v>Temporal-220204001</v>
      </c>
      <c r="K1204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204" s="9" t="str">
        <f t="shared" si="118"/>
        <v>220204001temporal</v>
      </c>
      <c r="M1204" s="39" t="str">
        <f t="shared" si="119"/>
        <v>INSERT INTO categoria VALUES (220204001,'Temporal','Temporal-220204001','Temporal-220204001 | Prod: Migración-220204 | Sector: Demografía | Industria: SOCIEDAD - 22',220204);</v>
      </c>
    </row>
    <row r="1205" spans="1:13" ht="30.6" x14ac:dyDescent="0.3">
      <c r="A1205" s="12">
        <f t="shared" si="114"/>
        <v>22</v>
      </c>
      <c r="B1205" s="8" t="str">
        <f>+VLOOKUP(A1205,Industria[],2,0)</f>
        <v>Sociedad</v>
      </c>
      <c r="C1205" s="12">
        <f t="shared" si="115"/>
        <v>2202</v>
      </c>
      <c r="D1205" s="8" t="str">
        <f>+VLOOKUP(C1205,Sector[[Id_sector]:[Codigo]],3,0)</f>
        <v>Demografía</v>
      </c>
      <c r="E1205" s="12">
        <f t="shared" si="116"/>
        <v>220204</v>
      </c>
      <c r="F1205" s="8" t="str">
        <f>+VLOOKUP(E1205,Productos[[Id_producto]:[Codigo]],3,0)</f>
        <v>Tipos de Migración</v>
      </c>
      <c r="G1205" s="13">
        <f t="shared" si="117"/>
        <v>220204002</v>
      </c>
      <c r="H1205" s="7">
        <v>2</v>
      </c>
      <c r="I1205" s="8" t="s">
        <v>1580</v>
      </c>
      <c r="J1205" s="37" t="str">
        <f>+Categorias[[#This Row],[Categoría]]&amp;"-"&amp;Categorias[[#This Row],[Id_categoría]]</f>
        <v>Permanente-220204002</v>
      </c>
      <c r="K1205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205" s="9" t="str">
        <f t="shared" si="118"/>
        <v>220204002permanente</v>
      </c>
      <c r="M1205" s="39" t="str">
        <f t="shared" si="119"/>
        <v>INSERT INTO categoria VALUES (220204002,'Permanente','Permanente-220204002','Permanente-220204002 | Prod: Migración-220204 | Sector: Demografía | Industria: SOCIEDAD - 22',220204);</v>
      </c>
    </row>
    <row r="1206" spans="1:13" ht="30.6" x14ac:dyDescent="0.3">
      <c r="A1206" s="12">
        <f t="shared" si="114"/>
        <v>22</v>
      </c>
      <c r="B1206" s="8" t="str">
        <f>+VLOOKUP(A1206,Industria[],2,0)</f>
        <v>Sociedad</v>
      </c>
      <c r="C1206" s="12">
        <f t="shared" si="115"/>
        <v>2202</v>
      </c>
      <c r="D1206" s="8" t="str">
        <f>+VLOOKUP(C1206,Sector[[Id_sector]:[Codigo]],3,0)</f>
        <v>Demografía</v>
      </c>
      <c r="E1206" s="12">
        <f t="shared" si="116"/>
        <v>220204</v>
      </c>
      <c r="F1206" s="8" t="str">
        <f>+VLOOKUP(E1206,Productos[[Id_producto]:[Codigo]],3,0)</f>
        <v>Tipos de Migración</v>
      </c>
      <c r="G1206" s="13">
        <f t="shared" si="117"/>
        <v>220204003</v>
      </c>
      <c r="H1206" s="7">
        <v>3</v>
      </c>
      <c r="I1206" s="8" t="s">
        <v>1581</v>
      </c>
      <c r="J1206" s="37" t="str">
        <f>+Categorias[[#This Row],[Categoría]]&amp;"-"&amp;Categorias[[#This Row],[Id_categoría]]</f>
        <v>Forzada-220204003</v>
      </c>
      <c r="K1206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206" s="9" t="str">
        <f t="shared" si="118"/>
        <v>220204003forzada</v>
      </c>
      <c r="M1206" s="39" t="str">
        <f t="shared" si="119"/>
        <v>INSERT INTO categoria VALUES (220204003,'Forzada','Forzada-220204003','Forzada-220204003 | Prod: Migración-220204 | Sector: Demografía | Industria: SOCIEDAD - 22',220204);</v>
      </c>
    </row>
    <row r="1207" spans="1:13" ht="30.6" x14ac:dyDescent="0.3">
      <c r="A1207" s="12">
        <f t="shared" si="114"/>
        <v>22</v>
      </c>
      <c r="B1207" s="8" t="str">
        <f>+VLOOKUP(A1207,Industria[],2,0)</f>
        <v>Sociedad</v>
      </c>
      <c r="C1207" s="12">
        <f t="shared" si="115"/>
        <v>2202</v>
      </c>
      <c r="D1207" s="8" t="str">
        <f>+VLOOKUP(C1207,Sector[[Id_sector]:[Codigo]],3,0)</f>
        <v>Demografía</v>
      </c>
      <c r="E1207" s="12">
        <f t="shared" si="116"/>
        <v>220204</v>
      </c>
      <c r="F1207" s="8" t="str">
        <f>+VLOOKUP(E1207,Productos[[Id_producto]:[Codigo]],3,0)</f>
        <v>Tipos de Migración</v>
      </c>
      <c r="G1207" s="13">
        <f t="shared" si="117"/>
        <v>220204004</v>
      </c>
      <c r="H1207" s="7">
        <v>4</v>
      </c>
      <c r="I1207" s="8" t="s">
        <v>1582</v>
      </c>
      <c r="J1207" s="37" t="str">
        <f>+Categorias[[#This Row],[Categoría]]&amp;"-"&amp;Categorias[[#This Row],[Id_categoría]]</f>
        <v>Voluntaria-220204004</v>
      </c>
      <c r="K1207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207" s="9" t="str">
        <f t="shared" si="118"/>
        <v>220204004voluntaria</v>
      </c>
      <c r="M1207" s="39" t="str">
        <f t="shared" si="119"/>
        <v>INSERT INTO categoria VALUES (220204004,'Voluntaria','Voluntaria-220204004','Voluntaria-220204004 | Prod: Migración-220204 | Sector: Demografía | Industria: SOCIEDAD - 22',220204);</v>
      </c>
    </row>
    <row r="1208" spans="1:13" ht="30.6" x14ac:dyDescent="0.3">
      <c r="A1208" s="12">
        <f t="shared" si="114"/>
        <v>22</v>
      </c>
      <c r="B1208" s="8" t="str">
        <f>+VLOOKUP(A1208,Industria[],2,0)</f>
        <v>Sociedad</v>
      </c>
      <c r="C1208" s="12">
        <f t="shared" si="115"/>
        <v>2202</v>
      </c>
      <c r="D1208" s="8" t="str">
        <f>+VLOOKUP(C1208,Sector[[Id_sector]:[Codigo]],3,0)</f>
        <v>Demografía</v>
      </c>
      <c r="E1208" s="12">
        <f t="shared" si="116"/>
        <v>220204</v>
      </c>
      <c r="F1208" s="8" t="str">
        <f>+VLOOKUP(E1208,Productos[[Id_producto]:[Codigo]],3,0)</f>
        <v>Tipos de Migración</v>
      </c>
      <c r="G1208" s="13">
        <f t="shared" si="117"/>
        <v>220204005</v>
      </c>
      <c r="H1208" s="7">
        <v>5</v>
      </c>
      <c r="I1208" s="8" t="s">
        <v>1583</v>
      </c>
      <c r="J1208" s="37" t="str">
        <f>+Categorias[[#This Row],[Categoría]]&amp;"-"&amp;Categorias[[#This Row],[Id_categoría]]</f>
        <v>Interna-220204005</v>
      </c>
      <c r="K1208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208" s="9" t="str">
        <f t="shared" si="118"/>
        <v>220204005interna</v>
      </c>
      <c r="M1208" s="39" t="str">
        <f t="shared" si="119"/>
        <v>INSERT INTO categoria VALUES (220204005,'Interna','Interna-220204005','Interna-220204005 | Prod: Migración-220204 | Sector: Demografía | Industria: SOCIEDAD - 22',220204);</v>
      </c>
    </row>
    <row r="1209" spans="1:13" ht="30.6" x14ac:dyDescent="0.3">
      <c r="A1209" s="12">
        <f t="shared" si="114"/>
        <v>22</v>
      </c>
      <c r="B1209" s="8" t="str">
        <f>+VLOOKUP(A1209,Industria[],2,0)</f>
        <v>Sociedad</v>
      </c>
      <c r="C1209" s="12">
        <f t="shared" si="115"/>
        <v>2202</v>
      </c>
      <c r="D1209" s="8" t="str">
        <f>+VLOOKUP(C1209,Sector[[Id_sector]:[Codigo]],3,0)</f>
        <v>Demografía</v>
      </c>
      <c r="E1209" s="12">
        <f t="shared" si="116"/>
        <v>220204</v>
      </c>
      <c r="F1209" s="8" t="str">
        <f>+VLOOKUP(E1209,Productos[[Id_producto]:[Codigo]],3,0)</f>
        <v>Tipos de Migración</v>
      </c>
      <c r="G1209" s="13">
        <f t="shared" si="117"/>
        <v>220204006</v>
      </c>
      <c r="H1209" s="7">
        <v>6</v>
      </c>
      <c r="I1209" s="8" t="s">
        <v>1584</v>
      </c>
      <c r="J1209" s="37" t="str">
        <f>+Categorias[[#This Row],[Categoría]]&amp;"-"&amp;Categorias[[#This Row],[Id_categoría]]</f>
        <v>Internacional-220204006</v>
      </c>
      <c r="K1209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209" s="9" t="str">
        <f t="shared" si="118"/>
        <v>220204006internacional</v>
      </c>
      <c r="M1209" s="39" t="str">
        <f t="shared" si="119"/>
        <v>INSERT INTO categoria VALUES (220204006,'Internacional','Internacional-220204006','Internacional-220204006 | Prod: Migración-220204 | Sector: Demografía | Industria: SOCIEDAD - 22',220204);</v>
      </c>
    </row>
    <row r="1210" spans="1:13" ht="30.6" x14ac:dyDescent="0.3">
      <c r="A1210" s="12">
        <f t="shared" si="114"/>
        <v>22</v>
      </c>
      <c r="B1210" s="8" t="str">
        <f>+VLOOKUP(A1210,Industria[],2,0)</f>
        <v>Sociedad</v>
      </c>
      <c r="C1210" s="12">
        <f t="shared" si="115"/>
        <v>2202</v>
      </c>
      <c r="D1210" s="8" t="str">
        <f>+VLOOKUP(C1210,Sector[[Id_sector]:[Codigo]],3,0)</f>
        <v>Demografía</v>
      </c>
      <c r="E1210" s="12">
        <f t="shared" si="116"/>
        <v>220205</v>
      </c>
      <c r="F1210" s="8" t="str">
        <f>+VLOOKUP(E1210,Productos[[Id_producto]:[Codigo]],3,0)</f>
        <v>Causas de Migración</v>
      </c>
      <c r="G1210" s="13">
        <f t="shared" si="117"/>
        <v>220205001</v>
      </c>
      <c r="H1210" s="7">
        <v>1</v>
      </c>
      <c r="I1210" s="8" t="s">
        <v>1585</v>
      </c>
      <c r="J1210" s="37" t="str">
        <f>+Categorias[[#This Row],[Categoría]]&amp;"-"&amp;Categorias[[#This Row],[Id_categoría]]</f>
        <v>Políticas-220205001</v>
      </c>
      <c r="K1210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210" s="9" t="str">
        <f t="shared" si="118"/>
        <v>220205001politicas</v>
      </c>
      <c r="M1210" s="39" t="str">
        <f t="shared" si="119"/>
        <v>INSERT INTO categoria VALUES (220205001,'Políticas','Políticas-220205001','Políticas-220205001 | Prod: Migración-220205 | Sector: Demografía | Industria: SOCIEDAD - 22',220205);</v>
      </c>
    </row>
    <row r="1211" spans="1:13" ht="30.6" x14ac:dyDescent="0.3">
      <c r="A1211" s="12">
        <f t="shared" si="114"/>
        <v>22</v>
      </c>
      <c r="B1211" s="8" t="str">
        <f>+VLOOKUP(A1211,Industria[],2,0)</f>
        <v>Sociedad</v>
      </c>
      <c r="C1211" s="12">
        <f t="shared" si="115"/>
        <v>2202</v>
      </c>
      <c r="D1211" s="8" t="str">
        <f>+VLOOKUP(C1211,Sector[[Id_sector]:[Codigo]],3,0)</f>
        <v>Demografía</v>
      </c>
      <c r="E1211" s="12">
        <f t="shared" si="116"/>
        <v>220205</v>
      </c>
      <c r="F1211" s="8" t="str">
        <f>+VLOOKUP(E1211,Productos[[Id_producto]:[Codigo]],3,0)</f>
        <v>Causas de Migración</v>
      </c>
      <c r="G1211" s="13">
        <f t="shared" si="117"/>
        <v>220205002</v>
      </c>
      <c r="H1211" s="7">
        <v>2</v>
      </c>
      <c r="I1211" s="8" t="s">
        <v>1586</v>
      </c>
      <c r="J1211" s="37" t="str">
        <f>+Categorias[[#This Row],[Categoría]]&amp;"-"&amp;Categorias[[#This Row],[Id_categoría]]</f>
        <v>Culturales-220205002</v>
      </c>
      <c r="K1211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211" s="9" t="str">
        <f t="shared" si="118"/>
        <v>220205002culturales</v>
      </c>
      <c r="M1211" s="39" t="str">
        <f t="shared" si="119"/>
        <v>INSERT INTO categoria VALUES (220205002,'Culturales','Culturales-220205002','Culturales-220205002 | Prod: Migración-220205 | Sector: Demografía | Industria: SOCIEDAD - 22',220205);</v>
      </c>
    </row>
    <row r="1212" spans="1:13" ht="40.799999999999997" x14ac:dyDescent="0.3">
      <c r="A1212" s="12">
        <f t="shared" si="114"/>
        <v>22</v>
      </c>
      <c r="B1212" s="8" t="str">
        <f>+VLOOKUP(A1212,Industria[],2,0)</f>
        <v>Sociedad</v>
      </c>
      <c r="C1212" s="12">
        <f t="shared" si="115"/>
        <v>2202</v>
      </c>
      <c r="D1212" s="8" t="str">
        <f>+VLOOKUP(C1212,Sector[[Id_sector]:[Codigo]],3,0)</f>
        <v>Demografía</v>
      </c>
      <c r="E1212" s="12">
        <f t="shared" si="116"/>
        <v>220205</v>
      </c>
      <c r="F1212" s="8" t="str">
        <f>+VLOOKUP(E1212,Productos[[Id_producto]:[Codigo]],3,0)</f>
        <v>Causas de Migración</v>
      </c>
      <c r="G1212" s="13">
        <f t="shared" si="117"/>
        <v>220205003</v>
      </c>
      <c r="H1212" s="7">
        <v>3</v>
      </c>
      <c r="I1212" s="8" t="s">
        <v>1587</v>
      </c>
      <c r="J1212" s="37" t="str">
        <f>+Categorias[[#This Row],[Categoría]]&amp;"-"&amp;Categorias[[#This Row],[Id_categoría]]</f>
        <v>Socioeconómicas-220205003</v>
      </c>
      <c r="K1212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212" s="9" t="str">
        <f t="shared" si="118"/>
        <v>220205003socioeconomicas</v>
      </c>
      <c r="M1212" s="39" t="str">
        <f t="shared" si="119"/>
        <v>INSERT INTO categoria VALUES (220205003,'Socioeconómicas','Socioeconómicas-220205003','Socioeconómicas-220205003 | Prod: Migración-220205 | Sector: Demografía | Industria: SOCIEDAD - 22',220205);</v>
      </c>
    </row>
    <row r="1213" spans="1:13" ht="30.6" x14ac:dyDescent="0.3">
      <c r="A1213" s="12">
        <f t="shared" si="114"/>
        <v>22</v>
      </c>
      <c r="B1213" s="8" t="str">
        <f>+VLOOKUP(A1213,Industria[],2,0)</f>
        <v>Sociedad</v>
      </c>
      <c r="C1213" s="12">
        <f t="shared" si="115"/>
        <v>2202</v>
      </c>
      <c r="D1213" s="8" t="str">
        <f>+VLOOKUP(C1213,Sector[[Id_sector]:[Codigo]],3,0)</f>
        <v>Demografía</v>
      </c>
      <c r="E1213" s="12">
        <f t="shared" si="116"/>
        <v>220205</v>
      </c>
      <c r="F1213" s="8" t="str">
        <f>+VLOOKUP(E1213,Productos[[Id_producto]:[Codigo]],3,0)</f>
        <v>Causas de Migración</v>
      </c>
      <c r="G1213" s="13">
        <f t="shared" si="117"/>
        <v>220205004</v>
      </c>
      <c r="H1213" s="7">
        <v>4</v>
      </c>
      <c r="I1213" s="8" t="s">
        <v>1588</v>
      </c>
      <c r="J1213" s="37" t="str">
        <f>+Categorias[[#This Row],[Categoría]]&amp;"-"&amp;Categorias[[#This Row],[Id_categoría]]</f>
        <v>Familiares-220205004</v>
      </c>
      <c r="K1213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13" s="9" t="str">
        <f t="shared" si="118"/>
        <v>220205004familiares</v>
      </c>
      <c r="M1213" s="39" t="str">
        <f t="shared" si="119"/>
        <v>INSERT INTO categoria VALUES (220205004,'Familiares','Familiares-220205004','Familiares-220205004 | Prod: Migración-220205 | Sector: Demografía | Industria: SOCIEDAD - 22',220205);</v>
      </c>
    </row>
    <row r="1214" spans="1:13" ht="40.799999999999997" x14ac:dyDescent="0.3">
      <c r="A1214" s="12">
        <f t="shared" si="114"/>
        <v>22</v>
      </c>
      <c r="B1214" s="8" t="str">
        <f>+VLOOKUP(A1214,Industria[],2,0)</f>
        <v>Sociedad</v>
      </c>
      <c r="C1214" s="12">
        <f t="shared" si="115"/>
        <v>2202</v>
      </c>
      <c r="D1214" s="8" t="str">
        <f>+VLOOKUP(C1214,Sector[[Id_sector]:[Codigo]],3,0)</f>
        <v>Demografía</v>
      </c>
      <c r="E1214" s="12">
        <f t="shared" si="116"/>
        <v>220205</v>
      </c>
      <c r="F1214" s="8" t="str">
        <f>+VLOOKUP(E1214,Productos[[Id_producto]:[Codigo]],3,0)</f>
        <v>Causas de Migración</v>
      </c>
      <c r="G1214" s="13">
        <f t="shared" si="117"/>
        <v>220205005</v>
      </c>
      <c r="H1214" s="7">
        <v>5</v>
      </c>
      <c r="I1214" s="8" t="s">
        <v>1589</v>
      </c>
      <c r="J1214" s="37" t="str">
        <f>+Categorias[[#This Row],[Categoría]]&amp;"-"&amp;Categorias[[#This Row],[Id_categoría]]</f>
        <v>Bélicas y otros conflictos internacionales-220205005</v>
      </c>
      <c r="K1214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14" s="9" t="str">
        <f t="shared" si="118"/>
        <v>220205005belicas_y_otros_conflictos_internacionales</v>
      </c>
      <c r="M1214" s="39" t="str">
        <f t="shared" si="119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15" spans="1:13" ht="40.799999999999997" x14ac:dyDescent="0.3">
      <c r="A1215" s="12">
        <f t="shared" si="114"/>
        <v>22</v>
      </c>
      <c r="B1215" s="8" t="str">
        <f>+VLOOKUP(A1215,Industria[],2,0)</f>
        <v>Sociedad</v>
      </c>
      <c r="C1215" s="12">
        <f t="shared" si="115"/>
        <v>2202</v>
      </c>
      <c r="D1215" s="8" t="str">
        <f>+VLOOKUP(C1215,Sector[[Id_sector]:[Codigo]],3,0)</f>
        <v>Demografía</v>
      </c>
      <c r="E1215" s="12">
        <f t="shared" si="116"/>
        <v>220205</v>
      </c>
      <c r="F1215" s="8" t="str">
        <f>+VLOOKUP(E1215,Productos[[Id_producto]:[Codigo]],3,0)</f>
        <v>Causas de Migración</v>
      </c>
      <c r="G1215" s="13">
        <f t="shared" si="117"/>
        <v>220205006</v>
      </c>
      <c r="H1215" s="7">
        <v>6</v>
      </c>
      <c r="I1215" s="8" t="s">
        <v>1590</v>
      </c>
      <c r="J1215" s="37" t="str">
        <f>+Categorias[[#This Row],[Categoría]]&amp;"-"&amp;Categorias[[#This Row],[Id_categoría]]</f>
        <v>Catástrofes Generalizadas-220205006</v>
      </c>
      <c r="K1215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15" s="9" t="str">
        <f t="shared" si="118"/>
        <v>220205006catastrofes_generalizadas</v>
      </c>
      <c r="M1215" s="39" t="str">
        <f t="shared" si="119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16" spans="1:13" ht="30.6" x14ac:dyDescent="0.3">
      <c r="A1216" s="12">
        <f t="shared" si="114"/>
        <v>22</v>
      </c>
      <c r="B1216" s="8" t="str">
        <f>+VLOOKUP(A1216,Industria[],2,0)</f>
        <v>Sociedad</v>
      </c>
      <c r="C1216" s="12">
        <f t="shared" si="115"/>
        <v>2202</v>
      </c>
      <c r="D1216" s="8" t="str">
        <f>+VLOOKUP(C1216,Sector[[Id_sector]:[Codigo]],3,0)</f>
        <v>Demografía</v>
      </c>
      <c r="E1216" s="12">
        <f t="shared" si="116"/>
        <v>220206</v>
      </c>
      <c r="F1216" s="8" t="str">
        <f>+VLOOKUP(E1216,Productos[[Id_producto]:[Codigo]],3,0)</f>
        <v>Tipos de Demografía</v>
      </c>
      <c r="G1216" s="13">
        <f t="shared" si="117"/>
        <v>220206001</v>
      </c>
      <c r="H1216" s="7">
        <v>1</v>
      </c>
      <c r="I1216" s="8" t="s">
        <v>1591</v>
      </c>
      <c r="J1216" s="37" t="str">
        <f>+Categorias[[#This Row],[Categoría]]&amp;"-"&amp;Categorias[[#This Row],[Id_categoría]]</f>
        <v>Dinámica-220206001</v>
      </c>
      <c r="K1216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16" s="9" t="str">
        <f t="shared" si="118"/>
        <v>220206001dinamica</v>
      </c>
      <c r="M1216" s="39" t="str">
        <f t="shared" si="119"/>
        <v>INSERT INTO categoria VALUES (220206001,'Dinámica','Dinámica-220206001','Dinámica-220206001 | Prod: Demografía-220206 | Sector: Demografía | Industria: SOCIEDAD - 22',220206);</v>
      </c>
    </row>
    <row r="1217" spans="1:13" ht="30.6" x14ac:dyDescent="0.3">
      <c r="A1217" s="12">
        <f t="shared" si="114"/>
        <v>22</v>
      </c>
      <c r="B1217" s="8" t="str">
        <f>+VLOOKUP(A1217,Industria[],2,0)</f>
        <v>Sociedad</v>
      </c>
      <c r="C1217" s="12">
        <f t="shared" si="115"/>
        <v>2202</v>
      </c>
      <c r="D1217" s="8" t="str">
        <f>+VLOOKUP(C1217,Sector[[Id_sector]:[Codigo]],3,0)</f>
        <v>Demografía</v>
      </c>
      <c r="E1217" s="12">
        <f t="shared" si="116"/>
        <v>220206</v>
      </c>
      <c r="F1217" s="8" t="str">
        <f>+VLOOKUP(E1217,Productos[[Id_producto]:[Codigo]],3,0)</f>
        <v>Tipos de Demografía</v>
      </c>
      <c r="G1217" s="13">
        <f t="shared" si="117"/>
        <v>220206002</v>
      </c>
      <c r="H1217" s="7">
        <v>2</v>
      </c>
      <c r="I1217" s="8" t="s">
        <v>1592</v>
      </c>
      <c r="J1217" s="37" t="str">
        <f>+Categorias[[#This Row],[Categoría]]&amp;"-"&amp;Categorias[[#This Row],[Id_categoría]]</f>
        <v>Estática-220206002</v>
      </c>
      <c r="K1217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17" s="9" t="str">
        <f t="shared" si="118"/>
        <v>220206002estatica</v>
      </c>
      <c r="M1217" s="39" t="str">
        <f t="shared" si="119"/>
        <v>INSERT INTO categoria VALUES (220206002,'Estática','Estática-220206002','Estática-220206002 | Prod: Demografía-220206 | Sector: Demografía | Industria: SOCIEDAD - 22',220206);</v>
      </c>
    </row>
    <row r="1218" spans="1:13" ht="40.799999999999997" x14ac:dyDescent="0.3">
      <c r="A1218" s="12">
        <f t="shared" si="114"/>
        <v>22</v>
      </c>
      <c r="B1218" s="8" t="str">
        <f>+VLOOKUP(A1218,Industria[],2,0)</f>
        <v>Sociedad</v>
      </c>
      <c r="C1218" s="12">
        <f t="shared" si="115"/>
        <v>2202</v>
      </c>
      <c r="D1218" s="8" t="str">
        <f>+VLOOKUP(C1218,Sector[[Id_sector]:[Codigo]],3,0)</f>
        <v>Demografía</v>
      </c>
      <c r="E1218" s="12">
        <f t="shared" si="116"/>
        <v>220207</v>
      </c>
      <c r="F1218" s="8" t="str">
        <f>+VLOOKUP(E1218,Productos[[Id_producto]:[Codigo]],3,0)</f>
        <v>Pueblos Indígenas</v>
      </c>
      <c r="G1218" s="13">
        <f t="shared" si="117"/>
        <v>220207001</v>
      </c>
      <c r="H1218" s="7">
        <v>1</v>
      </c>
      <c r="I1218" s="8" t="s">
        <v>1593</v>
      </c>
      <c r="J1218" s="37" t="str">
        <f>+Categorias[[#This Row],[Categoría]]&amp;"-"&amp;Categorias[[#This Row],[Id_categoría]]</f>
        <v>Comunidad lingüística-220207001</v>
      </c>
      <c r="K1218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18" s="9" t="str">
        <f t="shared" si="118"/>
        <v>220207001comunidad_lingüistica</v>
      </c>
      <c r="M1218" s="39" t="str">
        <f t="shared" si="119"/>
        <v>INSERT INTO categoria VALUES (220207001,'Comunidad lingüística','Comunidad lingüística-220207001','Comunidad lingüística-220207001 | Prod: Indígenas-220207 | Sector: Demografía | Industria: SOCIEDAD - 22',220207);</v>
      </c>
    </row>
    <row r="1219" spans="1:13" ht="30.6" x14ac:dyDescent="0.3">
      <c r="A1219" s="12">
        <f t="shared" si="114"/>
        <v>22</v>
      </c>
      <c r="B1219" s="8" t="str">
        <f>+VLOOKUP(A1219,Industria[],2,0)</f>
        <v>Sociedad</v>
      </c>
      <c r="C1219" s="12">
        <f t="shared" si="115"/>
        <v>2202</v>
      </c>
      <c r="D1219" s="8" t="str">
        <f>+VLOOKUP(C1219,Sector[[Id_sector]:[Codigo]],3,0)</f>
        <v>Demografía</v>
      </c>
      <c r="E1219" s="12">
        <f t="shared" si="116"/>
        <v>220207</v>
      </c>
      <c r="F1219" s="8" t="str">
        <f>+VLOOKUP(E1219,Productos[[Id_producto]:[Codigo]],3,0)</f>
        <v>Pueblos Indígenas</v>
      </c>
      <c r="G1219" s="13">
        <f t="shared" si="117"/>
        <v>220207002</v>
      </c>
      <c r="H1219" s="7">
        <v>2</v>
      </c>
      <c r="I1219" s="8" t="s">
        <v>72</v>
      </c>
      <c r="J1219" s="37" t="str">
        <f>+Categorias[[#This Row],[Categoría]]&amp;"-"&amp;Categorias[[#This Row],[Id_categoría]]</f>
        <v>Religión-220207002</v>
      </c>
      <c r="K1219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19" s="9" t="str">
        <f t="shared" si="118"/>
        <v>220207002religion</v>
      </c>
      <c r="M1219" s="39" t="str">
        <f t="shared" si="119"/>
        <v>INSERT INTO categoria VALUES (220207002,'Religión','Religión-220207002','Religión-220207002 | Prod: Indígenas-220207 | Sector: Demografía | Industria: SOCIEDAD - 22',220207);</v>
      </c>
    </row>
    <row r="1220" spans="1:13" ht="30.6" x14ac:dyDescent="0.3">
      <c r="A1220" s="12">
        <f t="shared" si="114"/>
        <v>22</v>
      </c>
      <c r="B1220" s="8" t="str">
        <f>+VLOOKUP(A1220,Industria[],2,0)</f>
        <v>Sociedad</v>
      </c>
      <c r="C1220" s="12">
        <f t="shared" si="115"/>
        <v>2202</v>
      </c>
      <c r="D1220" s="8" t="str">
        <f>+VLOOKUP(C1220,Sector[[Id_sector]:[Codigo]],3,0)</f>
        <v>Demografía</v>
      </c>
      <c r="E1220" s="12">
        <f t="shared" si="116"/>
        <v>220207</v>
      </c>
      <c r="F1220" s="8" t="str">
        <f>+VLOOKUP(E1220,Productos[[Id_producto]:[Codigo]],3,0)</f>
        <v>Pueblos Indígenas</v>
      </c>
      <c r="G1220" s="13">
        <f t="shared" si="117"/>
        <v>220207003</v>
      </c>
      <c r="H1220" s="7">
        <v>3</v>
      </c>
      <c r="I1220" s="8" t="s">
        <v>1594</v>
      </c>
      <c r="J1220" s="37" t="str">
        <f>+Categorias[[#This Row],[Categoría]]&amp;"-"&amp;Categorias[[#This Row],[Id_categoría]]</f>
        <v>Lengua-220207003</v>
      </c>
      <c r="K1220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20" s="9" t="str">
        <f t="shared" si="118"/>
        <v>220207003lengua</v>
      </c>
      <c r="M1220" s="39" t="str">
        <f t="shared" si="119"/>
        <v>INSERT INTO categoria VALUES (220207003,'Lengua','Lengua-220207003','Lengua-220207003 | Prod: Indígenas-220207 | Sector: Demografía | Industria: SOCIEDAD - 22',220207);</v>
      </c>
    </row>
    <row r="1221" spans="1:13" ht="30.6" x14ac:dyDescent="0.3">
      <c r="A1221" s="12">
        <f t="shared" si="114"/>
        <v>22</v>
      </c>
      <c r="B1221" s="8" t="str">
        <f>+VLOOKUP(A1221,Industria[],2,0)</f>
        <v>Sociedad</v>
      </c>
      <c r="C1221" s="12">
        <f t="shared" si="115"/>
        <v>2202</v>
      </c>
      <c r="D1221" s="8" t="str">
        <f>+VLOOKUP(C1221,Sector[[Id_sector]:[Codigo]],3,0)</f>
        <v>Demografía</v>
      </c>
      <c r="E1221" s="12">
        <f t="shared" si="116"/>
        <v>220207</v>
      </c>
      <c r="F1221" s="8" t="str">
        <f>+VLOOKUP(E1221,Productos[[Id_producto]:[Codigo]],3,0)</f>
        <v>Pueblos Indígenas</v>
      </c>
      <c r="G1221" s="13">
        <f t="shared" si="117"/>
        <v>220207004</v>
      </c>
      <c r="H1221" s="7">
        <v>4</v>
      </c>
      <c r="I1221" s="8" t="s">
        <v>251</v>
      </c>
      <c r="J1221" s="37" t="str">
        <f>+Categorias[[#This Row],[Categoría]]&amp;"-"&amp;Categorias[[#This Row],[Id_categoría]]</f>
        <v>Población-220207004</v>
      </c>
      <c r="K1221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21" s="9" t="str">
        <f t="shared" si="118"/>
        <v>220207004poblacion</v>
      </c>
      <c r="M1221" s="39" t="str">
        <f t="shared" si="119"/>
        <v>INSERT INTO categoria VALUES (220207004,'Población','Población-220207004','Población-220207004 | Prod: Indígenas-220207 | Sector: Demografía | Industria: SOCIEDAD - 22',220207);</v>
      </c>
    </row>
    <row r="1222" spans="1:13" ht="30.6" x14ac:dyDescent="0.3">
      <c r="A1222" s="12">
        <f t="shared" ref="A1222:A1285" si="146">+A1221</f>
        <v>22</v>
      </c>
      <c r="B1222" s="8" t="str">
        <f>+VLOOKUP(A1222,Industria[],2,0)</f>
        <v>Sociedad</v>
      </c>
      <c r="C1222" s="12">
        <f t="shared" ref="C1222:C1285" si="147">+C1221</f>
        <v>2202</v>
      </c>
      <c r="D1222" s="8" t="str">
        <f>+VLOOKUP(C1222,Sector[[Id_sector]:[Codigo]],3,0)</f>
        <v>Demografía</v>
      </c>
      <c r="E1222" s="12">
        <f t="shared" ref="E1222:E1285" si="148">+IF(H1222=1,E1221+1,E1221)</f>
        <v>220207</v>
      </c>
      <c r="F1222" s="8" t="str">
        <f>+VLOOKUP(E1222,Productos[[Id_producto]:[Codigo]],3,0)</f>
        <v>Pueblos Indígenas</v>
      </c>
      <c r="G1222" s="13">
        <f t="shared" ref="G1222:G1285" si="149">+E1222*1000+H1222</f>
        <v>220207005</v>
      </c>
      <c r="H1222" s="7">
        <v>5</v>
      </c>
      <c r="I1222" s="8" t="s">
        <v>242</v>
      </c>
      <c r="J1222" s="37" t="str">
        <f>+Categorias[[#This Row],[Categoría]]&amp;"-"&amp;Categorias[[#This Row],[Id_categoría]]</f>
        <v>Natalidad-220207005</v>
      </c>
      <c r="K1222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22" s="9" t="str">
        <f t="shared" ref="L1222:L1285" si="150">+SUBSTITUTE(G1222&amp;LOWER(SUBSTITUTE( SUBSTITUTE( SUBSTITUTE( SUBSTITUTE( SUBSTITUTE( SUBSTITUTE( SUBSTITUTE( SUBSTITUTE( SUBSTITUTE( SUBSTITUTE(I1222, "á", "a"), "é", "e"), "í", "i"), "ó", "o"), "ú", "u"), "Á", "A"), "É", "E"), "Í", "I"), "Ó", "O"), "Ú", "U"))," ","_")</f>
        <v>220207005natalidad</v>
      </c>
      <c r="M1222" s="39" t="str">
        <f t="shared" ref="M1222:M1285" si="151">+"INSERT INTO categoria VALUES ("&amp;G1222&amp;",'"&amp;I1222&amp;"','"&amp;J1222&amp;"','"&amp;K1222&amp;"',"&amp;E1222&amp;");"</f>
        <v>INSERT INTO categoria VALUES (220207005,'Natalidad','Natalidad-220207005','Natalidad-220207005 | Prod: Indígenas-220207 | Sector: Demografía | Industria: SOCIEDAD - 22',220207);</v>
      </c>
    </row>
    <row r="1223" spans="1:13" ht="30.6" x14ac:dyDescent="0.3">
      <c r="A1223" s="12">
        <f t="shared" si="146"/>
        <v>22</v>
      </c>
      <c r="B1223" s="8" t="str">
        <f>+VLOOKUP(A1223,Industria[],2,0)</f>
        <v>Sociedad</v>
      </c>
      <c r="C1223" s="12">
        <f t="shared" si="147"/>
        <v>2202</v>
      </c>
      <c r="D1223" s="8" t="str">
        <f>+VLOOKUP(C1223,Sector[[Id_sector]:[Codigo]],3,0)</f>
        <v>Demografía</v>
      </c>
      <c r="E1223" s="12">
        <f t="shared" si="148"/>
        <v>220207</v>
      </c>
      <c r="F1223" s="8" t="str">
        <f>+VLOOKUP(E1223,Productos[[Id_producto]:[Codigo]],3,0)</f>
        <v>Pueblos Indígenas</v>
      </c>
      <c r="G1223" s="13">
        <f t="shared" si="149"/>
        <v>220207006</v>
      </c>
      <c r="H1223" s="7">
        <v>6</v>
      </c>
      <c r="I1223" s="8" t="s">
        <v>243</v>
      </c>
      <c r="J1223" s="37" t="str">
        <f>+Categorias[[#This Row],[Categoría]]&amp;"-"&amp;Categorias[[#This Row],[Id_categoría]]</f>
        <v>Mortalidad-220207006</v>
      </c>
      <c r="K1223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23" s="9" t="str">
        <f t="shared" si="150"/>
        <v>220207006mortalidad</v>
      </c>
      <c r="M1223" s="39" t="str">
        <f t="shared" si="151"/>
        <v>INSERT INTO categoria VALUES (220207006,'Mortalidad','Mortalidad-220207006','Mortalidad-220207006 | Prod: Indígenas-220207 | Sector: Demografía | Industria: SOCIEDAD - 22',220207);</v>
      </c>
    </row>
    <row r="1224" spans="1:13" ht="30.6" x14ac:dyDescent="0.3">
      <c r="A1224" s="12">
        <f t="shared" si="146"/>
        <v>22</v>
      </c>
      <c r="B1224" s="8" t="str">
        <f>+VLOOKUP(A1224,Industria[],2,0)</f>
        <v>Sociedad</v>
      </c>
      <c r="C1224" s="12">
        <f t="shared" si="147"/>
        <v>2202</v>
      </c>
      <c r="D1224" s="8" t="str">
        <f>+VLOOKUP(C1224,Sector[[Id_sector]:[Codigo]],3,0)</f>
        <v>Demografía</v>
      </c>
      <c r="E1224" s="12">
        <f t="shared" si="148"/>
        <v>220207</v>
      </c>
      <c r="F1224" s="8" t="str">
        <f>+VLOOKUP(E1224,Productos[[Id_producto]:[Codigo]],3,0)</f>
        <v>Pueblos Indígenas</v>
      </c>
      <c r="G1224" s="13">
        <f t="shared" si="149"/>
        <v>220207007</v>
      </c>
      <c r="H1224" s="7">
        <v>7</v>
      </c>
      <c r="I1224" s="8" t="s">
        <v>1595</v>
      </c>
      <c r="J1224" s="37" t="str">
        <f>+Categorias[[#This Row],[Categoría]]&amp;"-"&amp;Categorias[[#This Row],[Id_categoría]]</f>
        <v>Pueblo Mapuche-220207007</v>
      </c>
      <c r="K1224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24" s="9" t="str">
        <f t="shared" si="150"/>
        <v>220207007pueblo_mapuche</v>
      </c>
      <c r="M1224" s="39" t="str">
        <f t="shared" si="151"/>
        <v>INSERT INTO categoria VALUES (220207007,'Pueblo Mapuche','Pueblo Mapuche-220207007','Pueblo Mapuche-220207007 | Prod: Indígenas-220207 | Sector: Demografía | Industria: SOCIEDAD - 22',220207);</v>
      </c>
    </row>
    <row r="1225" spans="1:13" ht="30.6" x14ac:dyDescent="0.3">
      <c r="A1225" s="12">
        <f t="shared" si="146"/>
        <v>22</v>
      </c>
      <c r="B1225" s="8" t="str">
        <f>+VLOOKUP(A1225,Industria[],2,0)</f>
        <v>Sociedad</v>
      </c>
      <c r="C1225" s="12">
        <f t="shared" si="147"/>
        <v>2202</v>
      </c>
      <c r="D1225" s="8" t="str">
        <f>+VLOOKUP(C1225,Sector[[Id_sector]:[Codigo]],3,0)</f>
        <v>Demografía</v>
      </c>
      <c r="E1225" s="12">
        <f t="shared" si="148"/>
        <v>220207</v>
      </c>
      <c r="F1225" s="8" t="str">
        <f>+VLOOKUP(E1225,Productos[[Id_producto]:[Codigo]],3,0)</f>
        <v>Pueblos Indígenas</v>
      </c>
      <c r="G1225" s="13">
        <f t="shared" si="149"/>
        <v>220207008</v>
      </c>
      <c r="H1225" s="7">
        <v>8</v>
      </c>
      <c r="I1225" s="8" t="s">
        <v>1596</v>
      </c>
      <c r="J1225" s="37" t="str">
        <f>+Categorias[[#This Row],[Categoría]]&amp;"-"&amp;Categorias[[#This Row],[Id_categoría]]</f>
        <v>Pueblo Aymara-220207008</v>
      </c>
      <c r="K1225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25" s="9" t="str">
        <f t="shared" si="150"/>
        <v>220207008pueblo_aymara</v>
      </c>
      <c r="M1225" s="39" t="str">
        <f t="shared" si="151"/>
        <v>INSERT INTO categoria VALUES (220207008,'Pueblo Aymara','Pueblo Aymara-220207008','Pueblo Aymara-220207008 | Prod: Indígenas-220207 | Sector: Demografía | Industria: SOCIEDAD - 22',220207);</v>
      </c>
    </row>
    <row r="1226" spans="1:13" ht="30.6" x14ac:dyDescent="0.3">
      <c r="A1226" s="12">
        <f t="shared" si="146"/>
        <v>22</v>
      </c>
      <c r="B1226" s="8" t="str">
        <f>+VLOOKUP(A1226,Industria[],2,0)</f>
        <v>Sociedad</v>
      </c>
      <c r="C1226" s="12">
        <f t="shared" si="147"/>
        <v>2202</v>
      </c>
      <c r="D1226" s="8" t="str">
        <f>+VLOOKUP(C1226,Sector[[Id_sector]:[Codigo]],3,0)</f>
        <v>Demografía</v>
      </c>
      <c r="E1226" s="12">
        <f t="shared" si="148"/>
        <v>220207</v>
      </c>
      <c r="F1226" s="8" t="str">
        <f>+VLOOKUP(E1226,Productos[[Id_producto]:[Codigo]],3,0)</f>
        <v>Pueblos Indígenas</v>
      </c>
      <c r="G1226" s="13">
        <f t="shared" si="149"/>
        <v>220207009</v>
      </c>
      <c r="H1226" s="7">
        <v>9</v>
      </c>
      <c r="I1226" s="8" t="s">
        <v>1597</v>
      </c>
      <c r="J1226" s="37" t="str">
        <f>+Categorias[[#This Row],[Categoría]]&amp;"-"&amp;Categorias[[#This Row],[Id_categoría]]</f>
        <v>Pueblo Diaguita-220207009</v>
      </c>
      <c r="K1226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26" s="9" t="str">
        <f t="shared" si="150"/>
        <v>220207009pueblo_diaguita</v>
      </c>
      <c r="M1226" s="39" t="str">
        <f t="shared" si="151"/>
        <v>INSERT INTO categoria VALUES (220207009,'Pueblo Diaguita','Pueblo Diaguita-220207009','Pueblo Diaguita-220207009 | Prod: Indígenas-220207 | Sector: Demografía | Industria: SOCIEDAD - 22',220207);</v>
      </c>
    </row>
    <row r="1227" spans="1:13" ht="30.6" x14ac:dyDescent="0.3">
      <c r="A1227" s="12">
        <f t="shared" si="146"/>
        <v>22</v>
      </c>
      <c r="B1227" s="8" t="str">
        <f>+VLOOKUP(A1227,Industria[],2,0)</f>
        <v>Sociedad</v>
      </c>
      <c r="C1227" s="12">
        <f t="shared" si="147"/>
        <v>2202</v>
      </c>
      <c r="D1227" s="8" t="str">
        <f>+VLOOKUP(C1227,Sector[[Id_sector]:[Codigo]],3,0)</f>
        <v>Demografía</v>
      </c>
      <c r="E1227" s="12">
        <f t="shared" si="148"/>
        <v>220207</v>
      </c>
      <c r="F1227" s="8" t="str">
        <f>+VLOOKUP(E1227,Productos[[Id_producto]:[Codigo]],3,0)</f>
        <v>Pueblos Indígenas</v>
      </c>
      <c r="G1227" s="13">
        <f t="shared" si="149"/>
        <v>220207010</v>
      </c>
      <c r="H1227" s="7">
        <v>10</v>
      </c>
      <c r="I1227" s="8" t="s">
        <v>1598</v>
      </c>
      <c r="J1227" s="37" t="str">
        <f>+Categorias[[#This Row],[Categoría]]&amp;"-"&amp;Categorias[[#This Row],[Id_categoría]]</f>
        <v>Pueblo Quechua-220207010</v>
      </c>
      <c r="K1227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27" s="9" t="str">
        <f t="shared" si="150"/>
        <v>220207010pueblo_quechua</v>
      </c>
      <c r="M1227" s="39" t="str">
        <f t="shared" si="151"/>
        <v>INSERT INTO categoria VALUES (220207010,'Pueblo Quechua','Pueblo Quechua-220207010','Pueblo Quechua-220207010 | Prod: Indígenas-220207 | Sector: Demografía | Industria: SOCIEDAD - 22',220207);</v>
      </c>
    </row>
    <row r="1228" spans="1:13" ht="30.6" x14ac:dyDescent="0.3">
      <c r="A1228" s="12">
        <f t="shared" si="146"/>
        <v>22</v>
      </c>
      <c r="B1228" s="8" t="str">
        <f>+VLOOKUP(A1228,Industria[],2,0)</f>
        <v>Sociedad</v>
      </c>
      <c r="C1228" s="12">
        <f t="shared" si="147"/>
        <v>2202</v>
      </c>
      <c r="D1228" s="8" t="str">
        <f>+VLOOKUP(C1228,Sector[[Id_sector]:[Codigo]],3,0)</f>
        <v>Demografía</v>
      </c>
      <c r="E1228" s="12">
        <f t="shared" si="148"/>
        <v>220207</v>
      </c>
      <c r="F1228" s="8" t="str">
        <f>+VLOOKUP(E1228,Productos[[Id_producto]:[Codigo]],3,0)</f>
        <v>Pueblos Indígenas</v>
      </c>
      <c r="G1228" s="13">
        <f t="shared" si="149"/>
        <v>220207011</v>
      </c>
      <c r="H1228" s="7">
        <v>11</v>
      </c>
      <c r="I1228" s="8" t="s">
        <v>1599</v>
      </c>
      <c r="J1228" s="37" t="str">
        <f>+Categorias[[#This Row],[Categoría]]&amp;"-"&amp;Categorias[[#This Row],[Id_categoría]]</f>
        <v>Pueblo Atacameños-220207011</v>
      </c>
      <c r="K1228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28" s="9" t="str">
        <f t="shared" si="150"/>
        <v>220207011pueblo_atacameños</v>
      </c>
      <c r="M1228" s="39" t="str">
        <f t="shared" si="151"/>
        <v>INSERT INTO categoria VALUES (220207011,'Pueblo Atacameños','Pueblo Atacameños-220207011','Pueblo Atacameños-220207011 | Prod: Indígenas-220207 | Sector: Demografía | Industria: SOCIEDAD - 22',220207);</v>
      </c>
    </row>
    <row r="1229" spans="1:13" ht="30.6" x14ac:dyDescent="0.3">
      <c r="A1229" s="12">
        <f t="shared" si="146"/>
        <v>22</v>
      </c>
      <c r="B1229" s="8" t="str">
        <f>+VLOOKUP(A1229,Industria[],2,0)</f>
        <v>Sociedad</v>
      </c>
      <c r="C1229" s="12">
        <f t="shared" si="147"/>
        <v>2202</v>
      </c>
      <c r="D1229" s="8" t="str">
        <f>+VLOOKUP(C1229,Sector[[Id_sector]:[Codigo]],3,0)</f>
        <v>Demografía</v>
      </c>
      <c r="E1229" s="12">
        <f t="shared" si="148"/>
        <v>220207</v>
      </c>
      <c r="F1229" s="8" t="str">
        <f>+VLOOKUP(E1229,Productos[[Id_producto]:[Codigo]],3,0)</f>
        <v>Pueblos Indígenas</v>
      </c>
      <c r="G1229" s="13">
        <f t="shared" si="149"/>
        <v>220207012</v>
      </c>
      <c r="H1229" s="7">
        <v>12</v>
      </c>
      <c r="I1229" s="8" t="s">
        <v>1600</v>
      </c>
      <c r="J1229" s="37" t="str">
        <f>+Categorias[[#This Row],[Categoría]]&amp;"-"&amp;Categorias[[#This Row],[Id_categoría]]</f>
        <v>Pueblo kolla-220207012</v>
      </c>
      <c r="K1229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29" s="9" t="str">
        <f t="shared" si="150"/>
        <v>220207012pueblo_kolla</v>
      </c>
      <c r="M1229" s="39" t="str">
        <f t="shared" si="151"/>
        <v>INSERT INTO categoria VALUES (220207012,'Pueblo kolla','Pueblo kolla-220207012','Pueblo kolla-220207012 | Prod: Indígenas-220207 | Sector: Demografía | Industria: SOCIEDAD - 22',220207);</v>
      </c>
    </row>
    <row r="1230" spans="1:13" ht="30.6" x14ac:dyDescent="0.3">
      <c r="A1230" s="12">
        <f t="shared" si="146"/>
        <v>22</v>
      </c>
      <c r="B1230" s="8" t="str">
        <f>+VLOOKUP(A1230,Industria[],2,0)</f>
        <v>Sociedad</v>
      </c>
      <c r="C1230" s="12">
        <f t="shared" si="147"/>
        <v>2202</v>
      </c>
      <c r="D1230" s="8" t="str">
        <f>+VLOOKUP(C1230,Sector[[Id_sector]:[Codigo]],3,0)</f>
        <v>Demografía</v>
      </c>
      <c r="E1230" s="12">
        <f t="shared" si="148"/>
        <v>220207</v>
      </c>
      <c r="F1230" s="8" t="str">
        <f>+VLOOKUP(E1230,Productos[[Id_producto]:[Codigo]],3,0)</f>
        <v>Pueblos Indígenas</v>
      </c>
      <c r="G1230" s="13">
        <f t="shared" si="149"/>
        <v>220207013</v>
      </c>
      <c r="H1230" s="7">
        <v>13</v>
      </c>
      <c r="I1230" s="8" t="s">
        <v>1601</v>
      </c>
      <c r="J1230" s="37" t="str">
        <f>+Categorias[[#This Row],[Categoría]]&amp;"-"&amp;Categorias[[#This Row],[Id_categoría]]</f>
        <v>Pueblo Rapa Nui-220207013</v>
      </c>
      <c r="K1230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30" s="9" t="str">
        <f t="shared" si="150"/>
        <v>220207013pueblo_rapa_nui</v>
      </c>
      <c r="M1230" s="39" t="str">
        <f t="shared" si="151"/>
        <v>INSERT INTO categoria VALUES (220207013,'Pueblo Rapa Nui','Pueblo Rapa Nui-220207013','Pueblo Rapa Nui-220207013 | Prod: Indígenas-220207 | Sector: Demografía | Industria: SOCIEDAD - 22',220207);</v>
      </c>
    </row>
    <row r="1231" spans="1:13" ht="30.6" x14ac:dyDescent="0.3">
      <c r="A1231" s="12">
        <f t="shared" si="146"/>
        <v>22</v>
      </c>
      <c r="B1231" s="8" t="str">
        <f>+VLOOKUP(A1231,Industria[],2,0)</f>
        <v>Sociedad</v>
      </c>
      <c r="C1231" s="12">
        <f t="shared" si="147"/>
        <v>2202</v>
      </c>
      <c r="D1231" s="8" t="str">
        <f>+VLOOKUP(C1231,Sector[[Id_sector]:[Codigo]],3,0)</f>
        <v>Demografía</v>
      </c>
      <c r="E1231" s="12">
        <f t="shared" si="148"/>
        <v>220207</v>
      </c>
      <c r="F1231" s="8" t="str">
        <f>+VLOOKUP(E1231,Productos[[Id_producto]:[Codigo]],3,0)</f>
        <v>Pueblos Indígenas</v>
      </c>
      <c r="G1231" s="13">
        <f t="shared" si="149"/>
        <v>220207014</v>
      </c>
      <c r="H1231" s="7">
        <v>14</v>
      </c>
      <c r="I1231" s="8" t="s">
        <v>1602</v>
      </c>
      <c r="J1231" s="37" t="str">
        <f>+Categorias[[#This Row],[Categoría]]&amp;"-"&amp;Categorias[[#This Row],[Id_categoría]]</f>
        <v>Pueblo Kawésqar-220207014</v>
      </c>
      <c r="K1231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31" s="9" t="str">
        <f t="shared" si="150"/>
        <v>220207014pueblo_kawesqar</v>
      </c>
      <c r="M1231" s="39" t="str">
        <f t="shared" si="151"/>
        <v>INSERT INTO categoria VALUES (220207014,'Pueblo Kawésqar','Pueblo Kawésqar-220207014','Pueblo Kawésqar-220207014 | Prod: Indígenas-220207 | Sector: Demografía | Industria: SOCIEDAD - 22',220207);</v>
      </c>
    </row>
    <row r="1232" spans="1:13" ht="30.6" x14ac:dyDescent="0.3">
      <c r="A1232" s="12">
        <f t="shared" si="146"/>
        <v>22</v>
      </c>
      <c r="B1232" s="8" t="str">
        <f>+VLOOKUP(A1232,Industria[],2,0)</f>
        <v>Sociedad</v>
      </c>
      <c r="C1232" s="12">
        <f t="shared" si="147"/>
        <v>2202</v>
      </c>
      <c r="D1232" s="8" t="str">
        <f>+VLOOKUP(C1232,Sector[[Id_sector]:[Codigo]],3,0)</f>
        <v>Demografía</v>
      </c>
      <c r="E1232" s="12">
        <f t="shared" si="148"/>
        <v>220207</v>
      </c>
      <c r="F1232" s="8" t="str">
        <f>+VLOOKUP(E1232,Productos[[Id_producto]:[Codigo]],3,0)</f>
        <v>Pueblos Indígenas</v>
      </c>
      <c r="G1232" s="13">
        <f t="shared" si="149"/>
        <v>220207015</v>
      </c>
      <c r="H1232" s="7">
        <v>15</v>
      </c>
      <c r="I1232" s="8" t="s">
        <v>1603</v>
      </c>
      <c r="J1232" s="37" t="str">
        <f>+Categorias[[#This Row],[Categoría]]&amp;"-"&amp;Categorias[[#This Row],[Id_categoría]]</f>
        <v>Pueblo Yagán-220207015</v>
      </c>
      <c r="K1232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32" s="9" t="str">
        <f t="shared" si="150"/>
        <v>220207015pueblo_yagan</v>
      </c>
      <c r="M1232" s="39" t="str">
        <f t="shared" si="151"/>
        <v>INSERT INTO categoria VALUES (220207015,'Pueblo Yagán','Pueblo Yagán-220207015','Pueblo Yagán-220207015 | Prod: Indígenas-220207 | Sector: Demografía | Industria: SOCIEDAD - 22',220207);</v>
      </c>
    </row>
    <row r="1233" spans="1:13" ht="30.6" x14ac:dyDescent="0.3">
      <c r="A1233" s="12">
        <f t="shared" si="146"/>
        <v>22</v>
      </c>
      <c r="B1233" s="8" t="str">
        <f>+VLOOKUP(A1233,Industria[],2,0)</f>
        <v>Sociedad</v>
      </c>
      <c r="C1233" s="12">
        <f t="shared" si="147"/>
        <v>2202</v>
      </c>
      <c r="D1233" s="8" t="str">
        <f>+VLOOKUP(C1233,Sector[[Id_sector]:[Codigo]],3,0)</f>
        <v>Demografía</v>
      </c>
      <c r="E1233" s="12">
        <f t="shared" si="148"/>
        <v>220207</v>
      </c>
      <c r="F1233" s="8" t="str">
        <f>+VLOOKUP(E1233,Productos[[Id_producto]:[Codigo]],3,0)</f>
        <v>Pueblos Indígenas</v>
      </c>
      <c r="G1233" s="13">
        <f t="shared" si="149"/>
        <v>220207016</v>
      </c>
      <c r="H1233" s="7">
        <v>16</v>
      </c>
      <c r="I1233" s="8" t="s">
        <v>1604</v>
      </c>
      <c r="J1233" s="37" t="str">
        <f>+Categorias[[#This Row],[Categoría]]&amp;"-"&amp;Categorias[[#This Row],[Id_categoría]]</f>
        <v>Pueblos-220207016</v>
      </c>
      <c r="K1233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33" s="9" t="str">
        <f t="shared" si="150"/>
        <v>220207016pueblos</v>
      </c>
      <c r="M1233" s="39" t="str">
        <f t="shared" si="151"/>
        <v>INSERT INTO categoria VALUES (220207016,'Pueblos','Pueblos-220207016','Pueblos-220207016 | Prod: Indígenas-220207 | Sector: Demografía | Industria: SOCIEDAD - 22',220207);</v>
      </c>
    </row>
    <row r="1234" spans="1:13" ht="30.6" x14ac:dyDescent="0.3">
      <c r="A1234" s="12">
        <f t="shared" si="146"/>
        <v>22</v>
      </c>
      <c r="B1234" s="8" t="str">
        <f>+VLOOKUP(A1234,Industria[],2,0)</f>
        <v>Sociedad</v>
      </c>
      <c r="C1234" s="12">
        <f t="shared" si="147"/>
        <v>2202</v>
      </c>
      <c r="D1234" s="8" t="str">
        <f>+VLOOKUP(C1234,Sector[[Id_sector]:[Codigo]],3,0)</f>
        <v>Demografía</v>
      </c>
      <c r="E1234" s="12">
        <f t="shared" si="148"/>
        <v>220207</v>
      </c>
      <c r="F1234" s="8" t="str">
        <f>+VLOOKUP(E1234,Productos[[Id_producto]:[Codigo]],3,0)</f>
        <v>Pueblos Indígenas</v>
      </c>
      <c r="G1234" s="13">
        <f t="shared" si="149"/>
        <v>220207017</v>
      </c>
      <c r="H1234" s="7">
        <v>17</v>
      </c>
      <c r="I1234" s="8" t="s">
        <v>1605</v>
      </c>
      <c r="J1234" s="37" t="str">
        <f>+Categorias[[#This Row],[Categoría]]&amp;"-"&amp;Categorias[[#This Row],[Id_categoría]]</f>
        <v>No lee, no escribe-220207017</v>
      </c>
      <c r="K1234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34" s="9" t="str">
        <f t="shared" si="150"/>
        <v>220207017no_lee,_no_escribe</v>
      </c>
      <c r="M1234" s="39" t="str">
        <f t="shared" si="151"/>
        <v>INSERT INTO categoria VALUES (220207017,'No lee, no escribe','No lee, no escribe-220207017','No lee, no escribe-220207017 | Prod: Indígenas-220207 | Sector: Demografía | Industria: SOCIEDAD - 22',220207);</v>
      </c>
    </row>
    <row r="1235" spans="1:13" ht="30.6" x14ac:dyDescent="0.3">
      <c r="A1235" s="12">
        <f t="shared" si="146"/>
        <v>22</v>
      </c>
      <c r="B1235" s="8" t="str">
        <f>+VLOOKUP(A1235,Industria[],2,0)</f>
        <v>Sociedad</v>
      </c>
      <c r="C1235" s="12">
        <f t="shared" si="147"/>
        <v>2202</v>
      </c>
      <c r="D1235" s="8" t="str">
        <f>+VLOOKUP(C1235,Sector[[Id_sector]:[Codigo]],3,0)</f>
        <v>Demografía</v>
      </c>
      <c r="E1235" s="12">
        <f t="shared" si="148"/>
        <v>220207</v>
      </c>
      <c r="F1235" s="8" t="str">
        <f>+VLOOKUP(E1235,Productos[[Id_producto]:[Codigo]],3,0)</f>
        <v>Pueblos Indígenas</v>
      </c>
      <c r="G1235" s="13">
        <f t="shared" si="149"/>
        <v>220207018</v>
      </c>
      <c r="H1235" s="7">
        <v>18</v>
      </c>
      <c r="I1235" s="8" t="s">
        <v>1606</v>
      </c>
      <c r="J1235" s="37" t="str">
        <f>+Categorias[[#This Row],[Categoría]]&amp;"-"&amp;Categorias[[#This Row],[Id_categoría]]</f>
        <v>Si lee, si escribe-220207018</v>
      </c>
      <c r="K1235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35" s="9" t="str">
        <f t="shared" si="150"/>
        <v>220207018si_lee,_si_escribe</v>
      </c>
      <c r="M1235" s="39" t="str">
        <f t="shared" si="151"/>
        <v>INSERT INTO categoria VALUES (220207018,'Si lee, si escribe','Si lee, si escribe-220207018','Si lee, si escribe-220207018 | Prod: Indígenas-220207 | Sector: Demografía | Industria: SOCIEDAD - 22',220207);</v>
      </c>
    </row>
    <row r="1236" spans="1:13" ht="30.6" x14ac:dyDescent="0.3">
      <c r="A1236" s="12">
        <f t="shared" si="146"/>
        <v>22</v>
      </c>
      <c r="B1236" s="8" t="str">
        <f>+VLOOKUP(A1236,Industria[],2,0)</f>
        <v>Sociedad</v>
      </c>
      <c r="C1236" s="12">
        <f t="shared" si="147"/>
        <v>2202</v>
      </c>
      <c r="D1236" s="8" t="str">
        <f>+VLOOKUP(C1236,Sector[[Id_sector]:[Codigo]],3,0)</f>
        <v>Demografía</v>
      </c>
      <c r="E1236" s="12">
        <f t="shared" si="148"/>
        <v>220207</v>
      </c>
      <c r="F1236" s="8" t="str">
        <f>+VLOOKUP(E1236,Productos[[Id_producto]:[Codigo]],3,0)</f>
        <v>Pueblos Indígenas</v>
      </c>
      <c r="G1236" s="13">
        <f t="shared" si="149"/>
        <v>220207019</v>
      </c>
      <c r="H1236" s="7">
        <v>19</v>
      </c>
      <c r="I1236" s="8" t="s">
        <v>1607</v>
      </c>
      <c r="J1236" s="37" t="str">
        <f>+Categorias[[#This Row],[Categoría]]&amp;"-"&amp;Categorias[[#This Row],[Id_categoría]]</f>
        <v>No lee, si escribe-220207019</v>
      </c>
      <c r="K1236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36" s="9" t="str">
        <f t="shared" si="150"/>
        <v>220207019no_lee,_si_escribe</v>
      </c>
      <c r="M1236" s="39" t="str">
        <f t="shared" si="151"/>
        <v>INSERT INTO categoria VALUES (220207019,'No lee, si escribe','No lee, si escribe-220207019','No lee, si escribe-220207019 | Prod: Indígenas-220207 | Sector: Demografía | Industria: SOCIEDAD - 22',220207);</v>
      </c>
    </row>
    <row r="1237" spans="1:13" ht="30.6" x14ac:dyDescent="0.3">
      <c r="A1237" s="12">
        <f t="shared" si="146"/>
        <v>22</v>
      </c>
      <c r="B1237" s="8" t="str">
        <f>+VLOOKUP(A1237,Industria[],2,0)</f>
        <v>Sociedad</v>
      </c>
      <c r="C1237" s="12">
        <f t="shared" si="147"/>
        <v>2202</v>
      </c>
      <c r="D1237" s="8" t="str">
        <f>+VLOOKUP(C1237,Sector[[Id_sector]:[Codigo]],3,0)</f>
        <v>Demografía</v>
      </c>
      <c r="E1237" s="12">
        <f t="shared" si="148"/>
        <v>220207</v>
      </c>
      <c r="F1237" s="8" t="str">
        <f>+VLOOKUP(E1237,Productos[[Id_producto]:[Codigo]],3,0)</f>
        <v>Pueblos Indígenas</v>
      </c>
      <c r="G1237" s="13">
        <f t="shared" si="149"/>
        <v>220207020</v>
      </c>
      <c r="H1237" s="7">
        <v>20</v>
      </c>
      <c r="I1237" s="8" t="s">
        <v>1608</v>
      </c>
      <c r="J1237" s="37" t="str">
        <f>+Categorias[[#This Row],[Categoría]]&amp;"-"&amp;Categorias[[#This Row],[Id_categoría]]</f>
        <v>Si lee, no escribe-220207020</v>
      </c>
      <c r="K1237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37" s="9" t="str">
        <f t="shared" si="150"/>
        <v>220207020si_lee,_no_escribe</v>
      </c>
      <c r="M1237" s="39" t="str">
        <f t="shared" si="151"/>
        <v>INSERT INTO categoria VALUES (220207020,'Si lee, no escribe','Si lee, no escribe-220207020','Si lee, no escribe-220207020 | Prod: Indígenas-220207 | Sector: Demografía | Industria: SOCIEDAD - 22',220207);</v>
      </c>
    </row>
    <row r="1238" spans="1:13" ht="75.75" customHeight="1" x14ac:dyDescent="0.3">
      <c r="A1238" s="12">
        <f t="shared" si="146"/>
        <v>22</v>
      </c>
      <c r="B1238" s="8" t="str">
        <f>+VLOOKUP(A1238,Industria[],2,0)</f>
        <v>Sociedad</v>
      </c>
      <c r="C1238" s="12">
        <f t="shared" si="147"/>
        <v>2202</v>
      </c>
      <c r="D1238" s="8" t="str">
        <f>+VLOOKUP(C1238,Sector[[Id_sector]:[Codigo]],3,0)</f>
        <v>Demografía</v>
      </c>
      <c r="E1238" s="12">
        <f t="shared" si="148"/>
        <v>220207</v>
      </c>
      <c r="F1238" s="8" t="str">
        <f>+VLOOKUP(E1238,Productos[[Id_producto]:[Codigo]],3,0)</f>
        <v>Pueblos Indígenas</v>
      </c>
      <c r="G1238" s="13">
        <f t="shared" si="149"/>
        <v>220207021</v>
      </c>
      <c r="H1238" s="7">
        <v>21</v>
      </c>
      <c r="I1238" s="8" t="s">
        <v>256</v>
      </c>
      <c r="J1238" s="37" t="str">
        <f>+Categorias[[#This Row],[Categoría]]&amp;"-"&amp;Categorias[[#This Row],[Id_categoría]]</f>
        <v>Empleo-220207021</v>
      </c>
      <c r="K1238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38" s="9" t="str">
        <f t="shared" si="150"/>
        <v>220207021empleo</v>
      </c>
      <c r="M1238" s="39" t="str">
        <f t="shared" si="151"/>
        <v>INSERT INTO categoria VALUES (220207021,'Empleo','Empleo-220207021','Empleo-220207021 | Prod: Indígenas-220207 | Sector: Demografía | Industria: SOCIEDAD - 22',220207);</v>
      </c>
    </row>
    <row r="1239" spans="1:13" ht="30.6" x14ac:dyDescent="0.3">
      <c r="A1239" s="12">
        <f t="shared" si="146"/>
        <v>22</v>
      </c>
      <c r="B1239" s="8" t="str">
        <f>+VLOOKUP(A1239,Industria[],2,0)</f>
        <v>Sociedad</v>
      </c>
      <c r="C1239" s="12">
        <f t="shared" si="147"/>
        <v>2202</v>
      </c>
      <c r="D1239" s="8" t="str">
        <f>+VLOOKUP(C1239,Sector[[Id_sector]:[Codigo]],3,0)</f>
        <v>Demografía</v>
      </c>
      <c r="E1239" s="12">
        <f t="shared" si="148"/>
        <v>220207</v>
      </c>
      <c r="F1239" s="8" t="str">
        <f>+VLOOKUP(E1239,Productos[[Id_producto]:[Codigo]],3,0)</f>
        <v>Pueblos Indígenas</v>
      </c>
      <c r="G1239" s="13">
        <f t="shared" si="149"/>
        <v>220207022</v>
      </c>
      <c r="H1239" s="7">
        <v>22</v>
      </c>
      <c r="I1239" s="8" t="s">
        <v>1609</v>
      </c>
      <c r="J1239" s="37" t="str">
        <f>+Categorias[[#This Row],[Categoría]]&amp;"-"&amp;Categorias[[#This Row],[Id_categoría]]</f>
        <v>Ingreso Promedio-220207022</v>
      </c>
      <c r="K1239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39" s="9" t="str">
        <f t="shared" si="150"/>
        <v>220207022ingreso_promedio</v>
      </c>
      <c r="M1239" s="39" t="str">
        <f t="shared" si="151"/>
        <v>INSERT INTO categoria VALUES (220207022,'Ingreso Promedio','Ingreso Promedio-220207022','Ingreso Promedio-220207022 | Prod: Indígenas-220207 | Sector: Demografía | Industria: SOCIEDAD - 22',220207);</v>
      </c>
    </row>
    <row r="1240" spans="1:13" ht="30.6" x14ac:dyDescent="0.3">
      <c r="A1240" s="12">
        <f t="shared" si="146"/>
        <v>22</v>
      </c>
      <c r="B1240" s="8" t="str">
        <f>+VLOOKUP(A1240,Industria[],2,0)</f>
        <v>Sociedad</v>
      </c>
      <c r="C1240" s="12">
        <f t="shared" si="147"/>
        <v>2202</v>
      </c>
      <c r="D1240" s="8" t="str">
        <f>+VLOOKUP(C1240,Sector[[Id_sector]:[Codigo]],3,0)</f>
        <v>Demografía</v>
      </c>
      <c r="E1240" s="12">
        <f t="shared" si="148"/>
        <v>220208</v>
      </c>
      <c r="F1240" s="8" t="str">
        <f>+VLOOKUP(E1240,Productos[[Id_producto]:[Codigo]],3,0)</f>
        <v>Tipos de Población</v>
      </c>
      <c r="G1240" s="13">
        <f t="shared" si="149"/>
        <v>220208001</v>
      </c>
      <c r="H1240" s="7">
        <v>1</v>
      </c>
      <c r="I1240" s="8" t="s">
        <v>1610</v>
      </c>
      <c r="J1240" s="37" t="str">
        <f>+Categorias[[#This Row],[Categoría]]&amp;"-"&amp;Categorias[[#This Row],[Id_categoría]]</f>
        <v>Progresiva-220208001</v>
      </c>
      <c r="K1240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40" s="9" t="str">
        <f t="shared" si="150"/>
        <v>220208001progresiva</v>
      </c>
      <c r="M1240" s="39" t="str">
        <f t="shared" si="151"/>
        <v>INSERT INTO categoria VALUES (220208001,'Progresiva','Progresiva-220208001','Progresiva-220208001 | Prod: Población-220208 | Sector: Demografía | Industria: SOCIEDAD - 22',220208);</v>
      </c>
    </row>
    <row r="1241" spans="1:13" ht="30.6" x14ac:dyDescent="0.3">
      <c r="A1241" s="12">
        <f t="shared" si="146"/>
        <v>22</v>
      </c>
      <c r="B1241" s="8" t="str">
        <f>+VLOOKUP(A1241,Industria[],2,0)</f>
        <v>Sociedad</v>
      </c>
      <c r="C1241" s="12">
        <f t="shared" si="147"/>
        <v>2202</v>
      </c>
      <c r="D1241" s="8" t="str">
        <f>+VLOOKUP(C1241,Sector[[Id_sector]:[Codigo]],3,0)</f>
        <v>Demografía</v>
      </c>
      <c r="E1241" s="12">
        <f t="shared" si="148"/>
        <v>220208</v>
      </c>
      <c r="F1241" s="8" t="str">
        <f>+VLOOKUP(E1241,Productos[[Id_producto]:[Codigo]],3,0)</f>
        <v>Tipos de Población</v>
      </c>
      <c r="G1241" s="13">
        <f t="shared" si="149"/>
        <v>220208002</v>
      </c>
      <c r="H1241" s="7">
        <v>2</v>
      </c>
      <c r="I1241" s="8" t="s">
        <v>1611</v>
      </c>
      <c r="J1241" s="37" t="str">
        <f>+Categorias[[#This Row],[Categoría]]&amp;"-"&amp;Categorias[[#This Row],[Id_categoría]]</f>
        <v>Estacionaria-220208002</v>
      </c>
      <c r="K1241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41" s="9" t="str">
        <f t="shared" si="150"/>
        <v>220208002estacionaria</v>
      </c>
      <c r="M1241" s="39" t="str">
        <f t="shared" si="151"/>
        <v>INSERT INTO categoria VALUES (220208002,'Estacionaria','Estacionaria-220208002','Estacionaria-220208002 | Prod: Población-220208 | Sector: Demografía | Industria: SOCIEDAD - 22',220208);</v>
      </c>
    </row>
    <row r="1242" spans="1:13" ht="30.6" x14ac:dyDescent="0.3">
      <c r="A1242" s="12">
        <f t="shared" si="146"/>
        <v>22</v>
      </c>
      <c r="B1242" s="8" t="str">
        <f>+VLOOKUP(A1242,Industria[],2,0)</f>
        <v>Sociedad</v>
      </c>
      <c r="C1242" s="12">
        <f t="shared" si="147"/>
        <v>2202</v>
      </c>
      <c r="D1242" s="8" t="str">
        <f>+VLOOKUP(C1242,Sector[[Id_sector]:[Codigo]],3,0)</f>
        <v>Demografía</v>
      </c>
      <c r="E1242" s="12">
        <f t="shared" si="148"/>
        <v>220208</v>
      </c>
      <c r="F1242" s="8" t="str">
        <f>+VLOOKUP(E1242,Productos[[Id_producto]:[Codigo]],3,0)</f>
        <v>Tipos de Población</v>
      </c>
      <c r="G1242" s="13">
        <f t="shared" si="149"/>
        <v>220208003</v>
      </c>
      <c r="H1242" s="7">
        <v>3</v>
      </c>
      <c r="I1242" s="8" t="s">
        <v>1612</v>
      </c>
      <c r="J1242" s="37" t="str">
        <f>+Categorias[[#This Row],[Categoría]]&amp;"-"&amp;Categorias[[#This Row],[Id_categoría]]</f>
        <v>Regresiva-220208003</v>
      </c>
      <c r="K1242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42" s="9" t="str">
        <f t="shared" si="150"/>
        <v>220208003regresiva</v>
      </c>
      <c r="M1242" s="39" t="str">
        <f t="shared" si="151"/>
        <v>INSERT INTO categoria VALUES (220208003,'Regresiva','Regresiva-220208003','Regresiva-220208003 | Prod: Población-220208 | Sector: Demografía | Industria: SOCIEDAD - 22',220208);</v>
      </c>
    </row>
    <row r="1243" spans="1:13" ht="30.6" x14ac:dyDescent="0.3">
      <c r="A1243" s="12">
        <f t="shared" si="146"/>
        <v>22</v>
      </c>
      <c r="B1243" s="8" t="str">
        <f>+VLOOKUP(A1243,Industria[],2,0)</f>
        <v>Sociedad</v>
      </c>
      <c r="C1243" s="12">
        <f t="shared" si="147"/>
        <v>2202</v>
      </c>
      <c r="D1243" s="8" t="str">
        <f>+VLOOKUP(C1243,Sector[[Id_sector]:[Codigo]],3,0)</f>
        <v>Demografía</v>
      </c>
      <c r="E1243" s="12">
        <f t="shared" si="148"/>
        <v>220208</v>
      </c>
      <c r="F1243" s="8" t="str">
        <f>+VLOOKUP(E1243,Productos[[Id_producto]:[Codigo]],3,0)</f>
        <v>Tipos de Población</v>
      </c>
      <c r="G1243" s="13">
        <f t="shared" si="149"/>
        <v>220208004</v>
      </c>
      <c r="H1243" s="7">
        <v>4</v>
      </c>
      <c r="I1243" s="8" t="s">
        <v>1613</v>
      </c>
      <c r="J1243" s="37" t="str">
        <f>+Categorias[[#This Row],[Categoría]]&amp;"-"&amp;Categorias[[#This Row],[Id_categoría]]</f>
        <v>Estable-220208004</v>
      </c>
      <c r="K1243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43" s="9" t="str">
        <f t="shared" si="150"/>
        <v>220208004estable</v>
      </c>
      <c r="M1243" s="39" t="str">
        <f t="shared" si="151"/>
        <v>INSERT INTO categoria VALUES (220208004,'Estable','Estable-220208004','Estable-220208004 | Prod: Población-220208 | Sector: Demografía | Industria: SOCIEDAD - 22',220208);</v>
      </c>
    </row>
    <row r="1244" spans="1:13" ht="30.6" x14ac:dyDescent="0.3">
      <c r="A1244" s="12">
        <f t="shared" si="146"/>
        <v>22</v>
      </c>
      <c r="B1244" s="8" t="str">
        <f>+VLOOKUP(A1244,Industria[],2,0)</f>
        <v>Sociedad</v>
      </c>
      <c r="C1244" s="12">
        <f t="shared" si="147"/>
        <v>2202</v>
      </c>
      <c r="D1244" s="8" t="str">
        <f>+VLOOKUP(C1244,Sector[[Id_sector]:[Codigo]],3,0)</f>
        <v>Demografía</v>
      </c>
      <c r="E1244" s="12">
        <f t="shared" si="148"/>
        <v>220209</v>
      </c>
      <c r="F1244" s="8" t="str">
        <f>+VLOOKUP(E1244,Productos[[Id_producto]:[Codigo]],3,0)</f>
        <v>Grupos etario</v>
      </c>
      <c r="G1244" s="13">
        <f t="shared" si="149"/>
        <v>220209001</v>
      </c>
      <c r="H1244" s="7">
        <v>1</v>
      </c>
      <c r="I1244" s="8" t="s">
        <v>1614</v>
      </c>
      <c r="J1244" s="37" t="str">
        <f>+Categorias[[#This Row],[Categoría]]&amp;"-"&amp;Categorias[[#This Row],[Id_categoría]]</f>
        <v>Lactantes-220209001</v>
      </c>
      <c r="K1244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44" s="9" t="str">
        <f t="shared" si="150"/>
        <v>220209001lactantes</v>
      </c>
      <c r="M1244" s="39" t="str">
        <f t="shared" si="151"/>
        <v>INSERT INTO categoria VALUES (220209001,'Lactantes','Lactantes-220209001','Lactantes-220209001 | Prod: Edad-220209 | Sector: Demografía | Industria: SOCIEDAD - 22',220209);</v>
      </c>
    </row>
    <row r="1245" spans="1:13" ht="30.6" x14ac:dyDescent="0.3">
      <c r="A1245" s="12">
        <f t="shared" si="146"/>
        <v>22</v>
      </c>
      <c r="B1245" s="8" t="str">
        <f>+VLOOKUP(A1245,Industria[],2,0)</f>
        <v>Sociedad</v>
      </c>
      <c r="C1245" s="12">
        <f t="shared" si="147"/>
        <v>2202</v>
      </c>
      <c r="D1245" s="8" t="str">
        <f>+VLOOKUP(C1245,Sector[[Id_sector]:[Codigo]],3,0)</f>
        <v>Demografía</v>
      </c>
      <c r="E1245" s="12">
        <f t="shared" si="148"/>
        <v>220209</v>
      </c>
      <c r="F1245" s="8" t="str">
        <f>+VLOOKUP(E1245,Productos[[Id_producto]:[Codigo]],3,0)</f>
        <v>Grupos etario</v>
      </c>
      <c r="G1245" s="13">
        <f t="shared" si="149"/>
        <v>220209002</v>
      </c>
      <c r="H1245" s="7">
        <v>2</v>
      </c>
      <c r="I1245" s="8" t="s">
        <v>1615</v>
      </c>
      <c r="J1245" s="37" t="str">
        <f>+Categorias[[#This Row],[Categoría]]&amp;"-"&amp;Categorias[[#This Row],[Id_categoría]]</f>
        <v>Infantes-220209002</v>
      </c>
      <c r="K1245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45" s="9" t="str">
        <f t="shared" si="150"/>
        <v>220209002infantes</v>
      </c>
      <c r="M1245" s="39" t="str">
        <f t="shared" si="151"/>
        <v>INSERT INTO categoria VALUES (220209002,'Infantes','Infantes-220209002','Infantes-220209002 | Prod: Edad-220209 | Sector: Demografía | Industria: SOCIEDAD - 22',220209);</v>
      </c>
    </row>
    <row r="1246" spans="1:13" ht="30.6" x14ac:dyDescent="0.3">
      <c r="A1246" s="12">
        <f t="shared" si="146"/>
        <v>22</v>
      </c>
      <c r="B1246" s="8" t="str">
        <f>+VLOOKUP(A1246,Industria[],2,0)</f>
        <v>Sociedad</v>
      </c>
      <c r="C1246" s="12">
        <f t="shared" si="147"/>
        <v>2202</v>
      </c>
      <c r="D1246" s="8" t="str">
        <f>+VLOOKUP(C1246,Sector[[Id_sector]:[Codigo]],3,0)</f>
        <v>Demografía</v>
      </c>
      <c r="E1246" s="12">
        <f t="shared" si="148"/>
        <v>220209</v>
      </c>
      <c r="F1246" s="8" t="str">
        <f>+VLOOKUP(E1246,Productos[[Id_producto]:[Codigo]],3,0)</f>
        <v>Grupos etario</v>
      </c>
      <c r="G1246" s="13">
        <f t="shared" si="149"/>
        <v>220209003</v>
      </c>
      <c r="H1246" s="7">
        <v>3</v>
      </c>
      <c r="I1246" s="8" t="s">
        <v>1616</v>
      </c>
      <c r="J1246" s="37" t="str">
        <f>+Categorias[[#This Row],[Categoría]]&amp;"-"&amp;Categorias[[#This Row],[Id_categoría]]</f>
        <v>PreAdolescentes-220209003</v>
      </c>
      <c r="K1246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46" s="9" t="str">
        <f t="shared" si="150"/>
        <v>220209003preadolescentes</v>
      </c>
      <c r="M1246" s="39" t="str">
        <f t="shared" si="151"/>
        <v>INSERT INTO categoria VALUES (220209003,'PreAdolescentes','PreAdolescentes-220209003','PreAdolescentes-220209003 | Prod: Edad-220209 | Sector: Demografía | Industria: SOCIEDAD - 22',220209);</v>
      </c>
    </row>
    <row r="1247" spans="1:13" ht="30.6" x14ac:dyDescent="0.3">
      <c r="A1247" s="12">
        <f t="shared" si="146"/>
        <v>22</v>
      </c>
      <c r="B1247" s="8" t="str">
        <f>+VLOOKUP(A1247,Industria[],2,0)</f>
        <v>Sociedad</v>
      </c>
      <c r="C1247" s="12">
        <f t="shared" si="147"/>
        <v>2202</v>
      </c>
      <c r="D1247" s="8" t="str">
        <f>+VLOOKUP(C1247,Sector[[Id_sector]:[Codigo]],3,0)</f>
        <v>Demografía</v>
      </c>
      <c r="E1247" s="12">
        <f t="shared" si="148"/>
        <v>220209</v>
      </c>
      <c r="F1247" s="8" t="str">
        <f>+VLOOKUP(E1247,Productos[[Id_producto]:[Codigo]],3,0)</f>
        <v>Grupos etario</v>
      </c>
      <c r="G1247" s="13">
        <f t="shared" si="149"/>
        <v>220209004</v>
      </c>
      <c r="H1247" s="7">
        <v>4</v>
      </c>
      <c r="I1247" s="8" t="s">
        <v>1617</v>
      </c>
      <c r="J1247" s="37" t="str">
        <f>+Categorias[[#This Row],[Categoría]]&amp;"-"&amp;Categorias[[#This Row],[Id_categoría]]</f>
        <v>Adolescentes-220209004</v>
      </c>
      <c r="K1247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47" s="9" t="str">
        <f t="shared" si="150"/>
        <v>220209004adolescentes</v>
      </c>
      <c r="M1247" s="39" t="str">
        <f t="shared" si="151"/>
        <v>INSERT INTO categoria VALUES (220209004,'Adolescentes','Adolescentes-220209004','Adolescentes-220209004 | Prod: Edad-220209 | Sector: Demografía | Industria: SOCIEDAD - 22',220209);</v>
      </c>
    </row>
    <row r="1248" spans="1:13" ht="30.6" x14ac:dyDescent="0.3">
      <c r="A1248" s="12">
        <f t="shared" si="146"/>
        <v>22</v>
      </c>
      <c r="B1248" s="8" t="str">
        <f>+VLOOKUP(A1248,Industria[],2,0)</f>
        <v>Sociedad</v>
      </c>
      <c r="C1248" s="12">
        <f t="shared" si="147"/>
        <v>2202</v>
      </c>
      <c r="D1248" s="8" t="str">
        <f>+VLOOKUP(C1248,Sector[[Id_sector]:[Codigo]],3,0)</f>
        <v>Demografía</v>
      </c>
      <c r="E1248" s="12">
        <f t="shared" si="148"/>
        <v>220209</v>
      </c>
      <c r="F1248" s="8" t="str">
        <f>+VLOOKUP(E1248,Productos[[Id_producto]:[Codigo]],3,0)</f>
        <v>Grupos etario</v>
      </c>
      <c r="G1248" s="13">
        <f t="shared" si="149"/>
        <v>220209005</v>
      </c>
      <c r="H1248" s="7">
        <v>5</v>
      </c>
      <c r="I1248" s="8" t="s">
        <v>1618</v>
      </c>
      <c r="J1248" s="37" t="str">
        <f>+Categorias[[#This Row],[Categoría]]&amp;"-"&amp;Categorias[[#This Row],[Id_categoría]]</f>
        <v>Adultos Jóvenes-220209005</v>
      </c>
      <c r="K1248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48" s="9" t="str">
        <f t="shared" si="150"/>
        <v>220209005adultos_jovenes</v>
      </c>
      <c r="M1248" s="39" t="str">
        <f t="shared" si="151"/>
        <v>INSERT INTO categoria VALUES (220209005,'Adultos Jóvenes','Adultos Jóvenes-220209005','Adultos Jóvenes-220209005 | Prod: Edad-220209 | Sector: Demografía | Industria: SOCIEDAD - 22',220209);</v>
      </c>
    </row>
    <row r="1249" spans="1:13" ht="30.6" x14ac:dyDescent="0.3">
      <c r="A1249" s="12">
        <f t="shared" si="146"/>
        <v>22</v>
      </c>
      <c r="B1249" s="8" t="str">
        <f>+VLOOKUP(A1249,Industria[],2,0)</f>
        <v>Sociedad</v>
      </c>
      <c r="C1249" s="12">
        <f t="shared" si="147"/>
        <v>2202</v>
      </c>
      <c r="D1249" s="8" t="str">
        <f>+VLOOKUP(C1249,Sector[[Id_sector]:[Codigo]],3,0)</f>
        <v>Demografía</v>
      </c>
      <c r="E1249" s="12">
        <f t="shared" si="148"/>
        <v>220209</v>
      </c>
      <c r="F1249" s="8" t="str">
        <f>+VLOOKUP(E1249,Productos[[Id_producto]:[Codigo]],3,0)</f>
        <v>Grupos etario</v>
      </c>
      <c r="G1249" s="13">
        <f t="shared" si="149"/>
        <v>220209006</v>
      </c>
      <c r="H1249" s="7">
        <v>6</v>
      </c>
      <c r="I1249" s="8" t="s">
        <v>1619</v>
      </c>
      <c r="J1249" s="37" t="str">
        <f>+Categorias[[#This Row],[Categoría]]&amp;"-"&amp;Categorias[[#This Row],[Id_categoría]]</f>
        <v>Adultos-220209006</v>
      </c>
      <c r="K1249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49" s="9" t="str">
        <f t="shared" si="150"/>
        <v>220209006adultos</v>
      </c>
      <c r="M1249" s="39" t="str">
        <f t="shared" si="151"/>
        <v>INSERT INTO categoria VALUES (220209006,'Adultos','Adultos-220209006','Adultos-220209006 | Prod: Edad-220209 | Sector: Demografía | Industria: SOCIEDAD - 22',220209);</v>
      </c>
    </row>
    <row r="1250" spans="1:13" ht="30.6" x14ac:dyDescent="0.3">
      <c r="A1250" s="12">
        <f t="shared" si="146"/>
        <v>22</v>
      </c>
      <c r="B1250" s="8" t="str">
        <f>+VLOOKUP(A1250,Industria[],2,0)</f>
        <v>Sociedad</v>
      </c>
      <c r="C1250" s="12">
        <f t="shared" si="147"/>
        <v>2202</v>
      </c>
      <c r="D1250" s="8" t="str">
        <f>+VLOOKUP(C1250,Sector[[Id_sector]:[Codigo]],3,0)</f>
        <v>Demografía</v>
      </c>
      <c r="E1250" s="12">
        <f t="shared" si="148"/>
        <v>220209</v>
      </c>
      <c r="F1250" s="8" t="str">
        <f>+VLOOKUP(E1250,Productos[[Id_producto]:[Codigo]],3,0)</f>
        <v>Grupos etario</v>
      </c>
      <c r="G1250" s="13">
        <f t="shared" si="149"/>
        <v>220209007</v>
      </c>
      <c r="H1250" s="7">
        <v>7</v>
      </c>
      <c r="I1250" s="8" t="s">
        <v>1620</v>
      </c>
      <c r="J1250" s="37" t="str">
        <f>+Categorias[[#This Row],[Categoría]]&amp;"-"&amp;Categorias[[#This Row],[Id_categoría]]</f>
        <v>Adultos mayores-220209007</v>
      </c>
      <c r="K1250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50" s="9" t="str">
        <f t="shared" si="150"/>
        <v>220209007adultos_mayores</v>
      </c>
      <c r="M1250" s="39" t="str">
        <f t="shared" si="151"/>
        <v>INSERT INTO categoria VALUES (220209007,'Adultos mayores','Adultos mayores-220209007','Adultos mayores-220209007 | Prod: Edad-220209 | Sector: Demografía | Industria: SOCIEDAD - 22',220209);</v>
      </c>
    </row>
    <row r="1251" spans="1:13" ht="30.6" x14ac:dyDescent="0.3">
      <c r="A1251" s="12">
        <f t="shared" si="146"/>
        <v>22</v>
      </c>
      <c r="B1251" s="8" t="str">
        <f>+VLOOKUP(A1251,Industria[],2,0)</f>
        <v>Sociedad</v>
      </c>
      <c r="C1251" s="12">
        <f t="shared" si="147"/>
        <v>2202</v>
      </c>
      <c r="D1251" s="8" t="str">
        <f>+VLOOKUP(C1251,Sector[[Id_sector]:[Codigo]],3,0)</f>
        <v>Demografía</v>
      </c>
      <c r="E1251" s="12">
        <f t="shared" si="148"/>
        <v>220210</v>
      </c>
      <c r="F1251" s="8" t="str">
        <f>+VLOOKUP(E1251,Productos[[Id_producto]:[Codigo]],3,0)</f>
        <v>Alfabetización</v>
      </c>
      <c r="G1251" s="13">
        <f t="shared" si="149"/>
        <v>220210001</v>
      </c>
      <c r="H1251" s="7">
        <v>1</v>
      </c>
      <c r="I1251" s="8" t="s">
        <v>1605</v>
      </c>
      <c r="J1251" s="37" t="str">
        <f>+Categorias[[#This Row],[Categoría]]&amp;"-"&amp;Categorias[[#This Row],[Id_categoría]]</f>
        <v>No lee, no escribe-220210001</v>
      </c>
      <c r="K1251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51" s="9" t="str">
        <f t="shared" si="150"/>
        <v>220210001no_lee,_no_escribe</v>
      </c>
      <c r="M1251" s="39" t="str">
        <f t="shared" si="151"/>
        <v>INSERT INTO categoria VALUES (220210001,'No lee, no escribe','No lee, no escribe-220210001','No lee, no escribe-220210001 | Prod: Alfabetismo-220210 | Sector: Demografía | Industria: SOCIEDAD - 22',220210);</v>
      </c>
    </row>
    <row r="1252" spans="1:13" ht="30.6" x14ac:dyDescent="0.3">
      <c r="A1252" s="12">
        <f t="shared" si="146"/>
        <v>22</v>
      </c>
      <c r="B1252" s="8" t="str">
        <f>+VLOOKUP(A1252,Industria[],2,0)</f>
        <v>Sociedad</v>
      </c>
      <c r="C1252" s="12">
        <f t="shared" si="147"/>
        <v>2202</v>
      </c>
      <c r="D1252" s="8" t="str">
        <f>+VLOOKUP(C1252,Sector[[Id_sector]:[Codigo]],3,0)</f>
        <v>Demografía</v>
      </c>
      <c r="E1252" s="12">
        <f t="shared" si="148"/>
        <v>220210</v>
      </c>
      <c r="F1252" s="8" t="str">
        <f>+VLOOKUP(E1252,Productos[[Id_producto]:[Codigo]],3,0)</f>
        <v>Alfabetización</v>
      </c>
      <c r="G1252" s="13">
        <f t="shared" si="149"/>
        <v>220210002</v>
      </c>
      <c r="H1252" s="7">
        <v>2</v>
      </c>
      <c r="I1252" s="8" t="s">
        <v>1606</v>
      </c>
      <c r="J1252" s="37" t="str">
        <f>+Categorias[[#This Row],[Categoría]]&amp;"-"&amp;Categorias[[#This Row],[Id_categoría]]</f>
        <v>Si lee, si escribe-220210002</v>
      </c>
      <c r="K1252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52" s="9" t="str">
        <f t="shared" si="150"/>
        <v>220210002si_lee,_si_escribe</v>
      </c>
      <c r="M1252" s="39" t="str">
        <f t="shared" si="151"/>
        <v>INSERT INTO categoria VALUES (220210002,'Si lee, si escribe','Si lee, si escribe-220210002','Si lee, si escribe-220210002 | Prod: Alfabetismo-220210 | Sector: Demografía | Industria: SOCIEDAD - 22',220210);</v>
      </c>
    </row>
    <row r="1253" spans="1:13" ht="30.6" x14ac:dyDescent="0.3">
      <c r="A1253" s="12">
        <f t="shared" si="146"/>
        <v>22</v>
      </c>
      <c r="B1253" s="8" t="str">
        <f>+VLOOKUP(A1253,Industria[],2,0)</f>
        <v>Sociedad</v>
      </c>
      <c r="C1253" s="12">
        <f t="shared" si="147"/>
        <v>2202</v>
      </c>
      <c r="D1253" s="8" t="str">
        <f>+VLOOKUP(C1253,Sector[[Id_sector]:[Codigo]],3,0)</f>
        <v>Demografía</v>
      </c>
      <c r="E1253" s="12">
        <f t="shared" si="148"/>
        <v>220210</v>
      </c>
      <c r="F1253" s="8" t="str">
        <f>+VLOOKUP(E1253,Productos[[Id_producto]:[Codigo]],3,0)</f>
        <v>Alfabetización</v>
      </c>
      <c r="G1253" s="13">
        <f t="shared" si="149"/>
        <v>220210003</v>
      </c>
      <c r="H1253" s="7">
        <v>3</v>
      </c>
      <c r="I1253" s="8" t="s">
        <v>1607</v>
      </c>
      <c r="J1253" s="37" t="str">
        <f>+Categorias[[#This Row],[Categoría]]&amp;"-"&amp;Categorias[[#This Row],[Id_categoría]]</f>
        <v>No lee, si escribe-220210003</v>
      </c>
      <c r="K1253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53" s="9" t="str">
        <f t="shared" si="150"/>
        <v>220210003no_lee,_si_escribe</v>
      </c>
      <c r="M1253" s="39" t="str">
        <f t="shared" si="151"/>
        <v>INSERT INTO categoria VALUES (220210003,'No lee, si escribe','No lee, si escribe-220210003','No lee, si escribe-220210003 | Prod: Alfabetismo-220210 | Sector: Demografía | Industria: SOCIEDAD - 22',220210);</v>
      </c>
    </row>
    <row r="1254" spans="1:13" ht="30.6" x14ac:dyDescent="0.3">
      <c r="A1254" s="12">
        <f t="shared" si="146"/>
        <v>22</v>
      </c>
      <c r="B1254" s="8" t="str">
        <f>+VLOOKUP(A1254,Industria[],2,0)</f>
        <v>Sociedad</v>
      </c>
      <c r="C1254" s="12">
        <f t="shared" si="147"/>
        <v>2202</v>
      </c>
      <c r="D1254" s="8" t="str">
        <f>+VLOOKUP(C1254,Sector[[Id_sector]:[Codigo]],3,0)</f>
        <v>Demografía</v>
      </c>
      <c r="E1254" s="12">
        <f t="shared" si="148"/>
        <v>220210</v>
      </c>
      <c r="F1254" s="8" t="str">
        <f>+VLOOKUP(E1254,Productos[[Id_producto]:[Codigo]],3,0)</f>
        <v>Alfabetización</v>
      </c>
      <c r="G1254" s="13">
        <f t="shared" si="149"/>
        <v>220210004</v>
      </c>
      <c r="H1254" s="7">
        <v>4</v>
      </c>
      <c r="I1254" s="8" t="s">
        <v>1608</v>
      </c>
      <c r="J1254" s="37" t="str">
        <f>+Categorias[[#This Row],[Categoría]]&amp;"-"&amp;Categorias[[#This Row],[Id_categoría]]</f>
        <v>Si lee, no escribe-220210004</v>
      </c>
      <c r="K1254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54" s="9" t="str">
        <f t="shared" si="150"/>
        <v>220210004si_lee,_no_escribe</v>
      </c>
      <c r="M1254" s="39" t="str">
        <f t="shared" si="151"/>
        <v>INSERT INTO categoria VALUES (220210004,'Si lee, no escribe','Si lee, no escribe-220210004','Si lee, no escribe-220210004 | Prod: Alfabetismo-220210 | Sector: Demografía | Industria: SOCIEDAD - 22',220210);</v>
      </c>
    </row>
    <row r="1255" spans="1:13" ht="30.6" x14ac:dyDescent="0.3">
      <c r="A1255" s="12">
        <f t="shared" si="146"/>
        <v>22</v>
      </c>
      <c r="B1255" s="8" t="str">
        <f>+VLOOKUP(A1255,Industria[],2,0)</f>
        <v>Sociedad</v>
      </c>
      <c r="C1255" s="12">
        <v>2203</v>
      </c>
      <c r="D1255" s="8" t="str">
        <f>+VLOOKUP(C1255,Sector[[Id_sector]:[Codigo]],3,0)</f>
        <v>Economía</v>
      </c>
      <c r="E1255" s="12">
        <v>220301</v>
      </c>
      <c r="F1255" s="8" t="str">
        <f>+VLOOKUP(E1255,Productos[[Id_producto]:[Codigo]],3,0)</f>
        <v>Empleo</v>
      </c>
      <c r="G1255" s="13">
        <f t="shared" si="149"/>
        <v>220301001</v>
      </c>
      <c r="H1255" s="7">
        <v>1</v>
      </c>
      <c r="I1255" s="8" t="s">
        <v>1621</v>
      </c>
      <c r="J1255" s="37" t="str">
        <f>+Categorias[[#This Row],[Categoría]]&amp;"-"&amp;Categorias[[#This Row],[Id_categoría]]</f>
        <v>Empleado-220301001</v>
      </c>
      <c r="K1255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55" s="9" t="str">
        <f t="shared" si="150"/>
        <v>220301001empleado</v>
      </c>
      <c r="M1255" s="39" t="str">
        <f t="shared" si="151"/>
        <v>INSERT INTO categoria VALUES (220301001,'Empleado','Empleado-220301001','Empleado-220301001 | Prod: Empleo-220301 | Sector: Economía | Industria: SOCIEDAD - 22',220301);</v>
      </c>
    </row>
    <row r="1256" spans="1:13" ht="30.6" x14ac:dyDescent="0.3">
      <c r="A1256" s="12">
        <f t="shared" si="146"/>
        <v>22</v>
      </c>
      <c r="B1256" s="8" t="str">
        <f>+VLOOKUP(A1256,Industria[],2,0)</f>
        <v>Sociedad</v>
      </c>
      <c r="C1256" s="12">
        <f t="shared" si="147"/>
        <v>2203</v>
      </c>
      <c r="D1256" s="8" t="str">
        <f>+VLOOKUP(C1256,Sector[[Id_sector]:[Codigo]],3,0)</f>
        <v>Economía</v>
      </c>
      <c r="E1256" s="12">
        <f t="shared" si="148"/>
        <v>220301</v>
      </c>
      <c r="F1256" s="8" t="str">
        <f>+VLOOKUP(E1256,Productos[[Id_producto]:[Codigo]],3,0)</f>
        <v>Empleo</v>
      </c>
      <c r="G1256" s="13">
        <f t="shared" si="149"/>
        <v>220301002</v>
      </c>
      <c r="H1256" s="7">
        <v>2</v>
      </c>
      <c r="I1256" s="8" t="s">
        <v>1622</v>
      </c>
      <c r="J1256" s="37" t="str">
        <f>+Categorias[[#This Row],[Categoría]]&amp;"-"&amp;Categorias[[#This Row],[Id_categoría]]</f>
        <v>Desempleado-220301002</v>
      </c>
      <c r="K1256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56" s="9" t="str">
        <f t="shared" si="150"/>
        <v>220301002desempleado</v>
      </c>
      <c r="M1256" s="39" t="str">
        <f t="shared" si="151"/>
        <v>INSERT INTO categoria VALUES (220301002,'Desempleado','Desempleado-220301002','Desempleado-220301002 | Prod: Empleo-220301 | Sector: Economía | Industria: SOCIEDAD - 22',220301);</v>
      </c>
    </row>
    <row r="1257" spans="1:13" ht="30.6" x14ac:dyDescent="0.3">
      <c r="A1257" s="12">
        <f t="shared" si="146"/>
        <v>22</v>
      </c>
      <c r="B1257" s="8" t="str">
        <f>+VLOOKUP(A1257,Industria[],2,0)</f>
        <v>Sociedad</v>
      </c>
      <c r="C1257" s="12">
        <f t="shared" si="147"/>
        <v>2203</v>
      </c>
      <c r="D1257" s="8" t="str">
        <f>+VLOOKUP(C1257,Sector[[Id_sector]:[Codigo]],3,0)</f>
        <v>Economía</v>
      </c>
      <c r="E1257" s="12">
        <f t="shared" si="148"/>
        <v>220301</v>
      </c>
      <c r="F1257" s="8" t="str">
        <f>+VLOOKUP(E1257,Productos[[Id_producto]:[Codigo]],3,0)</f>
        <v>Empleo</v>
      </c>
      <c r="G1257" s="13">
        <f t="shared" si="149"/>
        <v>220301003</v>
      </c>
      <c r="H1257" s="7">
        <v>3</v>
      </c>
      <c r="I1257" s="8" t="s">
        <v>1623</v>
      </c>
      <c r="J1257" s="37" t="str">
        <f>+Categorias[[#This Row],[Categoría]]&amp;"-"&amp;Categorias[[#This Row],[Id_categoría]]</f>
        <v>Ocupado -220301003</v>
      </c>
      <c r="K1257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57" s="9" t="str">
        <f t="shared" si="150"/>
        <v>220301003ocupado_</v>
      </c>
      <c r="M1257" s="39" t="str">
        <f t="shared" si="151"/>
        <v>INSERT INTO categoria VALUES (220301003,'Ocupado ','Ocupado -220301003','Ocupado -220301003 | Prod: Empleo-220301 | Sector: Economía | Industria: SOCIEDAD - 22',220301);</v>
      </c>
    </row>
    <row r="1258" spans="1:13" ht="30.6" x14ac:dyDescent="0.3">
      <c r="A1258" s="12">
        <f t="shared" si="146"/>
        <v>22</v>
      </c>
      <c r="B1258" s="8" t="str">
        <f>+VLOOKUP(A1258,Industria[],2,0)</f>
        <v>Sociedad</v>
      </c>
      <c r="C1258" s="12">
        <f t="shared" si="147"/>
        <v>2203</v>
      </c>
      <c r="D1258" s="8" t="str">
        <f>+VLOOKUP(C1258,Sector[[Id_sector]:[Codigo]],3,0)</f>
        <v>Economía</v>
      </c>
      <c r="E1258" s="12">
        <f t="shared" si="148"/>
        <v>220301</v>
      </c>
      <c r="F1258" s="8" t="str">
        <f>+VLOOKUP(E1258,Productos[[Id_producto]:[Codigo]],3,0)</f>
        <v>Empleo</v>
      </c>
      <c r="G1258" s="13">
        <f t="shared" si="149"/>
        <v>220301004</v>
      </c>
      <c r="H1258" s="7">
        <v>4</v>
      </c>
      <c r="I1258" s="8" t="s">
        <v>1624</v>
      </c>
      <c r="J1258" s="37" t="str">
        <f>+Categorias[[#This Row],[Categoría]]&amp;"-"&amp;Categorias[[#This Row],[Id_categoría]]</f>
        <v>Desocupado-220301004</v>
      </c>
      <c r="K1258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58" s="9" t="str">
        <f t="shared" si="150"/>
        <v>220301004desocupado</v>
      </c>
      <c r="M1258" s="39" t="str">
        <f t="shared" si="151"/>
        <v>INSERT INTO categoria VALUES (220301004,'Desocupado','Desocupado-220301004','Desocupado-220301004 | Prod: Empleo-220301 | Sector: Economía | Industria: SOCIEDAD - 22',220301);</v>
      </c>
    </row>
    <row r="1259" spans="1:13" ht="30.6" x14ac:dyDescent="0.3">
      <c r="A1259" s="12">
        <f t="shared" si="146"/>
        <v>22</v>
      </c>
      <c r="B1259" s="8" t="str">
        <f>+VLOOKUP(A1259,Industria[],2,0)</f>
        <v>Sociedad</v>
      </c>
      <c r="C1259" s="12">
        <f t="shared" si="147"/>
        <v>2203</v>
      </c>
      <c r="D1259" s="8" t="str">
        <f>+VLOOKUP(C1259,Sector[[Id_sector]:[Codigo]],3,0)</f>
        <v>Economía</v>
      </c>
      <c r="E1259" s="12">
        <f t="shared" si="148"/>
        <v>220301</v>
      </c>
      <c r="F1259" s="8" t="str">
        <f>+VLOOKUP(E1259,Productos[[Id_producto]:[Codigo]],3,0)</f>
        <v>Empleo</v>
      </c>
      <c r="G1259" s="13">
        <f t="shared" si="149"/>
        <v>220301005</v>
      </c>
      <c r="H1259" s="7">
        <v>5</v>
      </c>
      <c r="I1259" s="8" t="s">
        <v>1625</v>
      </c>
      <c r="J1259" s="37" t="str">
        <f>+Categorias[[#This Row],[Categoría]]&amp;"-"&amp;Categorias[[#This Row],[Id_categoría]]</f>
        <v>Inactivo-220301005</v>
      </c>
      <c r="K1259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59" s="9" t="str">
        <f t="shared" si="150"/>
        <v>220301005inactivo</v>
      </c>
      <c r="M1259" s="39" t="str">
        <f t="shared" si="151"/>
        <v>INSERT INTO categoria VALUES (220301005,'Inactivo','Inactivo-220301005','Inactivo-220301005 | Prod: Empleo-220301 | Sector: Economía | Industria: SOCIEDAD - 22',220301);</v>
      </c>
    </row>
    <row r="1260" spans="1:13" ht="30.6" x14ac:dyDescent="0.3">
      <c r="A1260" s="12">
        <f t="shared" si="146"/>
        <v>22</v>
      </c>
      <c r="B1260" s="8" t="str">
        <f>+VLOOKUP(A1260,Industria[],2,0)</f>
        <v>Sociedad</v>
      </c>
      <c r="C1260" s="12">
        <f t="shared" si="147"/>
        <v>2203</v>
      </c>
      <c r="D1260" s="8" t="str">
        <f>+VLOOKUP(C1260,Sector[[Id_sector]:[Codigo]],3,0)</f>
        <v>Economía</v>
      </c>
      <c r="E1260" s="12">
        <f t="shared" si="148"/>
        <v>220301</v>
      </c>
      <c r="F1260" s="8" t="str">
        <f>+VLOOKUP(E1260,Productos[[Id_producto]:[Codigo]],3,0)</f>
        <v>Empleo</v>
      </c>
      <c r="G1260" s="13">
        <f t="shared" si="149"/>
        <v>220301006</v>
      </c>
      <c r="H1260" s="7">
        <v>6</v>
      </c>
      <c r="I1260" s="8" t="s">
        <v>1626</v>
      </c>
      <c r="J1260" s="37" t="str">
        <f>+Categorias[[#This Row],[Categoría]]&amp;"-"&amp;Categorias[[#This Row],[Id_categoría]]</f>
        <v>Empleadores-220301006</v>
      </c>
      <c r="K1260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60" s="9" t="str">
        <f t="shared" si="150"/>
        <v>220301006empleadores</v>
      </c>
      <c r="M1260" s="39" t="str">
        <f t="shared" si="151"/>
        <v>INSERT INTO categoria VALUES (220301006,'Empleadores','Empleadores-220301006','Empleadores-220301006 | Prod: Empleo-220301 | Sector: Economía | Industria: SOCIEDAD - 22',220301);</v>
      </c>
    </row>
    <row r="1261" spans="1:13" ht="40.799999999999997" x14ac:dyDescent="0.3">
      <c r="A1261" s="12">
        <f t="shared" si="146"/>
        <v>22</v>
      </c>
      <c r="B1261" s="8" t="str">
        <f>+VLOOKUP(A1261,Industria[],2,0)</f>
        <v>Sociedad</v>
      </c>
      <c r="C1261" s="12">
        <f t="shared" si="147"/>
        <v>2203</v>
      </c>
      <c r="D1261" s="8" t="str">
        <f>+VLOOKUP(C1261,Sector[[Id_sector]:[Codigo]],3,0)</f>
        <v>Economía</v>
      </c>
      <c r="E1261" s="12">
        <f t="shared" si="148"/>
        <v>220301</v>
      </c>
      <c r="F1261" s="8" t="str">
        <f>+VLOOKUP(E1261,Productos[[Id_producto]:[Codigo]],3,0)</f>
        <v>Empleo</v>
      </c>
      <c r="G1261" s="13">
        <f t="shared" si="149"/>
        <v>220301007</v>
      </c>
      <c r="H1261" s="7">
        <v>7</v>
      </c>
      <c r="I1261" s="8" t="s">
        <v>1627</v>
      </c>
      <c r="J1261" s="37" t="str">
        <f>+Categorias[[#This Row],[Categoría]]&amp;"-"&amp;Categorias[[#This Row],[Id_categoría]]</f>
        <v>Emprendimientos-220301007</v>
      </c>
      <c r="K1261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61" s="9" t="str">
        <f t="shared" si="150"/>
        <v>220301007emprendimientos</v>
      </c>
      <c r="M1261" s="39" t="str">
        <f t="shared" si="151"/>
        <v>INSERT INTO categoria VALUES (220301007,'Emprendimientos','Emprendimientos-220301007','Emprendimientos-220301007 | Prod: Empleo-220301 | Sector: Economía | Industria: SOCIEDAD - 22',220301);</v>
      </c>
    </row>
    <row r="1262" spans="1:13" ht="40.799999999999997" x14ac:dyDescent="0.3">
      <c r="A1262" s="12">
        <f t="shared" si="146"/>
        <v>22</v>
      </c>
      <c r="B1262" s="8" t="str">
        <f>+VLOOKUP(A1262,Industria[],2,0)</f>
        <v>Sociedad</v>
      </c>
      <c r="C1262" s="12">
        <f t="shared" si="147"/>
        <v>2203</v>
      </c>
      <c r="D1262" s="8" t="str">
        <f>+VLOOKUP(C1262,Sector[[Id_sector]:[Codigo]],3,0)</f>
        <v>Economía</v>
      </c>
      <c r="E1262" s="12">
        <f t="shared" si="148"/>
        <v>220301</v>
      </c>
      <c r="F1262" s="8" t="str">
        <f>+VLOOKUP(E1262,Productos[[Id_producto]:[Codigo]],3,0)</f>
        <v>Empleo</v>
      </c>
      <c r="G1262" s="13">
        <f t="shared" si="149"/>
        <v>220301008</v>
      </c>
      <c r="H1262" s="7">
        <v>8</v>
      </c>
      <c r="I1262" s="8" t="s">
        <v>1628</v>
      </c>
      <c r="J1262" s="37" t="str">
        <f>+Categorias[[#This Row],[Categoría]]&amp;"-"&amp;Categorias[[#This Row],[Id_categoría]]</f>
        <v>Microemprendimiento-220301008</v>
      </c>
      <c r="K1262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62" s="9" t="str">
        <f t="shared" si="150"/>
        <v>220301008microemprendimiento</v>
      </c>
      <c r="M1262" s="39" t="str">
        <f t="shared" si="151"/>
        <v>INSERT INTO categoria VALUES (220301008,'Microemprendimiento','Microemprendimiento-220301008','Microemprendimiento-220301008 | Prod: Empleo-220301 | Sector: Economía | Industria: SOCIEDAD - 22',220301);</v>
      </c>
    </row>
    <row r="1263" spans="1:13" ht="40.799999999999997" x14ac:dyDescent="0.3">
      <c r="A1263" s="12">
        <f t="shared" si="146"/>
        <v>22</v>
      </c>
      <c r="B1263" s="8" t="str">
        <f>+VLOOKUP(A1263,Industria[],2,0)</f>
        <v>Sociedad</v>
      </c>
      <c r="C1263" s="12">
        <f t="shared" si="147"/>
        <v>2203</v>
      </c>
      <c r="D1263" s="8" t="str">
        <f>+VLOOKUP(C1263,Sector[[Id_sector]:[Codigo]],3,0)</f>
        <v>Economía</v>
      </c>
      <c r="E1263" s="12">
        <f t="shared" si="148"/>
        <v>220301</v>
      </c>
      <c r="F1263" s="8" t="str">
        <f>+VLOOKUP(E1263,Productos[[Id_producto]:[Codigo]],3,0)</f>
        <v>Empleo</v>
      </c>
      <c r="G1263" s="13">
        <f t="shared" si="149"/>
        <v>220301009</v>
      </c>
      <c r="H1263" s="7">
        <v>9</v>
      </c>
      <c r="I1263" s="8" t="s">
        <v>1629</v>
      </c>
      <c r="J1263" s="37" t="str">
        <f>+Categorias[[#This Row],[Categoría]]&amp;"-"&amp;Categorias[[#This Row],[Id_categoría]]</f>
        <v>Población económicamente activa-220301009</v>
      </c>
      <c r="K1263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63" s="9" t="str">
        <f t="shared" si="150"/>
        <v>220301009poblacion_economicamente_activa</v>
      </c>
      <c r="M1263" s="39" t="str">
        <f t="shared" si="151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64" spans="1:13" ht="40.799999999999997" x14ac:dyDescent="0.3">
      <c r="A1264" s="12">
        <f t="shared" si="146"/>
        <v>22</v>
      </c>
      <c r="B1264" s="8" t="str">
        <f>+VLOOKUP(A1264,Industria[],2,0)</f>
        <v>Sociedad</v>
      </c>
      <c r="C1264" s="12">
        <f t="shared" si="147"/>
        <v>2203</v>
      </c>
      <c r="D1264" s="8" t="str">
        <f>+VLOOKUP(C1264,Sector[[Id_sector]:[Codigo]],3,0)</f>
        <v>Economía</v>
      </c>
      <c r="E1264" s="12">
        <f t="shared" si="148"/>
        <v>220301</v>
      </c>
      <c r="F1264" s="8" t="str">
        <f>+VLOOKUP(E1264,Productos[[Id_producto]:[Codigo]],3,0)</f>
        <v>Empleo</v>
      </c>
      <c r="G1264" s="13">
        <f t="shared" si="149"/>
        <v>220301010</v>
      </c>
      <c r="H1264" s="7">
        <v>10</v>
      </c>
      <c r="I1264" s="8" t="s">
        <v>1630</v>
      </c>
      <c r="J1264" s="37" t="str">
        <f>+Categorias[[#This Row],[Categoría]]&amp;"-"&amp;Categorias[[#This Row],[Id_categoría]]</f>
        <v>Población en edad de trabajar-220301010</v>
      </c>
      <c r="K1264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64" s="9" t="str">
        <f t="shared" si="150"/>
        <v>220301010poblacion_en_edad_de_trabajar</v>
      </c>
      <c r="M1264" s="39" t="str">
        <f t="shared" si="151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65" spans="1:13" ht="30.6" x14ac:dyDescent="0.3">
      <c r="A1265" s="12">
        <f t="shared" si="146"/>
        <v>22</v>
      </c>
      <c r="B1265" s="8" t="str">
        <f>+VLOOKUP(A1265,Industria[],2,0)</f>
        <v>Sociedad</v>
      </c>
      <c r="C1265" s="12">
        <f t="shared" si="147"/>
        <v>2203</v>
      </c>
      <c r="D1265" s="8" t="str">
        <f>+VLOOKUP(C1265,Sector[[Id_sector]:[Codigo]],3,0)</f>
        <v>Economía</v>
      </c>
      <c r="E1265" s="12">
        <f t="shared" si="148"/>
        <v>220301</v>
      </c>
      <c r="F1265" s="8" t="str">
        <f>+VLOOKUP(E1265,Productos[[Id_producto]:[Codigo]],3,0)</f>
        <v>Empleo</v>
      </c>
      <c r="G1265" s="13">
        <f t="shared" si="149"/>
        <v>220301011</v>
      </c>
      <c r="H1265" s="7">
        <v>11</v>
      </c>
      <c r="I1265" s="8" t="s">
        <v>1631</v>
      </c>
      <c r="J1265" s="37" t="str">
        <f>+Categorias[[#This Row],[Categoría]]&amp;"-"&amp;Categorias[[#This Row],[Id_categoría]]</f>
        <v>Ocupación Informal-220301011</v>
      </c>
      <c r="K1265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65" s="9" t="str">
        <f t="shared" si="150"/>
        <v>220301011ocupacion_informal</v>
      </c>
      <c r="M1265" s="39" t="str">
        <f t="shared" si="151"/>
        <v>INSERT INTO categoria VALUES (220301011,'Ocupación Informal','Ocupación Informal-220301011','Ocupación Informal-220301011 | Prod: Empleo-220301 | Sector: Economía | Industria: SOCIEDAD - 22',220301);</v>
      </c>
    </row>
    <row r="1266" spans="1:13" ht="40.799999999999997" x14ac:dyDescent="0.3">
      <c r="A1266" s="12">
        <f t="shared" si="146"/>
        <v>22</v>
      </c>
      <c r="B1266" s="8" t="str">
        <f>+VLOOKUP(A1266,Industria[],2,0)</f>
        <v>Sociedad</v>
      </c>
      <c r="C1266" s="12">
        <f t="shared" si="147"/>
        <v>2203</v>
      </c>
      <c r="D1266" s="8" t="str">
        <f>+VLOOKUP(C1266,Sector[[Id_sector]:[Codigo]],3,0)</f>
        <v>Economía</v>
      </c>
      <c r="E1266" s="12">
        <f t="shared" si="148"/>
        <v>220301</v>
      </c>
      <c r="F1266" s="8" t="str">
        <f>+VLOOKUP(E1266,Productos[[Id_producto]:[Codigo]],3,0)</f>
        <v>Empleo</v>
      </c>
      <c r="G1266" s="13">
        <f t="shared" si="149"/>
        <v>220301012</v>
      </c>
      <c r="H1266" s="7">
        <v>12</v>
      </c>
      <c r="I1266" s="8" t="s">
        <v>1632</v>
      </c>
      <c r="J1266" s="37" t="str">
        <f>+Categorias[[#This Row],[Categoría]]&amp;"-"&amp;Categorias[[#This Row],[Id_categoría]]</f>
        <v>Jubilados o pensionados-220301012</v>
      </c>
      <c r="K1266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66" s="9" t="str">
        <f t="shared" si="150"/>
        <v>220301012jubilados_o_pensionados</v>
      </c>
      <c r="M1266" s="39" t="str">
        <f t="shared" si="151"/>
        <v>INSERT INTO categoria VALUES (220301012,'Jubilados o pensionados','Jubilados o pensionados-220301012','Jubilados o pensionados-220301012 | Prod: Empleo-220301 | Sector: Economía | Industria: SOCIEDAD - 22',220301);</v>
      </c>
    </row>
    <row r="1267" spans="1:13" ht="30.6" x14ac:dyDescent="0.3">
      <c r="A1267" s="12">
        <f t="shared" si="146"/>
        <v>22</v>
      </c>
      <c r="B1267" s="8" t="str">
        <f>+VLOOKUP(A1267,Industria[],2,0)</f>
        <v>Sociedad</v>
      </c>
      <c r="C1267" s="12">
        <f t="shared" si="147"/>
        <v>2203</v>
      </c>
      <c r="D1267" s="8" t="str">
        <f>+VLOOKUP(C1267,Sector[[Id_sector]:[Codigo]],3,0)</f>
        <v>Economía</v>
      </c>
      <c r="E1267" s="12">
        <f t="shared" si="148"/>
        <v>220301</v>
      </c>
      <c r="F1267" s="8" t="str">
        <f>+VLOOKUP(E1267,Productos[[Id_producto]:[Codigo]],3,0)</f>
        <v>Empleo</v>
      </c>
      <c r="G1267" s="13">
        <f t="shared" si="149"/>
        <v>220301013</v>
      </c>
      <c r="H1267" s="7">
        <v>13</v>
      </c>
      <c r="I1267" s="8" t="s">
        <v>1633</v>
      </c>
      <c r="J1267" s="37" t="str">
        <f>+Categorias[[#This Row],[Categoría]]&amp;"-"&amp;Categorias[[#This Row],[Id_categoría]]</f>
        <v>Trabajo infantil-220301013</v>
      </c>
      <c r="K1267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67" s="9" t="str">
        <f t="shared" si="150"/>
        <v>220301013trabajo_infantil</v>
      </c>
      <c r="M1267" s="39" t="str">
        <f t="shared" si="151"/>
        <v>INSERT INTO categoria VALUES (220301013,'Trabajo infantil','Trabajo infantil-220301013','Trabajo infantil-220301013 | Prod: Empleo-220301 | Sector: Economía | Industria: SOCIEDAD - 22',220301);</v>
      </c>
    </row>
    <row r="1268" spans="1:13" ht="30.6" x14ac:dyDescent="0.3">
      <c r="A1268" s="12">
        <f t="shared" si="146"/>
        <v>22</v>
      </c>
      <c r="B1268" s="8" t="str">
        <f>+VLOOKUP(A1268,Industria[],2,0)</f>
        <v>Sociedad</v>
      </c>
      <c r="C1268" s="12">
        <f t="shared" si="147"/>
        <v>2203</v>
      </c>
      <c r="D1268" s="8" t="str">
        <f>+VLOOKUP(C1268,Sector[[Id_sector]:[Codigo]],3,0)</f>
        <v>Economía</v>
      </c>
      <c r="E1268" s="12">
        <f t="shared" si="148"/>
        <v>220302</v>
      </c>
      <c r="F1268" s="8" t="str">
        <f>+VLOOKUP(E1268,Productos[[Id_producto]:[Codigo]],3,0)</f>
        <v>Precios</v>
      </c>
      <c r="G1268" s="13">
        <f t="shared" si="149"/>
        <v>220302001</v>
      </c>
      <c r="H1268" s="7">
        <v>1</v>
      </c>
      <c r="I1268" s="8" t="s">
        <v>1634</v>
      </c>
      <c r="J1268" s="37" t="str">
        <f>+Categorias[[#This Row],[Categoría]]&amp;"-"&amp;Categorias[[#This Row],[Id_categoría]]</f>
        <v>Precio Oferta-220302001</v>
      </c>
      <c r="K1268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68" s="9" t="str">
        <f t="shared" si="150"/>
        <v>220302001precio_oferta</v>
      </c>
      <c r="M1268" s="39" t="str">
        <f t="shared" si="151"/>
        <v>INSERT INTO categoria VALUES (220302001,'Precio Oferta','Precio Oferta-220302001','Precio Oferta-220302001 | Prod: Precios-220302 | Sector: Economía | Industria: SOCIEDAD - 22',220302);</v>
      </c>
    </row>
    <row r="1269" spans="1:13" ht="30.6" x14ac:dyDescent="0.3">
      <c r="A1269" s="12">
        <f t="shared" si="146"/>
        <v>22</v>
      </c>
      <c r="B1269" s="8" t="str">
        <f>+VLOOKUP(A1269,Industria[],2,0)</f>
        <v>Sociedad</v>
      </c>
      <c r="C1269" s="12">
        <f t="shared" si="147"/>
        <v>2203</v>
      </c>
      <c r="D1269" s="8" t="str">
        <f>+VLOOKUP(C1269,Sector[[Id_sector]:[Codigo]],3,0)</f>
        <v>Economía</v>
      </c>
      <c r="E1269" s="12">
        <f t="shared" si="148"/>
        <v>220302</v>
      </c>
      <c r="F1269" s="8" t="str">
        <f>+VLOOKUP(E1269,Productos[[Id_producto]:[Codigo]],3,0)</f>
        <v>Precios</v>
      </c>
      <c r="G1269" s="13">
        <f t="shared" si="149"/>
        <v>220302002</v>
      </c>
      <c r="H1269" s="7">
        <v>2</v>
      </c>
      <c r="I1269" s="8" t="s">
        <v>1635</v>
      </c>
      <c r="J1269" s="37" t="str">
        <f>+Categorias[[#This Row],[Categoría]]&amp;"-"&amp;Categorias[[#This Row],[Id_categoría]]</f>
        <v>Precio Demanda-220302002</v>
      </c>
      <c r="K1269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69" s="9" t="str">
        <f t="shared" si="150"/>
        <v>220302002precio_demanda</v>
      </c>
      <c r="M1269" s="39" t="str">
        <f t="shared" si="151"/>
        <v>INSERT INTO categoria VALUES (220302002,'Precio Demanda','Precio Demanda-220302002','Precio Demanda-220302002 | Prod: Precios-220302 | Sector: Economía | Industria: SOCIEDAD - 22',220302);</v>
      </c>
    </row>
    <row r="1270" spans="1:13" ht="30.6" x14ac:dyDescent="0.3">
      <c r="A1270" s="12">
        <f t="shared" si="146"/>
        <v>22</v>
      </c>
      <c r="B1270" s="8" t="str">
        <f>+VLOOKUP(A1270,Industria[],2,0)</f>
        <v>Sociedad</v>
      </c>
      <c r="C1270" s="12">
        <f t="shared" si="147"/>
        <v>2203</v>
      </c>
      <c r="D1270" s="8" t="str">
        <f>+VLOOKUP(C1270,Sector[[Id_sector]:[Codigo]],3,0)</f>
        <v>Economía</v>
      </c>
      <c r="E1270" s="12">
        <f t="shared" si="148"/>
        <v>220302</v>
      </c>
      <c r="F1270" s="8" t="str">
        <f>+VLOOKUP(E1270,Productos[[Id_producto]:[Codigo]],3,0)</f>
        <v>Precios</v>
      </c>
      <c r="G1270" s="13">
        <f t="shared" si="149"/>
        <v>220302003</v>
      </c>
      <c r="H1270" s="7">
        <v>3</v>
      </c>
      <c r="I1270" s="8" t="s">
        <v>1636</v>
      </c>
      <c r="J1270" s="37" t="str">
        <f>+Categorias[[#This Row],[Categoría]]&amp;"-"&amp;Categorias[[#This Row],[Id_categoría]]</f>
        <v>Precio de Mercado-220302003</v>
      </c>
      <c r="K1270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70" s="9" t="str">
        <f t="shared" si="150"/>
        <v>220302003precio_de_mercado</v>
      </c>
      <c r="M1270" s="39" t="str">
        <f t="shared" si="151"/>
        <v>INSERT INTO categoria VALUES (220302003,'Precio de Mercado','Precio de Mercado-220302003','Precio de Mercado-220302003 | Prod: Precios-220302 | Sector: Economía | Industria: SOCIEDAD - 22',220302);</v>
      </c>
    </row>
    <row r="1271" spans="1:13" ht="40.799999999999997" x14ac:dyDescent="0.3">
      <c r="A1271" s="12">
        <f t="shared" si="146"/>
        <v>22</v>
      </c>
      <c r="B1271" s="8" t="str">
        <f>+VLOOKUP(A1271,Industria[],2,0)</f>
        <v>Sociedad</v>
      </c>
      <c r="C1271" s="12">
        <f t="shared" si="147"/>
        <v>2203</v>
      </c>
      <c r="D1271" s="8" t="str">
        <f>+VLOOKUP(C1271,Sector[[Id_sector]:[Codigo]],3,0)</f>
        <v>Economía</v>
      </c>
      <c r="E1271" s="12">
        <f t="shared" si="148"/>
        <v>220303</v>
      </c>
      <c r="F1271" s="8" t="str">
        <f>+VLOOKUP(E1271,Productos[[Id_producto]:[Codigo]],3,0)</f>
        <v>Indicadores</v>
      </c>
      <c r="G1271" s="13">
        <f t="shared" si="149"/>
        <v>220303001</v>
      </c>
      <c r="H1271" s="7">
        <v>1</v>
      </c>
      <c r="I1271" s="8" t="s">
        <v>1637</v>
      </c>
      <c r="J1271" s="37" t="str">
        <f>+Categorias[[#This Row],[Categoría]]&amp;"-"&amp;Categorias[[#This Row],[Id_categoría]]</f>
        <v>Índice de Precios al Consumidor-220303001</v>
      </c>
      <c r="K1271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71" s="9" t="str">
        <f t="shared" si="150"/>
        <v>220303001indice_de_precios_al_consumidor</v>
      </c>
      <c r="M1271" s="39" t="str">
        <f t="shared" si="151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72" spans="1:13" ht="40.799999999999997" x14ac:dyDescent="0.3">
      <c r="A1272" s="12">
        <f t="shared" si="146"/>
        <v>22</v>
      </c>
      <c r="B1272" s="8" t="str">
        <f>+VLOOKUP(A1272,Industria[],2,0)</f>
        <v>Sociedad</v>
      </c>
      <c r="C1272" s="12">
        <f t="shared" si="147"/>
        <v>2203</v>
      </c>
      <c r="D1272" s="8" t="str">
        <f>+VLOOKUP(C1272,Sector[[Id_sector]:[Codigo]],3,0)</f>
        <v>Economía</v>
      </c>
      <c r="E1272" s="12">
        <f t="shared" si="148"/>
        <v>220303</v>
      </c>
      <c r="F1272" s="8" t="str">
        <f>+VLOOKUP(E1272,Productos[[Id_producto]:[Codigo]],3,0)</f>
        <v>Indicadores</v>
      </c>
      <c r="G1272" s="13">
        <f t="shared" si="149"/>
        <v>220303002</v>
      </c>
      <c r="H1272" s="7">
        <v>2</v>
      </c>
      <c r="I1272" s="8" t="s">
        <v>1638</v>
      </c>
      <c r="J1272" s="37" t="str">
        <f>+Categorias[[#This Row],[Categoría]]&amp;"-"&amp;Categorias[[#This Row],[Id_categoría]]</f>
        <v>Índice de Costos del Transporte-220303002</v>
      </c>
      <c r="K1272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72" s="9" t="str">
        <f t="shared" si="150"/>
        <v>220303002indice_de_costos_del_transporte</v>
      </c>
      <c r="M1272" s="39" t="str">
        <f t="shared" si="151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73" spans="1:13" ht="40.799999999999997" x14ac:dyDescent="0.3">
      <c r="A1273" s="12">
        <f t="shared" si="146"/>
        <v>22</v>
      </c>
      <c r="B1273" s="8" t="str">
        <f>+VLOOKUP(A1273,Industria[],2,0)</f>
        <v>Sociedad</v>
      </c>
      <c r="C1273" s="12">
        <f t="shared" si="147"/>
        <v>2203</v>
      </c>
      <c r="D1273" s="8" t="str">
        <f>+VLOOKUP(C1273,Sector[[Id_sector]:[Codigo]],3,0)</f>
        <v>Economía</v>
      </c>
      <c r="E1273" s="12">
        <f t="shared" si="148"/>
        <v>220303</v>
      </c>
      <c r="F1273" s="8" t="str">
        <f>+VLOOKUP(E1273,Productos[[Id_producto]:[Codigo]],3,0)</f>
        <v>Indicadores</v>
      </c>
      <c r="G1273" s="13">
        <f t="shared" si="149"/>
        <v>220303003</v>
      </c>
      <c r="H1273" s="7">
        <v>3</v>
      </c>
      <c r="I1273" s="8" t="s">
        <v>1639</v>
      </c>
      <c r="J1273" s="37" t="str">
        <f>+Categorias[[#This Row],[Categoría]]&amp;"-"&amp;Categorias[[#This Row],[Id_categoría]]</f>
        <v>Índice de Precios de Productor-220303003</v>
      </c>
      <c r="K1273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73" s="9" t="str">
        <f t="shared" si="150"/>
        <v>220303003indice_de_precios_de_productor</v>
      </c>
      <c r="M1273" s="39" t="str">
        <f t="shared" si="151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74" spans="1:13" ht="40.799999999999997" x14ac:dyDescent="0.3">
      <c r="A1274" s="12">
        <f t="shared" si="146"/>
        <v>22</v>
      </c>
      <c r="B1274" s="8" t="str">
        <f>+VLOOKUP(A1274,Industria[],2,0)</f>
        <v>Sociedad</v>
      </c>
      <c r="C1274" s="12">
        <f t="shared" si="147"/>
        <v>2203</v>
      </c>
      <c r="D1274" s="8" t="str">
        <f>+VLOOKUP(C1274,Sector[[Id_sector]:[Codigo]],3,0)</f>
        <v>Economía</v>
      </c>
      <c r="E1274" s="12">
        <f t="shared" si="148"/>
        <v>220303</v>
      </c>
      <c r="F1274" s="8" t="str">
        <f>+VLOOKUP(E1274,Productos[[Id_producto]:[Codigo]],3,0)</f>
        <v>Indicadores</v>
      </c>
      <c r="G1274" s="13">
        <f t="shared" si="149"/>
        <v>220303004</v>
      </c>
      <c r="H1274" s="7">
        <v>4</v>
      </c>
      <c r="I1274" s="8" t="s">
        <v>1640</v>
      </c>
      <c r="J1274" s="37" t="str">
        <f>+Categorias[[#This Row],[Categoría]]&amp;"-"&amp;Categorias[[#This Row],[Id_categoría]]</f>
        <v>Índice de Precios al Por mayor-220303004</v>
      </c>
      <c r="K1274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74" s="9" t="str">
        <f t="shared" si="150"/>
        <v>220303004indice_de_precios_al_por_mayor</v>
      </c>
      <c r="M1274" s="39" t="str">
        <f t="shared" si="151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75" spans="1:13" ht="40.799999999999997" x14ac:dyDescent="0.3">
      <c r="A1275" s="12">
        <f t="shared" si="146"/>
        <v>22</v>
      </c>
      <c r="B1275" s="8" t="str">
        <f>+VLOOKUP(A1275,Industria[],2,0)</f>
        <v>Sociedad</v>
      </c>
      <c r="C1275" s="12">
        <f t="shared" si="147"/>
        <v>2203</v>
      </c>
      <c r="D1275" s="8" t="str">
        <f>+VLOOKUP(C1275,Sector[[Id_sector]:[Codigo]],3,0)</f>
        <v>Economía</v>
      </c>
      <c r="E1275" s="12">
        <f t="shared" si="148"/>
        <v>220303</v>
      </c>
      <c r="F1275" s="8" t="str">
        <f>+VLOOKUP(E1275,Productos[[Id_producto]:[Codigo]],3,0)</f>
        <v>Indicadores</v>
      </c>
      <c r="G1275" s="13">
        <f t="shared" si="149"/>
        <v>220303005</v>
      </c>
      <c r="H1275" s="7">
        <v>5</v>
      </c>
      <c r="I1275" s="8" t="s">
        <v>1641</v>
      </c>
      <c r="J1275" s="37" t="str">
        <f>+Categorias[[#This Row],[Categoría]]&amp;"-"&amp;Categorias[[#This Row],[Id_categoría]]</f>
        <v>Índices referenciales de costos de las Isapres-220303005</v>
      </c>
      <c r="K1275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75" s="9" t="str">
        <f t="shared" si="150"/>
        <v>220303005indices_referenciales_de_costos_de_las_isapres</v>
      </c>
      <c r="M1275" s="39" t="str">
        <f t="shared" si="151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76" spans="1:13" ht="30.6" x14ac:dyDescent="0.3">
      <c r="A1276" s="12">
        <f t="shared" si="146"/>
        <v>22</v>
      </c>
      <c r="B1276" s="8" t="str">
        <f>+VLOOKUP(A1276,Industria[],2,0)</f>
        <v>Sociedad</v>
      </c>
      <c r="C1276" s="12">
        <f t="shared" si="147"/>
        <v>2203</v>
      </c>
      <c r="D1276" s="8" t="str">
        <f>+VLOOKUP(C1276,Sector[[Id_sector]:[Codigo]],3,0)</f>
        <v>Economía</v>
      </c>
      <c r="E1276" s="12">
        <f t="shared" si="148"/>
        <v>220303</v>
      </c>
      <c r="F1276" s="8" t="str">
        <f>+VLOOKUP(E1276,Productos[[Id_producto]:[Codigo]],3,0)</f>
        <v>Indicadores</v>
      </c>
      <c r="G1276" s="13">
        <f t="shared" si="149"/>
        <v>220303006</v>
      </c>
      <c r="H1276" s="7">
        <v>6</v>
      </c>
      <c r="I1276" s="8" t="s">
        <v>1642</v>
      </c>
      <c r="J1276" s="37" t="str">
        <f>+Categorias[[#This Row],[Categoría]]&amp;"-"&amp;Categorias[[#This Row],[Id_categoría]]</f>
        <v>Inflación-220303006</v>
      </c>
      <c r="K1276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76" s="9" t="str">
        <f t="shared" si="150"/>
        <v>220303006inflacion</v>
      </c>
      <c r="M1276" s="39" t="str">
        <f t="shared" si="151"/>
        <v>INSERT INTO categoria VALUES (220303006,'Inflación','Inflación-220303006','Inflación-220303006 | Prod: Indicadores-220303 | Sector: Economía | Industria: SOCIEDAD - 22',220303);</v>
      </c>
    </row>
    <row r="1277" spans="1:13" ht="30.6" x14ac:dyDescent="0.3">
      <c r="A1277" s="12">
        <f t="shared" si="146"/>
        <v>22</v>
      </c>
      <c r="B1277" s="8" t="str">
        <f>+VLOOKUP(A1277,Industria[],2,0)</f>
        <v>Sociedad</v>
      </c>
      <c r="C1277" s="12">
        <f t="shared" si="147"/>
        <v>2203</v>
      </c>
      <c r="D1277" s="8" t="str">
        <f>+VLOOKUP(C1277,Sector[[Id_sector]:[Codigo]],3,0)</f>
        <v>Economía</v>
      </c>
      <c r="E1277" s="12">
        <f t="shared" si="148"/>
        <v>220303</v>
      </c>
      <c r="F1277" s="8" t="str">
        <f>+VLOOKUP(E1277,Productos[[Id_producto]:[Codigo]],3,0)</f>
        <v>Indicadores</v>
      </c>
      <c r="G1277" s="13">
        <f t="shared" si="149"/>
        <v>220303007</v>
      </c>
      <c r="H1277" s="7">
        <v>7</v>
      </c>
      <c r="I1277" s="8" t="s">
        <v>1643</v>
      </c>
      <c r="J1277" s="37" t="str">
        <f>+Categorias[[#This Row],[Categoría]]&amp;"-"&amp;Categorias[[#This Row],[Id_categoría]]</f>
        <v>PIB-220303007</v>
      </c>
      <c r="K1277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77" s="9" t="str">
        <f t="shared" si="150"/>
        <v>220303007pib</v>
      </c>
      <c r="M1277" s="39" t="str">
        <f t="shared" si="151"/>
        <v>INSERT INTO categoria VALUES (220303007,'PIB','PIB-220303007','PIB-220303007 | Prod: Indicadores-220303 | Sector: Economía | Industria: SOCIEDAD - 22',220303);</v>
      </c>
    </row>
    <row r="1278" spans="1:13" ht="30.6" x14ac:dyDescent="0.3">
      <c r="A1278" s="12">
        <f t="shared" si="146"/>
        <v>22</v>
      </c>
      <c r="B1278" s="8" t="str">
        <f>+VLOOKUP(A1278,Industria[],2,0)</f>
        <v>Sociedad</v>
      </c>
      <c r="C1278" s="12">
        <f t="shared" si="147"/>
        <v>2203</v>
      </c>
      <c r="D1278" s="8" t="str">
        <f>+VLOOKUP(C1278,Sector[[Id_sector]:[Codigo]],3,0)</f>
        <v>Economía</v>
      </c>
      <c r="E1278" s="12">
        <f t="shared" si="148"/>
        <v>220303</v>
      </c>
      <c r="F1278" s="8" t="str">
        <f>+VLOOKUP(E1278,Productos[[Id_producto]:[Codigo]],3,0)</f>
        <v>Indicadores</v>
      </c>
      <c r="G1278" s="13">
        <f t="shared" si="149"/>
        <v>220303008</v>
      </c>
      <c r="H1278" s="7">
        <v>8</v>
      </c>
      <c r="I1278" s="8" t="s">
        <v>1644</v>
      </c>
      <c r="J1278" s="37" t="str">
        <f>+Categorias[[#This Row],[Categoría]]&amp;"-"&amp;Categorias[[#This Row],[Id_categoría]]</f>
        <v>IPSA-220303008</v>
      </c>
      <c r="K1278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78" s="9" t="str">
        <f t="shared" si="150"/>
        <v>220303008ipsa</v>
      </c>
      <c r="M1278" s="39" t="str">
        <f t="shared" si="151"/>
        <v>INSERT INTO categoria VALUES (220303008,'IPSA','IPSA-220303008','IPSA-220303008 | Prod: Indicadores-220303 | Sector: Economía | Industria: SOCIEDAD - 22',220303);</v>
      </c>
    </row>
    <row r="1279" spans="1:13" ht="30.6" x14ac:dyDescent="0.3">
      <c r="A1279" s="12">
        <f t="shared" si="146"/>
        <v>22</v>
      </c>
      <c r="B1279" s="8" t="str">
        <f>+VLOOKUP(A1279,Industria[],2,0)</f>
        <v>Sociedad</v>
      </c>
      <c r="C1279" s="12">
        <f t="shared" si="147"/>
        <v>2203</v>
      </c>
      <c r="D1279" s="8" t="str">
        <f>+VLOOKUP(C1279,Sector[[Id_sector]:[Codigo]],3,0)</f>
        <v>Economía</v>
      </c>
      <c r="E1279" s="12">
        <f t="shared" si="148"/>
        <v>220303</v>
      </c>
      <c r="F1279" s="8" t="str">
        <f>+VLOOKUP(E1279,Productos[[Id_producto]:[Codigo]],3,0)</f>
        <v>Indicadores</v>
      </c>
      <c r="G1279" s="13">
        <f t="shared" si="149"/>
        <v>220303009</v>
      </c>
      <c r="H1279" s="7">
        <v>9</v>
      </c>
      <c r="I1279" s="8" t="s">
        <v>1645</v>
      </c>
      <c r="J1279" s="37" t="str">
        <f>+Categorias[[#This Row],[Categoría]]&amp;"-"&amp;Categorias[[#This Row],[Id_categoría]]</f>
        <v>IGPA-220303009</v>
      </c>
      <c r="K1279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79" s="9" t="str">
        <f t="shared" si="150"/>
        <v>220303009igpa</v>
      </c>
      <c r="M1279" s="39" t="str">
        <f t="shared" si="151"/>
        <v>INSERT INTO categoria VALUES (220303009,'IGPA','IGPA-220303009','IGPA-220303009 | Prod: Indicadores-220303 | Sector: Economía | Industria: SOCIEDAD - 22',220303);</v>
      </c>
    </row>
    <row r="1280" spans="1:13" ht="30.6" x14ac:dyDescent="0.3">
      <c r="A1280" s="12">
        <f t="shared" si="146"/>
        <v>22</v>
      </c>
      <c r="B1280" s="8" t="str">
        <f>+VLOOKUP(A1280,Industria[],2,0)</f>
        <v>Sociedad</v>
      </c>
      <c r="C1280" s="12">
        <f t="shared" si="147"/>
        <v>2203</v>
      </c>
      <c r="D1280" s="8" t="str">
        <f>+VLOOKUP(C1280,Sector[[Id_sector]:[Codigo]],3,0)</f>
        <v>Economía</v>
      </c>
      <c r="E1280" s="12">
        <f t="shared" si="148"/>
        <v>220303</v>
      </c>
      <c r="F1280" s="8" t="str">
        <f>+VLOOKUP(E1280,Productos[[Id_producto]:[Codigo]],3,0)</f>
        <v>Indicadores</v>
      </c>
      <c r="G1280" s="13">
        <f t="shared" si="149"/>
        <v>220303010</v>
      </c>
      <c r="H1280" s="7">
        <v>10</v>
      </c>
      <c r="I1280" s="8" t="s">
        <v>1646</v>
      </c>
      <c r="J1280" s="37" t="str">
        <f>+Categorias[[#This Row],[Categoría]]&amp;"-"&amp;Categorias[[#This Row],[Id_categoría]]</f>
        <v>UF-220303010</v>
      </c>
      <c r="K1280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80" s="9" t="str">
        <f t="shared" si="150"/>
        <v>220303010uf</v>
      </c>
      <c r="M1280" s="39" t="str">
        <f t="shared" si="151"/>
        <v>INSERT INTO categoria VALUES (220303010,'UF','UF-220303010','UF-220303010 | Prod: Indicadores-220303 | Sector: Economía | Industria: SOCIEDAD - 22',220303);</v>
      </c>
    </row>
    <row r="1281" spans="1:13" ht="30.6" x14ac:dyDescent="0.3">
      <c r="A1281" s="12">
        <f t="shared" si="146"/>
        <v>22</v>
      </c>
      <c r="B1281" s="8" t="str">
        <f>+VLOOKUP(A1281,Industria[],2,0)</f>
        <v>Sociedad</v>
      </c>
      <c r="C1281" s="12">
        <f t="shared" si="147"/>
        <v>2203</v>
      </c>
      <c r="D1281" s="8" t="str">
        <f>+VLOOKUP(C1281,Sector[[Id_sector]:[Codigo]],3,0)</f>
        <v>Economía</v>
      </c>
      <c r="E1281" s="12">
        <f t="shared" si="148"/>
        <v>220303</v>
      </c>
      <c r="F1281" s="8" t="str">
        <f>+VLOOKUP(E1281,Productos[[Id_producto]:[Codigo]],3,0)</f>
        <v>Indicadores</v>
      </c>
      <c r="G1281" s="13">
        <f t="shared" si="149"/>
        <v>220303011</v>
      </c>
      <c r="H1281" s="7">
        <v>11</v>
      </c>
      <c r="I1281" s="8" t="s">
        <v>1647</v>
      </c>
      <c r="J1281" s="37" t="str">
        <f>+Categorias[[#This Row],[Categoría]]&amp;"-"&amp;Categorias[[#This Row],[Id_categoría]]</f>
        <v>UTM-220303011</v>
      </c>
      <c r="K1281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81" s="9" t="str">
        <f t="shared" si="150"/>
        <v>220303011utm</v>
      </c>
      <c r="M1281" s="39" t="str">
        <f t="shared" si="151"/>
        <v>INSERT INTO categoria VALUES (220303011,'UTM','UTM-220303011','UTM-220303011 | Prod: Indicadores-220303 | Sector: Economía | Industria: SOCIEDAD - 22',220303);</v>
      </c>
    </row>
    <row r="1282" spans="1:13" ht="30.6" x14ac:dyDescent="0.3">
      <c r="A1282" s="12">
        <f t="shared" si="146"/>
        <v>22</v>
      </c>
      <c r="B1282" s="8" t="str">
        <f>+VLOOKUP(A1282,Industria[],2,0)</f>
        <v>Sociedad</v>
      </c>
      <c r="C1282" s="12">
        <f t="shared" si="147"/>
        <v>2203</v>
      </c>
      <c r="D1282" s="8" t="str">
        <f>+VLOOKUP(C1282,Sector[[Id_sector]:[Codigo]],3,0)</f>
        <v>Economía</v>
      </c>
      <c r="E1282" s="12">
        <f t="shared" si="148"/>
        <v>220303</v>
      </c>
      <c r="F1282" s="8" t="str">
        <f>+VLOOKUP(E1282,Productos[[Id_producto]:[Codigo]],3,0)</f>
        <v>Indicadores</v>
      </c>
      <c r="G1282" s="13">
        <f t="shared" si="149"/>
        <v>220303012</v>
      </c>
      <c r="H1282" s="7">
        <v>12</v>
      </c>
      <c r="I1282" s="8" t="s">
        <v>1648</v>
      </c>
      <c r="J1282" s="37" t="str">
        <f>+Categorias[[#This Row],[Categoría]]&amp;"-"&amp;Categorias[[#This Row],[Id_categoría]]</f>
        <v>Deflación-220303012</v>
      </c>
      <c r="K1282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82" s="9" t="str">
        <f t="shared" si="150"/>
        <v>220303012deflacion</v>
      </c>
      <c r="M1282" s="39" t="str">
        <f t="shared" si="151"/>
        <v>INSERT INTO categoria VALUES (220303012,'Deflación','Deflación-220303012','Deflación-220303012 | Prod: Indicadores-220303 | Sector: Economía | Industria: SOCIEDAD - 22',220303);</v>
      </c>
    </row>
    <row r="1283" spans="1:13" ht="30.6" x14ac:dyDescent="0.3">
      <c r="A1283" s="12">
        <f t="shared" si="146"/>
        <v>22</v>
      </c>
      <c r="B1283" s="8" t="str">
        <f>+VLOOKUP(A1283,Industria[],2,0)</f>
        <v>Sociedad</v>
      </c>
      <c r="C1283" s="12">
        <f t="shared" si="147"/>
        <v>2203</v>
      </c>
      <c r="D1283" s="8" t="str">
        <f>+VLOOKUP(C1283,Sector[[Id_sector]:[Codigo]],3,0)</f>
        <v>Economía</v>
      </c>
      <c r="E1283" s="12">
        <f t="shared" si="148"/>
        <v>220303</v>
      </c>
      <c r="F1283" s="8" t="str">
        <f>+VLOOKUP(E1283,Productos[[Id_producto]:[Codigo]],3,0)</f>
        <v>Indicadores</v>
      </c>
      <c r="G1283" s="13">
        <f t="shared" si="149"/>
        <v>220303013</v>
      </c>
      <c r="H1283" s="7">
        <v>13</v>
      </c>
      <c r="I1283" s="8" t="s">
        <v>1649</v>
      </c>
      <c r="J1283" s="37" t="str">
        <f>+Categorias[[#This Row],[Categoría]]&amp;"-"&amp;Categorias[[#This Row],[Id_categoría]]</f>
        <v>Sueldo Mínimo-220303013</v>
      </c>
      <c r="K1283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83" s="9" t="str">
        <f t="shared" si="150"/>
        <v>220303013sueldo_minimo</v>
      </c>
      <c r="M1283" s="39" t="str">
        <f t="shared" si="151"/>
        <v>INSERT INTO categoria VALUES (220303013,'Sueldo Mínimo','Sueldo Mínimo-220303013','Sueldo Mínimo-220303013 | Prod: Indicadores-220303 | Sector: Economía | Industria: SOCIEDAD - 22',220303);</v>
      </c>
    </row>
    <row r="1284" spans="1:13" ht="30.6" x14ac:dyDescent="0.3">
      <c r="A1284" s="12">
        <f t="shared" si="146"/>
        <v>22</v>
      </c>
      <c r="B1284" s="8" t="str">
        <f>+VLOOKUP(A1284,Industria[],2,0)</f>
        <v>Sociedad</v>
      </c>
      <c r="C1284" s="12">
        <f t="shared" si="147"/>
        <v>2203</v>
      </c>
      <c r="D1284" s="8" t="str">
        <f>+VLOOKUP(C1284,Sector[[Id_sector]:[Codigo]],3,0)</f>
        <v>Economía</v>
      </c>
      <c r="E1284" s="12">
        <f t="shared" si="148"/>
        <v>220303</v>
      </c>
      <c r="F1284" s="8" t="str">
        <f>+VLOOKUP(E1284,Productos[[Id_producto]:[Codigo]],3,0)</f>
        <v>Indicadores</v>
      </c>
      <c r="G1284" s="13">
        <f t="shared" si="149"/>
        <v>220303014</v>
      </c>
      <c r="H1284" s="7">
        <v>14</v>
      </c>
      <c r="I1284" s="8" t="s">
        <v>1650</v>
      </c>
      <c r="J1284" s="37" t="str">
        <f>+Categorias[[#This Row],[Categoría]]&amp;"-"&amp;Categorias[[#This Row],[Id_categoría]]</f>
        <v>Gini-220303014</v>
      </c>
      <c r="K1284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84" s="9" t="str">
        <f t="shared" si="150"/>
        <v>220303014gini</v>
      </c>
      <c r="M1284" s="39" t="str">
        <f t="shared" si="151"/>
        <v>INSERT INTO categoria VALUES (220303014,'Gini','Gini-220303014','Gini-220303014 | Prod: Indicadores-220303 | Sector: Economía | Industria: SOCIEDAD - 22',220303);</v>
      </c>
    </row>
    <row r="1285" spans="1:13" ht="40.799999999999997" x14ac:dyDescent="0.3">
      <c r="A1285" s="12">
        <f t="shared" si="146"/>
        <v>22</v>
      </c>
      <c r="B1285" s="8" t="str">
        <f>+VLOOKUP(A1285,Industria[],2,0)</f>
        <v>Sociedad</v>
      </c>
      <c r="C1285" s="12">
        <f t="shared" si="147"/>
        <v>2203</v>
      </c>
      <c r="D1285" s="8" t="str">
        <f>+VLOOKUP(C1285,Sector[[Id_sector]:[Codigo]],3,0)</f>
        <v>Economía</v>
      </c>
      <c r="E1285" s="12">
        <f t="shared" si="148"/>
        <v>220303</v>
      </c>
      <c r="F1285" s="8" t="str">
        <f>+VLOOKUP(E1285,Productos[[Id_producto]:[Codigo]],3,0)</f>
        <v>Indicadores</v>
      </c>
      <c r="G1285" s="13">
        <f t="shared" si="149"/>
        <v>220303015</v>
      </c>
      <c r="H1285" s="7">
        <v>15</v>
      </c>
      <c r="I1285" s="8" t="s">
        <v>1651</v>
      </c>
      <c r="J1285" s="37" t="str">
        <f>+Categorias[[#This Row],[Categoría]]&amp;"-"&amp;Categorias[[#This Row],[Id_categoría]]</f>
        <v>Índice de Desarrollo Humano-220303015</v>
      </c>
      <c r="K1285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85" s="9" t="str">
        <f t="shared" si="150"/>
        <v>220303015indice_de_desarrollo_humano</v>
      </c>
      <c r="M1285" s="39" t="str">
        <f t="shared" si="151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86" spans="1:13" ht="30.6" x14ac:dyDescent="0.3">
      <c r="A1286" s="12">
        <f t="shared" ref="A1286:A1342" si="152">+A1285</f>
        <v>22</v>
      </c>
      <c r="B1286" s="8" t="str">
        <f>+VLOOKUP(A1286,Industria[],2,0)</f>
        <v>Sociedad</v>
      </c>
      <c r="C1286" s="12">
        <f t="shared" ref="C1286:C1341" si="153">+C1285</f>
        <v>2203</v>
      </c>
      <c r="D1286" s="8" t="str">
        <f>+VLOOKUP(C1286,Sector[[Id_sector]:[Codigo]],3,0)</f>
        <v>Economía</v>
      </c>
      <c r="E1286" s="12">
        <f t="shared" ref="E1286:E1341" si="154">+IF(H1286=1,E1285+1,E1285)</f>
        <v>220303</v>
      </c>
      <c r="F1286" s="8" t="str">
        <f>+VLOOKUP(E1286,Productos[[Id_producto]:[Codigo]],3,0)</f>
        <v>Indicadores</v>
      </c>
      <c r="G1286" s="13">
        <f t="shared" ref="G1286:G1341" si="155">+E1286*1000+H1286</f>
        <v>220303016</v>
      </c>
      <c r="H1286" s="7">
        <v>16</v>
      </c>
      <c r="I1286" s="8" t="s">
        <v>1652</v>
      </c>
      <c r="J1286" s="37" t="str">
        <f>+Categorias[[#This Row],[Categoría]]&amp;"-"&amp;Categorias[[#This Row],[Id_categoría]]</f>
        <v>PIB per cápita-220303016</v>
      </c>
      <c r="K1286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86" s="9" t="str">
        <f t="shared" ref="L1286:L1341" si="156">+SUBSTITUTE(G1286&amp;LOWER(SUBSTITUTE( SUBSTITUTE( SUBSTITUTE( SUBSTITUTE( SUBSTITUTE( SUBSTITUTE( SUBSTITUTE( SUBSTITUTE( SUBSTITUTE( SUBSTITUTE(I1286, "á", "a"), "é", "e"), "í", "i"), "ó", "o"), "ú", "u"), "Á", "A"), "É", "E"), "Í", "I"), "Ó", "O"), "Ú", "U"))," ","_")</f>
        <v>220303016pib_per_capita</v>
      </c>
      <c r="M1286" s="39" t="str">
        <f t="shared" ref="M1286:M1341" si="157">+"INSERT INTO categoria VALUES ("&amp;G1286&amp;",'"&amp;I1286&amp;"','"&amp;J1286&amp;"','"&amp;K1286&amp;"',"&amp;E1286&amp;");"</f>
        <v>INSERT INTO categoria VALUES (220303016,'PIB per cápita','PIB per cápita-220303016','PIB per cápita-220303016 | Prod: Indicadores-220303 | Sector: Economía | Industria: SOCIEDAD - 22',220303);</v>
      </c>
    </row>
    <row r="1287" spans="1:13" ht="30.6" x14ac:dyDescent="0.3">
      <c r="A1287" s="12">
        <f t="shared" si="152"/>
        <v>22</v>
      </c>
      <c r="B1287" s="8" t="str">
        <f>+VLOOKUP(A1287,Industria[],2,0)</f>
        <v>Sociedad</v>
      </c>
      <c r="C1287" s="12">
        <f t="shared" si="153"/>
        <v>2203</v>
      </c>
      <c r="D1287" s="8" t="str">
        <f>+VLOOKUP(C1287,Sector[[Id_sector]:[Codigo]],3,0)</f>
        <v>Economía</v>
      </c>
      <c r="E1287" s="12">
        <f t="shared" si="154"/>
        <v>220304</v>
      </c>
      <c r="F1287" s="8" t="str">
        <f>+VLOOKUP(E1287,Productos[[Id_producto]:[Codigo]],3,0)</f>
        <v>Empresas</v>
      </c>
      <c r="G1287" s="13">
        <f t="shared" si="155"/>
        <v>220304001</v>
      </c>
      <c r="H1287" s="7">
        <v>1</v>
      </c>
      <c r="I1287" s="8" t="s">
        <v>1653</v>
      </c>
      <c r="J1287" s="37" t="str">
        <f>+Categorias[[#This Row],[Categoría]]&amp;"-"&amp;Categorias[[#This Row],[Id_categoría]]</f>
        <v>Sin Ventas-220304001</v>
      </c>
      <c r="K1287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87" s="9" t="str">
        <f t="shared" si="156"/>
        <v>220304001sin_ventas</v>
      </c>
      <c r="M1287" s="39" t="str">
        <f t="shared" si="157"/>
        <v>INSERT INTO categoria VALUES (220304001,'Sin Ventas','Sin Ventas-220304001','Sin Ventas-220304001 | Prod: Empresas-220304 | Sector: Economía | Industria: SOCIEDAD - 22',220304);</v>
      </c>
    </row>
    <row r="1288" spans="1:13" ht="30.6" x14ac:dyDescent="0.3">
      <c r="A1288" s="12">
        <f t="shared" si="152"/>
        <v>22</v>
      </c>
      <c r="B1288" s="8" t="str">
        <f>+VLOOKUP(A1288,Industria[],2,0)</f>
        <v>Sociedad</v>
      </c>
      <c r="C1288" s="12">
        <f t="shared" si="153"/>
        <v>2203</v>
      </c>
      <c r="D1288" s="8" t="str">
        <f>+VLOOKUP(C1288,Sector[[Id_sector]:[Codigo]],3,0)</f>
        <v>Economía</v>
      </c>
      <c r="E1288" s="12">
        <f t="shared" si="154"/>
        <v>220304</v>
      </c>
      <c r="F1288" s="8" t="str">
        <f>+VLOOKUP(E1288,Productos[[Id_producto]:[Codigo]],3,0)</f>
        <v>Empresas</v>
      </c>
      <c r="G1288" s="13">
        <f t="shared" si="155"/>
        <v>220304002</v>
      </c>
      <c r="H1288" s="7">
        <v>2</v>
      </c>
      <c r="I1288" s="8" t="s">
        <v>1654</v>
      </c>
      <c r="J1288" s="37" t="str">
        <f>+Categorias[[#This Row],[Categoría]]&amp;"-"&amp;Categorias[[#This Row],[Id_categoría]]</f>
        <v>Micro 1-220304002</v>
      </c>
      <c r="K1288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88" s="9" t="str">
        <f t="shared" si="156"/>
        <v>220304002micro_1</v>
      </c>
      <c r="M1288" s="39" t="str">
        <f t="shared" si="157"/>
        <v>INSERT INTO categoria VALUES (220304002,'Micro 1','Micro 1-220304002','Micro 1-220304002 | Prod: Empresas-220304 | Sector: Economía | Industria: SOCIEDAD - 22',220304);</v>
      </c>
    </row>
    <row r="1289" spans="1:13" ht="30.6" x14ac:dyDescent="0.3">
      <c r="A1289" s="12">
        <f t="shared" si="152"/>
        <v>22</v>
      </c>
      <c r="B1289" s="8" t="str">
        <f>+VLOOKUP(A1289,Industria[],2,0)</f>
        <v>Sociedad</v>
      </c>
      <c r="C1289" s="12">
        <f t="shared" si="153"/>
        <v>2203</v>
      </c>
      <c r="D1289" s="8" t="str">
        <f>+VLOOKUP(C1289,Sector[[Id_sector]:[Codigo]],3,0)</f>
        <v>Economía</v>
      </c>
      <c r="E1289" s="12">
        <f t="shared" si="154"/>
        <v>220304</v>
      </c>
      <c r="F1289" s="8" t="str">
        <f>+VLOOKUP(E1289,Productos[[Id_producto]:[Codigo]],3,0)</f>
        <v>Empresas</v>
      </c>
      <c r="G1289" s="13">
        <f t="shared" si="155"/>
        <v>220304003</v>
      </c>
      <c r="H1289" s="7">
        <v>3</v>
      </c>
      <c r="I1289" s="8" t="s">
        <v>1655</v>
      </c>
      <c r="J1289" s="37" t="str">
        <f>+Categorias[[#This Row],[Categoría]]&amp;"-"&amp;Categorias[[#This Row],[Id_categoría]]</f>
        <v>Micro 2-220304003</v>
      </c>
      <c r="K1289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89" s="9" t="str">
        <f t="shared" si="156"/>
        <v>220304003micro_2</v>
      </c>
      <c r="M1289" s="39" t="str">
        <f t="shared" si="157"/>
        <v>INSERT INTO categoria VALUES (220304003,'Micro 2','Micro 2-220304003','Micro 2-220304003 | Prod: Empresas-220304 | Sector: Economía | Industria: SOCIEDAD - 22',220304);</v>
      </c>
    </row>
    <row r="1290" spans="1:13" ht="30.6" x14ac:dyDescent="0.3">
      <c r="A1290" s="12">
        <f t="shared" si="152"/>
        <v>22</v>
      </c>
      <c r="B1290" s="8" t="str">
        <f>+VLOOKUP(A1290,Industria[],2,0)</f>
        <v>Sociedad</v>
      </c>
      <c r="C1290" s="12">
        <f t="shared" si="153"/>
        <v>2203</v>
      </c>
      <c r="D1290" s="8" t="str">
        <f>+VLOOKUP(C1290,Sector[[Id_sector]:[Codigo]],3,0)</f>
        <v>Economía</v>
      </c>
      <c r="E1290" s="12">
        <f t="shared" si="154"/>
        <v>220304</v>
      </c>
      <c r="F1290" s="8" t="str">
        <f>+VLOOKUP(E1290,Productos[[Id_producto]:[Codigo]],3,0)</f>
        <v>Empresas</v>
      </c>
      <c r="G1290" s="13">
        <f t="shared" si="155"/>
        <v>220304004</v>
      </c>
      <c r="H1290" s="7">
        <v>4</v>
      </c>
      <c r="I1290" s="8" t="s">
        <v>1656</v>
      </c>
      <c r="J1290" s="37" t="str">
        <f>+Categorias[[#This Row],[Categoría]]&amp;"-"&amp;Categorias[[#This Row],[Id_categoría]]</f>
        <v>Micro 3-220304004</v>
      </c>
      <c r="K1290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90" s="9" t="str">
        <f t="shared" si="156"/>
        <v>220304004micro_3</v>
      </c>
      <c r="M1290" s="39" t="str">
        <f t="shared" si="157"/>
        <v>INSERT INTO categoria VALUES (220304004,'Micro 3','Micro 3-220304004','Micro 3-220304004 | Prod: Empresas-220304 | Sector: Economía | Industria: SOCIEDAD - 22',220304);</v>
      </c>
    </row>
    <row r="1291" spans="1:13" ht="30.6" x14ac:dyDescent="0.3">
      <c r="A1291" s="12">
        <f t="shared" si="152"/>
        <v>22</v>
      </c>
      <c r="B1291" s="8" t="str">
        <f>+VLOOKUP(A1291,Industria[],2,0)</f>
        <v>Sociedad</v>
      </c>
      <c r="C1291" s="12">
        <f t="shared" si="153"/>
        <v>2203</v>
      </c>
      <c r="D1291" s="8" t="str">
        <f>+VLOOKUP(C1291,Sector[[Id_sector]:[Codigo]],3,0)</f>
        <v>Economía</v>
      </c>
      <c r="E1291" s="12">
        <f t="shared" si="154"/>
        <v>220304</v>
      </c>
      <c r="F1291" s="8" t="str">
        <f>+VLOOKUP(E1291,Productos[[Id_producto]:[Codigo]],3,0)</f>
        <v>Empresas</v>
      </c>
      <c r="G1291" s="13">
        <f t="shared" si="155"/>
        <v>220304005</v>
      </c>
      <c r="H1291" s="7">
        <v>5</v>
      </c>
      <c r="I1291" s="8" t="s">
        <v>1657</v>
      </c>
      <c r="J1291" s="37" t="str">
        <f>+Categorias[[#This Row],[Categoría]]&amp;"-"&amp;Categorias[[#This Row],[Id_categoría]]</f>
        <v>Pequeña 1-220304005</v>
      </c>
      <c r="K1291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91" s="9" t="str">
        <f t="shared" si="156"/>
        <v>220304005pequeña_1</v>
      </c>
      <c r="M1291" s="39" t="str">
        <f t="shared" si="157"/>
        <v>INSERT INTO categoria VALUES (220304005,'Pequeña 1','Pequeña 1-220304005','Pequeña 1-220304005 | Prod: Empresas-220304 | Sector: Economía | Industria: SOCIEDAD - 22',220304);</v>
      </c>
    </row>
    <row r="1292" spans="1:13" ht="30.6" x14ac:dyDescent="0.3">
      <c r="A1292" s="12">
        <f t="shared" si="152"/>
        <v>22</v>
      </c>
      <c r="B1292" s="8" t="str">
        <f>+VLOOKUP(A1292,Industria[],2,0)</f>
        <v>Sociedad</v>
      </c>
      <c r="C1292" s="12">
        <f t="shared" si="153"/>
        <v>2203</v>
      </c>
      <c r="D1292" s="8" t="str">
        <f>+VLOOKUP(C1292,Sector[[Id_sector]:[Codigo]],3,0)</f>
        <v>Economía</v>
      </c>
      <c r="E1292" s="12">
        <f t="shared" si="154"/>
        <v>220304</v>
      </c>
      <c r="F1292" s="8" t="str">
        <f>+VLOOKUP(E1292,Productos[[Id_producto]:[Codigo]],3,0)</f>
        <v>Empresas</v>
      </c>
      <c r="G1292" s="13">
        <f t="shared" si="155"/>
        <v>220304006</v>
      </c>
      <c r="H1292" s="7">
        <v>6</v>
      </c>
      <c r="I1292" s="8" t="s">
        <v>1658</v>
      </c>
      <c r="J1292" s="37" t="str">
        <f>+Categorias[[#This Row],[Categoría]]&amp;"-"&amp;Categorias[[#This Row],[Id_categoría]]</f>
        <v>Pequeña 2-220304006</v>
      </c>
      <c r="K1292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92" s="9" t="str">
        <f t="shared" si="156"/>
        <v>220304006pequeña_2</v>
      </c>
      <c r="M1292" s="39" t="str">
        <f t="shared" si="157"/>
        <v>INSERT INTO categoria VALUES (220304006,'Pequeña 2','Pequeña 2-220304006','Pequeña 2-220304006 | Prod: Empresas-220304 | Sector: Economía | Industria: SOCIEDAD - 22',220304);</v>
      </c>
    </row>
    <row r="1293" spans="1:13" ht="30.6" x14ac:dyDescent="0.3">
      <c r="A1293" s="12">
        <f t="shared" si="152"/>
        <v>22</v>
      </c>
      <c r="B1293" s="8" t="str">
        <f>+VLOOKUP(A1293,Industria[],2,0)</f>
        <v>Sociedad</v>
      </c>
      <c r="C1293" s="12">
        <f t="shared" si="153"/>
        <v>2203</v>
      </c>
      <c r="D1293" s="8" t="str">
        <f>+VLOOKUP(C1293,Sector[[Id_sector]:[Codigo]],3,0)</f>
        <v>Economía</v>
      </c>
      <c r="E1293" s="12">
        <f t="shared" si="154"/>
        <v>220304</v>
      </c>
      <c r="F1293" s="8" t="str">
        <f>+VLOOKUP(E1293,Productos[[Id_producto]:[Codigo]],3,0)</f>
        <v>Empresas</v>
      </c>
      <c r="G1293" s="13">
        <f t="shared" si="155"/>
        <v>220304007</v>
      </c>
      <c r="H1293" s="7">
        <v>7</v>
      </c>
      <c r="I1293" s="8" t="s">
        <v>1659</v>
      </c>
      <c r="J1293" s="37" t="str">
        <f>+Categorias[[#This Row],[Categoría]]&amp;"-"&amp;Categorias[[#This Row],[Id_categoría]]</f>
        <v>Pequeña 3-220304007</v>
      </c>
      <c r="K1293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93" s="9" t="str">
        <f t="shared" si="156"/>
        <v>220304007pequeña_3</v>
      </c>
      <c r="M1293" s="39" t="str">
        <f t="shared" si="157"/>
        <v>INSERT INTO categoria VALUES (220304007,'Pequeña 3','Pequeña 3-220304007','Pequeña 3-220304007 | Prod: Empresas-220304 | Sector: Economía | Industria: SOCIEDAD - 22',220304);</v>
      </c>
    </row>
    <row r="1294" spans="1:13" ht="30.6" x14ac:dyDescent="0.3">
      <c r="A1294" s="12">
        <f t="shared" si="152"/>
        <v>22</v>
      </c>
      <c r="B1294" s="8" t="str">
        <f>+VLOOKUP(A1294,Industria[],2,0)</f>
        <v>Sociedad</v>
      </c>
      <c r="C1294" s="12">
        <f t="shared" si="153"/>
        <v>2203</v>
      </c>
      <c r="D1294" s="8" t="str">
        <f>+VLOOKUP(C1294,Sector[[Id_sector]:[Codigo]],3,0)</f>
        <v>Economía</v>
      </c>
      <c r="E1294" s="12">
        <f t="shared" si="154"/>
        <v>220304</v>
      </c>
      <c r="F1294" s="8" t="str">
        <f>+VLOOKUP(E1294,Productos[[Id_producto]:[Codigo]],3,0)</f>
        <v>Empresas</v>
      </c>
      <c r="G1294" s="13">
        <f t="shared" si="155"/>
        <v>220304008</v>
      </c>
      <c r="H1294" s="7">
        <v>8</v>
      </c>
      <c r="I1294" s="8" t="s">
        <v>1660</v>
      </c>
      <c r="J1294" s="37" t="str">
        <f>+Categorias[[#This Row],[Categoría]]&amp;"-"&amp;Categorias[[#This Row],[Id_categoría]]</f>
        <v>Mediana 1-220304008</v>
      </c>
      <c r="K1294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94" s="9" t="str">
        <f t="shared" si="156"/>
        <v>220304008mediana_1</v>
      </c>
      <c r="M1294" s="39" t="str">
        <f t="shared" si="157"/>
        <v>INSERT INTO categoria VALUES (220304008,'Mediana 1','Mediana 1-220304008','Mediana 1-220304008 | Prod: Empresas-220304 | Sector: Economía | Industria: SOCIEDAD - 22',220304);</v>
      </c>
    </row>
    <row r="1295" spans="1:13" ht="30.6" x14ac:dyDescent="0.3">
      <c r="A1295" s="12">
        <f t="shared" si="152"/>
        <v>22</v>
      </c>
      <c r="B1295" s="8" t="str">
        <f>+VLOOKUP(A1295,Industria[],2,0)</f>
        <v>Sociedad</v>
      </c>
      <c r="C1295" s="12">
        <f t="shared" si="153"/>
        <v>2203</v>
      </c>
      <c r="D1295" s="8" t="str">
        <f>+VLOOKUP(C1295,Sector[[Id_sector]:[Codigo]],3,0)</f>
        <v>Economía</v>
      </c>
      <c r="E1295" s="12">
        <f t="shared" si="154"/>
        <v>220304</v>
      </c>
      <c r="F1295" s="8" t="str">
        <f>+VLOOKUP(E1295,Productos[[Id_producto]:[Codigo]],3,0)</f>
        <v>Empresas</v>
      </c>
      <c r="G1295" s="13">
        <f t="shared" si="155"/>
        <v>220304009</v>
      </c>
      <c r="H1295" s="7">
        <v>9</v>
      </c>
      <c r="I1295" s="8" t="s">
        <v>1661</v>
      </c>
      <c r="J1295" s="37" t="str">
        <f>+Categorias[[#This Row],[Categoría]]&amp;"-"&amp;Categorias[[#This Row],[Id_categoría]]</f>
        <v>Mediana 2-220304009</v>
      </c>
      <c r="K1295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95" s="9" t="str">
        <f t="shared" si="156"/>
        <v>220304009mediana_2</v>
      </c>
      <c r="M1295" s="39" t="str">
        <f t="shared" si="157"/>
        <v>INSERT INTO categoria VALUES (220304009,'Mediana 2','Mediana 2-220304009','Mediana 2-220304009 | Prod: Empresas-220304 | Sector: Economía | Industria: SOCIEDAD - 22',220304);</v>
      </c>
    </row>
    <row r="1296" spans="1:13" ht="30.6" x14ac:dyDescent="0.3">
      <c r="A1296" s="12">
        <f t="shared" si="152"/>
        <v>22</v>
      </c>
      <c r="B1296" s="8" t="str">
        <f>+VLOOKUP(A1296,Industria[],2,0)</f>
        <v>Sociedad</v>
      </c>
      <c r="C1296" s="12">
        <f t="shared" si="153"/>
        <v>2203</v>
      </c>
      <c r="D1296" s="8" t="str">
        <f>+VLOOKUP(C1296,Sector[[Id_sector]:[Codigo]],3,0)</f>
        <v>Economía</v>
      </c>
      <c r="E1296" s="12">
        <f t="shared" si="154"/>
        <v>220304</v>
      </c>
      <c r="F1296" s="8" t="str">
        <f>+VLOOKUP(E1296,Productos[[Id_producto]:[Codigo]],3,0)</f>
        <v>Empresas</v>
      </c>
      <c r="G1296" s="13">
        <f t="shared" si="155"/>
        <v>220304010</v>
      </c>
      <c r="H1296" s="7">
        <v>10</v>
      </c>
      <c r="I1296" s="8" t="s">
        <v>1662</v>
      </c>
      <c r="J1296" s="37" t="str">
        <f>+Categorias[[#This Row],[Categoría]]&amp;"-"&amp;Categorias[[#This Row],[Id_categoría]]</f>
        <v>Grande 1-220304010</v>
      </c>
      <c r="K1296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96" s="9" t="str">
        <f t="shared" si="156"/>
        <v>220304010grande_1</v>
      </c>
      <c r="M1296" s="39" t="str">
        <f t="shared" si="157"/>
        <v>INSERT INTO categoria VALUES (220304010,'Grande 1','Grande 1-220304010','Grande 1-220304010 | Prod: Empresas-220304 | Sector: Economía | Industria: SOCIEDAD - 22',220304);</v>
      </c>
    </row>
    <row r="1297" spans="1:13" ht="30.6" x14ac:dyDescent="0.3">
      <c r="A1297" s="12">
        <f t="shared" si="152"/>
        <v>22</v>
      </c>
      <c r="B1297" s="8" t="str">
        <f>+VLOOKUP(A1297,Industria[],2,0)</f>
        <v>Sociedad</v>
      </c>
      <c r="C1297" s="12">
        <f t="shared" si="153"/>
        <v>2203</v>
      </c>
      <c r="D1297" s="8" t="str">
        <f>+VLOOKUP(C1297,Sector[[Id_sector]:[Codigo]],3,0)</f>
        <v>Economía</v>
      </c>
      <c r="E1297" s="12">
        <f t="shared" si="154"/>
        <v>220304</v>
      </c>
      <c r="F1297" s="8" t="str">
        <f>+VLOOKUP(E1297,Productos[[Id_producto]:[Codigo]],3,0)</f>
        <v>Empresas</v>
      </c>
      <c r="G1297" s="13">
        <f t="shared" si="155"/>
        <v>220304011</v>
      </c>
      <c r="H1297" s="7">
        <v>11</v>
      </c>
      <c r="I1297" s="8" t="s">
        <v>1663</v>
      </c>
      <c r="J1297" s="37" t="str">
        <f>+Categorias[[#This Row],[Categoría]]&amp;"-"&amp;Categorias[[#This Row],[Id_categoría]]</f>
        <v>Grande 2-220304011</v>
      </c>
      <c r="K1297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97" s="9" t="str">
        <f t="shared" si="156"/>
        <v>220304011grande_2</v>
      </c>
      <c r="M1297" s="39" t="str">
        <f t="shared" si="157"/>
        <v>INSERT INTO categoria VALUES (220304011,'Grande 2','Grande 2-220304011','Grande 2-220304011 | Prod: Empresas-220304 | Sector: Economía | Industria: SOCIEDAD - 22',220304);</v>
      </c>
    </row>
    <row r="1298" spans="1:13" ht="30.6" x14ac:dyDescent="0.3">
      <c r="A1298" s="12">
        <f t="shared" si="152"/>
        <v>22</v>
      </c>
      <c r="B1298" s="8" t="str">
        <f>+VLOOKUP(A1298,Industria[],2,0)</f>
        <v>Sociedad</v>
      </c>
      <c r="C1298" s="12">
        <f t="shared" si="153"/>
        <v>2203</v>
      </c>
      <c r="D1298" s="8" t="str">
        <f>+VLOOKUP(C1298,Sector[[Id_sector]:[Codigo]],3,0)</f>
        <v>Economía</v>
      </c>
      <c r="E1298" s="12">
        <f t="shared" si="154"/>
        <v>220304</v>
      </c>
      <c r="F1298" s="8" t="str">
        <f>+VLOOKUP(E1298,Productos[[Id_producto]:[Codigo]],3,0)</f>
        <v>Empresas</v>
      </c>
      <c r="G1298" s="13">
        <f t="shared" si="155"/>
        <v>220304012</v>
      </c>
      <c r="H1298" s="7">
        <v>12</v>
      </c>
      <c r="I1298" s="8" t="s">
        <v>1664</v>
      </c>
      <c r="J1298" s="37" t="str">
        <f>+Categorias[[#This Row],[Categoría]]&amp;"-"&amp;Categorias[[#This Row],[Id_categoría]]</f>
        <v>Grande 3-220304012</v>
      </c>
      <c r="K1298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98" s="9" t="str">
        <f t="shared" si="156"/>
        <v>220304012grande_3</v>
      </c>
      <c r="M1298" s="39" t="str">
        <f t="shared" si="157"/>
        <v>INSERT INTO categoria VALUES (220304012,'Grande 3','Grande 3-220304012','Grande 3-220304012 | Prod: Empresas-220304 | Sector: Economía | Industria: SOCIEDAD - 22',220304);</v>
      </c>
    </row>
    <row r="1299" spans="1:13" ht="30.6" x14ac:dyDescent="0.3">
      <c r="A1299" s="12">
        <f t="shared" si="152"/>
        <v>22</v>
      </c>
      <c r="B1299" s="8" t="str">
        <f>+VLOOKUP(A1299,Industria[],2,0)</f>
        <v>Sociedad</v>
      </c>
      <c r="C1299" s="12">
        <f t="shared" si="153"/>
        <v>2203</v>
      </c>
      <c r="D1299" s="8" t="str">
        <f>+VLOOKUP(C1299,Sector[[Id_sector]:[Codigo]],3,0)</f>
        <v>Economía</v>
      </c>
      <c r="E1299" s="12">
        <f t="shared" si="154"/>
        <v>220304</v>
      </c>
      <c r="F1299" s="8" t="str">
        <f>+VLOOKUP(E1299,Productos[[Id_producto]:[Codigo]],3,0)</f>
        <v>Empresas</v>
      </c>
      <c r="G1299" s="13">
        <f t="shared" si="155"/>
        <v>220304013</v>
      </c>
      <c r="H1299" s="7">
        <v>13</v>
      </c>
      <c r="I1299" s="8" t="s">
        <v>1665</v>
      </c>
      <c r="J1299" s="37" t="str">
        <f>+Categorias[[#This Row],[Categoría]]&amp;"-"&amp;Categorias[[#This Row],[Id_categoría]]</f>
        <v>Grande 4-220304013</v>
      </c>
      <c r="K1299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99" s="9" t="str">
        <f t="shared" si="156"/>
        <v>220304013grande_4</v>
      </c>
      <c r="M1299" s="39" t="str">
        <f t="shared" si="157"/>
        <v>INSERT INTO categoria VALUES (220304013,'Grande 4','Grande 4-220304013','Grande 4-220304013 | Prod: Empresas-220304 | Sector: Economía | Industria: SOCIEDAD - 22',220304);</v>
      </c>
    </row>
    <row r="1300" spans="1:13" ht="40.799999999999997" x14ac:dyDescent="0.3">
      <c r="A1300" s="12">
        <f t="shared" si="152"/>
        <v>22</v>
      </c>
      <c r="B1300" s="8" t="str">
        <f>+VLOOKUP(A1300,Industria[],2,0)</f>
        <v>Sociedad</v>
      </c>
      <c r="C1300" s="12">
        <f t="shared" si="153"/>
        <v>2203</v>
      </c>
      <c r="D1300" s="8" t="str">
        <f>+VLOOKUP(C1300,Sector[[Id_sector]:[Codigo]],3,0)</f>
        <v>Economía</v>
      </c>
      <c r="E1300" s="12">
        <f t="shared" si="154"/>
        <v>220305</v>
      </c>
      <c r="F1300" s="8" t="str">
        <f>+VLOOKUP(E1300,Productos[[Id_producto]:[Codigo]],3,0)</f>
        <v>Trabajadores</v>
      </c>
      <c r="G1300" s="13">
        <f t="shared" si="155"/>
        <v>220305001</v>
      </c>
      <c r="H1300" s="7">
        <v>1</v>
      </c>
      <c r="I1300" s="8" t="s">
        <v>1666</v>
      </c>
      <c r="J1300" s="37" t="str">
        <f>+Categorias[[#This Row],[Categoría]]&amp;"-"&amp;Categorias[[#This Row],[Id_categoría]]</f>
        <v>Contrato de Trabajo a Plazo Fijo-220305001</v>
      </c>
      <c r="K1300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300" s="9" t="str">
        <f t="shared" si="156"/>
        <v>220305001contrato_de_trabajo_a_plazo_fijo</v>
      </c>
      <c r="M1300" s="39" t="str">
        <f t="shared" si="157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301" spans="1:13" ht="40.799999999999997" x14ac:dyDescent="0.3">
      <c r="A1301" s="12">
        <f t="shared" si="152"/>
        <v>22</v>
      </c>
      <c r="B1301" s="8" t="str">
        <f>+VLOOKUP(A1301,Industria[],2,0)</f>
        <v>Sociedad</v>
      </c>
      <c r="C1301" s="12">
        <f t="shared" si="153"/>
        <v>2203</v>
      </c>
      <c r="D1301" s="8" t="str">
        <f>+VLOOKUP(C1301,Sector[[Id_sector]:[Codigo]],3,0)</f>
        <v>Economía</v>
      </c>
      <c r="E1301" s="12">
        <f t="shared" si="154"/>
        <v>220305</v>
      </c>
      <c r="F1301" s="8" t="str">
        <f>+VLOOKUP(E1301,Productos[[Id_producto]:[Codigo]],3,0)</f>
        <v>Trabajadores</v>
      </c>
      <c r="G1301" s="13">
        <f t="shared" si="155"/>
        <v>220305002</v>
      </c>
      <c r="H1301" s="7">
        <v>2</v>
      </c>
      <c r="I1301" s="8" t="s">
        <v>1667</v>
      </c>
      <c r="J1301" s="37" t="str">
        <f>+Categorias[[#This Row],[Categoría]]&amp;"-"&amp;Categorias[[#This Row],[Id_categoría]]</f>
        <v>Contrato de Trabajo a Plazo Indefinido-220305002</v>
      </c>
      <c r="K1301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301" s="9" t="str">
        <f t="shared" si="156"/>
        <v>220305002contrato_de_trabajo_a_plazo_indefinido</v>
      </c>
      <c r="M1301" s="39" t="str">
        <f t="shared" si="157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302" spans="1:13" ht="40.799999999999997" x14ac:dyDescent="0.3">
      <c r="A1302" s="12">
        <f t="shared" si="152"/>
        <v>22</v>
      </c>
      <c r="B1302" s="8" t="str">
        <f>+VLOOKUP(A1302,Industria[],2,0)</f>
        <v>Sociedad</v>
      </c>
      <c r="C1302" s="12">
        <f t="shared" si="153"/>
        <v>2203</v>
      </c>
      <c r="D1302" s="8" t="str">
        <f>+VLOOKUP(C1302,Sector[[Id_sector]:[Codigo]],3,0)</f>
        <v>Economía</v>
      </c>
      <c r="E1302" s="12">
        <f t="shared" si="154"/>
        <v>220305</v>
      </c>
      <c r="F1302" s="8" t="str">
        <f>+VLOOKUP(E1302,Productos[[Id_producto]:[Codigo]],3,0)</f>
        <v>Trabajadores</v>
      </c>
      <c r="G1302" s="13">
        <f t="shared" si="155"/>
        <v>220305003</v>
      </c>
      <c r="H1302" s="7">
        <v>3</v>
      </c>
      <c r="I1302" s="8" t="s">
        <v>1668</v>
      </c>
      <c r="J1302" s="37" t="str">
        <f>+Categorias[[#This Row],[Categoría]]&amp;"-"&amp;Categorias[[#This Row],[Id_categoría]]</f>
        <v>Contrato de Trabajo por Faena-220305003</v>
      </c>
      <c r="K1302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302" s="9" t="str">
        <f t="shared" si="156"/>
        <v>220305003contrato_de_trabajo_por_faena</v>
      </c>
      <c r="M1302" s="39" t="str">
        <f t="shared" si="157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303" spans="1:13" ht="40.799999999999997" x14ac:dyDescent="0.3">
      <c r="A1303" s="12">
        <f t="shared" si="152"/>
        <v>22</v>
      </c>
      <c r="B1303" s="8" t="str">
        <f>+VLOOKUP(A1303,Industria[],2,0)</f>
        <v>Sociedad</v>
      </c>
      <c r="C1303" s="12">
        <f t="shared" si="153"/>
        <v>2203</v>
      </c>
      <c r="D1303" s="8" t="str">
        <f>+VLOOKUP(C1303,Sector[[Id_sector]:[Codigo]],3,0)</f>
        <v>Economía</v>
      </c>
      <c r="E1303" s="12">
        <f t="shared" si="154"/>
        <v>220305</v>
      </c>
      <c r="F1303" s="8" t="str">
        <f>+VLOOKUP(E1303,Productos[[Id_producto]:[Codigo]],3,0)</f>
        <v>Trabajadores</v>
      </c>
      <c r="G1303" s="13">
        <f t="shared" si="155"/>
        <v>220305004</v>
      </c>
      <c r="H1303" s="7">
        <v>4</v>
      </c>
      <c r="I1303" s="8" t="s">
        <v>1669</v>
      </c>
      <c r="J1303" s="37" t="str">
        <f>+Categorias[[#This Row],[Categoría]]&amp;"-"&amp;Categorias[[#This Row],[Id_categoría]]</f>
        <v>Contrato de Trabajo Part Time-220305004</v>
      </c>
      <c r="K1303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303" s="9" t="str">
        <f t="shared" si="156"/>
        <v>220305004contrato_de_trabajo_part_time</v>
      </c>
      <c r="M1303" s="39" t="str">
        <f t="shared" si="157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304" spans="1:13" ht="40.799999999999997" x14ac:dyDescent="0.3">
      <c r="A1304" s="12">
        <f t="shared" si="152"/>
        <v>22</v>
      </c>
      <c r="B1304" s="8" t="str">
        <f>+VLOOKUP(A1304,Industria[],2,0)</f>
        <v>Sociedad</v>
      </c>
      <c r="C1304" s="12">
        <f t="shared" si="153"/>
        <v>2203</v>
      </c>
      <c r="D1304" s="8" t="str">
        <f>+VLOOKUP(C1304,Sector[[Id_sector]:[Codigo]],3,0)</f>
        <v>Economía</v>
      </c>
      <c r="E1304" s="12">
        <f t="shared" si="154"/>
        <v>220305</v>
      </c>
      <c r="F1304" s="8" t="str">
        <f>+VLOOKUP(E1304,Productos[[Id_producto]:[Codigo]],3,0)</f>
        <v>Trabajadores</v>
      </c>
      <c r="G1304" s="13">
        <f t="shared" si="155"/>
        <v>220305005</v>
      </c>
      <c r="H1304" s="7">
        <v>5</v>
      </c>
      <c r="I1304" s="8" t="s">
        <v>1670</v>
      </c>
      <c r="J1304" s="37" t="str">
        <f>+Categorias[[#This Row],[Categoría]]&amp;"-"&amp;Categorias[[#This Row],[Id_categoría]]</f>
        <v>Contrato de Trabajo a Honorarios-220305005</v>
      </c>
      <c r="K1304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304" s="9" t="str">
        <f t="shared" si="156"/>
        <v>220305005contrato_de_trabajo_a_honorarios</v>
      </c>
      <c r="M1304" s="39" t="str">
        <f t="shared" si="157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305" spans="1:13" ht="40.799999999999997" x14ac:dyDescent="0.3">
      <c r="A1305" s="12">
        <f t="shared" si="152"/>
        <v>22</v>
      </c>
      <c r="B1305" s="8" t="str">
        <f>+VLOOKUP(A1305,Industria[],2,0)</f>
        <v>Sociedad</v>
      </c>
      <c r="C1305" s="12">
        <f t="shared" si="153"/>
        <v>2203</v>
      </c>
      <c r="D1305" s="8" t="str">
        <f>+VLOOKUP(C1305,Sector[[Id_sector]:[Codigo]],3,0)</f>
        <v>Economía</v>
      </c>
      <c r="E1305" s="12">
        <f t="shared" si="154"/>
        <v>220305</v>
      </c>
      <c r="F1305" s="8" t="str">
        <f>+VLOOKUP(E1305,Productos[[Id_producto]:[Codigo]],3,0)</f>
        <v>Trabajadores</v>
      </c>
      <c r="G1305" s="13">
        <f t="shared" si="155"/>
        <v>220305006</v>
      </c>
      <c r="H1305" s="7">
        <v>6</v>
      </c>
      <c r="I1305" s="8" t="s">
        <v>1671</v>
      </c>
      <c r="J1305" s="37" t="str">
        <f>+Categorias[[#This Row],[Categoría]]&amp;"-"&amp;Categorias[[#This Row],[Id_categoría]]</f>
        <v>Contrato de Trabajo a Trato-220305006</v>
      </c>
      <c r="K1305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305" s="9" t="str">
        <f t="shared" si="156"/>
        <v>220305006contrato_de_trabajo_a_trato</v>
      </c>
      <c r="M1305" s="39" t="str">
        <f t="shared" si="157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306" spans="1:13" ht="40.799999999999997" x14ac:dyDescent="0.3">
      <c r="A1306" s="12">
        <f t="shared" si="152"/>
        <v>22</v>
      </c>
      <c r="B1306" s="8" t="str">
        <f>+VLOOKUP(A1306,Industria[],2,0)</f>
        <v>Sociedad</v>
      </c>
      <c r="C1306" s="12">
        <f t="shared" si="153"/>
        <v>2203</v>
      </c>
      <c r="D1306" s="8" t="str">
        <f>+VLOOKUP(C1306,Sector[[Id_sector]:[Codigo]],3,0)</f>
        <v>Economía</v>
      </c>
      <c r="E1306" s="12">
        <f t="shared" si="154"/>
        <v>220305</v>
      </c>
      <c r="F1306" s="8" t="str">
        <f>+VLOOKUP(E1306,Productos[[Id_producto]:[Codigo]],3,0)</f>
        <v>Trabajadores</v>
      </c>
      <c r="G1306" s="13">
        <f t="shared" si="155"/>
        <v>220305007</v>
      </c>
      <c r="H1306" s="7">
        <v>7</v>
      </c>
      <c r="I1306" s="8" t="s">
        <v>1672</v>
      </c>
      <c r="J1306" s="37" t="str">
        <f>+Categorias[[#This Row],[Categoría]]&amp;"-"&amp;Categorias[[#This Row],[Id_categoría]]</f>
        <v>Contrato de Trabajo de Aprendizaje-220305007</v>
      </c>
      <c r="K1306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306" s="9" t="str">
        <f t="shared" si="156"/>
        <v>220305007contrato_de_trabajo_de_aprendizaje</v>
      </c>
      <c r="M1306" s="39" t="str">
        <f t="shared" si="157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307" spans="1:13" ht="40.799999999999997" x14ac:dyDescent="0.3">
      <c r="A1307" s="12">
        <f t="shared" si="152"/>
        <v>22</v>
      </c>
      <c r="B1307" s="8" t="str">
        <f>+VLOOKUP(A1307,Industria[],2,0)</f>
        <v>Sociedad</v>
      </c>
      <c r="C1307" s="12">
        <f t="shared" si="153"/>
        <v>2203</v>
      </c>
      <c r="D1307" s="8" t="str">
        <f>+VLOOKUP(C1307,Sector[[Id_sector]:[Codigo]],3,0)</f>
        <v>Economía</v>
      </c>
      <c r="E1307" s="12">
        <f t="shared" si="154"/>
        <v>220305</v>
      </c>
      <c r="F1307" s="8" t="str">
        <f>+VLOOKUP(E1307,Productos[[Id_producto]:[Codigo]],3,0)</f>
        <v>Trabajadores</v>
      </c>
      <c r="G1307" s="13">
        <f t="shared" si="155"/>
        <v>220305008</v>
      </c>
      <c r="H1307" s="7">
        <v>8</v>
      </c>
      <c r="I1307" s="8" t="s">
        <v>1673</v>
      </c>
      <c r="J1307" s="37" t="str">
        <f>+Categorias[[#This Row],[Categoría]]&amp;"-"&amp;Categorias[[#This Row],[Id_categoría]]</f>
        <v>Contrato de Trabajo de Practica Profesional-220305008</v>
      </c>
      <c r="K1307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307" s="9" t="str">
        <f t="shared" si="156"/>
        <v>220305008contrato_de_trabajo_de_practica_profesional</v>
      </c>
      <c r="M1307" s="39" t="str">
        <f t="shared" si="157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308" spans="1:13" ht="40.799999999999997" x14ac:dyDescent="0.3">
      <c r="A1308" s="12">
        <f t="shared" si="152"/>
        <v>22</v>
      </c>
      <c r="B1308" s="8" t="str">
        <f>+VLOOKUP(A1308,Industria[],2,0)</f>
        <v>Sociedad</v>
      </c>
      <c r="C1308" s="12">
        <f t="shared" si="153"/>
        <v>2203</v>
      </c>
      <c r="D1308" s="8" t="str">
        <f>+VLOOKUP(C1308,Sector[[Id_sector]:[Codigo]],3,0)</f>
        <v>Economía</v>
      </c>
      <c r="E1308" s="12">
        <f t="shared" si="154"/>
        <v>220305</v>
      </c>
      <c r="F1308" s="8" t="str">
        <f>+VLOOKUP(E1308,Productos[[Id_producto]:[Codigo]],3,0)</f>
        <v>Trabajadores</v>
      </c>
      <c r="G1308" s="13">
        <f t="shared" si="155"/>
        <v>220305009</v>
      </c>
      <c r="H1308" s="7">
        <v>9</v>
      </c>
      <c r="I1308" s="8" t="s">
        <v>1674</v>
      </c>
      <c r="J1308" s="37" t="str">
        <f>+Categorias[[#This Row],[Categoría]]&amp;"-"&amp;Categorias[[#This Row],[Id_categoría]]</f>
        <v>Contrato de Trabajo para la Construcción-220305009</v>
      </c>
      <c r="K1308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308" s="9" t="str">
        <f t="shared" si="156"/>
        <v>220305009contrato_de_trabajo_para_la_construccion</v>
      </c>
      <c r="M1308" s="39" t="str">
        <f t="shared" si="157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309" spans="1:13" ht="51" x14ac:dyDescent="0.3">
      <c r="A1309" s="12">
        <f t="shared" si="152"/>
        <v>22</v>
      </c>
      <c r="B1309" s="8" t="str">
        <f>+VLOOKUP(A1309,Industria[],2,0)</f>
        <v>Sociedad</v>
      </c>
      <c r="C1309" s="12">
        <f t="shared" si="153"/>
        <v>2203</v>
      </c>
      <c r="D1309" s="8" t="str">
        <f>+VLOOKUP(C1309,Sector[[Id_sector]:[Codigo]],3,0)</f>
        <v>Economía</v>
      </c>
      <c r="E1309" s="12">
        <f t="shared" si="154"/>
        <v>220305</v>
      </c>
      <c r="F1309" s="8" t="str">
        <f>+VLOOKUP(E1309,Productos[[Id_producto]:[Codigo]],3,0)</f>
        <v>Trabajadores</v>
      </c>
      <c r="G1309" s="13">
        <f t="shared" si="155"/>
        <v>220305010</v>
      </c>
      <c r="H1309" s="7">
        <v>10</v>
      </c>
      <c r="I1309" s="8" t="s">
        <v>1675</v>
      </c>
      <c r="J1309" s="37" t="str">
        <f>+Categorias[[#This Row],[Categoría]]&amp;"-"&amp;Categorias[[#This Row],[Id_categoría]]</f>
        <v>Contrato de Trabajo para Trabajadoras de casa particular-220305010</v>
      </c>
      <c r="K1309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309" s="9" t="str">
        <f t="shared" si="156"/>
        <v>220305010contrato_de_trabajo_para_trabajadoras_de_casa_particular</v>
      </c>
      <c r="M1309" s="39" t="str">
        <f t="shared" si="157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310" spans="1:13" ht="40.799999999999997" x14ac:dyDescent="0.3">
      <c r="A1310" s="12">
        <f t="shared" si="152"/>
        <v>22</v>
      </c>
      <c r="B1310" s="8" t="str">
        <f>+VLOOKUP(A1310,Industria[],2,0)</f>
        <v>Sociedad</v>
      </c>
      <c r="C1310" s="12">
        <f t="shared" si="153"/>
        <v>2203</v>
      </c>
      <c r="D1310" s="8" t="str">
        <f>+VLOOKUP(C1310,Sector[[Id_sector]:[Codigo]],3,0)</f>
        <v>Economía</v>
      </c>
      <c r="E1310" s="12">
        <f t="shared" si="154"/>
        <v>220305</v>
      </c>
      <c r="F1310" s="8" t="str">
        <f>+VLOOKUP(E1310,Productos[[Id_producto]:[Codigo]],3,0)</f>
        <v>Trabajadores</v>
      </c>
      <c r="G1310" s="13">
        <f t="shared" si="155"/>
        <v>220305011</v>
      </c>
      <c r="H1310" s="7">
        <v>11</v>
      </c>
      <c r="I1310" s="8" t="s">
        <v>1676</v>
      </c>
      <c r="J1310" s="37" t="str">
        <f>+Categorias[[#This Row],[Categoría]]&amp;"-"&amp;Categorias[[#This Row],[Id_categoría]]</f>
        <v>Trabajador Independiente-220305011</v>
      </c>
      <c r="K1310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310" s="9" t="str">
        <f t="shared" si="156"/>
        <v>220305011trabajador_independiente</v>
      </c>
      <c r="M1310" s="39" t="str">
        <f t="shared" si="157"/>
        <v>INSERT INTO categoria VALUES (220305011,'Trabajador Independiente','Trabajador Independiente-220305011','Trabajador Independiente-220305011 | Prod: Trabajadores-220305 | Sector: Economía | Industria: SOCIEDAD - 22',220305);</v>
      </c>
    </row>
    <row r="1311" spans="1:13" ht="30.6" x14ac:dyDescent="0.3">
      <c r="A1311" s="12">
        <f t="shared" si="152"/>
        <v>22</v>
      </c>
      <c r="B1311" s="8" t="str">
        <f>+VLOOKUP(A1311,Industria[],2,0)</f>
        <v>Sociedad</v>
      </c>
      <c r="C1311" s="12">
        <f t="shared" si="153"/>
        <v>2203</v>
      </c>
      <c r="D1311" s="8" t="str">
        <f>+VLOOKUP(C1311,Sector[[Id_sector]:[Codigo]],3,0)</f>
        <v>Economía</v>
      </c>
      <c r="E1311" s="12">
        <f t="shared" si="154"/>
        <v>220305</v>
      </c>
      <c r="F1311" s="8" t="str">
        <f>+VLOOKUP(E1311,Productos[[Id_producto]:[Codigo]],3,0)</f>
        <v>Trabajadores</v>
      </c>
      <c r="G1311" s="13">
        <f t="shared" si="155"/>
        <v>220305012</v>
      </c>
      <c r="H1311" s="7">
        <v>12</v>
      </c>
      <c r="I1311" s="8" t="s">
        <v>1677</v>
      </c>
      <c r="J1311" s="37" t="str">
        <f>+Categorias[[#This Row],[Categoría]]&amp;"-"&amp;Categorias[[#This Row],[Id_categoría]]</f>
        <v>Fuera de la ley-220305012</v>
      </c>
      <c r="K1311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311" s="9" t="str">
        <f t="shared" si="156"/>
        <v>220305012fuera_de_la_ley</v>
      </c>
      <c r="M1311" s="39" t="str">
        <f t="shared" si="157"/>
        <v>INSERT INTO categoria VALUES (220305012,'Fuera de la ley','Fuera de la ley-220305012','Fuera de la ley-220305012 | Prod: Trabajadores-220305 | Sector: Economía | Industria: SOCIEDAD - 22',220305);</v>
      </c>
    </row>
    <row r="1312" spans="1:13" ht="40.799999999999997" x14ac:dyDescent="0.3">
      <c r="A1312" s="12">
        <f t="shared" si="152"/>
        <v>22</v>
      </c>
      <c r="B1312" s="8" t="str">
        <f>+VLOOKUP(A1312,Industria[],2,0)</f>
        <v>Sociedad</v>
      </c>
      <c r="C1312" s="12">
        <f t="shared" si="153"/>
        <v>2203</v>
      </c>
      <c r="D1312" s="8" t="str">
        <f>+VLOOKUP(C1312,Sector[[Id_sector]:[Codigo]],3,0)</f>
        <v>Economía</v>
      </c>
      <c r="E1312" s="12">
        <f t="shared" si="154"/>
        <v>220306</v>
      </c>
      <c r="F1312" s="8" t="str">
        <f>+VLOOKUP(E1312,Productos[[Id_producto]:[Codigo]],3,0)</f>
        <v>Tipos de Industrias</v>
      </c>
      <c r="G1312" s="13">
        <f t="shared" si="155"/>
        <v>220306001</v>
      </c>
      <c r="H1312" s="7">
        <v>1</v>
      </c>
      <c r="I1312" s="8" t="s">
        <v>1678</v>
      </c>
      <c r="J1312" s="37" t="str">
        <f>+Categorias[[#This Row],[Categoría]]&amp;"-"&amp;Categorias[[#This Row],[Id_categoría]]</f>
        <v>Agricultura, ganadería, silvicultura y pesca-220306001</v>
      </c>
      <c r="K1312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312" s="9" t="str">
        <f t="shared" si="156"/>
        <v>220306001agricultura,_ganaderia,_silvicultura_y_pesca</v>
      </c>
      <c r="M1312" s="39" t="str">
        <f t="shared" si="157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13" spans="1:13" ht="40.799999999999997" x14ac:dyDescent="0.3">
      <c r="A1313" s="12">
        <f t="shared" si="152"/>
        <v>22</v>
      </c>
      <c r="B1313" s="8" t="str">
        <f>+VLOOKUP(A1313,Industria[],2,0)</f>
        <v>Sociedad</v>
      </c>
      <c r="C1313" s="12">
        <f t="shared" si="153"/>
        <v>2203</v>
      </c>
      <c r="D1313" s="8" t="str">
        <f>+VLOOKUP(C1313,Sector[[Id_sector]:[Codigo]],3,0)</f>
        <v>Economía</v>
      </c>
      <c r="E1313" s="12">
        <f t="shared" si="154"/>
        <v>220306</v>
      </c>
      <c r="F1313" s="8" t="str">
        <f>+VLOOKUP(E1313,Productos[[Id_producto]:[Codigo]],3,0)</f>
        <v>Tipos de Industrias</v>
      </c>
      <c r="G1313" s="13">
        <f t="shared" si="155"/>
        <v>220306002</v>
      </c>
      <c r="H1313" s="7">
        <v>2</v>
      </c>
      <c r="I1313" s="8" t="s">
        <v>1679</v>
      </c>
      <c r="J1313" s="37" t="str">
        <f>+Categorias[[#This Row],[Categoría]]&amp;"-"&amp;Categorias[[#This Row],[Id_categoría]]</f>
        <v>Explotación de minas y canteras-220306002</v>
      </c>
      <c r="K1313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13" s="9" t="str">
        <f t="shared" si="156"/>
        <v>220306002explotacion_de_minas_y_canteras</v>
      </c>
      <c r="M1313" s="39" t="str">
        <f t="shared" si="157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14" spans="1:13" ht="40.799999999999997" x14ac:dyDescent="0.3">
      <c r="A1314" s="12">
        <f t="shared" si="152"/>
        <v>22</v>
      </c>
      <c r="B1314" s="8" t="str">
        <f>+VLOOKUP(A1314,Industria[],2,0)</f>
        <v>Sociedad</v>
      </c>
      <c r="C1314" s="12">
        <f t="shared" si="153"/>
        <v>2203</v>
      </c>
      <c r="D1314" s="8" t="str">
        <f>+VLOOKUP(C1314,Sector[[Id_sector]:[Codigo]],3,0)</f>
        <v>Economía</v>
      </c>
      <c r="E1314" s="12">
        <f t="shared" si="154"/>
        <v>220306</v>
      </c>
      <c r="F1314" s="8" t="str">
        <f>+VLOOKUP(E1314,Productos[[Id_producto]:[Codigo]],3,0)</f>
        <v>Tipos de Industrias</v>
      </c>
      <c r="G1314" s="13">
        <f t="shared" si="155"/>
        <v>220306003</v>
      </c>
      <c r="H1314" s="7">
        <v>3</v>
      </c>
      <c r="I1314" s="8" t="s">
        <v>1680</v>
      </c>
      <c r="J1314" s="37" t="str">
        <f>+Categorias[[#This Row],[Categoría]]&amp;"-"&amp;Categorias[[#This Row],[Id_categoría]]</f>
        <v>Industria manufacturera-220306003</v>
      </c>
      <c r="K1314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14" s="9" t="str">
        <f t="shared" si="156"/>
        <v>220306003industria_manufacturera</v>
      </c>
      <c r="M1314" s="39" t="str">
        <f t="shared" si="157"/>
        <v>INSERT INTO categoria VALUES (220306003,'Industria manufacturera','Industria manufacturera-220306003','Industria manufacturera-220306003 | Prod: Industria-220306 | Sector: Economía | Industria: SOCIEDAD - 22',220306);</v>
      </c>
    </row>
    <row r="1315" spans="1:13" ht="51" x14ac:dyDescent="0.3">
      <c r="A1315" s="12">
        <f t="shared" si="152"/>
        <v>22</v>
      </c>
      <c r="B1315" s="8" t="str">
        <f>+VLOOKUP(A1315,Industria[],2,0)</f>
        <v>Sociedad</v>
      </c>
      <c r="C1315" s="12">
        <f t="shared" si="153"/>
        <v>2203</v>
      </c>
      <c r="D1315" s="8" t="str">
        <f>+VLOOKUP(C1315,Sector[[Id_sector]:[Codigo]],3,0)</f>
        <v>Economía</v>
      </c>
      <c r="E1315" s="12">
        <f t="shared" si="154"/>
        <v>220306</v>
      </c>
      <c r="F1315" s="8" t="str">
        <f>+VLOOKUP(E1315,Productos[[Id_producto]:[Codigo]],3,0)</f>
        <v>Tipos de Industrias</v>
      </c>
      <c r="G1315" s="13">
        <f t="shared" si="155"/>
        <v>220306004</v>
      </c>
      <c r="H1315" s="7">
        <v>4</v>
      </c>
      <c r="I1315" s="8" t="s">
        <v>1681</v>
      </c>
      <c r="J1315" s="37" t="str">
        <f>+Categorias[[#This Row],[Categoría]]&amp;"-"&amp;Categorias[[#This Row],[Id_categoría]]</f>
        <v>Suministro de electricidad, gas, vapor y aire acondicionado-220306004</v>
      </c>
      <c r="K1315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15" s="9" t="str">
        <f t="shared" si="156"/>
        <v>220306004suministro_de_electricidad,_gas,_vapor_y_aire_acondicionado</v>
      </c>
      <c r="M1315" s="39" t="str">
        <f t="shared" si="157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16" spans="1:13" ht="61.2" x14ac:dyDescent="0.3">
      <c r="A1316" s="12">
        <f t="shared" si="152"/>
        <v>22</v>
      </c>
      <c r="B1316" s="8" t="str">
        <f>+VLOOKUP(A1316,Industria[],2,0)</f>
        <v>Sociedad</v>
      </c>
      <c r="C1316" s="12">
        <f t="shared" si="153"/>
        <v>2203</v>
      </c>
      <c r="D1316" s="8" t="str">
        <f>+VLOOKUP(C1316,Sector[[Id_sector]:[Codigo]],3,0)</f>
        <v>Economía</v>
      </c>
      <c r="E1316" s="12">
        <f t="shared" si="154"/>
        <v>220306</v>
      </c>
      <c r="F1316" s="8" t="str">
        <f>+VLOOKUP(E1316,Productos[[Id_producto]:[Codigo]],3,0)</f>
        <v>Tipos de Industrias</v>
      </c>
      <c r="G1316" s="13">
        <f t="shared" si="155"/>
        <v>220306005</v>
      </c>
      <c r="H1316" s="7">
        <v>5</v>
      </c>
      <c r="I1316" s="8" t="s">
        <v>1682</v>
      </c>
      <c r="J1316" s="37" t="str">
        <f>+Categorias[[#This Row],[Categoría]]&amp;"-"&amp;Categorias[[#This Row],[Id_categoría]]</f>
        <v>Suministro de agua; evacuación de aguas residuales, gestión de desechos y descontaminación-220306005</v>
      </c>
      <c r="K1316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16" s="9" t="str">
        <f t="shared" si="156"/>
        <v>220306005suministro_de_agua;_evacuacion_de_aguas_residuales,_gestion_de_desechos_y_descontaminacion</v>
      </c>
      <c r="M1316" s="39" t="str">
        <f t="shared" si="157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17" spans="1:13" ht="30.6" x14ac:dyDescent="0.3">
      <c r="A1317" s="12">
        <f t="shared" si="152"/>
        <v>22</v>
      </c>
      <c r="B1317" s="8" t="str">
        <f>+VLOOKUP(A1317,Industria[],2,0)</f>
        <v>Sociedad</v>
      </c>
      <c r="C1317" s="12">
        <f t="shared" si="153"/>
        <v>2203</v>
      </c>
      <c r="D1317" s="8" t="str">
        <f>+VLOOKUP(C1317,Sector[[Id_sector]:[Codigo]],3,0)</f>
        <v>Economía</v>
      </c>
      <c r="E1317" s="12">
        <f t="shared" si="154"/>
        <v>220306</v>
      </c>
      <c r="F1317" s="8" t="str">
        <f>+VLOOKUP(E1317,Productos[[Id_producto]:[Codigo]],3,0)</f>
        <v>Tipos de Industrias</v>
      </c>
      <c r="G1317" s="13">
        <f t="shared" si="155"/>
        <v>220306006</v>
      </c>
      <c r="H1317" s="7">
        <v>6</v>
      </c>
      <c r="I1317" s="8" t="s">
        <v>11</v>
      </c>
      <c r="J1317" s="37" t="str">
        <f>+Categorias[[#This Row],[Categoría]]&amp;"-"&amp;Categorias[[#This Row],[Id_categoría]]</f>
        <v>Construcción-220306006</v>
      </c>
      <c r="K1317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17" s="9" t="str">
        <f t="shared" si="156"/>
        <v>220306006construccion</v>
      </c>
      <c r="M1317" s="39" t="str">
        <f t="shared" si="157"/>
        <v>INSERT INTO categoria VALUES (220306006,'Construcción','Construcción-220306006','Construcción-220306006 | Prod: Industria-220306 | Sector: Economía | Industria: SOCIEDAD - 22',220306);</v>
      </c>
    </row>
    <row r="1318" spans="1:13" ht="61.2" x14ac:dyDescent="0.3">
      <c r="A1318" s="12">
        <f t="shared" si="152"/>
        <v>22</v>
      </c>
      <c r="B1318" s="8" t="str">
        <f>+VLOOKUP(A1318,Industria[],2,0)</f>
        <v>Sociedad</v>
      </c>
      <c r="C1318" s="12">
        <f t="shared" si="153"/>
        <v>2203</v>
      </c>
      <c r="D1318" s="8" t="str">
        <f>+VLOOKUP(C1318,Sector[[Id_sector]:[Codigo]],3,0)</f>
        <v>Economía</v>
      </c>
      <c r="E1318" s="12">
        <f t="shared" si="154"/>
        <v>220306</v>
      </c>
      <c r="F1318" s="8" t="str">
        <f>+VLOOKUP(E1318,Productos[[Id_producto]:[Codigo]],3,0)</f>
        <v>Tipos de Industrias</v>
      </c>
      <c r="G1318" s="13">
        <f t="shared" si="155"/>
        <v>220306007</v>
      </c>
      <c r="H1318" s="7">
        <v>7</v>
      </c>
      <c r="I1318" s="8" t="s">
        <v>1683</v>
      </c>
      <c r="J1318" s="37" t="str">
        <f>+Categorias[[#This Row],[Categoría]]&amp;"-"&amp;Categorias[[#This Row],[Id_categoría]]</f>
        <v>Comercio al por mayor y al por menor; reparación de vehículos automotores y motocicletas-220306007</v>
      </c>
      <c r="K1318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18" s="9" t="str">
        <f t="shared" si="156"/>
        <v>220306007comercio_al_por_mayor_y_al_por_menor;_reparacion_de_vehiculos_automotores_y_motocicletas</v>
      </c>
      <c r="M1318" s="39" t="str">
        <f t="shared" si="157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19" spans="1:13" ht="40.799999999999997" x14ac:dyDescent="0.3">
      <c r="A1319" s="12">
        <f t="shared" si="152"/>
        <v>22</v>
      </c>
      <c r="B1319" s="8" t="str">
        <f>+VLOOKUP(A1319,Industria[],2,0)</f>
        <v>Sociedad</v>
      </c>
      <c r="C1319" s="12">
        <f t="shared" si="153"/>
        <v>2203</v>
      </c>
      <c r="D1319" s="8" t="str">
        <f>+VLOOKUP(C1319,Sector[[Id_sector]:[Codigo]],3,0)</f>
        <v>Economía</v>
      </c>
      <c r="E1319" s="12">
        <f t="shared" si="154"/>
        <v>220306</v>
      </c>
      <c r="F1319" s="8" t="str">
        <f>+VLOOKUP(E1319,Productos[[Id_producto]:[Codigo]],3,0)</f>
        <v>Tipos de Industrias</v>
      </c>
      <c r="G1319" s="13">
        <f t="shared" si="155"/>
        <v>220306008</v>
      </c>
      <c r="H1319" s="7">
        <v>8</v>
      </c>
      <c r="I1319" s="8" t="s">
        <v>1684</v>
      </c>
      <c r="J1319" s="37" t="str">
        <f>+Categorias[[#This Row],[Categoría]]&amp;"-"&amp;Categorias[[#This Row],[Id_categoría]]</f>
        <v>Transporte y almacenamiento-220306008</v>
      </c>
      <c r="K1319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19" s="9" t="str">
        <f t="shared" si="156"/>
        <v>220306008transporte_y_almacenamiento</v>
      </c>
      <c r="M1319" s="39" t="str">
        <f t="shared" si="157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20" spans="1:13" ht="51" x14ac:dyDescent="0.3">
      <c r="A1320" s="12">
        <f t="shared" si="152"/>
        <v>22</v>
      </c>
      <c r="B1320" s="8" t="str">
        <f>+VLOOKUP(A1320,Industria[],2,0)</f>
        <v>Sociedad</v>
      </c>
      <c r="C1320" s="12">
        <f t="shared" si="153"/>
        <v>2203</v>
      </c>
      <c r="D1320" s="8" t="str">
        <f>+VLOOKUP(C1320,Sector[[Id_sector]:[Codigo]],3,0)</f>
        <v>Economía</v>
      </c>
      <c r="E1320" s="12">
        <f t="shared" si="154"/>
        <v>220306</v>
      </c>
      <c r="F1320" s="8" t="str">
        <f>+VLOOKUP(E1320,Productos[[Id_producto]:[Codigo]],3,0)</f>
        <v>Tipos de Industrias</v>
      </c>
      <c r="G1320" s="13">
        <f t="shared" si="155"/>
        <v>220306009</v>
      </c>
      <c r="H1320" s="7">
        <v>9</v>
      </c>
      <c r="I1320" s="8" t="s">
        <v>1685</v>
      </c>
      <c r="J1320" s="37" t="str">
        <f>+Categorias[[#This Row],[Categoría]]&amp;"-"&amp;Categorias[[#This Row],[Id_categoría]]</f>
        <v>Actividades de alojamiento y de servicio de comidas-220306009</v>
      </c>
      <c r="K1320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20" s="9" t="str">
        <f t="shared" si="156"/>
        <v>220306009actividades_de_alojamiento_y_de_servicio_de_comidas</v>
      </c>
      <c r="M1320" s="39" t="str">
        <f t="shared" si="157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21" spans="1:13" ht="40.799999999999997" x14ac:dyDescent="0.3">
      <c r="A1321" s="12">
        <f t="shared" si="152"/>
        <v>22</v>
      </c>
      <c r="B1321" s="8" t="str">
        <f>+VLOOKUP(A1321,Industria[],2,0)</f>
        <v>Sociedad</v>
      </c>
      <c r="C1321" s="12">
        <f t="shared" si="153"/>
        <v>2203</v>
      </c>
      <c r="D1321" s="8" t="str">
        <f>+VLOOKUP(C1321,Sector[[Id_sector]:[Codigo]],3,0)</f>
        <v>Economía</v>
      </c>
      <c r="E1321" s="12">
        <f t="shared" si="154"/>
        <v>220306</v>
      </c>
      <c r="F1321" s="8" t="str">
        <f>+VLOOKUP(E1321,Productos[[Id_producto]:[Codigo]],3,0)</f>
        <v>Tipos de Industrias</v>
      </c>
      <c r="G1321" s="13">
        <f t="shared" si="155"/>
        <v>220306010</v>
      </c>
      <c r="H1321" s="7">
        <v>10</v>
      </c>
      <c r="I1321" s="8" t="s">
        <v>1686</v>
      </c>
      <c r="J1321" s="37" t="str">
        <f>+Categorias[[#This Row],[Categoría]]&amp;"-"&amp;Categorias[[#This Row],[Id_categoría]]</f>
        <v>Información y comunicaciones-220306010</v>
      </c>
      <c r="K1321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21" s="9" t="str">
        <f t="shared" si="156"/>
        <v>220306010informacion_y_comunicaciones</v>
      </c>
      <c r="M1321" s="39" t="str">
        <f t="shared" si="157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22" spans="1:13" ht="40.799999999999997" x14ac:dyDescent="0.3">
      <c r="A1322" s="12">
        <f t="shared" si="152"/>
        <v>22</v>
      </c>
      <c r="B1322" s="8" t="str">
        <f>+VLOOKUP(A1322,Industria[],2,0)</f>
        <v>Sociedad</v>
      </c>
      <c r="C1322" s="12">
        <f t="shared" si="153"/>
        <v>2203</v>
      </c>
      <c r="D1322" s="8" t="str">
        <f>+VLOOKUP(C1322,Sector[[Id_sector]:[Codigo]],3,0)</f>
        <v>Economía</v>
      </c>
      <c r="E1322" s="12">
        <f t="shared" si="154"/>
        <v>220306</v>
      </c>
      <c r="F1322" s="8" t="str">
        <f>+VLOOKUP(E1322,Productos[[Id_producto]:[Codigo]],3,0)</f>
        <v>Tipos de Industrias</v>
      </c>
      <c r="G1322" s="13">
        <f t="shared" si="155"/>
        <v>220306011</v>
      </c>
      <c r="H1322" s="7">
        <v>11</v>
      </c>
      <c r="I1322" s="8" t="s">
        <v>1687</v>
      </c>
      <c r="J1322" s="37" t="str">
        <f>+Categorias[[#This Row],[Categoría]]&amp;"-"&amp;Categorias[[#This Row],[Id_categoría]]</f>
        <v>Actividades financieras y de seguros-220306011</v>
      </c>
      <c r="K1322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22" s="9" t="str">
        <f t="shared" si="156"/>
        <v>220306011actividades_financieras_y_de_seguros</v>
      </c>
      <c r="M1322" s="39" t="str">
        <f t="shared" si="157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23" spans="1:13" ht="40.799999999999997" x14ac:dyDescent="0.3">
      <c r="A1323" s="12">
        <f t="shared" si="152"/>
        <v>22</v>
      </c>
      <c r="B1323" s="8" t="str">
        <f>+VLOOKUP(A1323,Industria[],2,0)</f>
        <v>Sociedad</v>
      </c>
      <c r="C1323" s="12">
        <f t="shared" si="153"/>
        <v>2203</v>
      </c>
      <c r="D1323" s="8" t="str">
        <f>+VLOOKUP(C1323,Sector[[Id_sector]:[Codigo]],3,0)</f>
        <v>Economía</v>
      </c>
      <c r="E1323" s="12">
        <f t="shared" si="154"/>
        <v>220306</v>
      </c>
      <c r="F1323" s="8" t="str">
        <f>+VLOOKUP(E1323,Productos[[Id_producto]:[Codigo]],3,0)</f>
        <v>Tipos de Industrias</v>
      </c>
      <c r="G1323" s="13">
        <f t="shared" si="155"/>
        <v>220306012</v>
      </c>
      <c r="H1323" s="7">
        <v>12</v>
      </c>
      <c r="I1323" s="8" t="s">
        <v>1688</v>
      </c>
      <c r="J1323" s="37" t="str">
        <f>+Categorias[[#This Row],[Categoría]]&amp;"-"&amp;Categorias[[#This Row],[Id_categoría]]</f>
        <v>Actividades inmobiliarias-220306012</v>
      </c>
      <c r="K1323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23" s="9" t="str">
        <f t="shared" si="156"/>
        <v>220306012actividades_inmobiliarias</v>
      </c>
      <c r="M1323" s="39" t="str">
        <f t="shared" si="157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24" spans="1:13" ht="51" x14ac:dyDescent="0.3">
      <c r="A1324" s="12">
        <f t="shared" si="152"/>
        <v>22</v>
      </c>
      <c r="B1324" s="8" t="str">
        <f>+VLOOKUP(A1324,Industria[],2,0)</f>
        <v>Sociedad</v>
      </c>
      <c r="C1324" s="12">
        <f t="shared" si="153"/>
        <v>2203</v>
      </c>
      <c r="D1324" s="8" t="str">
        <f>+VLOOKUP(C1324,Sector[[Id_sector]:[Codigo]],3,0)</f>
        <v>Economía</v>
      </c>
      <c r="E1324" s="12">
        <f t="shared" si="154"/>
        <v>220306</v>
      </c>
      <c r="F1324" s="8" t="str">
        <f>+VLOOKUP(E1324,Productos[[Id_producto]:[Codigo]],3,0)</f>
        <v>Tipos de Industrias</v>
      </c>
      <c r="G1324" s="13">
        <f t="shared" si="155"/>
        <v>220306013</v>
      </c>
      <c r="H1324" s="7">
        <v>13</v>
      </c>
      <c r="I1324" s="8" t="s">
        <v>1689</v>
      </c>
      <c r="J1324" s="37" t="str">
        <f>+Categorias[[#This Row],[Categoría]]&amp;"-"&amp;Categorias[[#This Row],[Id_categoría]]</f>
        <v>Actividades profesionales, científicas y técnicas-220306013</v>
      </c>
      <c r="K1324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24" s="9" t="str">
        <f t="shared" si="156"/>
        <v>220306013actividades_profesionales,_cientificas_y_tecnicas</v>
      </c>
      <c r="M1324" s="39" t="str">
        <f t="shared" si="157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25" spans="1:13" ht="51" x14ac:dyDescent="0.3">
      <c r="A1325" s="12">
        <f t="shared" si="152"/>
        <v>22</v>
      </c>
      <c r="B1325" s="8" t="str">
        <f>+VLOOKUP(A1325,Industria[],2,0)</f>
        <v>Sociedad</v>
      </c>
      <c r="C1325" s="12">
        <f t="shared" si="153"/>
        <v>2203</v>
      </c>
      <c r="D1325" s="8" t="str">
        <f>+VLOOKUP(C1325,Sector[[Id_sector]:[Codigo]],3,0)</f>
        <v>Economía</v>
      </c>
      <c r="E1325" s="12">
        <f t="shared" si="154"/>
        <v>220306</v>
      </c>
      <c r="F1325" s="8" t="str">
        <f>+VLOOKUP(E1325,Productos[[Id_producto]:[Codigo]],3,0)</f>
        <v>Tipos de Industrias</v>
      </c>
      <c r="G1325" s="13">
        <f t="shared" si="155"/>
        <v>220306014</v>
      </c>
      <c r="H1325" s="7">
        <v>14</v>
      </c>
      <c r="I1325" s="8" t="s">
        <v>1690</v>
      </c>
      <c r="J1325" s="37" t="str">
        <f>+Categorias[[#This Row],[Categoría]]&amp;"-"&amp;Categorias[[#This Row],[Id_categoría]]</f>
        <v>Actividades de servicios administrativos y de apoyo-220306014</v>
      </c>
      <c r="K1325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25" s="9" t="str">
        <f t="shared" si="156"/>
        <v>220306014actividades_de_servicios_administrativos_y_de_apoyo</v>
      </c>
      <c r="M1325" s="39" t="str">
        <f t="shared" si="157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26" spans="1:13" ht="61.2" x14ac:dyDescent="0.3">
      <c r="A1326" s="12">
        <f t="shared" si="152"/>
        <v>22</v>
      </c>
      <c r="B1326" s="8" t="str">
        <f>+VLOOKUP(A1326,Industria[],2,0)</f>
        <v>Sociedad</v>
      </c>
      <c r="C1326" s="12">
        <f t="shared" si="153"/>
        <v>2203</v>
      </c>
      <c r="D1326" s="8" t="str">
        <f>+VLOOKUP(C1326,Sector[[Id_sector]:[Codigo]],3,0)</f>
        <v>Economía</v>
      </c>
      <c r="E1326" s="12">
        <f t="shared" si="154"/>
        <v>220306</v>
      </c>
      <c r="F1326" s="8" t="str">
        <f>+VLOOKUP(E1326,Productos[[Id_producto]:[Codigo]],3,0)</f>
        <v>Tipos de Industrias</v>
      </c>
      <c r="G1326" s="13">
        <f t="shared" si="155"/>
        <v>220306015</v>
      </c>
      <c r="H1326" s="7">
        <v>15</v>
      </c>
      <c r="I1326" s="8" t="s">
        <v>1691</v>
      </c>
      <c r="J1326" s="37" t="str">
        <f>+Categorias[[#This Row],[Categoría]]&amp;"-"&amp;Categorias[[#This Row],[Id_categoría]]</f>
        <v>Administración pública y defensa; planes de seguridad social de afiliación obligatoria-220306015</v>
      </c>
      <c r="K1326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26" s="9" t="str">
        <f t="shared" si="156"/>
        <v>220306015administracion_publica_y_defensa;_planes_de_seguridad_social_de_afiliacion_obligatoria</v>
      </c>
      <c r="M1326" s="39" t="str">
        <f t="shared" si="157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27" spans="1:13" ht="30.6" x14ac:dyDescent="0.3">
      <c r="A1327" s="12">
        <f t="shared" si="152"/>
        <v>22</v>
      </c>
      <c r="B1327" s="8" t="str">
        <f>+VLOOKUP(A1327,Industria[],2,0)</f>
        <v>Sociedad</v>
      </c>
      <c r="C1327" s="12">
        <f t="shared" si="153"/>
        <v>2203</v>
      </c>
      <c r="D1327" s="8" t="str">
        <f>+VLOOKUP(C1327,Sector[[Id_sector]:[Codigo]],3,0)</f>
        <v>Economía</v>
      </c>
      <c r="E1327" s="12">
        <f t="shared" si="154"/>
        <v>220306</v>
      </c>
      <c r="F1327" s="8" t="str">
        <f>+VLOOKUP(E1327,Productos[[Id_producto]:[Codigo]],3,0)</f>
        <v>Tipos de Industrias</v>
      </c>
      <c r="G1327" s="13">
        <f t="shared" si="155"/>
        <v>220306016</v>
      </c>
      <c r="H1327" s="7">
        <v>16</v>
      </c>
      <c r="I1327" s="8" t="s">
        <v>1692</v>
      </c>
      <c r="J1327" s="37" t="str">
        <f>+Categorias[[#This Row],[Categoría]]&amp;"-"&amp;Categorias[[#This Row],[Id_categoría]]</f>
        <v>Enseñanza-220306016</v>
      </c>
      <c r="K1327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27" s="9" t="str">
        <f t="shared" si="156"/>
        <v>220306016enseñanza</v>
      </c>
      <c r="M1327" s="39" t="str">
        <f t="shared" si="157"/>
        <v>INSERT INTO categoria VALUES (220306016,'Enseñanza','Enseñanza-220306016','Enseñanza-220306016 | Prod: Industria-220306 | Sector: Economía | Industria: SOCIEDAD - 22',220306);</v>
      </c>
    </row>
    <row r="1328" spans="1:13" ht="51" x14ac:dyDescent="0.3">
      <c r="A1328" s="12">
        <f t="shared" si="152"/>
        <v>22</v>
      </c>
      <c r="B1328" s="8" t="str">
        <f>+VLOOKUP(A1328,Industria[],2,0)</f>
        <v>Sociedad</v>
      </c>
      <c r="C1328" s="12">
        <f t="shared" si="153"/>
        <v>2203</v>
      </c>
      <c r="D1328" s="8" t="str">
        <f>+VLOOKUP(C1328,Sector[[Id_sector]:[Codigo]],3,0)</f>
        <v>Economía</v>
      </c>
      <c r="E1328" s="12">
        <f t="shared" si="154"/>
        <v>220306</v>
      </c>
      <c r="F1328" s="8" t="str">
        <f>+VLOOKUP(E1328,Productos[[Id_producto]:[Codigo]],3,0)</f>
        <v>Tipos de Industrias</v>
      </c>
      <c r="G1328" s="13">
        <f t="shared" si="155"/>
        <v>220306017</v>
      </c>
      <c r="H1328" s="7">
        <v>17</v>
      </c>
      <c r="I1328" s="8" t="s">
        <v>1693</v>
      </c>
      <c r="J1328" s="37" t="str">
        <f>+Categorias[[#This Row],[Categoría]]&amp;"-"&amp;Categorias[[#This Row],[Id_categoría]]</f>
        <v>Actividades de atención de la salud humana y de asistencia social-220306017</v>
      </c>
      <c r="K1328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28" s="9" t="str">
        <f t="shared" si="156"/>
        <v>220306017actividades_de_atencion_de_la_salud_humana_y_de_asistencia_social</v>
      </c>
      <c r="M1328" s="39" t="str">
        <f t="shared" si="157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29" spans="1:13" ht="51" x14ac:dyDescent="0.3">
      <c r="A1329" s="12">
        <f t="shared" si="152"/>
        <v>22</v>
      </c>
      <c r="B1329" s="8" t="str">
        <f>+VLOOKUP(A1329,Industria[],2,0)</f>
        <v>Sociedad</v>
      </c>
      <c r="C1329" s="12">
        <f t="shared" si="153"/>
        <v>2203</v>
      </c>
      <c r="D1329" s="8" t="str">
        <f>+VLOOKUP(C1329,Sector[[Id_sector]:[Codigo]],3,0)</f>
        <v>Economía</v>
      </c>
      <c r="E1329" s="12">
        <f t="shared" si="154"/>
        <v>220306</v>
      </c>
      <c r="F1329" s="8" t="str">
        <f>+VLOOKUP(E1329,Productos[[Id_producto]:[Codigo]],3,0)</f>
        <v>Tipos de Industrias</v>
      </c>
      <c r="G1329" s="13">
        <f t="shared" si="155"/>
        <v>220306018</v>
      </c>
      <c r="H1329" s="7">
        <v>18</v>
      </c>
      <c r="I1329" s="8" t="s">
        <v>1694</v>
      </c>
      <c r="J1329" s="37" t="str">
        <f>+Categorias[[#This Row],[Categoría]]&amp;"-"&amp;Categorias[[#This Row],[Id_categoría]]</f>
        <v>Actividades artísticas, de entretenimiento y recreativas-220306018</v>
      </c>
      <c r="K1329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29" s="9" t="str">
        <f t="shared" si="156"/>
        <v>220306018actividades_artisticas,_de_entretenimiento_y_recreativas</v>
      </c>
      <c r="M1329" s="39" t="str">
        <f t="shared" si="157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30" spans="1:13" ht="40.799999999999997" x14ac:dyDescent="0.3">
      <c r="A1330" s="12">
        <f t="shared" si="152"/>
        <v>22</v>
      </c>
      <c r="B1330" s="8" t="str">
        <f>+VLOOKUP(A1330,Industria[],2,0)</f>
        <v>Sociedad</v>
      </c>
      <c r="C1330" s="12">
        <f t="shared" si="153"/>
        <v>2203</v>
      </c>
      <c r="D1330" s="8" t="str">
        <f>+VLOOKUP(C1330,Sector[[Id_sector]:[Codigo]],3,0)</f>
        <v>Economía</v>
      </c>
      <c r="E1330" s="12">
        <f t="shared" si="154"/>
        <v>220306</v>
      </c>
      <c r="F1330" s="8" t="str">
        <f>+VLOOKUP(E1330,Productos[[Id_producto]:[Codigo]],3,0)</f>
        <v>Tipos de Industrias</v>
      </c>
      <c r="G1330" s="13">
        <f t="shared" si="155"/>
        <v>220306019</v>
      </c>
      <c r="H1330" s="7">
        <v>19</v>
      </c>
      <c r="I1330" s="8" t="s">
        <v>1695</v>
      </c>
      <c r="J1330" s="37" t="str">
        <f>+Categorias[[#This Row],[Categoría]]&amp;"-"&amp;Categorias[[#This Row],[Id_categoría]]</f>
        <v>Otras actividades de servicios-220306019</v>
      </c>
      <c r="K1330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30" s="9" t="str">
        <f t="shared" si="156"/>
        <v>220306019otras_actividades_de_servicios</v>
      </c>
      <c r="M1330" s="39" t="str">
        <f t="shared" si="157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31" spans="1:13" ht="61.2" x14ac:dyDescent="0.3">
      <c r="A1331" s="12">
        <f t="shared" si="152"/>
        <v>22</v>
      </c>
      <c r="B1331" s="8" t="str">
        <f>+VLOOKUP(A1331,Industria[],2,0)</f>
        <v>Sociedad</v>
      </c>
      <c r="C1331" s="12">
        <f t="shared" si="153"/>
        <v>2203</v>
      </c>
      <c r="D1331" s="8" t="str">
        <f>+VLOOKUP(C1331,Sector[[Id_sector]:[Codigo]],3,0)</f>
        <v>Economía</v>
      </c>
      <c r="E1331" s="12">
        <f t="shared" si="154"/>
        <v>220306</v>
      </c>
      <c r="F1331" s="8" t="str">
        <f>+VLOOKUP(E1331,Productos[[Id_producto]:[Codigo]],3,0)</f>
        <v>Tipos de Industrias</v>
      </c>
      <c r="G1331" s="13">
        <f t="shared" si="155"/>
        <v>220306020</v>
      </c>
      <c r="H1331" s="7">
        <v>20</v>
      </c>
      <c r="I1331" s="8" t="s">
        <v>1696</v>
      </c>
      <c r="J1331" s="37" t="str">
        <f>+Categorias[[#This Row],[Categoría]]&amp;"-"&amp;Categorias[[#This Row],[Id_categoría]]</f>
        <v>Actividades de los hogares como empleadores; actividades no diferenciadas de los hogares-220306020</v>
      </c>
      <c r="K1331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31" s="9" t="str">
        <f t="shared" si="156"/>
        <v>220306020actividades_de_los_hogares_como_empleadores;_actividades_no_diferenciadas_de_los_hogares</v>
      </c>
      <c r="M1331" s="39" t="str">
        <f t="shared" si="157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32" spans="1:13" ht="51" x14ac:dyDescent="0.3">
      <c r="A1332" s="12">
        <f t="shared" si="152"/>
        <v>22</v>
      </c>
      <c r="B1332" s="8" t="str">
        <f>+VLOOKUP(A1332,Industria[],2,0)</f>
        <v>Sociedad</v>
      </c>
      <c r="C1332" s="12">
        <f t="shared" si="153"/>
        <v>2203</v>
      </c>
      <c r="D1332" s="8" t="str">
        <f>+VLOOKUP(C1332,Sector[[Id_sector]:[Codigo]],3,0)</f>
        <v>Economía</v>
      </c>
      <c r="E1332" s="12">
        <f t="shared" si="154"/>
        <v>220306</v>
      </c>
      <c r="F1332" s="8" t="str">
        <f>+VLOOKUP(E1332,Productos[[Id_producto]:[Codigo]],3,0)</f>
        <v>Tipos de Industrias</v>
      </c>
      <c r="G1332" s="13">
        <f t="shared" si="155"/>
        <v>220306021</v>
      </c>
      <c r="H1332" s="7">
        <v>21</v>
      </c>
      <c r="I1332" s="8" t="s">
        <v>1697</v>
      </c>
      <c r="J1332" s="37" t="str">
        <f>+Categorias[[#This Row],[Categoría]]&amp;"-"&amp;Categorias[[#This Row],[Id_categoría]]</f>
        <v>Actividades de organizaciones y órganos extraterritoriales-220306021</v>
      </c>
      <c r="K1332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32" s="9" t="str">
        <f t="shared" si="156"/>
        <v>220306021actividades_de_organizaciones_y_organos_extraterritoriales</v>
      </c>
      <c r="M1332" s="39" t="str">
        <f t="shared" si="157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33" spans="1:13" ht="30.6" x14ac:dyDescent="0.3">
      <c r="A1333" s="12">
        <f t="shared" si="152"/>
        <v>22</v>
      </c>
      <c r="B1333" s="8" t="str">
        <f>+VLOOKUP(A1333,Industria[],2,0)</f>
        <v>Sociedad</v>
      </c>
      <c r="C1333" s="12">
        <f t="shared" si="153"/>
        <v>2203</v>
      </c>
      <c r="D1333" s="8" t="str">
        <f>+VLOOKUP(C1333,Sector[[Id_sector]:[Codigo]],3,0)</f>
        <v>Economía</v>
      </c>
      <c r="E1333" s="12">
        <f t="shared" si="154"/>
        <v>220307</v>
      </c>
      <c r="F1333" s="8" t="str">
        <f>+VLOOKUP(E1333,Productos[[Id_producto]:[Codigo]],3,0)</f>
        <v>Sectores económicos</v>
      </c>
      <c r="G1333" s="13">
        <f t="shared" si="155"/>
        <v>220307001</v>
      </c>
      <c r="H1333" s="7">
        <v>1</v>
      </c>
      <c r="I1333" s="8" t="s">
        <v>1698</v>
      </c>
      <c r="J1333" s="37" t="str">
        <f>+Categorias[[#This Row],[Categoría]]&amp;"-"&amp;Categorias[[#This Row],[Id_categoría]]</f>
        <v>Primario-220307001</v>
      </c>
      <c r="K1333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33" s="9" t="str">
        <f t="shared" si="156"/>
        <v>220307001primario</v>
      </c>
      <c r="M1333" s="39" t="str">
        <f t="shared" si="157"/>
        <v>INSERT INTO categoria VALUES (220307001,'Primario','Primario-220307001','Primario-220307001 | Prod: Sec&amp;Económicos-220307 | Sector: Economía | Industria: SOCIEDAD - 22',220307);</v>
      </c>
    </row>
    <row r="1334" spans="1:13" ht="30.6" x14ac:dyDescent="0.3">
      <c r="A1334" s="12">
        <f t="shared" si="152"/>
        <v>22</v>
      </c>
      <c r="B1334" s="8" t="str">
        <f>+VLOOKUP(A1334,Industria[],2,0)</f>
        <v>Sociedad</v>
      </c>
      <c r="C1334" s="12">
        <f t="shared" si="153"/>
        <v>2203</v>
      </c>
      <c r="D1334" s="8" t="str">
        <f>+VLOOKUP(C1334,Sector[[Id_sector]:[Codigo]],3,0)</f>
        <v>Economía</v>
      </c>
      <c r="E1334" s="12">
        <f t="shared" si="154"/>
        <v>220307</v>
      </c>
      <c r="F1334" s="8" t="str">
        <f>+VLOOKUP(E1334,Productos[[Id_producto]:[Codigo]],3,0)</f>
        <v>Sectores económicos</v>
      </c>
      <c r="G1334" s="13">
        <f t="shared" si="155"/>
        <v>220307002</v>
      </c>
      <c r="H1334" s="7">
        <v>2</v>
      </c>
      <c r="I1334" s="8" t="s">
        <v>1699</v>
      </c>
      <c r="J1334" s="37" t="str">
        <f>+Categorias[[#This Row],[Categoría]]&amp;"-"&amp;Categorias[[#This Row],[Id_categoría]]</f>
        <v>Secundario-220307002</v>
      </c>
      <c r="K1334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34" s="9" t="str">
        <f t="shared" si="156"/>
        <v>220307002secundario</v>
      </c>
      <c r="M1334" s="39" t="str">
        <f t="shared" si="157"/>
        <v>INSERT INTO categoria VALUES (220307002,'Secundario','Secundario-220307002','Secundario-220307002 | Prod: Sec&amp;Económicos-220307 | Sector: Economía | Industria: SOCIEDAD - 22',220307);</v>
      </c>
    </row>
    <row r="1335" spans="1:13" ht="30.6" x14ac:dyDescent="0.3">
      <c r="A1335" s="12">
        <f t="shared" si="152"/>
        <v>22</v>
      </c>
      <c r="B1335" s="8" t="str">
        <f>+VLOOKUP(A1335,Industria[],2,0)</f>
        <v>Sociedad</v>
      </c>
      <c r="C1335" s="12">
        <f t="shared" si="153"/>
        <v>2203</v>
      </c>
      <c r="D1335" s="8" t="str">
        <f>+VLOOKUP(C1335,Sector[[Id_sector]:[Codigo]],3,0)</f>
        <v>Economía</v>
      </c>
      <c r="E1335" s="12">
        <f t="shared" si="154"/>
        <v>220307</v>
      </c>
      <c r="F1335" s="8" t="str">
        <f>+VLOOKUP(E1335,Productos[[Id_producto]:[Codigo]],3,0)</f>
        <v>Sectores económicos</v>
      </c>
      <c r="G1335" s="13">
        <f t="shared" si="155"/>
        <v>220307003</v>
      </c>
      <c r="H1335" s="7">
        <v>3</v>
      </c>
      <c r="I1335" s="8" t="s">
        <v>1700</v>
      </c>
      <c r="J1335" s="37" t="str">
        <f>+Categorias[[#This Row],[Categoría]]&amp;"-"&amp;Categorias[[#This Row],[Id_categoría]]</f>
        <v>Terciario-220307003</v>
      </c>
      <c r="K1335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35" s="9" t="str">
        <f t="shared" si="156"/>
        <v>220307003terciario</v>
      </c>
      <c r="M1335" s="39" t="str">
        <f t="shared" si="157"/>
        <v>INSERT INTO categoria VALUES (220307003,'Terciario','Terciario-220307003','Terciario-220307003 | Prod: Sec&amp;Económicos-220307 | Sector: Economía | Industria: SOCIEDAD - 22',220307);</v>
      </c>
    </row>
    <row r="1336" spans="1:13" ht="30.6" x14ac:dyDescent="0.3">
      <c r="A1336" s="12">
        <f t="shared" si="152"/>
        <v>22</v>
      </c>
      <c r="B1336" s="8" t="str">
        <f>+VLOOKUP(A1336,Industria[],2,0)</f>
        <v>Sociedad</v>
      </c>
      <c r="C1336" s="12">
        <f t="shared" si="153"/>
        <v>2203</v>
      </c>
      <c r="D1336" s="8" t="str">
        <f>+VLOOKUP(C1336,Sector[[Id_sector]:[Codigo]],3,0)</f>
        <v>Economía</v>
      </c>
      <c r="E1336" s="12">
        <f t="shared" si="154"/>
        <v>220307</v>
      </c>
      <c r="F1336" s="8" t="str">
        <f>+VLOOKUP(E1336,Productos[[Id_producto]:[Codigo]],3,0)</f>
        <v>Sectores económicos</v>
      </c>
      <c r="G1336" s="13">
        <f t="shared" si="155"/>
        <v>220307004</v>
      </c>
      <c r="H1336" s="7">
        <v>4</v>
      </c>
      <c r="I1336" s="8" t="s">
        <v>1701</v>
      </c>
      <c r="J1336" s="37" t="str">
        <f>+Categorias[[#This Row],[Categoría]]&amp;"-"&amp;Categorias[[#This Row],[Id_categoría]]</f>
        <v>Cuaternario-220307004</v>
      </c>
      <c r="K1336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36" s="9" t="str">
        <f t="shared" si="156"/>
        <v>220307004cuaternario</v>
      </c>
      <c r="M1336" s="39" t="str">
        <f t="shared" si="157"/>
        <v>INSERT INTO categoria VALUES (220307004,'Cuaternario','Cuaternario-220307004','Cuaternario-220307004 | Prod: Sec&amp;Económicos-220307 | Sector: Economía | Industria: SOCIEDAD - 22',220307);</v>
      </c>
    </row>
    <row r="1337" spans="1:13" ht="30.6" x14ac:dyDescent="0.3">
      <c r="A1337" s="12">
        <f t="shared" si="152"/>
        <v>22</v>
      </c>
      <c r="B1337" s="8" t="str">
        <f>+VLOOKUP(A1337,Industria[],2,0)</f>
        <v>Sociedad</v>
      </c>
      <c r="C1337" s="12">
        <f t="shared" si="153"/>
        <v>2203</v>
      </c>
      <c r="D1337" s="8" t="str">
        <f>+VLOOKUP(C1337,Sector[[Id_sector]:[Codigo]],3,0)</f>
        <v>Economía</v>
      </c>
      <c r="E1337" s="12">
        <f t="shared" si="154"/>
        <v>220307</v>
      </c>
      <c r="F1337" s="8" t="str">
        <f>+VLOOKUP(E1337,Productos[[Id_producto]:[Codigo]],3,0)</f>
        <v>Sectores económicos</v>
      </c>
      <c r="G1337" s="13">
        <f t="shared" si="155"/>
        <v>220307005</v>
      </c>
      <c r="H1337" s="7">
        <v>5</v>
      </c>
      <c r="I1337" s="8" t="s">
        <v>1702</v>
      </c>
      <c r="J1337" s="37" t="str">
        <f>+Categorias[[#This Row],[Categoría]]&amp;"-"&amp;Categorias[[#This Row],[Id_categoría]]</f>
        <v>Quinario-220307005</v>
      </c>
      <c r="K1337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37" s="9" t="str">
        <f t="shared" si="156"/>
        <v>220307005quinario</v>
      </c>
      <c r="M1337" s="39" t="str">
        <f t="shared" si="157"/>
        <v>INSERT INTO categoria VALUES (220307005,'Quinario','Quinario-220307005','Quinario-220307005 | Prod: Sec&amp;Económicos-220307 | Sector: Economía | Industria: SOCIEDAD - 22',220307);</v>
      </c>
    </row>
    <row r="1338" spans="1:13" ht="30.6" x14ac:dyDescent="0.3">
      <c r="A1338" s="12">
        <f t="shared" si="152"/>
        <v>22</v>
      </c>
      <c r="B1338" s="8" t="str">
        <f>+VLOOKUP(A1338,Industria[],2,0)</f>
        <v>Sociedad</v>
      </c>
      <c r="C1338" s="12">
        <f t="shared" si="153"/>
        <v>2203</v>
      </c>
      <c r="D1338" s="8" t="str">
        <f>+VLOOKUP(C1338,Sector[[Id_sector]:[Codigo]],3,0)</f>
        <v>Economía</v>
      </c>
      <c r="E1338" s="12">
        <f t="shared" si="154"/>
        <v>220307</v>
      </c>
      <c r="F1338" s="8" t="str">
        <f>+VLOOKUP(E1338,Productos[[Id_producto]:[Codigo]],3,0)</f>
        <v>Sectores económicos</v>
      </c>
      <c r="G1338" s="13">
        <f t="shared" si="155"/>
        <v>220307006</v>
      </c>
      <c r="H1338" s="7">
        <v>6</v>
      </c>
      <c r="I1338" s="8" t="s">
        <v>353</v>
      </c>
      <c r="J1338" s="37" t="str">
        <f>+Categorias[[#This Row],[Categoría]]&amp;"-"&amp;Categorias[[#This Row],[Id_categoría]]</f>
        <v>Privado-220307006</v>
      </c>
      <c r="K1338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38" s="9" t="str">
        <f t="shared" si="156"/>
        <v>220307006privado</v>
      </c>
      <c r="M1338" s="39" t="str">
        <f t="shared" si="157"/>
        <v>INSERT INTO categoria VALUES (220307006,'Privado','Privado-220307006','Privado-220307006 | Prod: Sec&amp;Económicos-220307 | Sector: Economía | Industria: SOCIEDAD - 22',220307);</v>
      </c>
    </row>
    <row r="1339" spans="1:13" ht="30.6" x14ac:dyDescent="0.3">
      <c r="A1339" s="12">
        <f t="shared" si="152"/>
        <v>22</v>
      </c>
      <c r="B1339" s="8" t="str">
        <f>+VLOOKUP(A1339,Industria[],2,0)</f>
        <v>Sociedad</v>
      </c>
      <c r="C1339" s="12">
        <f t="shared" si="153"/>
        <v>2203</v>
      </c>
      <c r="D1339" s="8" t="str">
        <f>+VLOOKUP(C1339,Sector[[Id_sector]:[Codigo]],3,0)</f>
        <v>Economía</v>
      </c>
      <c r="E1339" s="12">
        <f t="shared" si="154"/>
        <v>220307</v>
      </c>
      <c r="F1339" s="8" t="str">
        <f>+VLOOKUP(E1339,Productos[[Id_producto]:[Codigo]],3,0)</f>
        <v>Sectores económicos</v>
      </c>
      <c r="G1339" s="13">
        <f t="shared" si="155"/>
        <v>220307007</v>
      </c>
      <c r="H1339" s="7">
        <v>7</v>
      </c>
      <c r="I1339" s="8" t="s">
        <v>351</v>
      </c>
      <c r="J1339" s="37" t="str">
        <f>+Categorias[[#This Row],[Categoría]]&amp;"-"&amp;Categorias[[#This Row],[Id_categoría]]</f>
        <v>Público-220307007</v>
      </c>
      <c r="K1339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39" s="9" t="str">
        <f t="shared" si="156"/>
        <v>220307007publico</v>
      </c>
      <c r="M1339" s="39" t="str">
        <f t="shared" si="157"/>
        <v>INSERT INTO categoria VALUES (220307007,'Público','Público-220307007','Público-220307007 | Prod: Sec&amp;Económicos-220307 | Sector: Economía | Industria: SOCIEDAD - 22',220307);</v>
      </c>
    </row>
    <row r="1340" spans="1:13" ht="30.6" x14ac:dyDescent="0.3">
      <c r="A1340" s="12">
        <f t="shared" si="152"/>
        <v>22</v>
      </c>
      <c r="B1340" s="8" t="str">
        <f>+VLOOKUP(A1340,Industria[],2,0)</f>
        <v>Sociedad</v>
      </c>
      <c r="C1340" s="12">
        <f t="shared" si="153"/>
        <v>2203</v>
      </c>
      <c r="D1340" s="8" t="str">
        <f>+VLOOKUP(C1340,Sector[[Id_sector]:[Codigo]],3,0)</f>
        <v>Economía</v>
      </c>
      <c r="E1340" s="12">
        <f t="shared" si="154"/>
        <v>220308</v>
      </c>
      <c r="F1340" s="8" t="str">
        <f>+VLOOKUP(E1340,Productos[[Id_producto]:[Codigo]],3,0)</f>
        <v>Comercio Internacional</v>
      </c>
      <c r="G1340" s="13">
        <f t="shared" si="155"/>
        <v>220308001</v>
      </c>
      <c r="H1340" s="7">
        <v>1</v>
      </c>
      <c r="I1340" s="8" t="s">
        <v>1703</v>
      </c>
      <c r="J1340" s="37" t="str">
        <f>+Categorias[[#This Row],[Categoría]]&amp;"-"&amp;Categorias[[#This Row],[Id_categoría]]</f>
        <v>Importaciones-220308001</v>
      </c>
      <c r="K1340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40" s="9" t="str">
        <f t="shared" si="156"/>
        <v>220308001importaciones</v>
      </c>
      <c r="M1340" s="39" t="str">
        <f t="shared" si="157"/>
        <v>INSERT INTO categoria VALUES (220308001,'Importaciones','Importaciones-220308001','Importaciones-220308001 | Prod: Com&amp;Internacional-220308 | Sector: Economía | Industria: SOCIEDAD - 22',220308);</v>
      </c>
    </row>
    <row r="1341" spans="1:13" ht="30.6" x14ac:dyDescent="0.3">
      <c r="A1341" s="12">
        <f t="shared" si="152"/>
        <v>22</v>
      </c>
      <c r="B1341" s="8" t="str">
        <f>+VLOOKUP(A1341,Industria[],2,0)</f>
        <v>Sociedad</v>
      </c>
      <c r="C1341" s="12">
        <f t="shared" si="153"/>
        <v>2203</v>
      </c>
      <c r="D1341" s="8" t="str">
        <f>+VLOOKUP(C1341,Sector[[Id_sector]:[Codigo]],3,0)</f>
        <v>Economía</v>
      </c>
      <c r="E1341" s="12">
        <f t="shared" si="154"/>
        <v>220308</v>
      </c>
      <c r="F1341" s="8" t="str">
        <f>+VLOOKUP(E1341,Productos[[Id_producto]:[Codigo]],3,0)</f>
        <v>Comercio Internacional</v>
      </c>
      <c r="G1341" s="13">
        <f t="shared" si="155"/>
        <v>220308002</v>
      </c>
      <c r="H1341" s="7">
        <v>2</v>
      </c>
      <c r="I1341" s="8" t="s">
        <v>1704</v>
      </c>
      <c r="J1341" s="37" t="str">
        <f>+Categorias[[#This Row],[Categoría]]&amp;"-"&amp;Categorias[[#This Row],[Id_categoría]]</f>
        <v>Exportaciones-220308002</v>
      </c>
      <c r="K1341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41" s="9" t="str">
        <f t="shared" si="156"/>
        <v>220308002exportaciones</v>
      </c>
      <c r="M1341" s="39" t="str">
        <f t="shared" si="157"/>
        <v>INSERT INTO categoria VALUES (220308002,'Exportaciones','Exportaciones-220308002','Exportaciones-220308002 | Prod: Com&amp;Internacional-220308 | Sector: Economía | Industria: SOCIEDAD - 22',220308);</v>
      </c>
    </row>
    <row r="1342" spans="1:13" ht="30.6" x14ac:dyDescent="0.3">
      <c r="A1342" s="12">
        <f t="shared" si="152"/>
        <v>22</v>
      </c>
      <c r="B1342" s="8" t="str">
        <f>+VLOOKUP(A1342,Industria[],2,0)</f>
        <v>Sociedad</v>
      </c>
      <c r="C1342" s="12">
        <v>2204</v>
      </c>
      <c r="D1342" s="8" t="str">
        <f>+VLOOKUP(C1342,Sector[[Id_sector]:[Codigo]],3,0)</f>
        <v>Educación y ciencia</v>
      </c>
      <c r="E1342" s="12">
        <v>220401</v>
      </c>
      <c r="F1342" s="8" t="str">
        <f>+VLOOKUP(E1342,Productos[[Id_producto]:[Codigo]],3,0)</f>
        <v>Tipo de Establecimientos Educacionales</v>
      </c>
      <c r="G1342" s="13">
        <f>+E1342*1000+H1342</f>
        <v>220401001</v>
      </c>
      <c r="H1342" s="7">
        <v>1</v>
      </c>
      <c r="I1342" s="8" t="s">
        <v>1705</v>
      </c>
      <c r="J1342" s="37" t="str">
        <f>+Categorias[[#This Row],[Categoría]]&amp;"-"&amp;Categorias[[#This Row],[Id_categoría]]</f>
        <v>Escuelas Municipales-220401001</v>
      </c>
      <c r="K1342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42" s="9" t="str">
        <f>+SUBSTITUTE(G1342&amp;LOWER(SUBSTITUTE( SUBSTITUTE( SUBSTITUTE( SUBSTITUTE( SUBSTITUTE( SUBSTITUTE( SUBSTITUTE( SUBSTITUTE( SUBSTITUTE( SUBSTITUTE(I1342, "á", "a"), "é", "e"), "í", "i"), "ó", "o"), "ú", "u"), "Á", "A"), "É", "E"), "Í", "I"), "Ó", "O"), "Ú", "U"))," ","_")</f>
        <v>220401001escuelas_municipales</v>
      </c>
      <c r="M1342" s="39" t="str">
        <f>+"INSERT INTO categoria VALUES ("&amp;G1342&amp;",'"&amp;I1342&amp;"','"&amp;J1342&amp;"','"&amp;K1342&amp;"',"&amp;E1342&amp;");"</f>
        <v>INSERT INTO categoria VALUES (220401001,'Escuelas Municipales','Escuelas Municipales-220401001','Escuelas Municipales-220401001 | Prod: EstabEduca-220401 | Sector: Educación | Industria: SOCIEDAD - 22',220401);</v>
      </c>
    </row>
    <row r="1343" spans="1:13" ht="40.799999999999997" x14ac:dyDescent="0.3">
      <c r="A1343" s="12">
        <f t="shared" ref="A1343:A1376" si="158">+A1342</f>
        <v>22</v>
      </c>
      <c r="B1343" s="8" t="str">
        <f>+VLOOKUP(A1343,Industria[],2,0)</f>
        <v>Sociedad</v>
      </c>
      <c r="C1343" s="12">
        <f t="shared" ref="C1343:C1376" si="159">+C1342</f>
        <v>2204</v>
      </c>
      <c r="D1343" s="8" t="str">
        <f>+VLOOKUP(C1343,Sector[[Id_sector]:[Codigo]],3,0)</f>
        <v>Educación y ciencia</v>
      </c>
      <c r="E1343" s="12">
        <f t="shared" ref="E1343:E1376" si="160">+IF(H1343=1,E1342+1,E1342)</f>
        <v>220401</v>
      </c>
      <c r="F1343" s="8" t="str">
        <f>+VLOOKUP(E1343,Productos[[Id_producto]:[Codigo]],3,0)</f>
        <v>Tipo de Establecimientos Educacionales</v>
      </c>
      <c r="G1343" s="13">
        <f t="shared" ref="G1343:G1376" si="161">+E1343*1000+H1343</f>
        <v>220401002</v>
      </c>
      <c r="H1343" s="7">
        <v>2</v>
      </c>
      <c r="I1343" s="8" t="s">
        <v>1706</v>
      </c>
      <c r="J1343" s="37" t="str">
        <f>+Categorias[[#This Row],[Categoría]]&amp;"-"&amp;Categorias[[#This Row],[Id_categoría]]</f>
        <v>Colegios Particular Subvencionados-220401002</v>
      </c>
      <c r="K1343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43" s="9" t="str">
        <f t="shared" ref="L1343:L1376" si="162">+SUBSTITUTE(G1343&amp;LOWER(SUBSTITUTE( SUBSTITUTE( SUBSTITUTE( SUBSTITUTE( SUBSTITUTE( SUBSTITUTE( SUBSTITUTE( SUBSTITUTE( SUBSTITUTE( SUBSTITUTE(I1343, "á", "a"), "é", "e"), "í", "i"), "ó", "o"), "ú", "u"), "Á", "A"), "É", "E"), "Í", "I"), "Ó", "O"), "Ú", "U"))," ","_")</f>
        <v>220401002colegios_particular_subvencionados</v>
      </c>
      <c r="M1343" s="39" t="str">
        <f t="shared" ref="M1343:M1376" si="163">+"INSERT INTO categoria VALUES ("&amp;G1343&amp;",'"&amp;I1343&amp;"','"&amp;J1343&amp;"','"&amp;K1343&amp;"',"&amp;E1343&amp;");"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44" spans="1:13" ht="40.799999999999997" x14ac:dyDescent="0.3">
      <c r="A1344" s="12">
        <f t="shared" si="158"/>
        <v>22</v>
      </c>
      <c r="B1344" s="8" t="str">
        <f>+VLOOKUP(A1344,Industria[],2,0)</f>
        <v>Sociedad</v>
      </c>
      <c r="C1344" s="12">
        <f t="shared" si="159"/>
        <v>2204</v>
      </c>
      <c r="D1344" s="8" t="str">
        <f>+VLOOKUP(C1344,Sector[[Id_sector]:[Codigo]],3,0)</f>
        <v>Educación y ciencia</v>
      </c>
      <c r="E1344" s="12">
        <f t="shared" si="160"/>
        <v>220401</v>
      </c>
      <c r="F1344" s="8" t="str">
        <f>+VLOOKUP(E1344,Productos[[Id_producto]:[Codigo]],3,0)</f>
        <v>Tipo de Establecimientos Educacionales</v>
      </c>
      <c r="G1344" s="13">
        <f t="shared" si="161"/>
        <v>220401003</v>
      </c>
      <c r="H1344" s="7">
        <v>3</v>
      </c>
      <c r="I1344" s="8" t="s">
        <v>1707</v>
      </c>
      <c r="J1344" s="37" t="str">
        <f>+Categorias[[#This Row],[Categoría]]&amp;"-"&amp;Categorias[[#This Row],[Id_categoría]]</f>
        <v>Colegios Particular Pagado-220401003</v>
      </c>
      <c r="K1344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44" s="9" t="str">
        <f t="shared" si="162"/>
        <v>220401003colegios_particular_pagado</v>
      </c>
      <c r="M1344" s="39" t="str">
        <f t="shared" si="163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45" spans="1:13" ht="40.799999999999997" x14ac:dyDescent="0.3">
      <c r="A1345" s="12">
        <f t="shared" si="158"/>
        <v>22</v>
      </c>
      <c r="B1345" s="8" t="str">
        <f>+VLOOKUP(A1345,Industria[],2,0)</f>
        <v>Sociedad</v>
      </c>
      <c r="C1345" s="12">
        <f t="shared" si="159"/>
        <v>2204</v>
      </c>
      <c r="D1345" s="8" t="str">
        <f>+VLOOKUP(C1345,Sector[[Id_sector]:[Codigo]],3,0)</f>
        <v>Educación y ciencia</v>
      </c>
      <c r="E1345" s="12">
        <f t="shared" si="160"/>
        <v>220401</v>
      </c>
      <c r="F1345" s="8" t="str">
        <f>+VLOOKUP(E1345,Productos[[Id_producto]:[Codigo]],3,0)</f>
        <v>Tipo de Establecimientos Educacionales</v>
      </c>
      <c r="G1345" s="13">
        <f t="shared" si="161"/>
        <v>220401004</v>
      </c>
      <c r="H1345" s="7">
        <v>4</v>
      </c>
      <c r="I1345" s="8" t="s">
        <v>1708</v>
      </c>
      <c r="J1345" s="37" t="str">
        <f>+Categorias[[#This Row],[Categoría]]&amp;"-"&amp;Categorias[[#This Row],[Id_categoría]]</f>
        <v>Centros de Formación Técnica-220401004</v>
      </c>
      <c r="K1345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45" s="9" t="str">
        <f t="shared" si="162"/>
        <v>220401004centros_de_formacion_tecnica</v>
      </c>
      <c r="M1345" s="39" t="str">
        <f t="shared" si="163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46" spans="1:13" ht="40.799999999999997" x14ac:dyDescent="0.3">
      <c r="A1346" s="12">
        <f t="shared" si="158"/>
        <v>22</v>
      </c>
      <c r="B1346" s="8" t="str">
        <f>+VLOOKUP(A1346,Industria[],2,0)</f>
        <v>Sociedad</v>
      </c>
      <c r="C1346" s="12">
        <f t="shared" si="159"/>
        <v>2204</v>
      </c>
      <c r="D1346" s="8" t="str">
        <f>+VLOOKUP(C1346,Sector[[Id_sector]:[Codigo]],3,0)</f>
        <v>Educación y ciencia</v>
      </c>
      <c r="E1346" s="12">
        <f t="shared" si="160"/>
        <v>220401</v>
      </c>
      <c r="F1346" s="8" t="str">
        <f>+VLOOKUP(E1346,Productos[[Id_producto]:[Codigo]],3,0)</f>
        <v>Tipo de Establecimientos Educacionales</v>
      </c>
      <c r="G1346" s="13">
        <f t="shared" si="161"/>
        <v>220401005</v>
      </c>
      <c r="H1346" s="7">
        <v>5</v>
      </c>
      <c r="I1346" s="8" t="s">
        <v>1709</v>
      </c>
      <c r="J1346" s="37" t="str">
        <f>+Categorias[[#This Row],[Categoría]]&amp;"-"&amp;Categorias[[#This Row],[Id_categoría]]</f>
        <v>Jardines Infantiles Privados-220401005</v>
      </c>
      <c r="K1346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46" s="9" t="str">
        <f t="shared" si="162"/>
        <v>220401005jardines_infantiles_privados</v>
      </c>
      <c r="M1346" s="39" t="str">
        <f t="shared" si="163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47" spans="1:13" ht="30.6" x14ac:dyDescent="0.3">
      <c r="A1347" s="12">
        <f t="shared" si="158"/>
        <v>22</v>
      </c>
      <c r="B1347" s="8" t="str">
        <f>+VLOOKUP(A1347,Industria[],2,0)</f>
        <v>Sociedad</v>
      </c>
      <c r="C1347" s="12">
        <f t="shared" si="159"/>
        <v>2204</v>
      </c>
      <c r="D1347" s="8" t="str">
        <f>+VLOOKUP(C1347,Sector[[Id_sector]:[Codigo]],3,0)</f>
        <v>Educación y ciencia</v>
      </c>
      <c r="E1347" s="12">
        <f t="shared" si="160"/>
        <v>220401</v>
      </c>
      <c r="F1347" s="8" t="str">
        <f>+VLOOKUP(E1347,Productos[[Id_producto]:[Codigo]],3,0)</f>
        <v>Tipo de Establecimientos Educacionales</v>
      </c>
      <c r="G1347" s="13">
        <f t="shared" si="161"/>
        <v>220401006</v>
      </c>
      <c r="H1347" s="7">
        <v>6</v>
      </c>
      <c r="I1347" s="8" t="s">
        <v>1710</v>
      </c>
      <c r="J1347" s="37" t="str">
        <f>+Categorias[[#This Row],[Categoría]]&amp;"-"&amp;Categorias[[#This Row],[Id_categoría]]</f>
        <v>Liceos-220401006</v>
      </c>
      <c r="K1347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47" s="9" t="str">
        <f t="shared" si="162"/>
        <v>220401006liceos</v>
      </c>
      <c r="M1347" s="39" t="str">
        <f t="shared" si="163"/>
        <v>INSERT INTO categoria VALUES (220401006,'Liceos','Liceos-220401006','Liceos-220401006 | Prod: EstabEduca-220401 | Sector: Educación | Industria: SOCIEDAD - 22',220401);</v>
      </c>
    </row>
    <row r="1348" spans="1:13" ht="30.6" x14ac:dyDescent="0.3">
      <c r="A1348" s="12">
        <f t="shared" si="158"/>
        <v>22</v>
      </c>
      <c r="B1348" s="8" t="str">
        <f>+VLOOKUP(A1348,Industria[],2,0)</f>
        <v>Sociedad</v>
      </c>
      <c r="C1348" s="12">
        <f t="shared" si="159"/>
        <v>2204</v>
      </c>
      <c r="D1348" s="8" t="str">
        <f>+VLOOKUP(C1348,Sector[[Id_sector]:[Codigo]],3,0)</f>
        <v>Educación y ciencia</v>
      </c>
      <c r="E1348" s="12">
        <f t="shared" si="160"/>
        <v>220401</v>
      </c>
      <c r="F1348" s="8" t="str">
        <f>+VLOOKUP(E1348,Productos[[Id_producto]:[Codigo]],3,0)</f>
        <v>Tipo de Establecimientos Educacionales</v>
      </c>
      <c r="G1348" s="13">
        <f t="shared" si="161"/>
        <v>220401007</v>
      </c>
      <c r="H1348" s="7">
        <v>7</v>
      </c>
      <c r="I1348" s="8" t="s">
        <v>1711</v>
      </c>
      <c r="J1348" s="37" t="str">
        <f>+Categorias[[#This Row],[Categoría]]&amp;"-"&amp;Categorias[[#This Row],[Id_categoría]]</f>
        <v>Universidades-220401007</v>
      </c>
      <c r="K1348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48" s="9" t="str">
        <f t="shared" si="162"/>
        <v>220401007universidades</v>
      </c>
      <c r="M1348" s="39" t="str">
        <f t="shared" si="163"/>
        <v>INSERT INTO categoria VALUES (220401007,'Universidades','Universidades-220401007','Universidades-220401007 | Prod: EstabEduca-220401 | Sector: Educación | Industria: SOCIEDAD - 22',220401);</v>
      </c>
    </row>
    <row r="1349" spans="1:13" ht="40.799999999999997" x14ac:dyDescent="0.3">
      <c r="A1349" s="12">
        <f t="shared" si="158"/>
        <v>22</v>
      </c>
      <c r="B1349" s="8" t="str">
        <f>+VLOOKUP(A1349,Industria[],2,0)</f>
        <v>Sociedad</v>
      </c>
      <c r="C1349" s="12">
        <f t="shared" si="159"/>
        <v>2204</v>
      </c>
      <c r="D1349" s="8" t="str">
        <f>+VLOOKUP(C1349,Sector[[Id_sector]:[Codigo]],3,0)</f>
        <v>Educación y ciencia</v>
      </c>
      <c r="E1349" s="12">
        <f t="shared" si="160"/>
        <v>220401</v>
      </c>
      <c r="F1349" s="8" t="str">
        <f>+VLOOKUP(E1349,Productos[[Id_producto]:[Codigo]],3,0)</f>
        <v>Tipo de Establecimientos Educacionales</v>
      </c>
      <c r="G1349" s="13">
        <f t="shared" si="161"/>
        <v>220401008</v>
      </c>
      <c r="H1349" s="7">
        <v>8</v>
      </c>
      <c r="I1349" s="8" t="s">
        <v>1712</v>
      </c>
      <c r="J1349" s="37" t="str">
        <f>+Categorias[[#This Row],[Categoría]]&amp;"-"&amp;Categorias[[#This Row],[Id_categoría]]</f>
        <v>Institutos Profesionales-220401008</v>
      </c>
      <c r="K1349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49" s="9" t="str">
        <f t="shared" si="162"/>
        <v>220401008institutos_profesionales</v>
      </c>
      <c r="M1349" s="39" t="str">
        <f t="shared" si="163"/>
        <v>INSERT INTO categoria VALUES (220401008,'Institutos Profesionales','Institutos Profesionales-220401008','Institutos Profesionales-220401008 | Prod: EstabEduca-220401 | Sector: Educación | Industria: SOCIEDAD - 22',220401);</v>
      </c>
    </row>
    <row r="1350" spans="1:13" ht="30.6" x14ac:dyDescent="0.3">
      <c r="A1350" s="12">
        <f t="shared" si="158"/>
        <v>22</v>
      </c>
      <c r="B1350" s="8" t="str">
        <f>+VLOOKUP(A1350,Industria[],2,0)</f>
        <v>Sociedad</v>
      </c>
      <c r="C1350" s="12">
        <f t="shared" si="159"/>
        <v>2204</v>
      </c>
      <c r="D1350" s="8" t="str">
        <f>+VLOOKUP(C1350,Sector[[Id_sector]:[Codigo]],3,0)</f>
        <v>Educación y ciencia</v>
      </c>
      <c r="E1350" s="12">
        <f t="shared" si="160"/>
        <v>220401</v>
      </c>
      <c r="F1350" s="8" t="str">
        <f>+VLOOKUP(E1350,Productos[[Id_producto]:[Codigo]],3,0)</f>
        <v>Tipo de Establecimientos Educacionales</v>
      </c>
      <c r="G1350" s="13">
        <f t="shared" si="161"/>
        <v>220401009</v>
      </c>
      <c r="H1350" s="7">
        <v>9</v>
      </c>
      <c r="I1350" s="8" t="s">
        <v>1713</v>
      </c>
      <c r="J1350" s="37" t="str">
        <f>+Categorias[[#This Row],[Categoría]]&amp;"-"&amp;Categorias[[#This Row],[Id_categoría]]</f>
        <v>Escuelas Politécnicas-220401009</v>
      </c>
      <c r="K1350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50" s="9" t="str">
        <f t="shared" si="162"/>
        <v>220401009escuelas_politecnicas</v>
      </c>
      <c r="M1350" s="39" t="str">
        <f t="shared" si="163"/>
        <v>INSERT INTO categoria VALUES (220401009,'Escuelas Politécnicas','Escuelas Politécnicas-220401009','Escuelas Politécnicas-220401009 | Prod: EstabEduca-220401 | Sector: Educación | Industria: SOCIEDAD - 22',220401);</v>
      </c>
    </row>
    <row r="1351" spans="1:13" ht="30.6" x14ac:dyDescent="0.3">
      <c r="A1351" s="12">
        <f t="shared" si="158"/>
        <v>22</v>
      </c>
      <c r="B1351" s="8" t="str">
        <f>+VLOOKUP(A1351,Industria[],2,0)</f>
        <v>Sociedad</v>
      </c>
      <c r="C1351" s="12">
        <f t="shared" si="159"/>
        <v>2204</v>
      </c>
      <c r="D1351" s="8" t="str">
        <f>+VLOOKUP(C1351,Sector[[Id_sector]:[Codigo]],3,0)</f>
        <v>Educación y ciencia</v>
      </c>
      <c r="E1351" s="12">
        <f t="shared" si="160"/>
        <v>220401</v>
      </c>
      <c r="F1351" s="8" t="str">
        <f>+VLOOKUP(E1351,Productos[[Id_producto]:[Codigo]],3,0)</f>
        <v>Tipo de Establecimientos Educacionales</v>
      </c>
      <c r="G1351" s="13">
        <f t="shared" si="161"/>
        <v>220401010</v>
      </c>
      <c r="H1351" s="7">
        <v>10</v>
      </c>
      <c r="I1351" s="8" t="s">
        <v>1714</v>
      </c>
      <c r="J1351" s="37" t="str">
        <f>+Categorias[[#This Row],[Categoría]]&amp;"-"&amp;Categorias[[#This Row],[Id_categoría]]</f>
        <v>Liceo Politécnico-220401010</v>
      </c>
      <c r="K1351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51" s="9" t="str">
        <f t="shared" si="162"/>
        <v>220401010liceo_politecnico</v>
      </c>
      <c r="M1351" s="39" t="str">
        <f t="shared" si="163"/>
        <v>INSERT INTO categoria VALUES (220401010,'Liceo Politécnico','Liceo Politécnico-220401010','Liceo Politécnico-220401010 | Prod: EstabEduca-220401 | Sector: Educación | Industria: SOCIEDAD - 22',220401);</v>
      </c>
    </row>
    <row r="1352" spans="1:13" ht="40.799999999999997" x14ac:dyDescent="0.3">
      <c r="A1352" s="12">
        <f t="shared" si="158"/>
        <v>22</v>
      </c>
      <c r="B1352" s="8" t="str">
        <f>+VLOOKUP(A1352,Industria[],2,0)</f>
        <v>Sociedad</v>
      </c>
      <c r="C1352" s="12">
        <f t="shared" si="159"/>
        <v>2204</v>
      </c>
      <c r="D1352" s="8" t="str">
        <f>+VLOOKUP(C1352,Sector[[Id_sector]:[Codigo]],3,0)</f>
        <v>Educación y ciencia</v>
      </c>
      <c r="E1352" s="12">
        <f t="shared" si="160"/>
        <v>220401</v>
      </c>
      <c r="F1352" s="8" t="str">
        <f>+VLOOKUP(E1352,Productos[[Id_producto]:[Codigo]],3,0)</f>
        <v>Tipo de Establecimientos Educacionales</v>
      </c>
      <c r="G1352" s="13">
        <f t="shared" si="161"/>
        <v>220401011</v>
      </c>
      <c r="H1352" s="7">
        <v>11</v>
      </c>
      <c r="I1352" s="8" t="s">
        <v>1715</v>
      </c>
      <c r="J1352" s="37" t="str">
        <f>+Categorias[[#This Row],[Categoría]]&amp;"-"&amp;Categorias[[#This Row],[Id_categoría]]</f>
        <v>Preuniversitarios-220401011</v>
      </c>
      <c r="K1352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52" s="9" t="str">
        <f t="shared" si="162"/>
        <v>220401011preuniversitarios</v>
      </c>
      <c r="M1352" s="39" t="str">
        <f t="shared" si="163"/>
        <v>INSERT INTO categoria VALUES (220401011,'Preuniversitarios','Preuniversitarios-220401011','Preuniversitarios-220401011 | Prod: EstabEduca-220401 | Sector: Educación | Industria: SOCIEDAD - 22',220401);</v>
      </c>
    </row>
    <row r="1353" spans="1:13" ht="40.799999999999997" x14ac:dyDescent="0.3">
      <c r="A1353" s="12">
        <f t="shared" si="158"/>
        <v>22</v>
      </c>
      <c r="B1353" s="8" t="str">
        <f>+VLOOKUP(A1353,Industria[],2,0)</f>
        <v>Sociedad</v>
      </c>
      <c r="C1353" s="12">
        <f t="shared" si="159"/>
        <v>2204</v>
      </c>
      <c r="D1353" s="8" t="str">
        <f>+VLOOKUP(C1353,Sector[[Id_sector]:[Codigo]],3,0)</f>
        <v>Educación y ciencia</v>
      </c>
      <c r="E1353" s="12">
        <f t="shared" si="160"/>
        <v>220401</v>
      </c>
      <c r="F1353" s="8" t="str">
        <f>+VLOOKUP(E1353,Productos[[Id_producto]:[Codigo]],3,0)</f>
        <v>Tipo de Establecimientos Educacionales</v>
      </c>
      <c r="G1353" s="13">
        <f t="shared" si="161"/>
        <v>220401012</v>
      </c>
      <c r="H1353" s="7">
        <v>12</v>
      </c>
      <c r="I1353" s="8" t="s">
        <v>1716</v>
      </c>
      <c r="J1353" s="37" t="str">
        <f>+Categorias[[#This Row],[Categoría]]&amp;"-"&amp;Categorias[[#This Row],[Id_categoría]]</f>
        <v>Escuelas con Educación Diferencial-220401012</v>
      </c>
      <c r="K1353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53" s="9" t="str">
        <f t="shared" si="162"/>
        <v>220401012escuelas_con_educacion_diferencial</v>
      </c>
      <c r="M1353" s="39" t="str">
        <f t="shared" si="163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54" spans="1:13" ht="40.799999999999997" x14ac:dyDescent="0.3">
      <c r="A1354" s="12">
        <f t="shared" si="158"/>
        <v>22</v>
      </c>
      <c r="B1354" s="8" t="str">
        <f>+VLOOKUP(A1354,Industria[],2,0)</f>
        <v>Sociedad</v>
      </c>
      <c r="C1354" s="12">
        <f t="shared" si="159"/>
        <v>2204</v>
      </c>
      <c r="D1354" s="8" t="str">
        <f>+VLOOKUP(C1354,Sector[[Id_sector]:[Codigo]],3,0)</f>
        <v>Educación y ciencia</v>
      </c>
      <c r="E1354" s="12">
        <f t="shared" si="160"/>
        <v>220401</v>
      </c>
      <c r="F1354" s="8" t="str">
        <f>+VLOOKUP(E1354,Productos[[Id_producto]:[Codigo]],3,0)</f>
        <v>Tipo de Establecimientos Educacionales</v>
      </c>
      <c r="G1354" s="13">
        <f t="shared" si="161"/>
        <v>220401013</v>
      </c>
      <c r="H1354" s="7">
        <v>13</v>
      </c>
      <c r="I1354" s="8" t="s">
        <v>1717</v>
      </c>
      <c r="J1354" s="37" t="str">
        <f>+Categorias[[#This Row],[Categoría]]&amp;"-"&amp;Categorias[[#This Row],[Id_categoría]]</f>
        <v>Establecimientos Educacionales Públicos-220401013</v>
      </c>
      <c r="K1354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54" s="9" t="str">
        <f t="shared" si="162"/>
        <v>220401013establecimientos_educacionales_publicos</v>
      </c>
      <c r="M1354" s="39" t="str">
        <f t="shared" si="163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55" spans="1:13" ht="40.799999999999997" x14ac:dyDescent="0.3">
      <c r="A1355" s="12">
        <f t="shared" si="158"/>
        <v>22</v>
      </c>
      <c r="B1355" s="8" t="str">
        <f>+VLOOKUP(A1355,Industria[],2,0)</f>
        <v>Sociedad</v>
      </c>
      <c r="C1355" s="12">
        <f t="shared" si="159"/>
        <v>2204</v>
      </c>
      <c r="D1355" s="8" t="str">
        <f>+VLOOKUP(C1355,Sector[[Id_sector]:[Codigo]],3,0)</f>
        <v>Educación y ciencia</v>
      </c>
      <c r="E1355" s="12">
        <f t="shared" si="160"/>
        <v>220401</v>
      </c>
      <c r="F1355" s="8" t="str">
        <f>+VLOOKUP(E1355,Productos[[Id_producto]:[Codigo]],3,0)</f>
        <v>Tipo de Establecimientos Educacionales</v>
      </c>
      <c r="G1355" s="13">
        <f t="shared" si="161"/>
        <v>220401014</v>
      </c>
      <c r="H1355" s="7">
        <v>14</v>
      </c>
      <c r="I1355" s="8" t="s">
        <v>1718</v>
      </c>
      <c r="J1355" s="37" t="str">
        <f>+Categorias[[#This Row],[Categoría]]&amp;"-"&amp;Categorias[[#This Row],[Id_categoría]]</f>
        <v>Establecimientos Educacionales Privados-220401014</v>
      </c>
      <c r="K1355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55" s="9" t="str">
        <f t="shared" si="162"/>
        <v>220401014establecimientos_educacionales_privados</v>
      </c>
      <c r="M1355" s="39" t="str">
        <f t="shared" si="163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56" spans="1:13" ht="40.799999999999997" x14ac:dyDescent="0.3">
      <c r="A1356" s="12">
        <f t="shared" si="158"/>
        <v>22</v>
      </c>
      <c r="B1356" s="8" t="str">
        <f>+VLOOKUP(A1356,Industria[],2,0)</f>
        <v>Sociedad</v>
      </c>
      <c r="C1356" s="12">
        <f t="shared" si="159"/>
        <v>2204</v>
      </c>
      <c r="D1356" s="8" t="str">
        <f>+VLOOKUP(C1356,Sector[[Id_sector]:[Codigo]],3,0)</f>
        <v>Educación y ciencia</v>
      </c>
      <c r="E1356" s="12">
        <f t="shared" si="160"/>
        <v>220401</v>
      </c>
      <c r="F1356" s="8" t="str">
        <f>+VLOOKUP(E1356,Productos[[Id_producto]:[Codigo]],3,0)</f>
        <v>Tipo de Establecimientos Educacionales</v>
      </c>
      <c r="G1356" s="13">
        <f t="shared" si="161"/>
        <v>220401015</v>
      </c>
      <c r="H1356" s="7">
        <v>15</v>
      </c>
      <c r="I1356" s="8" t="s">
        <v>1719</v>
      </c>
      <c r="J1356" s="37" t="str">
        <f>+Categorias[[#This Row],[Categoría]]&amp;"-"&amp;Categorias[[#This Row],[Id_categoría]]</f>
        <v>Universidades Privadas-220401015</v>
      </c>
      <c r="K1356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56" s="9" t="str">
        <f t="shared" si="162"/>
        <v>220401015universidades_privadas</v>
      </c>
      <c r="M1356" s="39" t="str">
        <f t="shared" si="163"/>
        <v>INSERT INTO categoria VALUES (220401015,'Universidades Privadas','Universidades Privadas-220401015','Universidades Privadas-220401015 | Prod: EstabEduca-220401 | Sector: Educación | Industria: SOCIEDAD - 22',220401);</v>
      </c>
    </row>
    <row r="1357" spans="1:13" ht="40.799999999999997" x14ac:dyDescent="0.3">
      <c r="A1357" s="12">
        <f t="shared" si="158"/>
        <v>22</v>
      </c>
      <c r="B1357" s="8" t="str">
        <f>+VLOOKUP(A1357,Industria[],2,0)</f>
        <v>Sociedad</v>
      </c>
      <c r="C1357" s="12">
        <f t="shared" si="159"/>
        <v>2204</v>
      </c>
      <c r="D1357" s="8" t="str">
        <f>+VLOOKUP(C1357,Sector[[Id_sector]:[Codigo]],3,0)</f>
        <v>Educación y ciencia</v>
      </c>
      <c r="E1357" s="12">
        <f t="shared" si="160"/>
        <v>220401</v>
      </c>
      <c r="F1357" s="8" t="str">
        <f>+VLOOKUP(E1357,Productos[[Id_producto]:[Codigo]],3,0)</f>
        <v>Tipo de Establecimientos Educacionales</v>
      </c>
      <c r="G1357" s="13">
        <f t="shared" si="161"/>
        <v>220401016</v>
      </c>
      <c r="H1357" s="7">
        <v>16</v>
      </c>
      <c r="I1357" s="8" t="s">
        <v>1720</v>
      </c>
      <c r="J1357" s="37" t="str">
        <f>+Categorias[[#This Row],[Categoría]]&amp;"-"&amp;Categorias[[#This Row],[Id_categoría]]</f>
        <v>Universidades Estatales-220401016</v>
      </c>
      <c r="K1357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57" s="9" t="str">
        <f t="shared" si="162"/>
        <v>220401016universidades_estatales</v>
      </c>
      <c r="M1357" s="39" t="str">
        <f t="shared" si="163"/>
        <v>INSERT INTO categoria VALUES (220401016,'Universidades Estatales','Universidades Estatales-220401016','Universidades Estatales-220401016 | Prod: EstabEduca-220401 | Sector: Educación | Industria: SOCIEDAD - 22',220401);</v>
      </c>
    </row>
    <row r="1358" spans="1:13" ht="40.799999999999997" x14ac:dyDescent="0.3">
      <c r="A1358" s="12">
        <f t="shared" si="158"/>
        <v>22</v>
      </c>
      <c r="B1358" s="8" t="str">
        <f>+VLOOKUP(A1358,Industria[],2,0)</f>
        <v>Sociedad</v>
      </c>
      <c r="C1358" s="12">
        <f t="shared" si="159"/>
        <v>2204</v>
      </c>
      <c r="D1358" s="8" t="str">
        <f>+VLOOKUP(C1358,Sector[[Id_sector]:[Codigo]],3,0)</f>
        <v>Educación y ciencia</v>
      </c>
      <c r="E1358" s="12">
        <f t="shared" si="160"/>
        <v>220401</v>
      </c>
      <c r="F1358" s="8" t="str">
        <f>+VLOOKUP(E1358,Productos[[Id_producto]:[Codigo]],3,0)</f>
        <v>Tipo de Establecimientos Educacionales</v>
      </c>
      <c r="G1358" s="13">
        <f t="shared" si="161"/>
        <v>220401017</v>
      </c>
      <c r="H1358" s="7">
        <v>17</v>
      </c>
      <c r="I1358" s="8" t="s">
        <v>1721</v>
      </c>
      <c r="J1358" s="37" t="str">
        <f>+Categorias[[#This Row],[Categoría]]&amp;"-"&amp;Categorias[[#This Row],[Id_categoría]]</f>
        <v>Universidades Tradicionales-220401017</v>
      </c>
      <c r="K1358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58" s="9" t="str">
        <f t="shared" si="162"/>
        <v>220401017universidades_tradicionales</v>
      </c>
      <c r="M1358" s="39" t="str">
        <f t="shared" si="163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59" spans="1:13" ht="30.6" x14ac:dyDescent="0.3">
      <c r="A1359" s="12">
        <f t="shared" si="158"/>
        <v>22</v>
      </c>
      <c r="B1359" s="8" t="str">
        <f>+VLOOKUP(A1359,Industria[],2,0)</f>
        <v>Sociedad</v>
      </c>
      <c r="C1359" s="12">
        <f t="shared" si="159"/>
        <v>2204</v>
      </c>
      <c r="D1359" s="8" t="str">
        <f>+VLOOKUP(C1359,Sector[[Id_sector]:[Codigo]],3,0)</f>
        <v>Educación y ciencia</v>
      </c>
      <c r="E1359" s="12">
        <f t="shared" si="160"/>
        <v>220401</v>
      </c>
      <c r="F1359" s="8" t="str">
        <f>+VLOOKUP(E1359,Productos[[Id_producto]:[Codigo]],3,0)</f>
        <v>Tipo de Establecimientos Educacionales</v>
      </c>
      <c r="G1359" s="13">
        <f t="shared" si="161"/>
        <v>220401018</v>
      </c>
      <c r="H1359" s="7">
        <v>18</v>
      </c>
      <c r="I1359" s="8" t="s">
        <v>1722</v>
      </c>
      <c r="J1359" s="37" t="str">
        <f>+Categorias[[#This Row],[Categoría]]&amp;"-"&amp;Categorias[[#This Row],[Id_categoría]]</f>
        <v>Jardines Infantiles JUNJI-220401018</v>
      </c>
      <c r="K1359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59" s="9" t="str">
        <f t="shared" si="162"/>
        <v>220401018jardines_infantiles_junji</v>
      </c>
      <c r="M1359" s="39" t="str">
        <f t="shared" si="163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60" spans="1:13" ht="40.799999999999997" x14ac:dyDescent="0.3">
      <c r="A1360" s="12">
        <f t="shared" si="158"/>
        <v>22</v>
      </c>
      <c r="B1360" s="8" t="str">
        <f>+VLOOKUP(A1360,Industria[],2,0)</f>
        <v>Sociedad</v>
      </c>
      <c r="C1360" s="12">
        <f t="shared" si="159"/>
        <v>2204</v>
      </c>
      <c r="D1360" s="8" t="str">
        <f>+VLOOKUP(C1360,Sector[[Id_sector]:[Codigo]],3,0)</f>
        <v>Educación y ciencia</v>
      </c>
      <c r="E1360" s="12">
        <f t="shared" si="160"/>
        <v>220401</v>
      </c>
      <c r="F1360" s="8" t="str">
        <f>+VLOOKUP(E1360,Productos[[Id_producto]:[Codigo]],3,0)</f>
        <v>Tipo de Establecimientos Educacionales</v>
      </c>
      <c r="G1360" s="13">
        <f t="shared" si="161"/>
        <v>220401019</v>
      </c>
      <c r="H1360" s="7">
        <v>19</v>
      </c>
      <c r="I1360" s="8" t="s">
        <v>1723</v>
      </c>
      <c r="J1360" s="37" t="str">
        <f>+Categorias[[#This Row],[Categoría]]&amp;"-"&amp;Categorias[[#This Row],[Id_categoría]]</f>
        <v>Jardines Infantiles Integra-220401019</v>
      </c>
      <c r="K1360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60" s="9" t="str">
        <f t="shared" si="162"/>
        <v>220401019jardines_infantiles_integra</v>
      </c>
      <c r="M1360" s="39" t="str">
        <f t="shared" si="163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61" spans="1:13" ht="30.6" x14ac:dyDescent="0.3">
      <c r="A1361" s="12">
        <f t="shared" si="158"/>
        <v>22</v>
      </c>
      <c r="B1361" s="8" t="str">
        <f>+VLOOKUP(A1361,Industria[],2,0)</f>
        <v>Sociedad</v>
      </c>
      <c r="C1361" s="12">
        <f t="shared" si="159"/>
        <v>2204</v>
      </c>
      <c r="D1361" s="8" t="str">
        <f>+VLOOKUP(C1361,Sector[[Id_sector]:[Codigo]],3,0)</f>
        <v>Educación y ciencia</v>
      </c>
      <c r="E1361" s="12">
        <f t="shared" si="160"/>
        <v>220401</v>
      </c>
      <c r="F1361" s="8" t="str">
        <f>+VLOOKUP(E1361,Productos[[Id_producto]:[Codigo]],3,0)</f>
        <v>Tipo de Establecimientos Educacionales</v>
      </c>
      <c r="G1361" s="13">
        <f t="shared" si="161"/>
        <v>220401020</v>
      </c>
      <c r="H1361" s="7">
        <v>20</v>
      </c>
      <c r="I1361" s="8" t="s">
        <v>1724</v>
      </c>
      <c r="J1361" s="37" t="str">
        <f>+Categorias[[#This Row],[Categoría]]&amp;"-"&amp;Categorias[[#This Row],[Id_categoría]]</f>
        <v>Educación Carcelaria-220401020</v>
      </c>
      <c r="K1361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61" s="9" t="str">
        <f t="shared" si="162"/>
        <v>220401020educacion_carcelaria</v>
      </c>
      <c r="M1361" s="39" t="str">
        <f t="shared" si="163"/>
        <v>INSERT INTO categoria VALUES (220401020,'Educación Carcelaria','Educación Carcelaria-220401020','Educación Carcelaria-220401020 | Prod: EstabEduca-220401 | Sector: Educación | Industria: SOCIEDAD - 22',220401);</v>
      </c>
    </row>
    <row r="1362" spans="1:13" ht="40.799999999999997" x14ac:dyDescent="0.3">
      <c r="A1362" s="12">
        <f t="shared" si="158"/>
        <v>22</v>
      </c>
      <c r="B1362" s="8" t="str">
        <f>+VLOOKUP(A1362,Industria[],2,0)</f>
        <v>Sociedad</v>
      </c>
      <c r="C1362" s="12">
        <f t="shared" si="159"/>
        <v>2204</v>
      </c>
      <c r="D1362" s="8" t="str">
        <f>+VLOOKUP(C1362,Sector[[Id_sector]:[Codigo]],3,0)</f>
        <v>Educación y ciencia</v>
      </c>
      <c r="E1362" s="12">
        <f t="shared" si="160"/>
        <v>220401</v>
      </c>
      <c r="F1362" s="8" t="str">
        <f>+VLOOKUP(E1362,Productos[[Id_producto]:[Codigo]],3,0)</f>
        <v>Tipo de Establecimientos Educacionales</v>
      </c>
      <c r="G1362" s="13">
        <f t="shared" si="161"/>
        <v>220401021</v>
      </c>
      <c r="H1362" s="7">
        <v>21</v>
      </c>
      <c r="I1362" s="8" t="s">
        <v>1725</v>
      </c>
      <c r="J1362" s="37" t="str">
        <f>+Categorias[[#This Row],[Categoría]]&amp;"-"&amp;Categorias[[#This Row],[Id_categoría]]</f>
        <v>Corporación de Administración Delegada-220401021</v>
      </c>
      <c r="K1362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62" s="9" t="str">
        <f t="shared" si="162"/>
        <v>220401021corporacion_de_administracion_delegada</v>
      </c>
      <c r="M1362" s="39" t="str">
        <f t="shared" si="163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63" spans="1:13" ht="40.799999999999997" x14ac:dyDescent="0.3">
      <c r="A1363" s="12">
        <f t="shared" si="158"/>
        <v>22</v>
      </c>
      <c r="B1363" s="8" t="str">
        <f>+VLOOKUP(A1363,Industria[],2,0)</f>
        <v>Sociedad</v>
      </c>
      <c r="C1363" s="12">
        <f t="shared" si="159"/>
        <v>2204</v>
      </c>
      <c r="D1363" s="8" t="str">
        <f>+VLOOKUP(C1363,Sector[[Id_sector]:[Codigo]],3,0)</f>
        <v>Educación y ciencia</v>
      </c>
      <c r="E1363" s="12">
        <f t="shared" si="160"/>
        <v>220401</v>
      </c>
      <c r="F1363" s="8" t="str">
        <f>+VLOOKUP(E1363,Productos[[Id_producto]:[Codigo]],3,0)</f>
        <v>Tipo de Establecimientos Educacionales</v>
      </c>
      <c r="G1363" s="13">
        <f t="shared" si="161"/>
        <v>220401022</v>
      </c>
      <c r="H1363" s="7">
        <v>22</v>
      </c>
      <c r="I1363" s="8" t="s">
        <v>1726</v>
      </c>
      <c r="J1363" s="37" t="str">
        <f>+Categorias[[#This Row],[Categoría]]&amp;"-"&amp;Categorias[[#This Row],[Id_categoría]]</f>
        <v>Servicio Local de Educación-220401022</v>
      </c>
      <c r="K1363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63" s="9" t="str">
        <f t="shared" si="162"/>
        <v>220401022servicio_local_de_educacion</v>
      </c>
      <c r="M1363" s="39" t="str">
        <f t="shared" si="163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64" spans="1:13" ht="30.6" x14ac:dyDescent="0.3">
      <c r="A1364" s="12">
        <f>+A1363</f>
        <v>22</v>
      </c>
      <c r="B1364" s="8" t="str">
        <f>+VLOOKUP(A1364,Industria[],2,0)</f>
        <v>Sociedad</v>
      </c>
      <c r="C1364" s="12">
        <f>+C1363</f>
        <v>2204</v>
      </c>
      <c r="D1364" s="8" t="str">
        <f>+VLOOKUP(C1364,Sector[[Id_sector]:[Codigo]],3,0)</f>
        <v>Educación y ciencia</v>
      </c>
      <c r="E1364" s="12">
        <f>+IF(H1364=1,E1363+1,E1363)</f>
        <v>220401</v>
      </c>
      <c r="F1364" s="8" t="str">
        <f>+VLOOKUP(E1364,Productos[[Id_producto]:[Codigo]],3,0)</f>
        <v>Tipo de Establecimientos Educacionales</v>
      </c>
      <c r="G1364" s="13">
        <f>+E1364*1000+H1364</f>
        <v>220401023</v>
      </c>
      <c r="H1364" s="7">
        <v>23</v>
      </c>
      <c r="I1364" s="8" t="s">
        <v>1727</v>
      </c>
      <c r="J1364" s="37" t="str">
        <f>+Categorias[[#This Row],[Categoría]]&amp;"-"&amp;Categorias[[#This Row],[Id_categoría]]</f>
        <v>Municipal DAEM-220401023</v>
      </c>
      <c r="K1364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64" s="9" t="str">
        <f>+SUBSTITUTE(G1364&amp;LOWER(SUBSTITUTE( SUBSTITUTE( SUBSTITUTE( SUBSTITUTE( SUBSTITUTE( SUBSTITUTE( SUBSTITUTE( SUBSTITUTE( SUBSTITUTE( SUBSTITUTE(I1364, "á", "a"), "é", "e"), "í", "i"), "ó", "o"), "ú", "u"), "Á", "A"), "É", "E"), "Í", "I"), "Ó", "O"), "Ú", "U"))," ","_")</f>
        <v>220401023municipal_daem</v>
      </c>
      <c r="M1364" s="39" t="str">
        <f>+"INSERT INTO categoria VALUES ("&amp;G1364&amp;",'"&amp;I1364&amp;"','"&amp;J1364&amp;"','"&amp;K1364&amp;"',"&amp;E1364&amp;");"</f>
        <v>INSERT INTO categoria VALUES (220401023,'Municipal DAEM','Municipal DAEM-220401023','Municipal DAEM-220401023 | Prod: EstabEduca-220401 | Sector: Educación | Industria: SOCIEDAD - 22',220401);</v>
      </c>
    </row>
    <row r="1365" spans="1:13" ht="40.799999999999997" x14ac:dyDescent="0.3">
      <c r="A1365" s="12">
        <f>+A1363</f>
        <v>22</v>
      </c>
      <c r="B1365" s="8" t="str">
        <f>+VLOOKUP(A1365,Industria[],2,0)</f>
        <v>Sociedad</v>
      </c>
      <c r="C1365" s="12">
        <f>+C1363</f>
        <v>2204</v>
      </c>
      <c r="D1365" s="8" t="str">
        <f>+VLOOKUP(C1365,Sector[[Id_sector]:[Codigo]],3,0)</f>
        <v>Educación y ciencia</v>
      </c>
      <c r="E1365" s="12">
        <f>+IF(H1365=1,E1363+1,E1363)</f>
        <v>220401</v>
      </c>
      <c r="F1365" s="8" t="str">
        <f>+VLOOKUP(E1365,Productos[[Id_producto]:[Codigo]],3,0)</f>
        <v>Tipo de Establecimientos Educacionales</v>
      </c>
      <c r="G1365" s="13">
        <f>+E1365*1000+H1365</f>
        <v>220401024</v>
      </c>
      <c r="H1365" s="7">
        <v>24</v>
      </c>
      <c r="I1365" s="8" t="s">
        <v>1728</v>
      </c>
      <c r="J1365" s="37" t="str">
        <f>+Categorias[[#This Row],[Categoría]]&amp;"-"&amp;Categorias[[#This Row],[Id_categoría]]</f>
        <v>Corporación Municipal-220401024</v>
      </c>
      <c r="K1365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65" s="9" t="str">
        <f>+SUBSTITUTE(G1365&amp;LOWER(SUBSTITUTE( SUBSTITUTE( SUBSTITUTE( SUBSTITUTE( SUBSTITUTE( SUBSTITUTE( SUBSTITUTE( SUBSTITUTE( SUBSTITUTE( SUBSTITUTE(I1365, "á", "a"), "é", "e"), "í", "i"), "ó", "o"), "ú", "u"), "Á", "A"), "É", "E"), "Í", "I"), "Ó", "O"), "Ú", "U"))," ","_")</f>
        <v>220401024corporacion_municipal</v>
      </c>
      <c r="M1365" s="39" t="str">
        <f>+"INSERT INTO categoria VALUES ("&amp;G1365&amp;",'"&amp;I1365&amp;"','"&amp;J1365&amp;"','"&amp;K1365&amp;"',"&amp;E1365&amp;");"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66" spans="1:13" ht="40.799999999999997" x14ac:dyDescent="0.3">
      <c r="A1366" s="12">
        <f>+A1363</f>
        <v>22</v>
      </c>
      <c r="B1366" s="8" t="str">
        <f>+VLOOKUP(A1366,Industria[],2,0)</f>
        <v>Sociedad</v>
      </c>
      <c r="C1366" s="12">
        <f>+C1363</f>
        <v>2204</v>
      </c>
      <c r="D1366" s="8" t="str">
        <f>+VLOOKUP(C1366,Sector[[Id_sector]:[Codigo]],3,0)</f>
        <v>Educación y ciencia</v>
      </c>
      <c r="E1366" s="12">
        <f>+IF(H1366=1,E1363+1,E1363)</f>
        <v>220402</v>
      </c>
      <c r="F1366" s="8" t="str">
        <f>+VLOOKUP(E1366,Productos[[Id_producto]:[Codigo]],3,0)</f>
        <v>Matrículas por Establecimiento</v>
      </c>
      <c r="G1366" s="13">
        <f t="shared" si="161"/>
        <v>220402001</v>
      </c>
      <c r="H1366" s="7">
        <v>1</v>
      </c>
      <c r="I1366" s="8" t="s">
        <v>1729</v>
      </c>
      <c r="J1366" s="37" t="str">
        <f>+Categorias[[#This Row],[Categoría]]&amp;"-"&amp;Categorias[[#This Row],[Id_categoría]]</f>
        <v>Matrículas en Escuelas Municipales-220402001</v>
      </c>
      <c r="K1366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66" s="9" t="str">
        <f t="shared" si="162"/>
        <v>220402001matriculas_en_escuelas_municipales</v>
      </c>
      <c r="M1366" s="39" t="str">
        <f t="shared" si="163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67" spans="1:13" ht="40.799999999999997" x14ac:dyDescent="0.3">
      <c r="A1367" s="12">
        <f t="shared" si="158"/>
        <v>22</v>
      </c>
      <c r="B1367" s="8" t="str">
        <f>+VLOOKUP(A1367,Industria[],2,0)</f>
        <v>Sociedad</v>
      </c>
      <c r="C1367" s="12">
        <f t="shared" si="159"/>
        <v>2204</v>
      </c>
      <c r="D1367" s="8" t="str">
        <f>+VLOOKUP(C1367,Sector[[Id_sector]:[Codigo]],3,0)</f>
        <v>Educación y ciencia</v>
      </c>
      <c r="E1367" s="12">
        <f t="shared" si="160"/>
        <v>220402</v>
      </c>
      <c r="F1367" s="8" t="str">
        <f>+VLOOKUP(E1367,Productos[[Id_producto]:[Codigo]],3,0)</f>
        <v>Matrículas por Establecimiento</v>
      </c>
      <c r="G1367" s="13">
        <f t="shared" si="161"/>
        <v>220402002</v>
      </c>
      <c r="H1367" s="7">
        <v>2</v>
      </c>
      <c r="I1367" s="8" t="s">
        <v>1730</v>
      </c>
      <c r="J1367" s="37" t="str">
        <f>+Categorias[[#This Row],[Categoría]]&amp;"-"&amp;Categorias[[#This Row],[Id_categoría]]</f>
        <v>Matrículas en Colegios Subvencionados-220402002</v>
      </c>
      <c r="K1367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67" s="9" t="str">
        <f t="shared" si="162"/>
        <v>220402002matriculas_en_colegios_subvencionados</v>
      </c>
      <c r="M1367" s="39" t="str">
        <f t="shared" si="163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68" spans="1:13" ht="40.799999999999997" x14ac:dyDescent="0.3">
      <c r="A1368" s="12">
        <f t="shared" si="158"/>
        <v>22</v>
      </c>
      <c r="B1368" s="8" t="str">
        <f>+VLOOKUP(A1368,Industria[],2,0)</f>
        <v>Sociedad</v>
      </c>
      <c r="C1368" s="12">
        <f t="shared" si="159"/>
        <v>2204</v>
      </c>
      <c r="D1368" s="8" t="str">
        <f>+VLOOKUP(C1368,Sector[[Id_sector]:[Codigo]],3,0)</f>
        <v>Educación y ciencia</v>
      </c>
      <c r="E1368" s="12">
        <f t="shared" si="160"/>
        <v>220402</v>
      </c>
      <c r="F1368" s="8" t="str">
        <f>+VLOOKUP(E1368,Productos[[Id_producto]:[Codigo]],3,0)</f>
        <v>Matrículas por Establecimiento</v>
      </c>
      <c r="G1368" s="13">
        <f t="shared" si="161"/>
        <v>220402003</v>
      </c>
      <c r="H1368" s="7">
        <v>3</v>
      </c>
      <c r="I1368" s="8" t="s">
        <v>1731</v>
      </c>
      <c r="J1368" s="37" t="str">
        <f>+Categorias[[#This Row],[Categoría]]&amp;"-"&amp;Categorias[[#This Row],[Id_categoría]]</f>
        <v>Matrículas en Colegios Privados-220402003</v>
      </c>
      <c r="K1368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68" s="9" t="str">
        <f t="shared" si="162"/>
        <v>220402003matriculas_en_colegios_privados</v>
      </c>
      <c r="M1368" s="39" t="str">
        <f t="shared" si="163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69" spans="1:13" ht="40.799999999999997" x14ac:dyDescent="0.3">
      <c r="A1369" s="12">
        <f t="shared" si="158"/>
        <v>22</v>
      </c>
      <c r="B1369" s="8" t="str">
        <f>+VLOOKUP(A1369,Industria[],2,0)</f>
        <v>Sociedad</v>
      </c>
      <c r="C1369" s="12">
        <f t="shared" si="159"/>
        <v>2204</v>
      </c>
      <c r="D1369" s="8" t="str">
        <f>+VLOOKUP(C1369,Sector[[Id_sector]:[Codigo]],3,0)</f>
        <v>Educación y ciencia</v>
      </c>
      <c r="E1369" s="12">
        <f t="shared" si="160"/>
        <v>220402</v>
      </c>
      <c r="F1369" s="8" t="str">
        <f>+VLOOKUP(E1369,Productos[[Id_producto]:[Codigo]],3,0)</f>
        <v>Matrículas por Establecimiento</v>
      </c>
      <c r="G1369" s="13">
        <f t="shared" si="161"/>
        <v>220402004</v>
      </c>
      <c r="H1369" s="7">
        <v>4</v>
      </c>
      <c r="I1369" s="8" t="s">
        <v>1732</v>
      </c>
      <c r="J1369" s="37" t="str">
        <f>+Categorias[[#This Row],[Categoría]]&amp;"-"&amp;Categorias[[#This Row],[Id_categoría]]</f>
        <v>Matrículas en Centros de Formación Técnica-220402004</v>
      </c>
      <c r="K1369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69" s="9" t="str">
        <f t="shared" si="162"/>
        <v>220402004matriculas_en_centros_de_formacion_tecnica</v>
      </c>
      <c r="M1369" s="39" t="str">
        <f t="shared" si="163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70" spans="1:13" ht="40.799999999999997" x14ac:dyDescent="0.3">
      <c r="A1370" s="12">
        <f t="shared" si="158"/>
        <v>22</v>
      </c>
      <c r="B1370" s="8" t="str">
        <f>+VLOOKUP(A1370,Industria[],2,0)</f>
        <v>Sociedad</v>
      </c>
      <c r="C1370" s="12">
        <f t="shared" si="159"/>
        <v>2204</v>
      </c>
      <c r="D1370" s="8" t="str">
        <f>+VLOOKUP(C1370,Sector[[Id_sector]:[Codigo]],3,0)</f>
        <v>Educación y ciencia</v>
      </c>
      <c r="E1370" s="12">
        <f t="shared" si="160"/>
        <v>220402</v>
      </c>
      <c r="F1370" s="8" t="str">
        <f>+VLOOKUP(E1370,Productos[[Id_producto]:[Codigo]],3,0)</f>
        <v>Matrículas por Establecimiento</v>
      </c>
      <c r="G1370" s="13">
        <f t="shared" si="161"/>
        <v>220402005</v>
      </c>
      <c r="H1370" s="7">
        <v>5</v>
      </c>
      <c r="I1370" s="8" t="s">
        <v>1733</v>
      </c>
      <c r="J1370" s="37" t="str">
        <f>+Categorias[[#This Row],[Categoría]]&amp;"-"&amp;Categorias[[#This Row],[Id_categoría]]</f>
        <v>Matrículas en Jardines Infantiles Privados-220402005</v>
      </c>
      <c r="K1370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70" s="9" t="str">
        <f t="shared" si="162"/>
        <v>220402005matriculas_en_jardines_infantiles_privados</v>
      </c>
      <c r="M1370" s="39" t="str">
        <f t="shared" si="163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71" spans="1:13" ht="30.6" x14ac:dyDescent="0.3">
      <c r="A1371" s="12">
        <f t="shared" si="158"/>
        <v>22</v>
      </c>
      <c r="B1371" s="8" t="str">
        <f>+VLOOKUP(A1371,Industria[],2,0)</f>
        <v>Sociedad</v>
      </c>
      <c r="C1371" s="12">
        <f t="shared" si="159"/>
        <v>2204</v>
      </c>
      <c r="D1371" s="8" t="str">
        <f>+VLOOKUP(C1371,Sector[[Id_sector]:[Codigo]],3,0)</f>
        <v>Educación y ciencia</v>
      </c>
      <c r="E1371" s="12">
        <f t="shared" si="160"/>
        <v>220402</v>
      </c>
      <c r="F1371" s="8" t="str">
        <f>+VLOOKUP(E1371,Productos[[Id_producto]:[Codigo]],3,0)</f>
        <v>Matrículas por Establecimiento</v>
      </c>
      <c r="G1371" s="13">
        <f t="shared" si="161"/>
        <v>220402006</v>
      </c>
      <c r="H1371" s="7">
        <v>6</v>
      </c>
      <c r="I1371" s="8" t="s">
        <v>1734</v>
      </c>
      <c r="J1371" s="37" t="str">
        <f>+Categorias[[#This Row],[Categoría]]&amp;"-"&amp;Categorias[[#This Row],[Id_categoría]]</f>
        <v>Matrículas en Liceos-220402006</v>
      </c>
      <c r="K1371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71" s="9" t="str">
        <f t="shared" si="162"/>
        <v>220402006matriculas_en_liceos</v>
      </c>
      <c r="M1371" s="39" t="str">
        <f t="shared" si="163"/>
        <v>INSERT INTO categoria VALUES (220402006,'Matrículas en Liceos','Matrículas en Liceos-220402006','Matrículas en Liceos-220402006 | Prod: Matrículas-220402 | Sector: Educación | Industria: SOCIEDAD - 22',220402);</v>
      </c>
    </row>
    <row r="1372" spans="1:13" ht="40.799999999999997" x14ac:dyDescent="0.3">
      <c r="A1372" s="12">
        <f t="shared" si="158"/>
        <v>22</v>
      </c>
      <c r="B1372" s="8" t="str">
        <f>+VLOOKUP(A1372,Industria[],2,0)</f>
        <v>Sociedad</v>
      </c>
      <c r="C1372" s="12">
        <f t="shared" si="159"/>
        <v>2204</v>
      </c>
      <c r="D1372" s="8" t="str">
        <f>+VLOOKUP(C1372,Sector[[Id_sector]:[Codigo]],3,0)</f>
        <v>Educación y ciencia</v>
      </c>
      <c r="E1372" s="12">
        <f t="shared" si="160"/>
        <v>220402</v>
      </c>
      <c r="F1372" s="8" t="str">
        <f>+VLOOKUP(E1372,Productos[[Id_producto]:[Codigo]],3,0)</f>
        <v>Matrículas por Establecimiento</v>
      </c>
      <c r="G1372" s="13">
        <f t="shared" si="161"/>
        <v>220402007</v>
      </c>
      <c r="H1372" s="7">
        <v>7</v>
      </c>
      <c r="I1372" s="8" t="s">
        <v>1735</v>
      </c>
      <c r="J1372" s="37" t="str">
        <f>+Categorias[[#This Row],[Categoría]]&amp;"-"&amp;Categorias[[#This Row],[Id_categoría]]</f>
        <v>Matrículas en Universidades-220402007</v>
      </c>
      <c r="K1372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72" s="9" t="str">
        <f t="shared" si="162"/>
        <v>220402007matriculas_en_universidades</v>
      </c>
      <c r="M1372" s="39" t="str">
        <f t="shared" si="163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73" spans="1:13" ht="40.799999999999997" x14ac:dyDescent="0.3">
      <c r="A1373" s="12">
        <f t="shared" si="158"/>
        <v>22</v>
      </c>
      <c r="B1373" s="8" t="str">
        <f>+VLOOKUP(A1373,Industria[],2,0)</f>
        <v>Sociedad</v>
      </c>
      <c r="C1373" s="12">
        <f t="shared" si="159"/>
        <v>2204</v>
      </c>
      <c r="D1373" s="8" t="str">
        <f>+VLOOKUP(C1373,Sector[[Id_sector]:[Codigo]],3,0)</f>
        <v>Educación y ciencia</v>
      </c>
      <c r="E1373" s="12">
        <f t="shared" si="160"/>
        <v>220402</v>
      </c>
      <c r="F1373" s="8" t="str">
        <f>+VLOOKUP(E1373,Productos[[Id_producto]:[Codigo]],3,0)</f>
        <v>Matrículas por Establecimiento</v>
      </c>
      <c r="G1373" s="13">
        <f t="shared" si="161"/>
        <v>220402008</v>
      </c>
      <c r="H1373" s="7">
        <v>8</v>
      </c>
      <c r="I1373" s="8" t="s">
        <v>1736</v>
      </c>
      <c r="J1373" s="37" t="str">
        <f>+Categorias[[#This Row],[Categoría]]&amp;"-"&amp;Categorias[[#This Row],[Id_categoría]]</f>
        <v>Matrículas en Institutos Profesionales-220402008</v>
      </c>
      <c r="K1373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73" s="9" t="str">
        <f t="shared" si="162"/>
        <v>220402008matriculas_en_institutos_profesionales</v>
      </c>
      <c r="M1373" s="39" t="str">
        <f t="shared" si="163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74" spans="1:13" ht="40.799999999999997" x14ac:dyDescent="0.3">
      <c r="A1374" s="12">
        <f t="shared" si="158"/>
        <v>22</v>
      </c>
      <c r="B1374" s="8" t="str">
        <f>+VLOOKUP(A1374,Industria[],2,0)</f>
        <v>Sociedad</v>
      </c>
      <c r="C1374" s="12">
        <f t="shared" si="159"/>
        <v>2204</v>
      </c>
      <c r="D1374" s="8" t="str">
        <f>+VLOOKUP(C1374,Sector[[Id_sector]:[Codigo]],3,0)</f>
        <v>Educación y ciencia</v>
      </c>
      <c r="E1374" s="12">
        <f t="shared" si="160"/>
        <v>220402</v>
      </c>
      <c r="F1374" s="8" t="str">
        <f>+VLOOKUP(E1374,Productos[[Id_producto]:[Codigo]],3,0)</f>
        <v>Matrículas por Establecimiento</v>
      </c>
      <c r="G1374" s="13">
        <f t="shared" si="161"/>
        <v>220402009</v>
      </c>
      <c r="H1374" s="7">
        <v>9</v>
      </c>
      <c r="I1374" s="8" t="s">
        <v>1737</v>
      </c>
      <c r="J1374" s="37" t="str">
        <f>+Categorias[[#This Row],[Categoría]]&amp;"-"&amp;Categorias[[#This Row],[Id_categoría]]</f>
        <v>Matrículas en Escuelas Politécnicas-220402009</v>
      </c>
      <c r="K1374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74" s="9" t="str">
        <f t="shared" si="162"/>
        <v>220402009matriculas_en_escuelas_politecnicas</v>
      </c>
      <c r="M1374" s="39" t="str">
        <f t="shared" si="163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75" spans="1:13" ht="40.799999999999997" x14ac:dyDescent="0.3">
      <c r="A1375" s="12">
        <f t="shared" si="158"/>
        <v>22</v>
      </c>
      <c r="B1375" s="8" t="str">
        <f>+VLOOKUP(A1375,Industria[],2,0)</f>
        <v>Sociedad</v>
      </c>
      <c r="C1375" s="12">
        <f t="shared" si="159"/>
        <v>2204</v>
      </c>
      <c r="D1375" s="8" t="str">
        <f>+VLOOKUP(C1375,Sector[[Id_sector]:[Codigo]],3,0)</f>
        <v>Educación y ciencia</v>
      </c>
      <c r="E1375" s="12">
        <f t="shared" si="160"/>
        <v>220402</v>
      </c>
      <c r="F1375" s="8" t="str">
        <f>+VLOOKUP(E1375,Productos[[Id_producto]:[Codigo]],3,0)</f>
        <v>Matrículas por Establecimiento</v>
      </c>
      <c r="G1375" s="13">
        <f t="shared" si="161"/>
        <v>220402010</v>
      </c>
      <c r="H1375" s="7">
        <v>10</v>
      </c>
      <c r="I1375" s="8" t="s">
        <v>1738</v>
      </c>
      <c r="J1375" s="37" t="str">
        <f>+Categorias[[#This Row],[Categoría]]&amp;"-"&amp;Categorias[[#This Row],[Id_categoría]]</f>
        <v>Matrículas en Liceo Politécnico-220402010</v>
      </c>
      <c r="K1375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75" s="9" t="str">
        <f t="shared" si="162"/>
        <v>220402010matriculas_en_liceo_politecnico</v>
      </c>
      <c r="M1375" s="39" t="str">
        <f t="shared" si="163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76" spans="1:13" ht="40.799999999999997" x14ac:dyDescent="0.3">
      <c r="A1376" s="12">
        <f t="shared" si="158"/>
        <v>22</v>
      </c>
      <c r="B1376" s="8" t="str">
        <f>+VLOOKUP(A1376,Industria[],2,0)</f>
        <v>Sociedad</v>
      </c>
      <c r="C1376" s="12">
        <f t="shared" si="159"/>
        <v>2204</v>
      </c>
      <c r="D1376" s="8" t="str">
        <f>+VLOOKUP(C1376,Sector[[Id_sector]:[Codigo]],3,0)</f>
        <v>Educación y ciencia</v>
      </c>
      <c r="E1376" s="12">
        <f t="shared" si="160"/>
        <v>220402</v>
      </c>
      <c r="F1376" s="8" t="str">
        <f>+VLOOKUP(E1376,Productos[[Id_producto]:[Codigo]],3,0)</f>
        <v>Matrículas por Establecimiento</v>
      </c>
      <c r="G1376" s="13">
        <f t="shared" si="161"/>
        <v>220402011</v>
      </c>
      <c r="H1376" s="7">
        <v>11</v>
      </c>
      <c r="I1376" s="8" t="s">
        <v>1739</v>
      </c>
      <c r="J1376" s="37" t="str">
        <f>+Categorias[[#This Row],[Categoría]]&amp;"-"&amp;Categorias[[#This Row],[Id_categoría]]</f>
        <v>Matrículas en Preuniversitarios-220402011</v>
      </c>
      <c r="K1376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76" s="9" t="str">
        <f t="shared" si="162"/>
        <v>220402011matriculas_en_preuniversitarios</v>
      </c>
      <c r="M1376" s="39" t="str">
        <f t="shared" si="163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77" spans="1:13" ht="51" x14ac:dyDescent="0.3">
      <c r="A1377" s="12">
        <f t="shared" ref="A1377:A1408" si="164">+A1376</f>
        <v>22</v>
      </c>
      <c r="B1377" s="8" t="str">
        <f>+VLOOKUP(A1377,Industria[],2,0)</f>
        <v>Sociedad</v>
      </c>
      <c r="C1377" s="12">
        <f t="shared" ref="C1377:C1408" si="165">+C1376</f>
        <v>2204</v>
      </c>
      <c r="D1377" s="8" t="str">
        <f>+VLOOKUP(C1377,Sector[[Id_sector]:[Codigo]],3,0)</f>
        <v>Educación y ciencia</v>
      </c>
      <c r="E1377" s="12">
        <f t="shared" ref="E1377:E1408" si="166">+IF(H1377=1,E1376+1,E1376)</f>
        <v>220402</v>
      </c>
      <c r="F1377" s="8" t="str">
        <f>+VLOOKUP(E1377,Productos[[Id_producto]:[Codigo]],3,0)</f>
        <v>Matrículas por Establecimiento</v>
      </c>
      <c r="G1377" s="13">
        <f t="shared" ref="G1377:G1408" si="167">+E1377*1000+H1377</f>
        <v>220402012</v>
      </c>
      <c r="H1377" s="7">
        <v>12</v>
      </c>
      <c r="I1377" s="8" t="s">
        <v>1740</v>
      </c>
      <c r="J1377" s="37" t="str">
        <f>+Categorias[[#This Row],[Categoría]]&amp;"-"&amp;Categorias[[#This Row],[Id_categoría]]</f>
        <v>Matrículas en Escuelas con Educación Diferencial-220402012</v>
      </c>
      <c r="K1377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77" s="9" t="str">
        <f t="shared" ref="L1377:L1408" si="168">+SUBSTITUTE(G1377&amp;LOWER(SUBSTITUTE( SUBSTITUTE( SUBSTITUTE( SUBSTITUTE( SUBSTITUTE( SUBSTITUTE( SUBSTITUTE( SUBSTITUTE( SUBSTITUTE( SUBSTITUTE(I1377, "á", "a"), "é", "e"), "í", "i"), "ó", "o"), "ú", "u"), "Á", "A"), "É", "E"), "Í", "I"), "Ó", "O"), "Ú", "U"))," ","_")</f>
        <v>220402012matriculas_en_escuelas_con_educacion_diferencial</v>
      </c>
      <c r="M1377" s="39" t="str">
        <f t="shared" ref="M1377:M1408" si="169">+"INSERT INTO categoria VALUES ("&amp;G1377&amp;",'"&amp;I1377&amp;"','"&amp;J1377&amp;"','"&amp;K1377&amp;"',"&amp;E1377&amp;");"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78" spans="1:13" ht="51" x14ac:dyDescent="0.3">
      <c r="A1378" s="12">
        <f t="shared" si="164"/>
        <v>22</v>
      </c>
      <c r="B1378" s="8" t="str">
        <f>+VLOOKUP(A1378,Industria[],2,0)</f>
        <v>Sociedad</v>
      </c>
      <c r="C1378" s="12">
        <f t="shared" si="165"/>
        <v>2204</v>
      </c>
      <c r="D1378" s="8" t="str">
        <f>+VLOOKUP(C1378,Sector[[Id_sector]:[Codigo]],3,0)</f>
        <v>Educación y ciencia</v>
      </c>
      <c r="E1378" s="12">
        <f t="shared" si="166"/>
        <v>220402</v>
      </c>
      <c r="F1378" s="8" t="str">
        <f>+VLOOKUP(E1378,Productos[[Id_producto]:[Codigo]],3,0)</f>
        <v>Matrículas por Establecimiento</v>
      </c>
      <c r="G1378" s="13">
        <f t="shared" si="167"/>
        <v>220402013</v>
      </c>
      <c r="H1378" s="7">
        <v>13</v>
      </c>
      <c r="I1378" s="8" t="s">
        <v>1741</v>
      </c>
      <c r="J1378" s="37" t="str">
        <f>+Categorias[[#This Row],[Categoría]]&amp;"-"&amp;Categorias[[#This Row],[Id_categoría]]</f>
        <v>Matrículas en Establecimientos Educacionales Públicos-220402013</v>
      </c>
      <c r="K1378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78" s="9" t="str">
        <f t="shared" si="168"/>
        <v>220402013matriculas_en_establecimientos_educacionales_publicos</v>
      </c>
      <c r="M1378" s="39" t="str">
        <f t="shared" si="169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79" spans="1:13" ht="51" x14ac:dyDescent="0.3">
      <c r="A1379" s="12">
        <f t="shared" si="164"/>
        <v>22</v>
      </c>
      <c r="B1379" s="8" t="str">
        <f>+VLOOKUP(A1379,Industria[],2,0)</f>
        <v>Sociedad</v>
      </c>
      <c r="C1379" s="12">
        <f t="shared" si="165"/>
        <v>2204</v>
      </c>
      <c r="D1379" s="8" t="str">
        <f>+VLOOKUP(C1379,Sector[[Id_sector]:[Codigo]],3,0)</f>
        <v>Educación y ciencia</v>
      </c>
      <c r="E1379" s="12">
        <f t="shared" si="166"/>
        <v>220402</v>
      </c>
      <c r="F1379" s="8" t="str">
        <f>+VLOOKUP(E1379,Productos[[Id_producto]:[Codigo]],3,0)</f>
        <v>Matrículas por Establecimiento</v>
      </c>
      <c r="G1379" s="13">
        <f t="shared" si="167"/>
        <v>220402014</v>
      </c>
      <c r="H1379" s="7">
        <v>14</v>
      </c>
      <c r="I1379" s="8" t="s">
        <v>1742</v>
      </c>
      <c r="J1379" s="37" t="str">
        <f>+Categorias[[#This Row],[Categoría]]&amp;"-"&amp;Categorias[[#This Row],[Id_categoría]]</f>
        <v>Matrículas en Establecimientos Educacionales Privados-220402014</v>
      </c>
      <c r="K1379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79" s="9" t="str">
        <f t="shared" si="168"/>
        <v>220402014matriculas_en_establecimientos_educacionales_privados</v>
      </c>
      <c r="M1379" s="39" t="str">
        <f t="shared" si="169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80" spans="1:13" ht="40.799999999999997" x14ac:dyDescent="0.3">
      <c r="A1380" s="12">
        <f t="shared" si="164"/>
        <v>22</v>
      </c>
      <c r="B1380" s="8" t="str">
        <f>+VLOOKUP(A1380,Industria[],2,0)</f>
        <v>Sociedad</v>
      </c>
      <c r="C1380" s="12">
        <f t="shared" si="165"/>
        <v>2204</v>
      </c>
      <c r="D1380" s="8" t="str">
        <f>+VLOOKUP(C1380,Sector[[Id_sector]:[Codigo]],3,0)</f>
        <v>Educación y ciencia</v>
      </c>
      <c r="E1380" s="12">
        <f t="shared" si="166"/>
        <v>220402</v>
      </c>
      <c r="F1380" s="8" t="str">
        <f>+VLOOKUP(E1380,Productos[[Id_producto]:[Codigo]],3,0)</f>
        <v>Matrículas por Establecimiento</v>
      </c>
      <c r="G1380" s="13">
        <f t="shared" si="167"/>
        <v>220402015</v>
      </c>
      <c r="H1380" s="7">
        <v>15</v>
      </c>
      <c r="I1380" s="8" t="s">
        <v>1743</v>
      </c>
      <c r="J1380" s="37" t="str">
        <f>+Categorias[[#This Row],[Categoría]]&amp;"-"&amp;Categorias[[#This Row],[Id_categoría]]</f>
        <v>Matrículas en Universidades Privadas-220402015</v>
      </c>
      <c r="K1380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80" s="9" t="str">
        <f t="shared" si="168"/>
        <v>220402015matriculas_en_universidades_privadas</v>
      </c>
      <c r="M1380" s="39" t="str">
        <f t="shared" si="169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81" spans="1:13" ht="40.799999999999997" x14ac:dyDescent="0.3">
      <c r="A1381" s="12">
        <f t="shared" si="164"/>
        <v>22</v>
      </c>
      <c r="B1381" s="8" t="str">
        <f>+VLOOKUP(A1381,Industria[],2,0)</f>
        <v>Sociedad</v>
      </c>
      <c r="C1381" s="12">
        <f t="shared" si="165"/>
        <v>2204</v>
      </c>
      <c r="D1381" s="8" t="str">
        <f>+VLOOKUP(C1381,Sector[[Id_sector]:[Codigo]],3,0)</f>
        <v>Educación y ciencia</v>
      </c>
      <c r="E1381" s="12">
        <f t="shared" si="166"/>
        <v>220402</v>
      </c>
      <c r="F1381" s="8" t="str">
        <f>+VLOOKUP(E1381,Productos[[Id_producto]:[Codigo]],3,0)</f>
        <v>Matrículas por Establecimiento</v>
      </c>
      <c r="G1381" s="13">
        <f t="shared" si="167"/>
        <v>220402016</v>
      </c>
      <c r="H1381" s="7">
        <v>16</v>
      </c>
      <c r="I1381" s="8" t="s">
        <v>1744</v>
      </c>
      <c r="J1381" s="37" t="str">
        <f>+Categorias[[#This Row],[Categoría]]&amp;"-"&amp;Categorias[[#This Row],[Id_categoría]]</f>
        <v>Matrículas en Universidades Estatales-220402016</v>
      </c>
      <c r="K1381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81" s="9" t="str">
        <f t="shared" si="168"/>
        <v>220402016matriculas_en_universidades_estatales</v>
      </c>
      <c r="M1381" s="39" t="str">
        <f t="shared" si="169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82" spans="1:13" ht="40.799999999999997" x14ac:dyDescent="0.3">
      <c r="A1382" s="12">
        <f t="shared" si="164"/>
        <v>22</v>
      </c>
      <c r="B1382" s="8" t="str">
        <f>+VLOOKUP(A1382,Industria[],2,0)</f>
        <v>Sociedad</v>
      </c>
      <c r="C1382" s="12">
        <f t="shared" si="165"/>
        <v>2204</v>
      </c>
      <c r="D1382" s="8" t="str">
        <f>+VLOOKUP(C1382,Sector[[Id_sector]:[Codigo]],3,0)</f>
        <v>Educación y ciencia</v>
      </c>
      <c r="E1382" s="12">
        <f t="shared" si="166"/>
        <v>220402</v>
      </c>
      <c r="F1382" s="8" t="str">
        <f>+VLOOKUP(E1382,Productos[[Id_producto]:[Codigo]],3,0)</f>
        <v>Matrículas por Establecimiento</v>
      </c>
      <c r="G1382" s="13">
        <f t="shared" si="167"/>
        <v>220402017</v>
      </c>
      <c r="H1382" s="7">
        <v>17</v>
      </c>
      <c r="I1382" s="8" t="s">
        <v>1745</v>
      </c>
      <c r="J1382" s="37" t="str">
        <f>+Categorias[[#This Row],[Categoría]]&amp;"-"&amp;Categorias[[#This Row],[Id_categoría]]</f>
        <v>Matrículas en Universidades Tradicionales-220402017</v>
      </c>
      <c r="K1382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82" s="9" t="str">
        <f t="shared" si="168"/>
        <v>220402017matriculas_en_universidades_tradicionales</v>
      </c>
      <c r="M1382" s="39" t="str">
        <f t="shared" si="169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83" spans="1:13" ht="40.799999999999997" x14ac:dyDescent="0.3">
      <c r="A1383" s="12">
        <f t="shared" si="164"/>
        <v>22</v>
      </c>
      <c r="B1383" s="8" t="str">
        <f>+VLOOKUP(A1383,Industria[],2,0)</f>
        <v>Sociedad</v>
      </c>
      <c r="C1383" s="12">
        <f t="shared" si="165"/>
        <v>2204</v>
      </c>
      <c r="D1383" s="8" t="str">
        <f>+VLOOKUP(C1383,Sector[[Id_sector]:[Codigo]],3,0)</f>
        <v>Educación y ciencia</v>
      </c>
      <c r="E1383" s="12">
        <f t="shared" si="166"/>
        <v>220402</v>
      </c>
      <c r="F1383" s="8" t="str">
        <f>+VLOOKUP(E1383,Productos[[Id_producto]:[Codigo]],3,0)</f>
        <v>Matrículas por Establecimiento</v>
      </c>
      <c r="G1383" s="13">
        <f t="shared" si="167"/>
        <v>220402018</v>
      </c>
      <c r="H1383" s="7">
        <v>18</v>
      </c>
      <c r="I1383" s="8" t="s">
        <v>1746</v>
      </c>
      <c r="J1383" s="37" t="str">
        <f>+Categorias[[#This Row],[Categoría]]&amp;"-"&amp;Categorias[[#This Row],[Id_categoría]]</f>
        <v>Matrículas en Jardines Infantiles JUNJI-220402018</v>
      </c>
      <c r="K1383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83" s="9" t="str">
        <f t="shared" si="168"/>
        <v>220402018matriculas_en_jardines_infantiles_junji</v>
      </c>
      <c r="M1383" s="39" t="str">
        <f t="shared" si="169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84" spans="1:13" ht="40.799999999999997" x14ac:dyDescent="0.3">
      <c r="A1384" s="12">
        <f t="shared" si="164"/>
        <v>22</v>
      </c>
      <c r="B1384" s="8" t="str">
        <f>+VLOOKUP(A1384,Industria[],2,0)</f>
        <v>Sociedad</v>
      </c>
      <c r="C1384" s="12">
        <f t="shared" si="165"/>
        <v>2204</v>
      </c>
      <c r="D1384" s="8" t="str">
        <f>+VLOOKUP(C1384,Sector[[Id_sector]:[Codigo]],3,0)</f>
        <v>Educación y ciencia</v>
      </c>
      <c r="E1384" s="12">
        <f t="shared" si="166"/>
        <v>220402</v>
      </c>
      <c r="F1384" s="8" t="str">
        <f>+VLOOKUP(E1384,Productos[[Id_producto]:[Codigo]],3,0)</f>
        <v>Matrículas por Establecimiento</v>
      </c>
      <c r="G1384" s="13">
        <f t="shared" si="167"/>
        <v>220402019</v>
      </c>
      <c r="H1384" s="7">
        <v>19</v>
      </c>
      <c r="I1384" s="8" t="s">
        <v>1747</v>
      </c>
      <c r="J1384" s="37" t="str">
        <f>+Categorias[[#This Row],[Categoría]]&amp;"-"&amp;Categorias[[#This Row],[Id_categoría]]</f>
        <v>Matrículas en Jardines Infantiles Integra-220402019</v>
      </c>
      <c r="K1384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84" s="9" t="str">
        <f t="shared" si="168"/>
        <v>220402019matriculas_en_jardines_infantiles_integra</v>
      </c>
      <c r="M1384" s="39" t="str">
        <f t="shared" si="169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85" spans="1:13" ht="51" x14ac:dyDescent="0.3">
      <c r="A1385" s="12">
        <f t="shared" si="164"/>
        <v>22</v>
      </c>
      <c r="B1385" s="8" t="str">
        <f>+VLOOKUP(A1385,Industria[],2,0)</f>
        <v>Sociedad</v>
      </c>
      <c r="C1385" s="12">
        <f t="shared" si="165"/>
        <v>2204</v>
      </c>
      <c r="D1385" s="8" t="str">
        <f>+VLOOKUP(C1385,Sector[[Id_sector]:[Codigo]],3,0)</f>
        <v>Educación y ciencia</v>
      </c>
      <c r="E1385" s="12">
        <f t="shared" si="166"/>
        <v>220402</v>
      </c>
      <c r="F1385" s="8" t="str">
        <f>+VLOOKUP(E1385,Productos[[Id_producto]:[Codigo]],3,0)</f>
        <v>Matrículas por Establecimiento</v>
      </c>
      <c r="G1385" s="13">
        <f t="shared" si="167"/>
        <v>220402020</v>
      </c>
      <c r="H1385" s="7">
        <v>20</v>
      </c>
      <c r="I1385" s="8" t="s">
        <v>1748</v>
      </c>
      <c r="J1385" s="37" t="str">
        <f>+Categorias[[#This Row],[Categoría]]&amp;"-"&amp;Categorias[[#This Row],[Id_categoría]]</f>
        <v>Matrículas en Corporación de Administración Delegada-220402020</v>
      </c>
      <c r="K1385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85" s="9" t="str">
        <f t="shared" si="168"/>
        <v>220402020matriculas_en_corporacion_de_administracion_delegada</v>
      </c>
      <c r="M1385" s="39" t="str">
        <f t="shared" si="169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86" spans="1:13" ht="40.799999999999997" x14ac:dyDescent="0.3">
      <c r="A1386" s="12">
        <f t="shared" si="164"/>
        <v>22</v>
      </c>
      <c r="B1386" s="8" t="str">
        <f>+VLOOKUP(A1386,Industria[],2,0)</f>
        <v>Sociedad</v>
      </c>
      <c r="C1386" s="12">
        <f t="shared" si="165"/>
        <v>2204</v>
      </c>
      <c r="D1386" s="8" t="str">
        <f>+VLOOKUP(C1386,Sector[[Id_sector]:[Codigo]],3,0)</f>
        <v>Educación y ciencia</v>
      </c>
      <c r="E1386" s="12">
        <f t="shared" si="166"/>
        <v>220402</v>
      </c>
      <c r="F1386" s="8" t="str">
        <f>+VLOOKUP(E1386,Productos[[Id_producto]:[Codigo]],3,0)</f>
        <v>Matrículas por Establecimiento</v>
      </c>
      <c r="G1386" s="13">
        <f t="shared" si="167"/>
        <v>220402021</v>
      </c>
      <c r="H1386" s="7">
        <v>21</v>
      </c>
      <c r="I1386" s="8" t="s">
        <v>1749</v>
      </c>
      <c r="J1386" s="37" t="str">
        <f>+Categorias[[#This Row],[Categoría]]&amp;"-"&amp;Categorias[[#This Row],[Id_categoría]]</f>
        <v>Matrículas en Servicio Local de Educación-220402021</v>
      </c>
      <c r="K1386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86" s="9" t="str">
        <f t="shared" si="168"/>
        <v>220402021matriculas_en_servicio_local_de_educacion</v>
      </c>
      <c r="M1386" s="39" t="str">
        <f t="shared" si="169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87" spans="1:13" ht="30.6" x14ac:dyDescent="0.3">
      <c r="A1387" s="12">
        <f t="shared" si="164"/>
        <v>22</v>
      </c>
      <c r="B1387" s="8" t="str">
        <f>+VLOOKUP(A1387,Industria[],2,0)</f>
        <v>Sociedad</v>
      </c>
      <c r="C1387" s="12">
        <f t="shared" si="165"/>
        <v>2204</v>
      </c>
      <c r="D1387" s="8" t="str">
        <f>+VLOOKUP(C1387,Sector[[Id_sector]:[Codigo]],3,0)</f>
        <v>Educación y ciencia</v>
      </c>
      <c r="E1387" s="12">
        <f t="shared" si="166"/>
        <v>220403</v>
      </c>
      <c r="F1387" s="8" t="str">
        <f>+VLOOKUP(E1387,Productos[[Id_producto]:[Codigo]],3,0)</f>
        <v>Profesionales de la Educación</v>
      </c>
      <c r="G1387" s="13">
        <f t="shared" si="167"/>
        <v>220403001</v>
      </c>
      <c r="H1387" s="7">
        <v>1</v>
      </c>
      <c r="I1387" s="8" t="s">
        <v>1750</v>
      </c>
      <c r="J1387" s="37" t="str">
        <f>+Categorias[[#This Row],[Categoría]]&amp;"-"&amp;Categorias[[#This Row],[Id_categoría]]</f>
        <v>Docentes en aula-220403001</v>
      </c>
      <c r="K1387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87" s="9" t="str">
        <f t="shared" si="168"/>
        <v>220403001docentes_en_aula</v>
      </c>
      <c r="M1387" s="39" t="str">
        <f t="shared" si="169"/>
        <v>INSERT INTO categoria VALUES (220403001,'Docentes en aula','Docentes en aula-220403001','Docentes en aula-220403001 | Prod: ProfEduca-220403 | Sector: Educación | Industria: SOCIEDAD - 22',220403);</v>
      </c>
    </row>
    <row r="1388" spans="1:13" ht="40.799999999999997" x14ac:dyDescent="0.3">
      <c r="A1388" s="12">
        <f t="shared" si="164"/>
        <v>22</v>
      </c>
      <c r="B1388" s="8" t="str">
        <f>+VLOOKUP(A1388,Industria[],2,0)</f>
        <v>Sociedad</v>
      </c>
      <c r="C1388" s="12">
        <f t="shared" si="165"/>
        <v>2204</v>
      </c>
      <c r="D1388" s="8" t="str">
        <f>+VLOOKUP(C1388,Sector[[Id_sector]:[Codigo]],3,0)</f>
        <v>Educación y ciencia</v>
      </c>
      <c r="E1388" s="12">
        <f t="shared" si="166"/>
        <v>220403</v>
      </c>
      <c r="F1388" s="8" t="str">
        <f>+VLOOKUP(E1388,Productos[[Id_producto]:[Codigo]],3,0)</f>
        <v>Profesionales de la Educación</v>
      </c>
      <c r="G1388" s="13">
        <f t="shared" si="167"/>
        <v>220403002</v>
      </c>
      <c r="H1388" s="7">
        <v>2</v>
      </c>
      <c r="I1388" s="8" t="s">
        <v>1751</v>
      </c>
      <c r="J1388" s="37" t="str">
        <f>+Categorias[[#This Row],[Categoría]]&amp;"-"&amp;Categorias[[#This Row],[Id_categoría]]</f>
        <v>Psicopedagogos/as-220403002</v>
      </c>
      <c r="K1388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88" s="9" t="str">
        <f t="shared" si="168"/>
        <v>220403002psicopedagogos/as</v>
      </c>
      <c r="M1388" s="39" t="str">
        <f t="shared" si="169"/>
        <v>INSERT INTO categoria VALUES (220403002,'Psicopedagogos/as','Psicopedagogos/as-220403002','Psicopedagogos/as-220403002 | Prod: ProfEduca-220403 | Sector: Educación | Industria: SOCIEDAD - 22',220403);</v>
      </c>
    </row>
    <row r="1389" spans="1:13" ht="30.6" x14ac:dyDescent="0.3">
      <c r="A1389" s="12">
        <f t="shared" si="164"/>
        <v>22</v>
      </c>
      <c r="B1389" s="8" t="str">
        <f>+VLOOKUP(A1389,Industria[],2,0)</f>
        <v>Sociedad</v>
      </c>
      <c r="C1389" s="12">
        <f t="shared" si="165"/>
        <v>2204</v>
      </c>
      <c r="D1389" s="8" t="str">
        <f>+VLOOKUP(C1389,Sector[[Id_sector]:[Codigo]],3,0)</f>
        <v>Educación y ciencia</v>
      </c>
      <c r="E1389" s="12">
        <f t="shared" si="166"/>
        <v>220403</v>
      </c>
      <c r="F1389" s="8" t="str">
        <f>+VLOOKUP(E1389,Productos[[Id_producto]:[Codigo]],3,0)</f>
        <v>Profesionales de la Educación</v>
      </c>
      <c r="G1389" s="13">
        <f t="shared" si="167"/>
        <v>220403003</v>
      </c>
      <c r="H1389" s="7">
        <v>3</v>
      </c>
      <c r="I1389" s="8" t="s">
        <v>1752</v>
      </c>
      <c r="J1389" s="37" t="str">
        <f>+Categorias[[#This Row],[Categoría]]&amp;"-"&amp;Categorias[[#This Row],[Id_categoría]]</f>
        <v>Psicólogos/as-220403003</v>
      </c>
      <c r="K1389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89" s="9" t="str">
        <f t="shared" si="168"/>
        <v>220403003psicologos/as</v>
      </c>
      <c r="M1389" s="39" t="str">
        <f t="shared" si="169"/>
        <v>INSERT INTO categoria VALUES (220403003,'Psicólogos/as','Psicólogos/as-220403003','Psicólogos/as-220403003 | Prod: ProfEduca-220403 | Sector: Educación | Industria: SOCIEDAD - 22',220403);</v>
      </c>
    </row>
    <row r="1390" spans="1:13" ht="40.799999999999997" x14ac:dyDescent="0.3">
      <c r="A1390" s="12">
        <f t="shared" si="164"/>
        <v>22</v>
      </c>
      <c r="B1390" s="8" t="str">
        <f>+VLOOKUP(A1390,Industria[],2,0)</f>
        <v>Sociedad</v>
      </c>
      <c r="C1390" s="12">
        <f t="shared" si="165"/>
        <v>2204</v>
      </c>
      <c r="D1390" s="8" t="str">
        <f>+VLOOKUP(C1390,Sector[[Id_sector]:[Codigo]],3,0)</f>
        <v>Educación y ciencia</v>
      </c>
      <c r="E1390" s="12">
        <f t="shared" si="166"/>
        <v>220403</v>
      </c>
      <c r="F1390" s="8" t="str">
        <f>+VLOOKUP(E1390,Productos[[Id_producto]:[Codigo]],3,0)</f>
        <v>Profesionales de la Educación</v>
      </c>
      <c r="G1390" s="13">
        <f t="shared" si="167"/>
        <v>220403004</v>
      </c>
      <c r="H1390" s="7">
        <v>4</v>
      </c>
      <c r="I1390" s="8" t="s">
        <v>1753</v>
      </c>
      <c r="J1390" s="37" t="str">
        <f>+Categorias[[#This Row],[Categoría]]&amp;"-"&amp;Categorias[[#This Row],[Id_categoría]]</f>
        <v>Educadores de Párvulo-220403004</v>
      </c>
      <c r="K1390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90" s="9" t="str">
        <f t="shared" si="168"/>
        <v>220403004educadores_de_parvulo</v>
      </c>
      <c r="M1390" s="39" t="str">
        <f t="shared" si="169"/>
        <v>INSERT INTO categoria VALUES (220403004,'Educadores de Párvulo','Educadores de Párvulo-220403004','Educadores de Párvulo-220403004 | Prod: ProfEduca-220403 | Sector: Educación | Industria: SOCIEDAD - 22',220403);</v>
      </c>
    </row>
    <row r="1391" spans="1:13" ht="30.6" x14ac:dyDescent="0.3">
      <c r="A1391" s="12">
        <f t="shared" si="164"/>
        <v>22</v>
      </c>
      <c r="B1391" s="8" t="str">
        <f>+VLOOKUP(A1391,Industria[],2,0)</f>
        <v>Sociedad</v>
      </c>
      <c r="C1391" s="12">
        <f t="shared" si="165"/>
        <v>2204</v>
      </c>
      <c r="D1391" s="8" t="str">
        <f>+VLOOKUP(C1391,Sector[[Id_sector]:[Codigo]],3,0)</f>
        <v>Educación y ciencia</v>
      </c>
      <c r="E1391" s="12">
        <f t="shared" si="166"/>
        <v>220403</v>
      </c>
      <c r="F1391" s="8" t="str">
        <f>+VLOOKUP(E1391,Productos[[Id_producto]:[Codigo]],3,0)</f>
        <v>Profesionales de la Educación</v>
      </c>
      <c r="G1391" s="13">
        <f t="shared" si="167"/>
        <v>220403005</v>
      </c>
      <c r="H1391" s="7">
        <v>5</v>
      </c>
      <c r="I1391" s="8" t="s">
        <v>1754</v>
      </c>
      <c r="J1391" s="37" t="str">
        <f>+Categorias[[#This Row],[Categoría]]&amp;"-"&amp;Categorias[[#This Row],[Id_categoría]]</f>
        <v>Enfermeros/as-220403005</v>
      </c>
      <c r="K1391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91" s="9" t="str">
        <f t="shared" si="168"/>
        <v>220403005enfermeros/as</v>
      </c>
      <c r="M1391" s="39" t="str">
        <f t="shared" si="169"/>
        <v>INSERT INTO categoria VALUES (220403005,'Enfermeros/as','Enfermeros/as-220403005','Enfermeros/as-220403005 | Prod: ProfEduca-220403 | Sector: Educación | Industria: SOCIEDAD - 22',220403);</v>
      </c>
    </row>
    <row r="1392" spans="1:13" ht="30.6" x14ac:dyDescent="0.3">
      <c r="A1392" s="12">
        <f t="shared" si="164"/>
        <v>22</v>
      </c>
      <c r="B1392" s="8" t="str">
        <f>+VLOOKUP(A1392,Industria[],2,0)</f>
        <v>Sociedad</v>
      </c>
      <c r="C1392" s="12">
        <f t="shared" si="165"/>
        <v>2204</v>
      </c>
      <c r="D1392" s="8" t="str">
        <f>+VLOOKUP(C1392,Sector[[Id_sector]:[Codigo]],3,0)</f>
        <v>Educación y ciencia</v>
      </c>
      <c r="E1392" s="12">
        <f t="shared" si="166"/>
        <v>220403</v>
      </c>
      <c r="F1392" s="8" t="str">
        <f>+VLOOKUP(E1392,Productos[[Id_producto]:[Codigo]],3,0)</f>
        <v>Profesionales de la Educación</v>
      </c>
      <c r="G1392" s="13">
        <f t="shared" si="167"/>
        <v>220403006</v>
      </c>
      <c r="H1392" s="7">
        <v>6</v>
      </c>
      <c r="I1392" s="8" t="s">
        <v>1755</v>
      </c>
      <c r="J1392" s="37" t="str">
        <f>+Categorias[[#This Row],[Categoría]]&amp;"-"&amp;Categorias[[#This Row],[Id_categoría]]</f>
        <v>Inspectores/as-220403006</v>
      </c>
      <c r="K1392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92" s="9" t="str">
        <f t="shared" si="168"/>
        <v>220403006inspectores/as</v>
      </c>
      <c r="M1392" s="39" t="str">
        <f t="shared" si="169"/>
        <v>INSERT INTO categoria VALUES (220403006,'Inspectores/as','Inspectores/as-220403006','Inspectores/as-220403006 | Prod: ProfEduca-220403 | Sector: Educación | Industria: SOCIEDAD - 22',220403);</v>
      </c>
    </row>
    <row r="1393" spans="1:13" ht="30.6" x14ac:dyDescent="0.3">
      <c r="A1393" s="12">
        <f t="shared" si="164"/>
        <v>22</v>
      </c>
      <c r="B1393" s="8" t="str">
        <f>+VLOOKUP(A1393,Industria[],2,0)</f>
        <v>Sociedad</v>
      </c>
      <c r="C1393" s="12">
        <f t="shared" si="165"/>
        <v>2204</v>
      </c>
      <c r="D1393" s="8" t="str">
        <f>+VLOOKUP(C1393,Sector[[Id_sector]:[Codigo]],3,0)</f>
        <v>Educación y ciencia</v>
      </c>
      <c r="E1393" s="12">
        <f t="shared" si="166"/>
        <v>220403</v>
      </c>
      <c r="F1393" s="8" t="str">
        <f>+VLOOKUP(E1393,Productos[[Id_producto]:[Codigo]],3,0)</f>
        <v>Profesionales de la Educación</v>
      </c>
      <c r="G1393" s="13">
        <f t="shared" si="167"/>
        <v>220403007</v>
      </c>
      <c r="H1393" s="7">
        <v>7</v>
      </c>
      <c r="I1393" s="8" t="s">
        <v>1756</v>
      </c>
      <c r="J1393" s="37" t="str">
        <f>+Categorias[[#This Row],[Categoría]]&amp;"-"&amp;Categorias[[#This Row],[Id_categoría]]</f>
        <v>Asistentes de Párvulo-220403007</v>
      </c>
      <c r="K1393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93" s="9" t="str">
        <f t="shared" si="168"/>
        <v>220403007asistentes_de_parvulo</v>
      </c>
      <c r="M1393" s="39" t="str">
        <f t="shared" si="169"/>
        <v>INSERT INTO categoria VALUES (220403007,'Asistentes de Párvulo','Asistentes de Párvulo-220403007','Asistentes de Párvulo-220403007 | Prod: ProfEduca-220403 | Sector: Educación | Industria: SOCIEDAD - 22',220403);</v>
      </c>
    </row>
    <row r="1394" spans="1:13" ht="30.6" x14ac:dyDescent="0.3">
      <c r="A1394" s="12">
        <f t="shared" si="164"/>
        <v>22</v>
      </c>
      <c r="B1394" s="8" t="str">
        <f>+VLOOKUP(A1394,Industria[],2,0)</f>
        <v>Sociedad</v>
      </c>
      <c r="C1394" s="12">
        <f t="shared" si="165"/>
        <v>2204</v>
      </c>
      <c r="D1394" s="8" t="str">
        <f>+VLOOKUP(C1394,Sector[[Id_sector]:[Codigo]],3,0)</f>
        <v>Educación y ciencia</v>
      </c>
      <c r="E1394" s="12">
        <f t="shared" si="166"/>
        <v>220403</v>
      </c>
      <c r="F1394" s="8" t="str">
        <f>+VLOOKUP(E1394,Productos[[Id_producto]:[Codigo]],3,0)</f>
        <v>Profesionales de la Educación</v>
      </c>
      <c r="G1394" s="13">
        <f t="shared" si="167"/>
        <v>220403008</v>
      </c>
      <c r="H1394" s="7">
        <v>8</v>
      </c>
      <c r="I1394" s="8" t="s">
        <v>1757</v>
      </c>
      <c r="J1394" s="37" t="str">
        <f>+Categorias[[#This Row],[Categoría]]&amp;"-"&amp;Categorias[[#This Row],[Id_categoría]]</f>
        <v>Asistentes de Básica-220403008</v>
      </c>
      <c r="K1394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94" s="9" t="str">
        <f t="shared" si="168"/>
        <v>220403008asistentes_de_basica</v>
      </c>
      <c r="M1394" s="39" t="str">
        <f t="shared" si="169"/>
        <v>INSERT INTO categoria VALUES (220403008,'Asistentes de Básica','Asistentes de Básica-220403008','Asistentes de Básica-220403008 | Prod: ProfEduca-220403 | Sector: Educación | Industria: SOCIEDAD - 22',220403);</v>
      </c>
    </row>
    <row r="1395" spans="1:13" ht="40.799999999999997" x14ac:dyDescent="0.3">
      <c r="A1395" s="12">
        <f t="shared" si="164"/>
        <v>22</v>
      </c>
      <c r="B1395" s="8" t="str">
        <f>+VLOOKUP(A1395,Industria[],2,0)</f>
        <v>Sociedad</v>
      </c>
      <c r="C1395" s="12">
        <f t="shared" si="165"/>
        <v>2204</v>
      </c>
      <c r="D1395" s="8" t="str">
        <f>+VLOOKUP(C1395,Sector[[Id_sector]:[Codigo]],3,0)</f>
        <v>Educación y ciencia</v>
      </c>
      <c r="E1395" s="12">
        <f t="shared" si="166"/>
        <v>220403</v>
      </c>
      <c r="F1395" s="8" t="str">
        <f>+VLOOKUP(E1395,Productos[[Id_producto]:[Codigo]],3,0)</f>
        <v>Profesionales de la Educación</v>
      </c>
      <c r="G1395" s="13">
        <f t="shared" si="167"/>
        <v>220403009</v>
      </c>
      <c r="H1395" s="7">
        <v>9</v>
      </c>
      <c r="I1395" s="8" t="s">
        <v>1758</v>
      </c>
      <c r="J1395" s="37" t="str">
        <f>+Categorias[[#This Row],[Categoría]]&amp;"-"&amp;Categorias[[#This Row],[Id_categoría]]</f>
        <v>Bibliotecólogos/as-220403009</v>
      </c>
      <c r="K1395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95" s="9" t="str">
        <f t="shared" si="168"/>
        <v>220403009bibliotecologos/as</v>
      </c>
      <c r="M1395" s="39" t="str">
        <f t="shared" si="169"/>
        <v>INSERT INTO categoria VALUES (220403009,'Bibliotecólogos/as','Bibliotecólogos/as-220403009','Bibliotecólogos/as-220403009 | Prod: ProfEduca-220403 | Sector: Educación | Industria: SOCIEDAD - 22',220403);</v>
      </c>
    </row>
    <row r="1396" spans="1:13" ht="30.6" x14ac:dyDescent="0.3">
      <c r="A1396" s="12">
        <f t="shared" si="164"/>
        <v>22</v>
      </c>
      <c r="B1396" s="8" t="str">
        <f>+VLOOKUP(A1396,Industria[],2,0)</f>
        <v>Sociedad</v>
      </c>
      <c r="C1396" s="12">
        <f t="shared" si="165"/>
        <v>2204</v>
      </c>
      <c r="D1396" s="8" t="str">
        <f>+VLOOKUP(C1396,Sector[[Id_sector]:[Codigo]],3,0)</f>
        <v>Educación y ciencia</v>
      </c>
      <c r="E1396" s="12">
        <f t="shared" si="166"/>
        <v>220403</v>
      </c>
      <c r="F1396" s="8" t="str">
        <f>+VLOOKUP(E1396,Productos[[Id_producto]:[Codigo]],3,0)</f>
        <v>Profesionales de la Educación</v>
      </c>
      <c r="G1396" s="13">
        <f t="shared" si="167"/>
        <v>220403010</v>
      </c>
      <c r="H1396" s="7">
        <v>10</v>
      </c>
      <c r="I1396" s="8" t="s">
        <v>1759</v>
      </c>
      <c r="J1396" s="37" t="str">
        <f>+Categorias[[#This Row],[Categoría]]&amp;"-"&amp;Categorias[[#This Row],[Id_categoría]]</f>
        <v>Directores/as-220403010</v>
      </c>
      <c r="K1396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96" s="9" t="str">
        <f t="shared" si="168"/>
        <v>220403010directores/as</v>
      </c>
      <c r="M1396" s="39" t="str">
        <f t="shared" si="169"/>
        <v>INSERT INTO categoria VALUES (220403010,'Directores/as','Directores/as-220403010','Directores/as-220403010 | Prod: ProfEduca-220403 | Sector: Educación | Industria: SOCIEDAD - 22',220403);</v>
      </c>
    </row>
    <row r="1397" spans="1:13" ht="30.6" x14ac:dyDescent="0.3">
      <c r="A1397" s="12">
        <f t="shared" si="164"/>
        <v>22</v>
      </c>
      <c r="B1397" s="8" t="str">
        <f>+VLOOKUP(A1397,Industria[],2,0)</f>
        <v>Sociedad</v>
      </c>
      <c r="C1397" s="12">
        <f t="shared" si="165"/>
        <v>2204</v>
      </c>
      <c r="D1397" s="8" t="str">
        <f>+VLOOKUP(C1397,Sector[[Id_sector]:[Codigo]],3,0)</f>
        <v>Educación y ciencia</v>
      </c>
      <c r="E1397" s="12">
        <f t="shared" si="166"/>
        <v>220403</v>
      </c>
      <c r="F1397" s="8" t="str">
        <f>+VLOOKUP(E1397,Productos[[Id_producto]:[Codigo]],3,0)</f>
        <v>Profesionales de la Educación</v>
      </c>
      <c r="G1397" s="13">
        <f t="shared" si="167"/>
        <v>220403011</v>
      </c>
      <c r="H1397" s="7">
        <v>11</v>
      </c>
      <c r="I1397" s="8" t="s">
        <v>1760</v>
      </c>
      <c r="J1397" s="37" t="str">
        <f>+Categorias[[#This Row],[Categoría]]&amp;"-"&amp;Categorias[[#This Row],[Id_categoría]]</f>
        <v>Secretarias/os-220403011</v>
      </c>
      <c r="K1397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97" s="9" t="str">
        <f t="shared" si="168"/>
        <v>220403011secretarias/os</v>
      </c>
      <c r="M1397" s="39" t="str">
        <f t="shared" si="169"/>
        <v>INSERT INTO categoria VALUES (220403011,'Secretarias/os','Secretarias/os-220403011','Secretarias/os-220403011 | Prod: ProfEduca-220403 | Sector: Educación | Industria: SOCIEDAD - 22',220403);</v>
      </c>
    </row>
    <row r="1398" spans="1:13" ht="40.799999999999997" x14ac:dyDescent="0.3">
      <c r="A1398" s="12">
        <f t="shared" si="164"/>
        <v>22</v>
      </c>
      <c r="B1398" s="8" t="str">
        <f>+VLOOKUP(A1398,Industria[],2,0)</f>
        <v>Sociedad</v>
      </c>
      <c r="C1398" s="12">
        <f t="shared" si="165"/>
        <v>2204</v>
      </c>
      <c r="D1398" s="8" t="str">
        <f>+VLOOKUP(C1398,Sector[[Id_sector]:[Codigo]],3,0)</f>
        <v>Educación y ciencia</v>
      </c>
      <c r="E1398" s="12">
        <f t="shared" si="166"/>
        <v>220404</v>
      </c>
      <c r="F1398" s="8" t="str">
        <f>+VLOOKUP(E1398,Productos[[Id_producto]:[Codigo]],3,0)</f>
        <v>Asistentes de la Educación</v>
      </c>
      <c r="G1398" s="13">
        <f t="shared" si="167"/>
        <v>220404001</v>
      </c>
      <c r="H1398" s="7">
        <v>1</v>
      </c>
      <c r="I1398" s="8" t="s">
        <v>1761</v>
      </c>
      <c r="J1398" s="37" t="str">
        <f>+Categorias[[#This Row],[Categoría]]&amp;"-"&amp;Categorias[[#This Row],[Id_categoría]]</f>
        <v>Auxiliares de Limpieza y Mantención-220404001</v>
      </c>
      <c r="K1398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98" s="9" t="str">
        <f t="shared" si="168"/>
        <v>220404001auxiliares_de_limpieza_y_mantencion</v>
      </c>
      <c r="M1398" s="39" t="str">
        <f t="shared" si="169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99" spans="1:13" ht="30.6" x14ac:dyDescent="0.3">
      <c r="A1399" s="12">
        <f t="shared" si="164"/>
        <v>22</v>
      </c>
      <c r="B1399" s="8" t="str">
        <f>+VLOOKUP(A1399,Industria[],2,0)</f>
        <v>Sociedad</v>
      </c>
      <c r="C1399" s="12">
        <f t="shared" si="165"/>
        <v>2204</v>
      </c>
      <c r="D1399" s="8" t="str">
        <f>+VLOOKUP(C1399,Sector[[Id_sector]:[Codigo]],3,0)</f>
        <v>Educación y ciencia</v>
      </c>
      <c r="E1399" s="12">
        <f t="shared" si="166"/>
        <v>220404</v>
      </c>
      <c r="F1399" s="8" t="str">
        <f>+VLOOKUP(E1399,Productos[[Id_producto]:[Codigo]],3,0)</f>
        <v>Asistentes de la Educación</v>
      </c>
      <c r="G1399" s="13">
        <f t="shared" si="167"/>
        <v>220404002</v>
      </c>
      <c r="H1399" s="7">
        <v>2</v>
      </c>
      <c r="I1399" s="8" t="s">
        <v>1762</v>
      </c>
      <c r="J1399" s="37" t="str">
        <f>+Categorias[[#This Row],[Categoría]]&amp;"-"&amp;Categorias[[#This Row],[Id_categoría]]</f>
        <v>Porteros-220404002</v>
      </c>
      <c r="K1399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99" s="9" t="str">
        <f t="shared" si="168"/>
        <v>220404002porteros</v>
      </c>
      <c r="M1399" s="39" t="str">
        <f t="shared" si="169"/>
        <v>INSERT INTO categoria VALUES (220404002,'Porteros','Porteros-220404002','Porteros-220404002 | Prod: AsistenteEduca-220404 | Sector: Educación | Industria: SOCIEDAD - 22',220404);</v>
      </c>
    </row>
    <row r="1400" spans="1:13" ht="30.6" x14ac:dyDescent="0.3">
      <c r="A1400" s="12">
        <f t="shared" si="164"/>
        <v>22</v>
      </c>
      <c r="B1400" s="8" t="str">
        <f>+VLOOKUP(A1400,Industria[],2,0)</f>
        <v>Sociedad</v>
      </c>
      <c r="C1400" s="12">
        <f t="shared" si="165"/>
        <v>2204</v>
      </c>
      <c r="D1400" s="8" t="str">
        <f>+VLOOKUP(C1400,Sector[[Id_sector]:[Codigo]],3,0)</f>
        <v>Educación y ciencia</v>
      </c>
      <c r="E1400" s="12">
        <f t="shared" si="166"/>
        <v>220404</v>
      </c>
      <c r="F1400" s="8" t="str">
        <f>+VLOOKUP(E1400,Productos[[Id_producto]:[Codigo]],3,0)</f>
        <v>Asistentes de la Educación</v>
      </c>
      <c r="G1400" s="13">
        <f t="shared" si="167"/>
        <v>220404003</v>
      </c>
      <c r="H1400" s="7">
        <v>3</v>
      </c>
      <c r="I1400" s="8" t="s">
        <v>1763</v>
      </c>
      <c r="J1400" s="37" t="str">
        <f>+Categorias[[#This Row],[Categoría]]&amp;"-"&amp;Categorias[[#This Row],[Id_categoría]]</f>
        <v>Transportistas-220404003</v>
      </c>
      <c r="K1400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400" s="9" t="str">
        <f t="shared" si="168"/>
        <v>220404003transportistas</v>
      </c>
      <c r="M1400" s="39" t="str">
        <f t="shared" si="169"/>
        <v>INSERT INTO categoria VALUES (220404003,'Transportistas','Transportistas-220404003','Transportistas-220404003 | Prod: AsistenteEduca-220404 | Sector: Educación | Industria: SOCIEDAD - 22',220404);</v>
      </c>
    </row>
    <row r="1401" spans="1:13" ht="40.799999999999997" x14ac:dyDescent="0.3">
      <c r="A1401" s="12">
        <f t="shared" si="164"/>
        <v>22</v>
      </c>
      <c r="B1401" s="8" t="str">
        <f>+VLOOKUP(A1401,Industria[],2,0)</f>
        <v>Sociedad</v>
      </c>
      <c r="C1401" s="12">
        <f t="shared" si="165"/>
        <v>2204</v>
      </c>
      <c r="D1401" s="8" t="str">
        <f>+VLOOKUP(C1401,Sector[[Id_sector]:[Codigo]],3,0)</f>
        <v>Educación y ciencia</v>
      </c>
      <c r="E1401" s="12">
        <f t="shared" si="166"/>
        <v>220404</v>
      </c>
      <c r="F1401" s="8" t="str">
        <f>+VLOOKUP(E1401,Productos[[Id_producto]:[Codigo]],3,0)</f>
        <v>Asistentes de la Educación</v>
      </c>
      <c r="G1401" s="13">
        <f t="shared" si="167"/>
        <v>220404004</v>
      </c>
      <c r="H1401" s="7">
        <v>4</v>
      </c>
      <c r="I1401" s="8" t="s">
        <v>1764</v>
      </c>
      <c r="J1401" s="37" t="str">
        <f>+Categorias[[#This Row],[Categoría]]&amp;"-"&amp;Categorias[[#This Row],[Id_categoría]]</f>
        <v>Manipuladores de Alimentos-220404004</v>
      </c>
      <c r="K1401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401" s="9" t="str">
        <f t="shared" si="168"/>
        <v>220404004manipuladores_de_alimentos</v>
      </c>
      <c r="M1401" s="39" t="str">
        <f t="shared" si="169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402" spans="1:13" ht="40.799999999999997" x14ac:dyDescent="0.3">
      <c r="A1402" s="12">
        <f t="shared" si="164"/>
        <v>22</v>
      </c>
      <c r="B1402" s="8" t="str">
        <f>+VLOOKUP(A1402,Industria[],2,0)</f>
        <v>Sociedad</v>
      </c>
      <c r="C1402" s="12">
        <f t="shared" si="165"/>
        <v>2204</v>
      </c>
      <c r="D1402" s="8" t="str">
        <f>+VLOOKUP(C1402,Sector[[Id_sector]:[Codigo]],3,0)</f>
        <v>Educación y ciencia</v>
      </c>
      <c r="E1402" s="12">
        <f t="shared" si="166"/>
        <v>220404</v>
      </c>
      <c r="F1402" s="8" t="str">
        <f>+VLOOKUP(E1402,Productos[[Id_producto]:[Codigo]],3,0)</f>
        <v>Asistentes de la Educación</v>
      </c>
      <c r="G1402" s="13">
        <f t="shared" si="167"/>
        <v>220404005</v>
      </c>
      <c r="H1402" s="7">
        <v>5</v>
      </c>
      <c r="I1402" s="8" t="s">
        <v>1765</v>
      </c>
      <c r="J1402" s="37" t="str">
        <f>+Categorias[[#This Row],[Categoría]]&amp;"-"&amp;Categorias[[#This Row],[Id_categoría]]</f>
        <v>Guardias de Seguridad-220404005</v>
      </c>
      <c r="K1402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402" s="9" t="str">
        <f t="shared" si="168"/>
        <v>220404005guardias_de_seguridad</v>
      </c>
      <c r="M1402" s="39" t="str">
        <f t="shared" si="169"/>
        <v>INSERT INTO categoria VALUES (220404005,'Guardias de Seguridad','Guardias de Seguridad-220404005','Guardias de Seguridad-220404005 | Prod: AsistenteEduca-220404 | Sector: Educación | Industria: SOCIEDAD - 22',220404);</v>
      </c>
    </row>
    <row r="1403" spans="1:13" ht="30.6" x14ac:dyDescent="0.3">
      <c r="A1403" s="12">
        <f t="shared" si="164"/>
        <v>22</v>
      </c>
      <c r="B1403" s="8" t="str">
        <f>+VLOOKUP(A1403,Industria[],2,0)</f>
        <v>Sociedad</v>
      </c>
      <c r="C1403" s="12">
        <f t="shared" si="165"/>
        <v>2204</v>
      </c>
      <c r="D1403" s="8" t="str">
        <f>+VLOOKUP(C1403,Sector[[Id_sector]:[Codigo]],3,0)</f>
        <v>Educación y ciencia</v>
      </c>
      <c r="E1403" s="12">
        <f t="shared" si="166"/>
        <v>220405</v>
      </c>
      <c r="F1403" s="8" t="str">
        <f>+VLOOKUP(E1403,Productos[[Id_producto]:[Codigo]],3,0)</f>
        <v>Métricas de la Educación</v>
      </c>
      <c r="G1403" s="13">
        <f t="shared" si="167"/>
        <v>220405001</v>
      </c>
      <c r="H1403" s="7">
        <v>1</v>
      </c>
      <c r="I1403" s="8" t="s">
        <v>1766</v>
      </c>
      <c r="J1403" s="37" t="str">
        <f>+Categorias[[#This Row],[Categoría]]&amp;"-"&amp;Categorias[[#This Row],[Id_categoría]]</f>
        <v>Puntaje SIMCE Lectura-220405001</v>
      </c>
      <c r="K1403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403" s="9" t="str">
        <f t="shared" si="168"/>
        <v>220405001puntaje_simce_lectura</v>
      </c>
      <c r="M1403" s="39" t="str">
        <f t="shared" si="169"/>
        <v>INSERT INTO categoria VALUES (220405001,'Puntaje SIMCE Lectura','Puntaje SIMCE Lectura-220405001','Puntaje SIMCE Lectura-220405001 | Prod: Educa-220405 | Sector: Educación | Industria: SOCIEDAD - 22',220405);</v>
      </c>
    </row>
    <row r="1404" spans="1:13" ht="40.799999999999997" x14ac:dyDescent="0.3">
      <c r="A1404" s="12">
        <f t="shared" si="164"/>
        <v>22</v>
      </c>
      <c r="B1404" s="8" t="str">
        <f>+VLOOKUP(A1404,Industria[],2,0)</f>
        <v>Sociedad</v>
      </c>
      <c r="C1404" s="12">
        <f t="shared" si="165"/>
        <v>2204</v>
      </c>
      <c r="D1404" s="8" t="str">
        <f>+VLOOKUP(C1404,Sector[[Id_sector]:[Codigo]],3,0)</f>
        <v>Educación y ciencia</v>
      </c>
      <c r="E1404" s="12">
        <f t="shared" si="166"/>
        <v>220405</v>
      </c>
      <c r="F1404" s="8" t="str">
        <f>+VLOOKUP(E1404,Productos[[Id_producto]:[Codigo]],3,0)</f>
        <v>Métricas de la Educación</v>
      </c>
      <c r="G1404" s="13">
        <f t="shared" si="167"/>
        <v>220405002</v>
      </c>
      <c r="H1404" s="7">
        <v>2</v>
      </c>
      <c r="I1404" s="8" t="s">
        <v>1767</v>
      </c>
      <c r="J1404" s="37" t="str">
        <f>+Categorias[[#This Row],[Categoría]]&amp;"-"&amp;Categorias[[#This Row],[Id_categoría]]</f>
        <v>Puntaje SIMCE Matemática-220405002</v>
      </c>
      <c r="K1404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404" s="9" t="str">
        <f t="shared" si="168"/>
        <v>220405002puntaje_simce_matematica</v>
      </c>
      <c r="M1404" s="39" t="str">
        <f t="shared" si="169"/>
        <v>INSERT INTO categoria VALUES (220405002,'Puntaje SIMCE Matemática','Puntaje SIMCE Matemática-220405002','Puntaje SIMCE Matemática-220405002 | Prod: Educa-220405 | Sector: Educación | Industria: SOCIEDAD - 22',220405);</v>
      </c>
    </row>
    <row r="1405" spans="1:13" ht="30.6" x14ac:dyDescent="0.3">
      <c r="A1405" s="12">
        <f t="shared" si="164"/>
        <v>22</v>
      </c>
      <c r="B1405" s="8" t="str">
        <f>+VLOOKUP(A1405,Industria[],2,0)</f>
        <v>Sociedad</v>
      </c>
      <c r="C1405" s="12">
        <f t="shared" si="165"/>
        <v>2204</v>
      </c>
      <c r="D1405" s="8" t="str">
        <f>+VLOOKUP(C1405,Sector[[Id_sector]:[Codigo]],3,0)</f>
        <v>Educación y ciencia</v>
      </c>
      <c r="E1405" s="12">
        <f t="shared" si="166"/>
        <v>220405</v>
      </c>
      <c r="F1405" s="8" t="str">
        <f>+VLOOKUP(E1405,Productos[[Id_producto]:[Codigo]],3,0)</f>
        <v>Métricas de la Educación</v>
      </c>
      <c r="G1405" s="13">
        <f t="shared" si="167"/>
        <v>220405003</v>
      </c>
      <c r="H1405" s="7">
        <v>3</v>
      </c>
      <c r="I1405" s="8" t="s">
        <v>1768</v>
      </c>
      <c r="J1405" s="37" t="str">
        <f>+Categorias[[#This Row],[Categoría]]&amp;"-"&amp;Categorias[[#This Row],[Id_categoría]]</f>
        <v>Puntaje SIMCE Historia-220405003</v>
      </c>
      <c r="K1405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405" s="9" t="str">
        <f t="shared" si="168"/>
        <v>220405003puntaje_simce_historia</v>
      </c>
      <c r="M1405" s="39" t="str">
        <f t="shared" si="169"/>
        <v>INSERT INTO categoria VALUES (220405003,'Puntaje SIMCE Historia','Puntaje SIMCE Historia-220405003','Puntaje SIMCE Historia-220405003 | Prod: Educa-220405 | Sector: Educación | Industria: SOCIEDAD - 22',220405);</v>
      </c>
    </row>
    <row r="1406" spans="1:13" ht="40.799999999999997" x14ac:dyDescent="0.3">
      <c r="A1406" s="12">
        <f t="shared" si="164"/>
        <v>22</v>
      </c>
      <c r="B1406" s="8" t="str">
        <f>+VLOOKUP(A1406,Industria[],2,0)</f>
        <v>Sociedad</v>
      </c>
      <c r="C1406" s="12">
        <f t="shared" si="165"/>
        <v>2204</v>
      </c>
      <c r="D1406" s="8" t="str">
        <f>+VLOOKUP(C1406,Sector[[Id_sector]:[Codigo]],3,0)</f>
        <v>Educación y ciencia</v>
      </c>
      <c r="E1406" s="12">
        <f t="shared" si="166"/>
        <v>220405</v>
      </c>
      <c r="F1406" s="8" t="str">
        <f>+VLOOKUP(E1406,Productos[[Id_producto]:[Codigo]],3,0)</f>
        <v>Métricas de la Educación</v>
      </c>
      <c r="G1406" s="13">
        <f t="shared" si="167"/>
        <v>220405004</v>
      </c>
      <c r="H1406" s="7">
        <v>4</v>
      </c>
      <c r="I1406" s="8" t="s">
        <v>1769</v>
      </c>
      <c r="J1406" s="37" t="str">
        <f>+Categorias[[#This Row],[Categoría]]&amp;"-"&amp;Categorias[[#This Row],[Id_categoría]]</f>
        <v>Puntaje SIMCE Educación Física y Salud-220405004</v>
      </c>
      <c r="K1406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406" s="9" t="str">
        <f t="shared" si="168"/>
        <v>220405004puntaje_simce_educacion_fisica_y_salud</v>
      </c>
      <c r="M1406" s="39" t="str">
        <f t="shared" si="169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407" spans="1:13" ht="30.6" x14ac:dyDescent="0.3">
      <c r="A1407" s="12">
        <f t="shared" si="164"/>
        <v>22</v>
      </c>
      <c r="B1407" s="8" t="str">
        <f>+VLOOKUP(A1407,Industria[],2,0)</f>
        <v>Sociedad</v>
      </c>
      <c r="C1407" s="12">
        <f t="shared" si="165"/>
        <v>2204</v>
      </c>
      <c r="D1407" s="8" t="str">
        <f>+VLOOKUP(C1407,Sector[[Id_sector]:[Codigo]],3,0)</f>
        <v>Educación y ciencia</v>
      </c>
      <c r="E1407" s="12">
        <f t="shared" si="166"/>
        <v>220405</v>
      </c>
      <c r="F1407" s="8" t="str">
        <f>+VLOOKUP(E1407,Productos[[Id_producto]:[Codigo]],3,0)</f>
        <v>Métricas de la Educación</v>
      </c>
      <c r="G1407" s="13">
        <f t="shared" si="167"/>
        <v>220405005</v>
      </c>
      <c r="H1407" s="7">
        <v>5</v>
      </c>
      <c r="I1407" s="8" t="s">
        <v>1770</v>
      </c>
      <c r="J1407" s="37" t="str">
        <f>+Categorias[[#This Row],[Categoría]]&amp;"-"&amp;Categorias[[#This Row],[Id_categoría]]</f>
        <v>Puntaje SIMCE Inglés-220405005</v>
      </c>
      <c r="K1407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407" s="9" t="str">
        <f t="shared" si="168"/>
        <v>220405005puntaje_simce_ingles</v>
      </c>
      <c r="M1407" s="39" t="str">
        <f t="shared" si="169"/>
        <v>INSERT INTO categoria VALUES (220405005,'Puntaje SIMCE Inglés','Puntaje SIMCE Inglés-220405005','Puntaje SIMCE Inglés-220405005 | Prod: Educa-220405 | Sector: Educación | Industria: SOCIEDAD - 22',220405);</v>
      </c>
    </row>
    <row r="1408" spans="1:13" ht="30.6" x14ac:dyDescent="0.3">
      <c r="A1408" s="12">
        <f t="shared" si="164"/>
        <v>22</v>
      </c>
      <c r="B1408" s="8" t="str">
        <f>+VLOOKUP(A1408,Industria[],2,0)</f>
        <v>Sociedad</v>
      </c>
      <c r="C1408" s="12">
        <f t="shared" si="165"/>
        <v>2204</v>
      </c>
      <c r="D1408" s="8" t="str">
        <f>+VLOOKUP(C1408,Sector[[Id_sector]:[Codigo]],3,0)</f>
        <v>Educación y ciencia</v>
      </c>
      <c r="E1408" s="12">
        <f t="shared" si="166"/>
        <v>220405</v>
      </c>
      <c r="F1408" s="8" t="str">
        <f>+VLOOKUP(E1408,Productos[[Id_producto]:[Codigo]],3,0)</f>
        <v>Métricas de la Educación</v>
      </c>
      <c r="G1408" s="13">
        <f t="shared" si="167"/>
        <v>220405006</v>
      </c>
      <c r="H1408" s="7">
        <v>6</v>
      </c>
      <c r="I1408" s="8" t="s">
        <v>1771</v>
      </c>
      <c r="J1408" s="37" t="str">
        <f>+Categorias[[#This Row],[Categoría]]&amp;"-"&amp;Categorias[[#This Row],[Id_categoría]]</f>
        <v>Puntaje SIMCE TICS-220405006</v>
      </c>
      <c r="K1408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408" s="9" t="str">
        <f t="shared" si="168"/>
        <v>220405006puntaje_simce_tics</v>
      </c>
      <c r="M1408" s="39" t="str">
        <f t="shared" si="169"/>
        <v>INSERT INTO categoria VALUES (220405006,'Puntaje SIMCE TICS','Puntaje SIMCE TICS-220405006','Puntaje SIMCE TICS-220405006 | Prod: Educa-220405 | Sector: Educación | Industria: SOCIEDAD - 22',220405);</v>
      </c>
    </row>
    <row r="1409" spans="1:13" ht="40.799999999999997" x14ac:dyDescent="0.3">
      <c r="A1409" s="12">
        <f t="shared" ref="A1409:A1440" si="170">+A1408</f>
        <v>22</v>
      </c>
      <c r="B1409" s="8" t="str">
        <f>+VLOOKUP(A1409,Industria[],2,0)</f>
        <v>Sociedad</v>
      </c>
      <c r="C1409" s="12">
        <f t="shared" ref="C1409:C1440" si="171">+C1408</f>
        <v>2204</v>
      </c>
      <c r="D1409" s="8" t="str">
        <f>+VLOOKUP(C1409,Sector[[Id_sector]:[Codigo]],3,0)</f>
        <v>Educación y ciencia</v>
      </c>
      <c r="E1409" s="12">
        <f t="shared" ref="E1409:E1440" si="172">+IF(H1409=1,E1408+1,E1408)</f>
        <v>220405</v>
      </c>
      <c r="F1409" s="8" t="str">
        <f>+VLOOKUP(E1409,Productos[[Id_producto]:[Codigo]],3,0)</f>
        <v>Métricas de la Educación</v>
      </c>
      <c r="G1409" s="13">
        <f t="shared" ref="G1409:G1440" si="173">+E1409*1000+H1409</f>
        <v>220405007</v>
      </c>
      <c r="H1409" s="7">
        <v>7</v>
      </c>
      <c r="I1409" s="8" t="s">
        <v>1772</v>
      </c>
      <c r="J1409" s="37" t="str">
        <f>+Categorias[[#This Row],[Categoría]]&amp;"-"&amp;Categorias[[#This Row],[Id_categoría]]</f>
        <v>Puntaje SIMCE Ciencias Naturales-220405007</v>
      </c>
      <c r="K1409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409" s="9" t="str">
        <f t="shared" ref="L1409:L1440" si="174">+SUBSTITUTE(G1409&amp;LOWER(SUBSTITUTE( SUBSTITUTE( SUBSTITUTE( SUBSTITUTE( SUBSTITUTE( SUBSTITUTE( SUBSTITUTE( SUBSTITUTE( SUBSTITUTE( SUBSTITUTE(I1409, "á", "a"), "é", "e"), "í", "i"), "ó", "o"), "ú", "u"), "Á", "A"), "É", "E"), "Í", "I"), "Ó", "O"), "Ú", "U"))," ","_")</f>
        <v>220405007puntaje_simce_ciencias_naturales</v>
      </c>
      <c r="M1409" s="39" t="str">
        <f t="shared" ref="M1409:M1440" si="175">+"INSERT INTO categoria VALUES ("&amp;G1409&amp;",'"&amp;I1409&amp;"','"&amp;J1409&amp;"','"&amp;K1409&amp;"',"&amp;E1409&amp;");"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410" spans="1:13" ht="40.799999999999997" x14ac:dyDescent="0.3">
      <c r="A1410" s="12">
        <f t="shared" si="170"/>
        <v>22</v>
      </c>
      <c r="B1410" s="8" t="str">
        <f>+VLOOKUP(A1410,Industria[],2,0)</f>
        <v>Sociedad</v>
      </c>
      <c r="C1410" s="12">
        <f t="shared" si="171"/>
        <v>2204</v>
      </c>
      <c r="D1410" s="8" t="str">
        <f>+VLOOKUP(C1410,Sector[[Id_sector]:[Codigo]],3,0)</f>
        <v>Educación y ciencia</v>
      </c>
      <c r="E1410" s="12">
        <f t="shared" si="172"/>
        <v>220405</v>
      </c>
      <c r="F1410" s="8" t="str">
        <f>+VLOOKUP(E1410,Productos[[Id_producto]:[Codigo]],3,0)</f>
        <v>Métricas de la Educación</v>
      </c>
      <c r="G1410" s="13">
        <f t="shared" si="173"/>
        <v>220405008</v>
      </c>
      <c r="H1410" s="7">
        <v>8</v>
      </c>
      <c r="I1410" s="8" t="s">
        <v>1773</v>
      </c>
      <c r="J1410" s="37" t="str">
        <f>+Categorias[[#This Row],[Categoría]]&amp;"-"&amp;Categorias[[#This Row],[Id_categoría]]</f>
        <v>Puntaje SIMCE Formación Ciudadana-220405008</v>
      </c>
      <c r="K1410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410" s="9" t="str">
        <f t="shared" si="174"/>
        <v>220405008puntaje_simce_formacion_ciudadana</v>
      </c>
      <c r="M1410" s="39" t="str">
        <f t="shared" si="175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411" spans="1:13" ht="30.6" x14ac:dyDescent="0.3">
      <c r="A1411" s="12">
        <f t="shared" si="170"/>
        <v>22</v>
      </c>
      <c r="B1411" s="8" t="str">
        <f>+VLOOKUP(A1411,Industria[],2,0)</f>
        <v>Sociedad</v>
      </c>
      <c r="C1411" s="12">
        <f t="shared" si="171"/>
        <v>2204</v>
      </c>
      <c r="D1411" s="8" t="str">
        <f>+VLOOKUP(C1411,Sector[[Id_sector]:[Codigo]],3,0)</f>
        <v>Educación y ciencia</v>
      </c>
      <c r="E1411" s="12">
        <f t="shared" si="172"/>
        <v>220405</v>
      </c>
      <c r="F1411" s="8" t="str">
        <f>+VLOOKUP(E1411,Productos[[Id_producto]:[Codigo]],3,0)</f>
        <v>Métricas de la Educación</v>
      </c>
      <c r="G1411" s="13">
        <f t="shared" si="173"/>
        <v>220405009</v>
      </c>
      <c r="H1411" s="7">
        <v>9</v>
      </c>
      <c r="I1411" s="8" t="s">
        <v>1774</v>
      </c>
      <c r="J1411" s="37" t="str">
        <f>+Categorias[[#This Row],[Categoría]]&amp;"-"&amp;Categorias[[#This Row],[Id_categoría]]</f>
        <v>Puntaje SIMCE Escritura-220405009</v>
      </c>
      <c r="K1411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411" s="9" t="str">
        <f t="shared" si="174"/>
        <v>220405009puntaje_simce_escritura</v>
      </c>
      <c r="M1411" s="39" t="str">
        <f t="shared" si="175"/>
        <v>INSERT INTO categoria VALUES (220405009,'Puntaje SIMCE Escritura','Puntaje SIMCE Escritura-220405009','Puntaje SIMCE Escritura-220405009 | Prod: Educa-220405 | Sector: Educación | Industria: SOCIEDAD - 22',220405);</v>
      </c>
    </row>
    <row r="1412" spans="1:13" ht="40.799999999999997" x14ac:dyDescent="0.3">
      <c r="A1412" s="12">
        <f t="shared" si="170"/>
        <v>22</v>
      </c>
      <c r="B1412" s="8" t="str">
        <f>+VLOOKUP(A1412,Industria[],2,0)</f>
        <v>Sociedad</v>
      </c>
      <c r="C1412" s="12">
        <f t="shared" si="171"/>
        <v>2204</v>
      </c>
      <c r="D1412" s="8" t="str">
        <f>+VLOOKUP(C1412,Sector[[Id_sector]:[Codigo]],3,0)</f>
        <v>Educación y ciencia</v>
      </c>
      <c r="E1412" s="12">
        <f t="shared" si="172"/>
        <v>220405</v>
      </c>
      <c r="F1412" s="8" t="str">
        <f>+VLOOKUP(E1412,Productos[[Id_producto]:[Codigo]],3,0)</f>
        <v>Métricas de la Educación</v>
      </c>
      <c r="G1412" s="13">
        <f t="shared" si="173"/>
        <v>220405010</v>
      </c>
      <c r="H1412" s="7">
        <v>10</v>
      </c>
      <c r="I1412" s="8" t="s">
        <v>1775</v>
      </c>
      <c r="J1412" s="37" t="str">
        <f>+Categorias[[#This Row],[Categoría]]&amp;"-"&amp;Categorias[[#This Row],[Id_categoría]]</f>
        <v>Puntaje PSU Comprensión Lectora-220405010</v>
      </c>
      <c r="K1412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412" s="9" t="str">
        <f t="shared" si="174"/>
        <v>220405010puntaje_psu_comprension_lectora</v>
      </c>
      <c r="M1412" s="39" t="str">
        <f t="shared" si="175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13" spans="1:13" ht="40.799999999999997" x14ac:dyDescent="0.3">
      <c r="A1413" s="12">
        <f t="shared" si="170"/>
        <v>22</v>
      </c>
      <c r="B1413" s="8" t="str">
        <f>+VLOOKUP(A1413,Industria[],2,0)</f>
        <v>Sociedad</v>
      </c>
      <c r="C1413" s="12">
        <f t="shared" si="171"/>
        <v>2204</v>
      </c>
      <c r="D1413" s="8" t="str">
        <f>+VLOOKUP(C1413,Sector[[Id_sector]:[Codigo]],3,0)</f>
        <v>Educación y ciencia</v>
      </c>
      <c r="E1413" s="12">
        <f t="shared" si="172"/>
        <v>220405</v>
      </c>
      <c r="F1413" s="8" t="str">
        <f>+VLOOKUP(E1413,Productos[[Id_producto]:[Codigo]],3,0)</f>
        <v>Métricas de la Educación</v>
      </c>
      <c r="G1413" s="13">
        <f t="shared" si="173"/>
        <v>220405011</v>
      </c>
      <c r="H1413" s="7">
        <v>11</v>
      </c>
      <c r="I1413" s="8" t="s">
        <v>1776</v>
      </c>
      <c r="J1413" s="37" t="str">
        <f>+Categorias[[#This Row],[Categoría]]&amp;"-"&amp;Categorias[[#This Row],[Id_categoría]]</f>
        <v>Puntaje PSU Matemáticas-220405011</v>
      </c>
      <c r="K1413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13" s="9" t="str">
        <f t="shared" si="174"/>
        <v>220405011puntaje_psu_matematicas</v>
      </c>
      <c r="M1413" s="39" t="str">
        <f t="shared" si="175"/>
        <v>INSERT INTO categoria VALUES (220405011,'Puntaje PSU Matemáticas','Puntaje PSU Matemáticas-220405011','Puntaje PSU Matemáticas-220405011 | Prod: Educa-220405 | Sector: Educación | Industria: SOCIEDAD - 22',220405);</v>
      </c>
    </row>
    <row r="1414" spans="1:13" ht="30.6" x14ac:dyDescent="0.3">
      <c r="A1414" s="12">
        <f t="shared" si="170"/>
        <v>22</v>
      </c>
      <c r="B1414" s="8" t="str">
        <f>+VLOOKUP(A1414,Industria[],2,0)</f>
        <v>Sociedad</v>
      </c>
      <c r="C1414" s="12">
        <f t="shared" si="171"/>
        <v>2204</v>
      </c>
      <c r="D1414" s="8" t="str">
        <f>+VLOOKUP(C1414,Sector[[Id_sector]:[Codigo]],3,0)</f>
        <v>Educación y ciencia</v>
      </c>
      <c r="E1414" s="12">
        <f t="shared" si="172"/>
        <v>220405</v>
      </c>
      <c r="F1414" s="8" t="str">
        <f>+VLOOKUP(E1414,Productos[[Id_producto]:[Codigo]],3,0)</f>
        <v>Métricas de la Educación</v>
      </c>
      <c r="G1414" s="13">
        <f t="shared" si="173"/>
        <v>220405012</v>
      </c>
      <c r="H1414" s="7">
        <v>12</v>
      </c>
      <c r="I1414" s="8" t="s">
        <v>1777</v>
      </c>
      <c r="J1414" s="37" t="str">
        <f>+Categorias[[#This Row],[Categoría]]&amp;"-"&amp;Categorias[[#This Row],[Id_categoría]]</f>
        <v>Puntaje PSU Ciencias-220405012</v>
      </c>
      <c r="K1414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14" s="9" t="str">
        <f t="shared" si="174"/>
        <v>220405012puntaje_psu_ciencias</v>
      </c>
      <c r="M1414" s="39" t="str">
        <f t="shared" si="175"/>
        <v>INSERT INTO categoria VALUES (220405012,'Puntaje PSU Ciencias','Puntaje PSU Ciencias-220405012','Puntaje PSU Ciencias-220405012 | Prod: Educa-220405 | Sector: Educación | Industria: SOCIEDAD - 22',220405);</v>
      </c>
    </row>
    <row r="1415" spans="1:13" ht="40.799999999999997" x14ac:dyDescent="0.3">
      <c r="A1415" s="12">
        <f t="shared" si="170"/>
        <v>22</v>
      </c>
      <c r="B1415" s="8" t="str">
        <f>+VLOOKUP(A1415,Industria[],2,0)</f>
        <v>Sociedad</v>
      </c>
      <c r="C1415" s="12">
        <f t="shared" si="171"/>
        <v>2204</v>
      </c>
      <c r="D1415" s="8" t="str">
        <f>+VLOOKUP(C1415,Sector[[Id_sector]:[Codigo]],3,0)</f>
        <v>Educación y ciencia</v>
      </c>
      <c r="E1415" s="12">
        <f t="shared" si="172"/>
        <v>220405</v>
      </c>
      <c r="F1415" s="8" t="str">
        <f>+VLOOKUP(E1415,Productos[[Id_producto]:[Codigo]],3,0)</f>
        <v>Métricas de la Educación</v>
      </c>
      <c r="G1415" s="13">
        <f t="shared" si="173"/>
        <v>220405013</v>
      </c>
      <c r="H1415" s="7">
        <v>13</v>
      </c>
      <c r="I1415" s="8" t="s">
        <v>1778</v>
      </c>
      <c r="J1415" s="37" t="str">
        <f>+Categorias[[#This Row],[Categoría]]&amp;"-"&amp;Categorias[[#This Row],[Id_categoría]]</f>
        <v>Puntaje PSU Historia y Ciencias Sociales-220405013</v>
      </c>
      <c r="K1415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15" s="9" t="str">
        <f t="shared" si="174"/>
        <v>220405013puntaje_psu_historia_y_ciencias_sociales</v>
      </c>
      <c r="M1415" s="39" t="str">
        <f t="shared" si="175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16" spans="1:13" ht="40.799999999999997" x14ac:dyDescent="0.3">
      <c r="A1416" s="12">
        <f t="shared" si="170"/>
        <v>22</v>
      </c>
      <c r="B1416" s="8" t="str">
        <f>+VLOOKUP(A1416,Industria[],2,0)</f>
        <v>Sociedad</v>
      </c>
      <c r="C1416" s="12">
        <f t="shared" si="171"/>
        <v>2204</v>
      </c>
      <c r="D1416" s="8" t="str">
        <f>+VLOOKUP(C1416,Sector[[Id_sector]:[Codigo]],3,0)</f>
        <v>Educación y ciencia</v>
      </c>
      <c r="E1416" s="12">
        <f t="shared" si="172"/>
        <v>220405</v>
      </c>
      <c r="F1416" s="8" t="str">
        <f>+VLOOKUP(E1416,Productos[[Id_producto]:[Codigo]],3,0)</f>
        <v>Métricas de la Educación</v>
      </c>
      <c r="G1416" s="13">
        <f t="shared" si="173"/>
        <v>220405014</v>
      </c>
      <c r="H1416" s="7">
        <v>14</v>
      </c>
      <c r="I1416" s="8" t="s">
        <v>1779</v>
      </c>
      <c r="J1416" s="37" t="str">
        <f>+Categorias[[#This Row],[Categoría]]&amp;"-"&amp;Categorias[[#This Row],[Id_categoría]]</f>
        <v>Puntaje PTU Comprensión Lectora-220405014</v>
      </c>
      <c r="K1416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16" s="9" t="str">
        <f t="shared" si="174"/>
        <v>220405014puntaje_ptu_comprension_lectora</v>
      </c>
      <c r="M1416" s="39" t="str">
        <f t="shared" si="175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17" spans="1:13" ht="40.799999999999997" x14ac:dyDescent="0.3">
      <c r="A1417" s="12">
        <f t="shared" si="170"/>
        <v>22</v>
      </c>
      <c r="B1417" s="8" t="str">
        <f>+VLOOKUP(A1417,Industria[],2,0)</f>
        <v>Sociedad</v>
      </c>
      <c r="C1417" s="12">
        <f t="shared" si="171"/>
        <v>2204</v>
      </c>
      <c r="D1417" s="8" t="str">
        <f>+VLOOKUP(C1417,Sector[[Id_sector]:[Codigo]],3,0)</f>
        <v>Educación y ciencia</v>
      </c>
      <c r="E1417" s="12">
        <f t="shared" si="172"/>
        <v>220405</v>
      </c>
      <c r="F1417" s="8" t="str">
        <f>+VLOOKUP(E1417,Productos[[Id_producto]:[Codigo]],3,0)</f>
        <v>Métricas de la Educación</v>
      </c>
      <c r="G1417" s="13">
        <f t="shared" si="173"/>
        <v>220405015</v>
      </c>
      <c r="H1417" s="7">
        <v>15</v>
      </c>
      <c r="I1417" s="8" t="s">
        <v>1780</v>
      </c>
      <c r="J1417" s="37" t="str">
        <f>+Categorias[[#This Row],[Categoría]]&amp;"-"&amp;Categorias[[#This Row],[Id_categoría]]</f>
        <v>Puntaje PTU Matemáticas-220405015</v>
      </c>
      <c r="K1417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17" s="9" t="str">
        <f t="shared" si="174"/>
        <v>220405015puntaje_ptu_matematicas</v>
      </c>
      <c r="M1417" s="39" t="str">
        <f t="shared" si="175"/>
        <v>INSERT INTO categoria VALUES (220405015,'Puntaje PTU Matemáticas','Puntaje PTU Matemáticas-220405015','Puntaje PTU Matemáticas-220405015 | Prod: Educa-220405 | Sector: Educación | Industria: SOCIEDAD - 22',220405);</v>
      </c>
    </row>
    <row r="1418" spans="1:13" ht="30.6" x14ac:dyDescent="0.3">
      <c r="A1418" s="12">
        <f t="shared" si="170"/>
        <v>22</v>
      </c>
      <c r="B1418" s="8" t="str">
        <f>+VLOOKUP(A1418,Industria[],2,0)</f>
        <v>Sociedad</v>
      </c>
      <c r="C1418" s="12">
        <f t="shared" si="171"/>
        <v>2204</v>
      </c>
      <c r="D1418" s="8" t="str">
        <f>+VLOOKUP(C1418,Sector[[Id_sector]:[Codigo]],3,0)</f>
        <v>Educación y ciencia</v>
      </c>
      <c r="E1418" s="12">
        <f t="shared" si="172"/>
        <v>220405</v>
      </c>
      <c r="F1418" s="8" t="str">
        <f>+VLOOKUP(E1418,Productos[[Id_producto]:[Codigo]],3,0)</f>
        <v>Métricas de la Educación</v>
      </c>
      <c r="G1418" s="13">
        <f t="shared" si="173"/>
        <v>220405016</v>
      </c>
      <c r="H1418" s="7">
        <v>16</v>
      </c>
      <c r="I1418" s="8" t="s">
        <v>1781</v>
      </c>
      <c r="J1418" s="37" t="str">
        <f>+Categorias[[#This Row],[Categoría]]&amp;"-"&amp;Categorias[[#This Row],[Id_categoría]]</f>
        <v>Puntaje PTU Ciencias-220405016</v>
      </c>
      <c r="K1418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18" s="9" t="str">
        <f t="shared" si="174"/>
        <v>220405016puntaje_ptu_ciencias</v>
      </c>
      <c r="M1418" s="39" t="str">
        <f t="shared" si="175"/>
        <v>INSERT INTO categoria VALUES (220405016,'Puntaje PTU Ciencias','Puntaje PTU Ciencias-220405016','Puntaje PTU Ciencias-220405016 | Prod: Educa-220405 | Sector: Educación | Industria: SOCIEDAD - 22',220405);</v>
      </c>
    </row>
    <row r="1419" spans="1:13" ht="40.799999999999997" x14ac:dyDescent="0.3">
      <c r="A1419" s="12">
        <f t="shared" si="170"/>
        <v>22</v>
      </c>
      <c r="B1419" s="8" t="str">
        <f>+VLOOKUP(A1419,Industria[],2,0)</f>
        <v>Sociedad</v>
      </c>
      <c r="C1419" s="12">
        <f t="shared" si="171"/>
        <v>2204</v>
      </c>
      <c r="D1419" s="8" t="str">
        <f>+VLOOKUP(C1419,Sector[[Id_sector]:[Codigo]],3,0)</f>
        <v>Educación y ciencia</v>
      </c>
      <c r="E1419" s="12">
        <f t="shared" si="172"/>
        <v>220405</v>
      </c>
      <c r="F1419" s="8" t="str">
        <f>+VLOOKUP(E1419,Productos[[Id_producto]:[Codigo]],3,0)</f>
        <v>Métricas de la Educación</v>
      </c>
      <c r="G1419" s="13">
        <f t="shared" si="173"/>
        <v>220405017</v>
      </c>
      <c r="H1419" s="7">
        <v>17</v>
      </c>
      <c r="I1419" s="8" t="s">
        <v>1782</v>
      </c>
      <c r="J1419" s="37" t="str">
        <f>+Categorias[[#This Row],[Categoría]]&amp;"-"&amp;Categorias[[#This Row],[Id_categoría]]</f>
        <v>Puntaje PTU Historia y Ciencias Sociales-220405017</v>
      </c>
      <c r="K1419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19" s="9" t="str">
        <f t="shared" si="174"/>
        <v>220405017puntaje_ptu_historia_y_ciencias_sociales</v>
      </c>
      <c r="M1419" s="39" t="str">
        <f t="shared" si="175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20" spans="1:13" ht="40.799999999999997" x14ac:dyDescent="0.3">
      <c r="A1420" s="12">
        <f t="shared" si="170"/>
        <v>22</v>
      </c>
      <c r="B1420" s="8" t="str">
        <f>+VLOOKUP(A1420,Industria[],2,0)</f>
        <v>Sociedad</v>
      </c>
      <c r="C1420" s="12">
        <f t="shared" si="171"/>
        <v>2204</v>
      </c>
      <c r="D1420" s="8" t="str">
        <f>+VLOOKUP(C1420,Sector[[Id_sector]:[Codigo]],3,0)</f>
        <v>Educación y ciencia</v>
      </c>
      <c r="E1420" s="12">
        <f t="shared" si="172"/>
        <v>220406</v>
      </c>
      <c r="F1420" s="8" t="str">
        <f>+VLOOKUP(E1420,Productos[[Id_producto]:[Codigo]],3,0)</f>
        <v>Niveles Educacionales</v>
      </c>
      <c r="G1420" s="13">
        <f t="shared" si="173"/>
        <v>220406001</v>
      </c>
      <c r="H1420" s="7">
        <v>1</v>
      </c>
      <c r="I1420" s="8" t="s">
        <v>1783</v>
      </c>
      <c r="J1420" s="37" t="str">
        <f>+Categorias[[#This Row],[Categoría]]&amp;"-"&amp;Categorias[[#This Row],[Id_categoría]]</f>
        <v>Parvulario o Preescolar-220406001</v>
      </c>
      <c r="K1420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20" s="9" t="str">
        <f t="shared" si="174"/>
        <v>220406001parvulario_o_preescolar</v>
      </c>
      <c r="M1420" s="39" t="str">
        <f t="shared" si="175"/>
        <v>INSERT INTO categoria VALUES (220406001,'Parvulario o Preescolar','Parvulario o Preescolar-220406001','Parvulario o Preescolar-220406001 | Prod: NivelEduca-220406 | Sector: Educación | Industria: SOCIEDAD - 22',220406);</v>
      </c>
    </row>
    <row r="1421" spans="1:13" ht="30.6" x14ac:dyDescent="0.3">
      <c r="A1421" s="12">
        <f t="shared" si="170"/>
        <v>22</v>
      </c>
      <c r="B1421" s="8" t="str">
        <f>+VLOOKUP(A1421,Industria[],2,0)</f>
        <v>Sociedad</v>
      </c>
      <c r="C1421" s="12">
        <f t="shared" si="171"/>
        <v>2204</v>
      </c>
      <c r="D1421" s="8" t="str">
        <f>+VLOOKUP(C1421,Sector[[Id_sector]:[Codigo]],3,0)</f>
        <v>Educación y ciencia</v>
      </c>
      <c r="E1421" s="12">
        <f t="shared" si="172"/>
        <v>220406</v>
      </c>
      <c r="F1421" s="8" t="str">
        <f>+VLOOKUP(E1421,Productos[[Id_producto]:[Codigo]],3,0)</f>
        <v>Niveles Educacionales</v>
      </c>
      <c r="G1421" s="13">
        <f t="shared" si="173"/>
        <v>220406002</v>
      </c>
      <c r="H1421" s="7">
        <v>2</v>
      </c>
      <c r="I1421" s="8" t="s">
        <v>1784</v>
      </c>
      <c r="J1421" s="37" t="str">
        <f>+Categorias[[#This Row],[Categoría]]&amp;"-"&amp;Categorias[[#This Row],[Id_categoría]]</f>
        <v>Nivel Básico o Primario-220406002</v>
      </c>
      <c r="K1421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21" s="9" t="str">
        <f t="shared" si="174"/>
        <v>220406002nivel_basico_o_primario</v>
      </c>
      <c r="M1421" s="39" t="str">
        <f t="shared" si="175"/>
        <v>INSERT INTO categoria VALUES (220406002,'Nivel Básico o Primario','Nivel Básico o Primario-220406002','Nivel Básico o Primario-220406002 | Prod: NivelEduca-220406 | Sector: Educación | Industria: SOCIEDAD - 22',220406);</v>
      </c>
    </row>
    <row r="1422" spans="1:13" ht="40.799999999999997" x14ac:dyDescent="0.3">
      <c r="A1422" s="12">
        <f t="shared" si="170"/>
        <v>22</v>
      </c>
      <c r="B1422" s="8" t="str">
        <f>+VLOOKUP(A1422,Industria[],2,0)</f>
        <v>Sociedad</v>
      </c>
      <c r="C1422" s="12">
        <f t="shared" si="171"/>
        <v>2204</v>
      </c>
      <c r="D1422" s="8" t="str">
        <f>+VLOOKUP(C1422,Sector[[Id_sector]:[Codigo]],3,0)</f>
        <v>Educación y ciencia</v>
      </c>
      <c r="E1422" s="12">
        <f t="shared" si="172"/>
        <v>220406</v>
      </c>
      <c r="F1422" s="8" t="str">
        <f>+VLOOKUP(E1422,Productos[[Id_producto]:[Codigo]],3,0)</f>
        <v>Niveles Educacionales</v>
      </c>
      <c r="G1422" s="13">
        <f t="shared" si="173"/>
        <v>220406003</v>
      </c>
      <c r="H1422" s="7">
        <v>3</v>
      </c>
      <c r="I1422" s="8" t="s">
        <v>1785</v>
      </c>
      <c r="J1422" s="37" t="str">
        <f>+Categorias[[#This Row],[Categoría]]&amp;"-"&amp;Categorias[[#This Row],[Id_categoría]]</f>
        <v>Nivel Medio o Secundario-220406003</v>
      </c>
      <c r="K1422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22" s="9" t="str">
        <f t="shared" si="174"/>
        <v>220406003nivel_medio_o_secundario</v>
      </c>
      <c r="M1422" s="39" t="str">
        <f t="shared" si="175"/>
        <v>INSERT INTO categoria VALUES (220406003,'Nivel Medio o Secundario','Nivel Medio o Secundario-220406003','Nivel Medio o Secundario-220406003 | Prod: NivelEduca-220406 | Sector: Educación | Industria: SOCIEDAD - 22',220406);</v>
      </c>
    </row>
    <row r="1423" spans="1:13" ht="30.6" x14ac:dyDescent="0.3">
      <c r="A1423" s="12">
        <f t="shared" si="170"/>
        <v>22</v>
      </c>
      <c r="B1423" s="8" t="str">
        <f>+VLOOKUP(A1423,Industria[],2,0)</f>
        <v>Sociedad</v>
      </c>
      <c r="C1423" s="12">
        <f t="shared" si="171"/>
        <v>2204</v>
      </c>
      <c r="D1423" s="8" t="str">
        <f>+VLOOKUP(C1423,Sector[[Id_sector]:[Codigo]],3,0)</f>
        <v>Educación y ciencia</v>
      </c>
      <c r="E1423" s="12">
        <f t="shared" si="172"/>
        <v>220406</v>
      </c>
      <c r="F1423" s="8" t="str">
        <f>+VLOOKUP(E1423,Productos[[Id_producto]:[Codigo]],3,0)</f>
        <v>Niveles Educacionales</v>
      </c>
      <c r="G1423" s="13">
        <f t="shared" si="173"/>
        <v>220406004</v>
      </c>
      <c r="H1423" s="7">
        <v>4</v>
      </c>
      <c r="I1423" s="8" t="s">
        <v>1786</v>
      </c>
      <c r="J1423" s="37" t="str">
        <f>+Categorias[[#This Row],[Categoría]]&amp;"-"&amp;Categorias[[#This Row],[Id_categoría]]</f>
        <v>Nivel Superior-220406004</v>
      </c>
      <c r="K1423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23" s="9" t="str">
        <f t="shared" si="174"/>
        <v>220406004nivel_superior</v>
      </c>
      <c r="M1423" s="39" t="str">
        <f t="shared" si="175"/>
        <v>INSERT INTO categoria VALUES (220406004,'Nivel Superior','Nivel Superior-220406004','Nivel Superior-220406004 | Prod: NivelEduca-220406 | Sector: Educación | Industria: SOCIEDAD - 22',220406);</v>
      </c>
    </row>
    <row r="1424" spans="1:13" ht="30.6" x14ac:dyDescent="0.3">
      <c r="A1424" s="12">
        <f t="shared" si="170"/>
        <v>22</v>
      </c>
      <c r="B1424" s="8" t="str">
        <f>+VLOOKUP(A1424,Industria[],2,0)</f>
        <v>Sociedad</v>
      </c>
      <c r="C1424" s="12">
        <f t="shared" si="171"/>
        <v>2204</v>
      </c>
      <c r="D1424" s="8" t="str">
        <f>+VLOOKUP(C1424,Sector[[Id_sector]:[Codigo]],3,0)</f>
        <v>Educación y ciencia</v>
      </c>
      <c r="E1424" s="12">
        <f t="shared" si="172"/>
        <v>220406</v>
      </c>
      <c r="F1424" s="8" t="str">
        <f>+VLOOKUP(E1424,Productos[[Id_producto]:[Codigo]],3,0)</f>
        <v>Niveles Educacionales</v>
      </c>
      <c r="G1424" s="13">
        <f t="shared" si="173"/>
        <v>220406005</v>
      </c>
      <c r="H1424" s="7">
        <v>5</v>
      </c>
      <c r="I1424" s="8" t="s">
        <v>1787</v>
      </c>
      <c r="J1424" s="37" t="str">
        <f>+Categorias[[#This Row],[Categoría]]&amp;"-"&amp;Categorias[[#This Row],[Id_categoría]]</f>
        <v>Magísters-220406005</v>
      </c>
      <c r="K1424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24" s="9" t="str">
        <f t="shared" si="174"/>
        <v>220406005magisters</v>
      </c>
      <c r="M1424" s="39" t="str">
        <f t="shared" si="175"/>
        <v>INSERT INTO categoria VALUES (220406005,'Magísters','Magísters-220406005','Magísters-220406005 | Prod: NivelEduca-220406 | Sector: Educación | Industria: SOCIEDAD - 22',220406);</v>
      </c>
    </row>
    <row r="1425" spans="1:13" ht="30.6" x14ac:dyDescent="0.3">
      <c r="A1425" s="12">
        <f t="shared" si="170"/>
        <v>22</v>
      </c>
      <c r="B1425" s="8" t="str">
        <f>+VLOOKUP(A1425,Industria[],2,0)</f>
        <v>Sociedad</v>
      </c>
      <c r="C1425" s="12">
        <f t="shared" si="171"/>
        <v>2204</v>
      </c>
      <c r="D1425" s="8" t="str">
        <f>+VLOOKUP(C1425,Sector[[Id_sector]:[Codigo]],3,0)</f>
        <v>Educación y ciencia</v>
      </c>
      <c r="E1425" s="12">
        <f t="shared" si="172"/>
        <v>220406</v>
      </c>
      <c r="F1425" s="8" t="str">
        <f>+VLOOKUP(E1425,Productos[[Id_producto]:[Codigo]],3,0)</f>
        <v>Niveles Educacionales</v>
      </c>
      <c r="G1425" s="13">
        <f t="shared" si="173"/>
        <v>220406006</v>
      </c>
      <c r="H1425" s="7">
        <v>6</v>
      </c>
      <c r="I1425" s="8" t="s">
        <v>1788</v>
      </c>
      <c r="J1425" s="37" t="str">
        <f>+Categorias[[#This Row],[Categoría]]&amp;"-"&amp;Categorias[[#This Row],[Id_categoría]]</f>
        <v>Doctorados-220406006</v>
      </c>
      <c r="K1425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25" s="9" t="str">
        <f t="shared" si="174"/>
        <v>220406006doctorados</v>
      </c>
      <c r="M1425" s="39" t="str">
        <f t="shared" si="175"/>
        <v>INSERT INTO categoria VALUES (220406006,'Doctorados','Doctorados-220406006','Doctorados-220406006 | Prod: NivelEduca-220406 | Sector: Educación | Industria: SOCIEDAD - 22',220406);</v>
      </c>
    </row>
    <row r="1426" spans="1:13" ht="30.6" x14ac:dyDescent="0.3">
      <c r="A1426" s="12">
        <f t="shared" si="170"/>
        <v>22</v>
      </c>
      <c r="B1426" s="8" t="str">
        <f>+VLOOKUP(A1426,Industria[],2,0)</f>
        <v>Sociedad</v>
      </c>
      <c r="C1426" s="12">
        <f t="shared" si="171"/>
        <v>2204</v>
      </c>
      <c r="D1426" s="8" t="str">
        <f>+VLOOKUP(C1426,Sector[[Id_sector]:[Codigo]],3,0)</f>
        <v>Educación y ciencia</v>
      </c>
      <c r="E1426" s="12">
        <f t="shared" si="172"/>
        <v>220406</v>
      </c>
      <c r="F1426" s="8" t="str">
        <f>+VLOOKUP(E1426,Productos[[Id_producto]:[Codigo]],3,0)</f>
        <v>Niveles Educacionales</v>
      </c>
      <c r="G1426" s="13">
        <f t="shared" si="173"/>
        <v>220406007</v>
      </c>
      <c r="H1426" s="7">
        <v>7</v>
      </c>
      <c r="I1426" s="8" t="s">
        <v>1789</v>
      </c>
      <c r="J1426" s="37" t="str">
        <f>+Categorias[[#This Row],[Categoría]]&amp;"-"&amp;Categorias[[#This Row],[Id_categoría]]</f>
        <v>Posgrados-220406007</v>
      </c>
      <c r="K1426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26" s="9" t="str">
        <f t="shared" si="174"/>
        <v>220406007posgrados</v>
      </c>
      <c r="M1426" s="39" t="str">
        <f t="shared" si="175"/>
        <v>INSERT INTO categoria VALUES (220406007,'Posgrados','Posgrados-220406007','Posgrados-220406007 | Prod: NivelEduca-220406 | Sector: Educación | Industria: SOCIEDAD - 22',220406);</v>
      </c>
    </row>
    <row r="1427" spans="1:13" ht="30.6" x14ac:dyDescent="0.3">
      <c r="A1427" s="12">
        <f t="shared" si="170"/>
        <v>22</v>
      </c>
      <c r="B1427" s="8" t="str">
        <f>+VLOOKUP(A1427,Industria[],2,0)</f>
        <v>Sociedad</v>
      </c>
      <c r="C1427" s="12">
        <f t="shared" si="171"/>
        <v>2204</v>
      </c>
      <c r="D1427" s="8" t="str">
        <f>+VLOOKUP(C1427,Sector[[Id_sector]:[Codigo]],3,0)</f>
        <v>Educación y ciencia</v>
      </c>
      <c r="E1427" s="12">
        <f t="shared" si="172"/>
        <v>220406</v>
      </c>
      <c r="F1427" s="8" t="str">
        <f>+VLOOKUP(E1427,Productos[[Id_producto]:[Codigo]],3,0)</f>
        <v>Niveles Educacionales</v>
      </c>
      <c r="G1427" s="13">
        <f t="shared" si="173"/>
        <v>220406008</v>
      </c>
      <c r="H1427" s="7">
        <v>8</v>
      </c>
      <c r="I1427" s="8" t="s">
        <v>1790</v>
      </c>
      <c r="J1427" s="37" t="str">
        <f>+Categorias[[#This Row],[Categoría]]&amp;"-"&amp;Categorias[[#This Row],[Id_categoría]]</f>
        <v>MBAs-220406008</v>
      </c>
      <c r="K1427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27" s="9" t="str">
        <f t="shared" si="174"/>
        <v>220406008mbas</v>
      </c>
      <c r="M1427" s="39" t="str">
        <f t="shared" si="175"/>
        <v>INSERT INTO categoria VALUES (220406008,'MBAs','MBAs-220406008','MBAs-220406008 | Prod: NivelEduca-220406 | Sector: Educación | Industria: SOCIEDAD - 22',220406);</v>
      </c>
    </row>
    <row r="1428" spans="1:13" ht="30.6" x14ac:dyDescent="0.3">
      <c r="A1428" s="12">
        <f t="shared" si="170"/>
        <v>22</v>
      </c>
      <c r="B1428" s="8" t="str">
        <f>+VLOOKUP(A1428,Industria[],2,0)</f>
        <v>Sociedad</v>
      </c>
      <c r="C1428" s="12">
        <f t="shared" si="171"/>
        <v>2204</v>
      </c>
      <c r="D1428" s="8" t="str">
        <f>+VLOOKUP(C1428,Sector[[Id_sector]:[Codigo]],3,0)</f>
        <v>Educación y ciencia</v>
      </c>
      <c r="E1428" s="12">
        <f t="shared" si="172"/>
        <v>220406</v>
      </c>
      <c r="F1428" s="8" t="str">
        <f>+VLOOKUP(E1428,Productos[[Id_producto]:[Codigo]],3,0)</f>
        <v>Niveles Educacionales</v>
      </c>
      <c r="G1428" s="13">
        <f t="shared" si="173"/>
        <v>220406009</v>
      </c>
      <c r="H1428" s="7">
        <v>9</v>
      </c>
      <c r="I1428" s="8" t="s">
        <v>1791</v>
      </c>
      <c r="J1428" s="37" t="str">
        <f>+Categorias[[#This Row],[Categoría]]&amp;"-"&amp;Categorias[[#This Row],[Id_categoría]]</f>
        <v>Licenciaturas-220406009</v>
      </c>
      <c r="K1428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28" s="9" t="str">
        <f t="shared" si="174"/>
        <v>220406009licenciaturas</v>
      </c>
      <c r="M1428" s="39" t="str">
        <f t="shared" si="175"/>
        <v>INSERT INTO categoria VALUES (220406009,'Licenciaturas','Licenciaturas-220406009','Licenciaturas-220406009 | Prod: NivelEduca-220406 | Sector: Educación | Industria: SOCIEDAD - 22',220406);</v>
      </c>
    </row>
    <row r="1429" spans="1:13" ht="30.6" x14ac:dyDescent="0.3">
      <c r="A1429" s="12">
        <f t="shared" si="170"/>
        <v>22</v>
      </c>
      <c r="B1429" s="8" t="str">
        <f>+VLOOKUP(A1429,Industria[],2,0)</f>
        <v>Sociedad</v>
      </c>
      <c r="C1429" s="12">
        <f t="shared" si="171"/>
        <v>2204</v>
      </c>
      <c r="D1429" s="8" t="str">
        <f>+VLOOKUP(C1429,Sector[[Id_sector]:[Codigo]],3,0)</f>
        <v>Educación y ciencia</v>
      </c>
      <c r="E1429" s="12">
        <f t="shared" si="172"/>
        <v>220406</v>
      </c>
      <c r="F1429" s="8" t="str">
        <f>+VLOOKUP(E1429,Productos[[Id_producto]:[Codigo]],3,0)</f>
        <v>Niveles Educacionales</v>
      </c>
      <c r="G1429" s="13">
        <f t="shared" si="173"/>
        <v>220406010</v>
      </c>
      <c r="H1429" s="7">
        <v>10</v>
      </c>
      <c r="I1429" s="8" t="s">
        <v>1792</v>
      </c>
      <c r="J1429" s="37" t="str">
        <f>+Categorias[[#This Row],[Categoría]]&amp;"-"&amp;Categorias[[#This Row],[Id_categoría]]</f>
        <v>Diplomados-220406010</v>
      </c>
      <c r="K1429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29" s="9" t="str">
        <f t="shared" si="174"/>
        <v>220406010diplomados</v>
      </c>
      <c r="M1429" s="39" t="str">
        <f t="shared" si="175"/>
        <v>INSERT INTO categoria VALUES (220406010,'Diplomados','Diplomados-220406010','Diplomados-220406010 | Prod: NivelEduca-220406 | Sector: Educación | Industria: SOCIEDAD - 22',220406);</v>
      </c>
    </row>
    <row r="1430" spans="1:13" ht="30.6" x14ac:dyDescent="0.3">
      <c r="A1430" s="12">
        <f t="shared" si="170"/>
        <v>22</v>
      </c>
      <c r="B1430" s="8" t="str">
        <f>+VLOOKUP(A1430,Industria[],2,0)</f>
        <v>Sociedad</v>
      </c>
      <c r="C1430" s="12">
        <f t="shared" si="171"/>
        <v>2204</v>
      </c>
      <c r="D1430" s="8" t="str">
        <f>+VLOOKUP(C1430,Sector[[Id_sector]:[Codigo]],3,0)</f>
        <v>Educación y ciencia</v>
      </c>
      <c r="E1430" s="12">
        <f t="shared" si="172"/>
        <v>220406</v>
      </c>
      <c r="F1430" s="8" t="str">
        <f>+VLOOKUP(E1430,Productos[[Id_producto]:[Codigo]],3,0)</f>
        <v>Niveles Educacionales</v>
      </c>
      <c r="G1430" s="13">
        <f t="shared" si="173"/>
        <v>220406011</v>
      </c>
      <c r="H1430" s="7">
        <v>11</v>
      </c>
      <c r="I1430" s="8" t="s">
        <v>1793</v>
      </c>
      <c r="J1430" s="37" t="str">
        <f>+Categorias[[#This Row],[Categoría]]&amp;"-"&amp;Categorias[[#This Row],[Id_categoría]]</f>
        <v>Bachilleratos-220406011</v>
      </c>
      <c r="K1430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30" s="9" t="str">
        <f t="shared" si="174"/>
        <v>220406011bachilleratos</v>
      </c>
      <c r="M1430" s="39" t="str">
        <f t="shared" si="175"/>
        <v>INSERT INTO categoria VALUES (220406011,'Bachilleratos','Bachilleratos-220406011','Bachilleratos-220406011 | Prod: NivelEduca-220406 | Sector: Educación | Industria: SOCIEDAD - 22',220406);</v>
      </c>
    </row>
    <row r="1431" spans="1:13" ht="30.6" x14ac:dyDescent="0.3">
      <c r="A1431" s="12">
        <f t="shared" si="170"/>
        <v>22</v>
      </c>
      <c r="B1431" s="8" t="str">
        <f>+VLOOKUP(A1431,Industria[],2,0)</f>
        <v>Sociedad</v>
      </c>
      <c r="C1431" s="12">
        <f t="shared" si="171"/>
        <v>2204</v>
      </c>
      <c r="D1431" s="8" t="str">
        <f>+VLOOKUP(C1431,Sector[[Id_sector]:[Codigo]],3,0)</f>
        <v>Educación y ciencia</v>
      </c>
      <c r="E1431" s="12">
        <f t="shared" si="172"/>
        <v>220407</v>
      </c>
      <c r="F1431" s="8" t="str">
        <f>+VLOOKUP(E1431,Productos[[Id_producto]:[Codigo]],3,0)</f>
        <v>Ciencia y Transferencia Tecnológica</v>
      </c>
      <c r="G1431" s="13">
        <f t="shared" si="173"/>
        <v>220407001</v>
      </c>
      <c r="H1431" s="7">
        <v>1</v>
      </c>
      <c r="I1431" s="8" t="s">
        <v>1794</v>
      </c>
      <c r="J1431" s="37" t="str">
        <f>+Categorias[[#This Row],[Categoría]]&amp;"-"&amp;Categorias[[#This Row],[Id_categoría]]</f>
        <v>Patentes-220407001</v>
      </c>
      <c r="K1431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31" s="9" t="str">
        <f t="shared" si="174"/>
        <v>220407001patentes</v>
      </c>
      <c r="M1431" s="39" t="str">
        <f t="shared" si="175"/>
        <v>INSERT INTO categoria VALUES (220407001,'Patentes','Patentes-220407001','Patentes-220407001 | Prod: CyT-220407 | Sector: Educación | Industria: SOCIEDAD - 22',220407);</v>
      </c>
    </row>
    <row r="1432" spans="1:13" ht="30.6" x14ac:dyDescent="0.3">
      <c r="A1432" s="12">
        <f t="shared" si="170"/>
        <v>22</v>
      </c>
      <c r="B1432" s="8" t="str">
        <f>+VLOOKUP(A1432,Industria[],2,0)</f>
        <v>Sociedad</v>
      </c>
      <c r="C1432" s="12">
        <f t="shared" si="171"/>
        <v>2204</v>
      </c>
      <c r="D1432" s="8" t="str">
        <f>+VLOOKUP(C1432,Sector[[Id_sector]:[Codigo]],3,0)</f>
        <v>Educación y ciencia</v>
      </c>
      <c r="E1432" s="12">
        <f t="shared" si="172"/>
        <v>220407</v>
      </c>
      <c r="F1432" s="8" t="str">
        <f>+VLOOKUP(E1432,Productos[[Id_producto]:[Codigo]],3,0)</f>
        <v>Ciencia y Transferencia Tecnológica</v>
      </c>
      <c r="G1432" s="13">
        <f t="shared" si="173"/>
        <v>220407002</v>
      </c>
      <c r="H1432" s="7">
        <v>2</v>
      </c>
      <c r="I1432" s="8" t="s">
        <v>1795</v>
      </c>
      <c r="J1432" s="37" t="str">
        <f>+Categorias[[#This Row],[Categoría]]&amp;"-"&amp;Categorias[[#This Row],[Id_categoría]]</f>
        <v>Licencias-220407002</v>
      </c>
      <c r="K1432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32" s="9" t="str">
        <f t="shared" si="174"/>
        <v>220407002licencias</v>
      </c>
      <c r="M1432" s="39" t="str">
        <f t="shared" si="175"/>
        <v>INSERT INTO categoria VALUES (220407002,'Licencias','Licencias-220407002','Licencias-220407002 | Prod: CyT-220407 | Sector: Educación | Industria: SOCIEDAD - 22',220407);</v>
      </c>
    </row>
    <row r="1433" spans="1:13" ht="30.6" x14ac:dyDescent="0.3">
      <c r="A1433" s="12">
        <f t="shared" si="170"/>
        <v>22</v>
      </c>
      <c r="B1433" s="8" t="str">
        <f>+VLOOKUP(A1433,Industria[],2,0)</f>
        <v>Sociedad</v>
      </c>
      <c r="C1433" s="12">
        <f t="shared" si="171"/>
        <v>2204</v>
      </c>
      <c r="D1433" s="8" t="str">
        <f>+VLOOKUP(C1433,Sector[[Id_sector]:[Codigo]],3,0)</f>
        <v>Educación y ciencia</v>
      </c>
      <c r="E1433" s="12">
        <f t="shared" si="172"/>
        <v>220407</v>
      </c>
      <c r="F1433" s="8" t="str">
        <f>+VLOOKUP(E1433,Productos[[Id_producto]:[Codigo]],3,0)</f>
        <v>Ciencia y Transferencia Tecnológica</v>
      </c>
      <c r="G1433" s="13">
        <f t="shared" si="173"/>
        <v>220407003</v>
      </c>
      <c r="H1433" s="7">
        <v>3</v>
      </c>
      <c r="I1433" s="8" t="s">
        <v>1796</v>
      </c>
      <c r="J1433" s="37" t="str">
        <f>+Categorias[[#This Row],[Categoría]]&amp;"-"&amp;Categorias[[#This Row],[Id_categoría]]</f>
        <v>Vacunas-220407003</v>
      </c>
      <c r="K1433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33" s="9" t="str">
        <f t="shared" si="174"/>
        <v>220407003vacunas</v>
      </c>
      <c r="M1433" s="39" t="str">
        <f t="shared" si="175"/>
        <v>INSERT INTO categoria VALUES (220407003,'Vacunas','Vacunas-220407003','Vacunas-220407003 | Prod: CyT-220407 | Sector: Educación | Industria: SOCIEDAD - 22',220407);</v>
      </c>
    </row>
    <row r="1434" spans="1:13" ht="40.799999999999997" x14ac:dyDescent="0.3">
      <c r="A1434" s="12">
        <f t="shared" si="170"/>
        <v>22</v>
      </c>
      <c r="B1434" s="8" t="str">
        <f>+VLOOKUP(A1434,Industria[],2,0)</f>
        <v>Sociedad</v>
      </c>
      <c r="C1434" s="12">
        <f t="shared" si="171"/>
        <v>2204</v>
      </c>
      <c r="D1434" s="8" t="str">
        <f>+VLOOKUP(C1434,Sector[[Id_sector]:[Codigo]],3,0)</f>
        <v>Educación y ciencia</v>
      </c>
      <c r="E1434" s="12">
        <f t="shared" si="172"/>
        <v>220407</v>
      </c>
      <c r="F1434" s="8" t="str">
        <f>+VLOOKUP(E1434,Productos[[Id_producto]:[Codigo]],3,0)</f>
        <v>Ciencia y Transferencia Tecnológica</v>
      </c>
      <c r="G1434" s="13">
        <f t="shared" si="173"/>
        <v>220407004</v>
      </c>
      <c r="H1434" s="7">
        <v>4</v>
      </c>
      <c r="I1434" s="8" t="s">
        <v>1797</v>
      </c>
      <c r="J1434" s="37" t="str">
        <f>+Categorias[[#This Row],[Categoría]]&amp;"-"&amp;Categorias[[#This Row],[Id_categoría]]</f>
        <v>Proyectos de Innovación-220407004</v>
      </c>
      <c r="K1434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34" s="9" t="str">
        <f t="shared" si="174"/>
        <v>220407004proyectos_de_innovacion</v>
      </c>
      <c r="M1434" s="39" t="str">
        <f t="shared" si="175"/>
        <v>INSERT INTO categoria VALUES (220407004,'Proyectos de Innovación','Proyectos de Innovación-220407004','Proyectos de Innovación-220407004 | Prod: CyT-220407 | Sector: Educación | Industria: SOCIEDAD - 22',220407);</v>
      </c>
    </row>
    <row r="1435" spans="1:13" ht="30.6" x14ac:dyDescent="0.3">
      <c r="A1435" s="12">
        <f t="shared" si="170"/>
        <v>22</v>
      </c>
      <c r="B1435" s="8" t="str">
        <f>+VLOOKUP(A1435,Industria[],2,0)</f>
        <v>Sociedad</v>
      </c>
      <c r="C1435" s="12">
        <f t="shared" si="171"/>
        <v>2204</v>
      </c>
      <c r="D1435" s="8" t="str">
        <f>+VLOOKUP(C1435,Sector[[Id_sector]:[Codigo]],3,0)</f>
        <v>Educación y ciencia</v>
      </c>
      <c r="E1435" s="12">
        <f t="shared" si="172"/>
        <v>220407</v>
      </c>
      <c r="F1435" s="8" t="str">
        <f>+VLOOKUP(E1435,Productos[[Id_producto]:[Codigo]],3,0)</f>
        <v>Ciencia y Transferencia Tecnológica</v>
      </c>
      <c r="G1435" s="13">
        <f t="shared" si="173"/>
        <v>220407005</v>
      </c>
      <c r="H1435" s="7">
        <v>5</v>
      </c>
      <c r="I1435" s="8" t="s">
        <v>1798</v>
      </c>
      <c r="J1435" s="37" t="str">
        <f>+Categorias[[#This Row],[Categoría]]&amp;"-"&amp;Categorias[[#This Row],[Id_categoría]]</f>
        <v>Marcas Registradas-220407005</v>
      </c>
      <c r="K1435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35" s="9" t="str">
        <f t="shared" si="174"/>
        <v>220407005marcas_registradas</v>
      </c>
      <c r="M1435" s="39" t="str">
        <f t="shared" si="175"/>
        <v>INSERT INTO categoria VALUES (220407005,'Marcas Registradas','Marcas Registradas-220407005','Marcas Registradas-220407005 | Prod: CyT-220407 | Sector: Educación | Industria: SOCIEDAD - 22',220407);</v>
      </c>
    </row>
    <row r="1436" spans="1:13" ht="30.6" x14ac:dyDescent="0.3">
      <c r="A1436" s="12">
        <f t="shared" si="170"/>
        <v>22</v>
      </c>
      <c r="B1436" s="8" t="str">
        <f>+VLOOKUP(A1436,Industria[],2,0)</f>
        <v>Sociedad</v>
      </c>
      <c r="C1436" s="12">
        <f t="shared" si="171"/>
        <v>2204</v>
      </c>
      <c r="D1436" s="8" t="str">
        <f>+VLOOKUP(C1436,Sector[[Id_sector]:[Codigo]],3,0)</f>
        <v>Educación y ciencia</v>
      </c>
      <c r="E1436" s="12">
        <f t="shared" si="172"/>
        <v>220407</v>
      </c>
      <c r="F1436" s="8" t="str">
        <f>+VLOOKUP(E1436,Productos[[Id_producto]:[Codigo]],3,0)</f>
        <v>Ciencia y Transferencia Tecnológica</v>
      </c>
      <c r="G1436" s="13">
        <f t="shared" si="173"/>
        <v>220407006</v>
      </c>
      <c r="H1436" s="7">
        <v>6</v>
      </c>
      <c r="I1436" s="8" t="s">
        <v>1799</v>
      </c>
      <c r="J1436" s="37" t="str">
        <f>+Categorias[[#This Row],[Categoría]]&amp;"-"&amp;Categorias[[#This Row],[Id_categoría]]</f>
        <v>Modelos de Utilidad-220407006</v>
      </c>
      <c r="K1436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36" s="9" t="str">
        <f t="shared" si="174"/>
        <v>220407006modelos_de_utilidad</v>
      </c>
      <c r="M1436" s="39" t="str">
        <f t="shared" si="175"/>
        <v>INSERT INTO categoria VALUES (220407006,'Modelos de Utilidad','Modelos de Utilidad-220407006','Modelos de Utilidad-220407006 | Prod: CyT-220407 | Sector: Educación | Industria: SOCIEDAD - 22',220407);</v>
      </c>
    </row>
    <row r="1437" spans="1:13" ht="30.6" x14ac:dyDescent="0.3">
      <c r="A1437" s="12">
        <f t="shared" si="170"/>
        <v>22</v>
      </c>
      <c r="B1437" s="8" t="str">
        <f>+VLOOKUP(A1437,Industria[],2,0)</f>
        <v>Sociedad</v>
      </c>
      <c r="C1437" s="12">
        <v>2205</v>
      </c>
      <c r="D1437" s="8" t="str">
        <f>+VLOOKUP(C1437,Sector[[Id_sector]:[Codigo]],3,0)</f>
        <v>Geografía y medio ambiente</v>
      </c>
      <c r="E1437" s="12">
        <v>220501</v>
      </c>
      <c r="F1437" s="8" t="str">
        <f>+VLOOKUP(E1437,Productos[[Id_producto]:[Codigo]],3,0)</f>
        <v>División Geográfica</v>
      </c>
      <c r="G1437" s="13">
        <f t="shared" si="173"/>
        <v>220501001</v>
      </c>
      <c r="H1437" s="7">
        <v>1</v>
      </c>
      <c r="I1437" s="8" t="s">
        <v>1800</v>
      </c>
      <c r="J1437" s="37" t="str">
        <f>+Categorias[[#This Row],[Categoría]]&amp;"-"&amp;Categorias[[#This Row],[Id_categoría]]</f>
        <v>Continentes-220501001</v>
      </c>
      <c r="K1437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37" s="9" t="str">
        <f t="shared" si="174"/>
        <v>220501001continentes</v>
      </c>
      <c r="M1437" s="39" t="str">
        <f t="shared" si="175"/>
        <v>INSERT INTO categoria VALUES (220501001,'Continentes','Continentes-220501001','Continentes-220501001 | Prod: GeoDiv-220501 | Sector: Geografía&amp;MA | Industria: SOCIEDAD - 22',220501);</v>
      </c>
    </row>
    <row r="1438" spans="1:13" ht="30.6" x14ac:dyDescent="0.3">
      <c r="A1438" s="12">
        <f t="shared" si="170"/>
        <v>22</v>
      </c>
      <c r="B1438" s="8" t="str">
        <f>+VLOOKUP(A1438,Industria[],2,0)</f>
        <v>Sociedad</v>
      </c>
      <c r="C1438" s="12">
        <f t="shared" si="171"/>
        <v>2205</v>
      </c>
      <c r="D1438" s="8" t="str">
        <f>+VLOOKUP(C1438,Sector[[Id_sector]:[Codigo]],3,0)</f>
        <v>Geografía y medio ambiente</v>
      </c>
      <c r="E1438" s="12">
        <f t="shared" si="172"/>
        <v>220501</v>
      </c>
      <c r="F1438" s="8" t="str">
        <f>+VLOOKUP(E1438,Productos[[Id_producto]:[Codigo]],3,0)</f>
        <v>División Geográfica</v>
      </c>
      <c r="G1438" s="13">
        <f t="shared" si="173"/>
        <v>220501002</v>
      </c>
      <c r="H1438" s="7">
        <v>2</v>
      </c>
      <c r="I1438" s="8" t="s">
        <v>1801</v>
      </c>
      <c r="J1438" s="37" t="str">
        <f>+Categorias[[#This Row],[Categoría]]&amp;"-"&amp;Categorias[[#This Row],[Id_categoría]]</f>
        <v>Subcontinentes-220501002</v>
      </c>
      <c r="K1438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38" s="9" t="str">
        <f t="shared" si="174"/>
        <v>220501002subcontinentes</v>
      </c>
      <c r="M1438" s="39" t="str">
        <f t="shared" si="175"/>
        <v>INSERT INTO categoria VALUES (220501002,'Subcontinentes','Subcontinentes-220501002','Subcontinentes-220501002 | Prod: GeoDiv-220501 | Sector: Geografía&amp;MA | Industria: SOCIEDAD - 22',220501);</v>
      </c>
    </row>
    <row r="1439" spans="1:13" ht="30.6" x14ac:dyDescent="0.3">
      <c r="A1439" s="12">
        <f t="shared" si="170"/>
        <v>22</v>
      </c>
      <c r="B1439" s="8" t="str">
        <f>+VLOOKUP(A1439,Industria[],2,0)</f>
        <v>Sociedad</v>
      </c>
      <c r="C1439" s="12">
        <f t="shared" si="171"/>
        <v>2205</v>
      </c>
      <c r="D1439" s="8" t="str">
        <f>+VLOOKUP(C1439,Sector[[Id_sector]:[Codigo]],3,0)</f>
        <v>Geografía y medio ambiente</v>
      </c>
      <c r="E1439" s="12">
        <f t="shared" si="172"/>
        <v>220501</v>
      </c>
      <c r="F1439" s="8" t="str">
        <f>+VLOOKUP(E1439,Productos[[Id_producto]:[Codigo]],3,0)</f>
        <v>División Geográfica</v>
      </c>
      <c r="G1439" s="13">
        <f t="shared" si="173"/>
        <v>220501003</v>
      </c>
      <c r="H1439" s="7">
        <v>3</v>
      </c>
      <c r="I1439" s="8" t="s">
        <v>1802</v>
      </c>
      <c r="J1439" s="37" t="str">
        <f>+Categorias[[#This Row],[Categoría]]&amp;"-"&amp;Categorias[[#This Row],[Id_categoría]]</f>
        <v>Países-220501003</v>
      </c>
      <c r="K1439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39" s="9" t="str">
        <f t="shared" si="174"/>
        <v>220501003paises</v>
      </c>
      <c r="M1439" s="39" t="str">
        <f t="shared" si="175"/>
        <v>INSERT INTO categoria VALUES (220501003,'Países','Países-220501003','Países-220501003 | Prod: GeoDiv-220501 | Sector: Geografía&amp;MA | Industria: SOCIEDAD - 22',220501);</v>
      </c>
    </row>
    <row r="1440" spans="1:13" ht="30.6" x14ac:dyDescent="0.3">
      <c r="A1440" s="12">
        <f t="shared" si="170"/>
        <v>22</v>
      </c>
      <c r="B1440" s="8" t="str">
        <f>+VLOOKUP(A1440,Industria[],2,0)</f>
        <v>Sociedad</v>
      </c>
      <c r="C1440" s="12">
        <f t="shared" si="171"/>
        <v>2205</v>
      </c>
      <c r="D1440" s="8" t="str">
        <f>+VLOOKUP(C1440,Sector[[Id_sector]:[Codigo]],3,0)</f>
        <v>Geografía y medio ambiente</v>
      </c>
      <c r="E1440" s="12">
        <f t="shared" si="172"/>
        <v>220502</v>
      </c>
      <c r="F1440" s="8" t="str">
        <f>+VLOOKUP(E1440,Productos[[Id_producto]:[Codigo]],3,0)</f>
        <v>División Administrativa</v>
      </c>
      <c r="G1440" s="13">
        <f t="shared" si="173"/>
        <v>220502001</v>
      </c>
      <c r="H1440" s="7">
        <v>1</v>
      </c>
      <c r="I1440" s="8" t="s">
        <v>1803</v>
      </c>
      <c r="J1440" s="37" t="str">
        <f>+Categorias[[#This Row],[Categoría]]&amp;"-"&amp;Categorias[[#This Row],[Id_categoría]]</f>
        <v>Regiones-220502001</v>
      </c>
      <c r="K1440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40" s="9" t="str">
        <f t="shared" si="174"/>
        <v>220502001regiones</v>
      </c>
      <c r="M1440" s="39" t="str">
        <f t="shared" si="175"/>
        <v>INSERT INTO categoria VALUES (220502001,'Regiones','Regiones-220502001','Regiones-220502001 | Prod: AdminDiv-220502 | Sector: Geografía&amp;MA | Industria: SOCIEDAD - 22',220502);</v>
      </c>
    </row>
    <row r="1441" spans="1:13" ht="30.6" x14ac:dyDescent="0.3">
      <c r="A1441" s="12">
        <f t="shared" ref="A1441:A1472" si="176">+A1440</f>
        <v>22</v>
      </c>
      <c r="B1441" s="8" t="str">
        <f>+VLOOKUP(A1441,Industria[],2,0)</f>
        <v>Sociedad</v>
      </c>
      <c r="C1441" s="12">
        <f t="shared" ref="C1441:C1472" si="177">+C1440</f>
        <v>2205</v>
      </c>
      <c r="D1441" s="8" t="str">
        <f>+VLOOKUP(C1441,Sector[[Id_sector]:[Codigo]],3,0)</f>
        <v>Geografía y medio ambiente</v>
      </c>
      <c r="E1441" s="12">
        <f t="shared" ref="E1441:E1472" si="178">+IF(H1441=1,E1440+1,E1440)</f>
        <v>220502</v>
      </c>
      <c r="F1441" s="8" t="str">
        <f>+VLOOKUP(E1441,Productos[[Id_producto]:[Codigo]],3,0)</f>
        <v>División Administrativa</v>
      </c>
      <c r="G1441" s="13">
        <f t="shared" ref="G1441:G1472" si="179">+E1441*1000+H1441</f>
        <v>220502002</v>
      </c>
      <c r="H1441" s="7">
        <v>2</v>
      </c>
      <c r="I1441" s="8" t="s">
        <v>1804</v>
      </c>
      <c r="J1441" s="37" t="str">
        <f>+Categorias[[#This Row],[Categoría]]&amp;"-"&amp;Categorias[[#This Row],[Id_categoría]]</f>
        <v>Provincias-220502002</v>
      </c>
      <c r="K1441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41" s="9" t="str">
        <f t="shared" ref="L1441:L1472" si="180">+SUBSTITUTE(G1441&amp;LOWER(SUBSTITUTE( SUBSTITUTE( SUBSTITUTE( SUBSTITUTE( SUBSTITUTE( SUBSTITUTE( SUBSTITUTE( SUBSTITUTE( SUBSTITUTE( SUBSTITUTE(I1441, "á", "a"), "é", "e"), "í", "i"), "ó", "o"), "ú", "u"), "Á", "A"), "É", "E"), "Í", "I"), "Ó", "O"), "Ú", "U"))," ","_")</f>
        <v>220502002provincias</v>
      </c>
      <c r="M1441" s="39" t="str">
        <f t="shared" ref="M1441:M1472" si="181">+"INSERT INTO categoria VALUES ("&amp;G1441&amp;",'"&amp;I1441&amp;"','"&amp;J1441&amp;"','"&amp;K1441&amp;"',"&amp;E1441&amp;");"</f>
        <v>INSERT INTO categoria VALUES (220502002,'Provincias','Provincias-220502002','Provincias-220502002 | Prod: AdminDiv-220502 | Sector: Geografía&amp;MA | Industria: SOCIEDAD - 22',220502);</v>
      </c>
    </row>
    <row r="1442" spans="1:13" ht="30.6" x14ac:dyDescent="0.3">
      <c r="A1442" s="12">
        <f t="shared" si="176"/>
        <v>22</v>
      </c>
      <c r="B1442" s="8" t="str">
        <f>+VLOOKUP(A1442,Industria[],2,0)</f>
        <v>Sociedad</v>
      </c>
      <c r="C1442" s="12">
        <f t="shared" si="177"/>
        <v>2205</v>
      </c>
      <c r="D1442" s="8" t="str">
        <f>+VLOOKUP(C1442,Sector[[Id_sector]:[Codigo]],3,0)</f>
        <v>Geografía y medio ambiente</v>
      </c>
      <c r="E1442" s="12">
        <f t="shared" si="178"/>
        <v>220502</v>
      </c>
      <c r="F1442" s="8" t="str">
        <f>+VLOOKUP(E1442,Productos[[Id_producto]:[Codigo]],3,0)</f>
        <v>División Administrativa</v>
      </c>
      <c r="G1442" s="13">
        <f t="shared" si="179"/>
        <v>220502003</v>
      </c>
      <c r="H1442" s="7">
        <v>3</v>
      </c>
      <c r="I1442" s="8" t="s">
        <v>1805</v>
      </c>
      <c r="J1442" s="37" t="str">
        <f>+Categorias[[#This Row],[Categoría]]&amp;"-"&amp;Categorias[[#This Row],[Id_categoría]]</f>
        <v>Comunas-220502003</v>
      </c>
      <c r="K1442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42" s="9" t="str">
        <f t="shared" si="180"/>
        <v>220502003comunas</v>
      </c>
      <c r="M1442" s="39" t="str">
        <f t="shared" si="181"/>
        <v>INSERT INTO categoria VALUES (220502003,'Comunas','Comunas-220502003','Comunas-220502003 | Prod: AdminDiv-220502 | Sector: Geografía&amp;MA | Industria: SOCIEDAD - 22',220502);</v>
      </c>
    </row>
    <row r="1443" spans="1:13" ht="30.6" x14ac:dyDescent="0.3">
      <c r="A1443" s="12">
        <f t="shared" si="176"/>
        <v>22</v>
      </c>
      <c r="B1443" s="8" t="str">
        <f>+VLOOKUP(A1443,Industria[],2,0)</f>
        <v>Sociedad</v>
      </c>
      <c r="C1443" s="12">
        <f t="shared" si="177"/>
        <v>2205</v>
      </c>
      <c r="D1443" s="8" t="str">
        <f>+VLOOKUP(C1443,Sector[[Id_sector]:[Codigo]],3,0)</f>
        <v>Geografía y medio ambiente</v>
      </c>
      <c r="E1443" s="12">
        <f t="shared" si="178"/>
        <v>220502</v>
      </c>
      <c r="F1443" s="8" t="str">
        <f>+VLOOKUP(E1443,Productos[[Id_producto]:[Codigo]],3,0)</f>
        <v>División Administrativa</v>
      </c>
      <c r="G1443" s="13">
        <f t="shared" si="179"/>
        <v>220502004</v>
      </c>
      <c r="H1443" s="7">
        <v>4</v>
      </c>
      <c r="I1443" s="8" t="s">
        <v>1806</v>
      </c>
      <c r="J1443" s="37" t="str">
        <f>+Categorias[[#This Row],[Categoría]]&amp;"-"&amp;Categorias[[#This Row],[Id_categoría]]</f>
        <v>Distritos-220502004</v>
      </c>
      <c r="K1443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43" s="9" t="str">
        <f t="shared" si="180"/>
        <v>220502004distritos</v>
      </c>
      <c r="M1443" s="39" t="str">
        <f t="shared" si="181"/>
        <v>INSERT INTO categoria VALUES (220502004,'Distritos','Distritos-220502004','Distritos-220502004 | Prod: AdminDiv-220502 | Sector: Geografía&amp;MA | Industria: SOCIEDAD - 22',220502);</v>
      </c>
    </row>
    <row r="1444" spans="1:13" ht="30.6" x14ac:dyDescent="0.3">
      <c r="A1444" s="12">
        <f t="shared" si="176"/>
        <v>22</v>
      </c>
      <c r="B1444" s="8" t="str">
        <f>+VLOOKUP(A1444,Industria[],2,0)</f>
        <v>Sociedad</v>
      </c>
      <c r="C1444" s="12">
        <f t="shared" si="177"/>
        <v>2205</v>
      </c>
      <c r="D1444" s="8" t="str">
        <f>+VLOOKUP(C1444,Sector[[Id_sector]:[Codigo]],3,0)</f>
        <v>Geografía y medio ambiente</v>
      </c>
      <c r="E1444" s="12">
        <f t="shared" si="178"/>
        <v>220502</v>
      </c>
      <c r="F1444" s="8" t="str">
        <f>+VLOOKUP(E1444,Productos[[Id_producto]:[Codigo]],3,0)</f>
        <v>División Administrativa</v>
      </c>
      <c r="G1444" s="13">
        <f t="shared" si="179"/>
        <v>220502005</v>
      </c>
      <c r="H1444" s="7">
        <v>5</v>
      </c>
      <c r="I1444" s="8" t="s">
        <v>1807</v>
      </c>
      <c r="J1444" s="37" t="str">
        <f>+Categorias[[#This Row],[Categoría]]&amp;"-"&amp;Categorias[[#This Row],[Id_categoría]]</f>
        <v>Departamentos-220502005</v>
      </c>
      <c r="K1444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44" s="9" t="str">
        <f t="shared" si="180"/>
        <v>220502005departamentos</v>
      </c>
      <c r="M1444" s="39" t="str">
        <f t="shared" si="181"/>
        <v>INSERT INTO categoria VALUES (220502005,'Departamentos','Departamentos-220502005','Departamentos-220502005 | Prod: AdminDiv-220502 | Sector: Geografía&amp;MA | Industria: SOCIEDAD - 22',220502);</v>
      </c>
    </row>
    <row r="1445" spans="1:13" ht="30.6" x14ac:dyDescent="0.3">
      <c r="A1445" s="12">
        <f t="shared" si="176"/>
        <v>22</v>
      </c>
      <c r="B1445" s="8" t="str">
        <f>+VLOOKUP(A1445,Industria[],2,0)</f>
        <v>Sociedad</v>
      </c>
      <c r="C1445" s="12">
        <f t="shared" si="177"/>
        <v>2205</v>
      </c>
      <c r="D1445" s="8" t="str">
        <f>+VLOOKUP(C1445,Sector[[Id_sector]:[Codigo]],3,0)</f>
        <v>Geografía y medio ambiente</v>
      </c>
      <c r="E1445" s="12">
        <f t="shared" si="178"/>
        <v>220502</v>
      </c>
      <c r="F1445" s="8" t="str">
        <f>+VLOOKUP(E1445,Productos[[Id_producto]:[Codigo]],3,0)</f>
        <v>División Administrativa</v>
      </c>
      <c r="G1445" s="13">
        <f t="shared" si="179"/>
        <v>220502006</v>
      </c>
      <c r="H1445" s="7">
        <v>6</v>
      </c>
      <c r="I1445" s="8" t="s">
        <v>1808</v>
      </c>
      <c r="J1445" s="37" t="str">
        <f>+Categorias[[#This Row],[Categoría]]&amp;"-"&amp;Categorias[[#This Row],[Id_categoría]]</f>
        <v>Ciudades-220502006</v>
      </c>
      <c r="K1445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45" s="9" t="str">
        <f t="shared" si="180"/>
        <v>220502006ciudades</v>
      </c>
      <c r="M1445" s="39" t="str">
        <f t="shared" si="181"/>
        <v>INSERT INTO categoria VALUES (220502006,'Ciudades','Ciudades-220502006','Ciudades-220502006 | Prod: AdminDiv-220502 | Sector: Geografía&amp;MA | Industria: SOCIEDAD - 22',220502);</v>
      </c>
    </row>
    <row r="1446" spans="1:13" ht="30.6" x14ac:dyDescent="0.3">
      <c r="A1446" s="12">
        <f t="shared" si="176"/>
        <v>22</v>
      </c>
      <c r="B1446" s="8" t="str">
        <f>+VLOOKUP(A1446,Industria[],2,0)</f>
        <v>Sociedad</v>
      </c>
      <c r="C1446" s="12">
        <f t="shared" si="177"/>
        <v>2205</v>
      </c>
      <c r="D1446" s="8" t="str">
        <f>+VLOOKUP(C1446,Sector[[Id_sector]:[Codigo]],3,0)</f>
        <v>Geografía y medio ambiente</v>
      </c>
      <c r="E1446" s="12">
        <f t="shared" si="178"/>
        <v>220502</v>
      </c>
      <c r="F1446" s="8" t="str">
        <f>+VLOOKUP(E1446,Productos[[Id_producto]:[Codigo]],3,0)</f>
        <v>División Administrativa</v>
      </c>
      <c r="G1446" s="13">
        <f t="shared" si="179"/>
        <v>220502007</v>
      </c>
      <c r="H1446" s="7">
        <v>7</v>
      </c>
      <c r="I1446" s="8" t="s">
        <v>1809</v>
      </c>
      <c r="J1446" s="37" t="str">
        <f>+Categorias[[#This Row],[Categoría]]&amp;"-"&amp;Categorias[[#This Row],[Id_categoría]]</f>
        <v>Municipios-220502007</v>
      </c>
      <c r="K1446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46" s="9" t="str">
        <f t="shared" si="180"/>
        <v>220502007municipios</v>
      </c>
      <c r="M1446" s="39" t="str">
        <f t="shared" si="181"/>
        <v>INSERT INTO categoria VALUES (220502007,'Municipios','Municipios-220502007','Municipios-220502007 | Prod: AdminDiv-220502 | Sector: Geografía&amp;MA | Industria: SOCIEDAD - 22',220502);</v>
      </c>
    </row>
    <row r="1447" spans="1:13" ht="30.6" x14ac:dyDescent="0.3">
      <c r="A1447" s="12">
        <f t="shared" si="176"/>
        <v>22</v>
      </c>
      <c r="B1447" s="8" t="str">
        <f>+VLOOKUP(A1447,Industria[],2,0)</f>
        <v>Sociedad</v>
      </c>
      <c r="C1447" s="12">
        <f t="shared" si="177"/>
        <v>2205</v>
      </c>
      <c r="D1447" s="8" t="str">
        <f>+VLOOKUP(C1447,Sector[[Id_sector]:[Codigo]],3,0)</f>
        <v>Geografía y medio ambiente</v>
      </c>
      <c r="E1447" s="12">
        <f t="shared" si="178"/>
        <v>220502</v>
      </c>
      <c r="F1447" s="8" t="str">
        <f>+VLOOKUP(E1447,Productos[[Id_producto]:[Codigo]],3,0)</f>
        <v>División Administrativa</v>
      </c>
      <c r="G1447" s="13">
        <f t="shared" si="179"/>
        <v>220502008</v>
      </c>
      <c r="H1447" s="7">
        <v>8</v>
      </c>
      <c r="I1447" s="8" t="s">
        <v>1810</v>
      </c>
      <c r="J1447" s="37" t="str">
        <f>+Categorias[[#This Row],[Categoría]]&amp;"-"&amp;Categorias[[#This Row],[Id_categoría]]</f>
        <v>Aldeas-220502008</v>
      </c>
      <c r="K1447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47" s="9" t="str">
        <f t="shared" si="180"/>
        <v>220502008aldeas</v>
      </c>
      <c r="M1447" s="39" t="str">
        <f t="shared" si="181"/>
        <v>INSERT INTO categoria VALUES (220502008,'Aldeas','Aldeas-220502008','Aldeas-220502008 | Prod: AdminDiv-220502 | Sector: Geografía&amp;MA | Industria: SOCIEDAD - 22',220502);</v>
      </c>
    </row>
    <row r="1448" spans="1:13" ht="30.6" x14ac:dyDescent="0.3">
      <c r="A1448" s="12">
        <f t="shared" si="176"/>
        <v>22</v>
      </c>
      <c r="B1448" s="8" t="str">
        <f>+VLOOKUP(A1448,Industria[],2,0)</f>
        <v>Sociedad</v>
      </c>
      <c r="C1448" s="12">
        <f t="shared" si="177"/>
        <v>2205</v>
      </c>
      <c r="D1448" s="8" t="str">
        <f>+VLOOKUP(C1448,Sector[[Id_sector]:[Codigo]],3,0)</f>
        <v>Geografía y medio ambiente</v>
      </c>
      <c r="E1448" s="12">
        <f t="shared" si="178"/>
        <v>220502</v>
      </c>
      <c r="F1448" s="8" t="str">
        <f>+VLOOKUP(E1448,Productos[[Id_producto]:[Codigo]],3,0)</f>
        <v>División Administrativa</v>
      </c>
      <c r="G1448" s="13">
        <f t="shared" si="179"/>
        <v>220502009</v>
      </c>
      <c r="H1448" s="7">
        <v>9</v>
      </c>
      <c r="I1448" s="8" t="s">
        <v>1811</v>
      </c>
      <c r="J1448" s="37" t="str">
        <f>+Categorias[[#This Row],[Categoría]]&amp;"-"&amp;Categorias[[#This Row],[Id_categoría]]</f>
        <v>Alcaldías-220502009</v>
      </c>
      <c r="K1448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48" s="9" t="str">
        <f t="shared" si="180"/>
        <v>220502009alcaldias</v>
      </c>
      <c r="M1448" s="39" t="str">
        <f t="shared" si="181"/>
        <v>INSERT INTO categoria VALUES (220502009,'Alcaldías','Alcaldías-220502009','Alcaldías-220502009 | Prod: AdminDiv-220502 | Sector: Geografía&amp;MA | Industria: SOCIEDAD - 22',220502);</v>
      </c>
    </row>
    <row r="1449" spans="1:13" ht="30.6" x14ac:dyDescent="0.3">
      <c r="A1449" s="12">
        <f t="shared" si="176"/>
        <v>22</v>
      </c>
      <c r="B1449" s="8" t="str">
        <f>+VLOOKUP(A1449,Industria[],2,0)</f>
        <v>Sociedad</v>
      </c>
      <c r="C1449" s="12">
        <f t="shared" si="177"/>
        <v>2205</v>
      </c>
      <c r="D1449" s="8" t="str">
        <f>+VLOOKUP(C1449,Sector[[Id_sector]:[Codigo]],3,0)</f>
        <v>Geografía y medio ambiente</v>
      </c>
      <c r="E1449" s="12">
        <f t="shared" si="178"/>
        <v>220502</v>
      </c>
      <c r="F1449" s="8" t="str">
        <f>+VLOOKUP(E1449,Productos[[Id_producto]:[Codigo]],3,0)</f>
        <v>División Administrativa</v>
      </c>
      <c r="G1449" s="13">
        <f t="shared" si="179"/>
        <v>220502010</v>
      </c>
      <c r="H1449" s="7">
        <v>10</v>
      </c>
      <c r="I1449" s="8" t="s">
        <v>1812</v>
      </c>
      <c r="J1449" s="37" t="str">
        <f>+Categorias[[#This Row],[Categoría]]&amp;"-"&amp;Categorias[[#This Row],[Id_categoría]]</f>
        <v>Almiradíos-220502010</v>
      </c>
      <c r="K1449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49" s="9" t="str">
        <f t="shared" si="180"/>
        <v>220502010almiradios</v>
      </c>
      <c r="M1449" s="39" t="str">
        <f t="shared" si="181"/>
        <v>INSERT INTO categoria VALUES (220502010,'Almiradíos','Almiradíos-220502010','Almiradíos-220502010 | Prod: AdminDiv-220502 | Sector: Geografía&amp;MA | Industria: SOCIEDAD - 22',220502);</v>
      </c>
    </row>
    <row r="1450" spans="1:13" ht="30.6" x14ac:dyDescent="0.3">
      <c r="A1450" s="12">
        <f t="shared" si="176"/>
        <v>22</v>
      </c>
      <c r="B1450" s="8" t="str">
        <f>+VLOOKUP(A1450,Industria[],2,0)</f>
        <v>Sociedad</v>
      </c>
      <c r="C1450" s="12">
        <f t="shared" si="177"/>
        <v>2205</v>
      </c>
      <c r="D1450" s="8" t="str">
        <f>+VLOOKUP(C1450,Sector[[Id_sector]:[Codigo]],3,0)</f>
        <v>Geografía y medio ambiente</v>
      </c>
      <c r="E1450" s="12">
        <f t="shared" si="178"/>
        <v>220502</v>
      </c>
      <c r="F1450" s="8" t="str">
        <f>+VLOOKUP(E1450,Productos[[Id_producto]:[Codigo]],3,0)</f>
        <v>División Administrativa</v>
      </c>
      <c r="G1450" s="13">
        <f t="shared" si="179"/>
        <v>220502011</v>
      </c>
      <c r="H1450" s="7">
        <v>11</v>
      </c>
      <c r="I1450" s="8" t="s">
        <v>1813</v>
      </c>
      <c r="J1450" s="37" t="str">
        <f>+Categorias[[#This Row],[Categoría]]&amp;"-"&amp;Categorias[[#This Row],[Id_categoría]]</f>
        <v>Asentamientos-220502011</v>
      </c>
      <c r="K1450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50" s="9" t="str">
        <f t="shared" si="180"/>
        <v>220502011asentamientos</v>
      </c>
      <c r="M1450" s="39" t="str">
        <f t="shared" si="181"/>
        <v>INSERT INTO categoria VALUES (220502011,'Asentamientos','Asentamientos-220502011','Asentamientos-220502011 | Prod: AdminDiv-220502 | Sector: Geografía&amp;MA | Industria: SOCIEDAD - 22',220502);</v>
      </c>
    </row>
    <row r="1451" spans="1:13" ht="30.6" x14ac:dyDescent="0.3">
      <c r="A1451" s="12">
        <f t="shared" si="176"/>
        <v>22</v>
      </c>
      <c r="B1451" s="8" t="str">
        <f>+VLOOKUP(A1451,Industria[],2,0)</f>
        <v>Sociedad</v>
      </c>
      <c r="C1451" s="12">
        <f t="shared" si="177"/>
        <v>2205</v>
      </c>
      <c r="D1451" s="8" t="str">
        <f>+VLOOKUP(C1451,Sector[[Id_sector]:[Codigo]],3,0)</f>
        <v>Geografía y medio ambiente</v>
      </c>
      <c r="E1451" s="12">
        <f t="shared" si="178"/>
        <v>220502</v>
      </c>
      <c r="F1451" s="8" t="str">
        <f>+VLOOKUP(E1451,Productos[[Id_producto]:[Codigo]],3,0)</f>
        <v>División Administrativa</v>
      </c>
      <c r="G1451" s="13">
        <f t="shared" si="179"/>
        <v>220502012</v>
      </c>
      <c r="H1451" s="7">
        <v>12</v>
      </c>
      <c r="I1451" s="8" t="s">
        <v>1814</v>
      </c>
      <c r="J1451" s="37" t="str">
        <f>+Categorias[[#This Row],[Categoría]]&amp;"-"&amp;Categorias[[#This Row],[Id_categoría]]</f>
        <v>Barrios-220502012</v>
      </c>
      <c r="K1451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51" s="9" t="str">
        <f t="shared" si="180"/>
        <v>220502012barrios</v>
      </c>
      <c r="M1451" s="39" t="str">
        <f t="shared" si="181"/>
        <v>INSERT INTO categoria VALUES (220502012,'Barrios','Barrios-220502012','Barrios-220502012 | Prod: AdminDiv-220502 | Sector: Geografía&amp;MA | Industria: SOCIEDAD - 22',220502);</v>
      </c>
    </row>
    <row r="1452" spans="1:13" ht="30.6" x14ac:dyDescent="0.3">
      <c r="A1452" s="12">
        <f t="shared" si="176"/>
        <v>22</v>
      </c>
      <c r="B1452" s="8" t="str">
        <f>+VLOOKUP(A1452,Industria[],2,0)</f>
        <v>Sociedad</v>
      </c>
      <c r="C1452" s="12">
        <f t="shared" si="177"/>
        <v>2205</v>
      </c>
      <c r="D1452" s="8" t="str">
        <f>+VLOOKUP(C1452,Sector[[Id_sector]:[Codigo]],3,0)</f>
        <v>Geografía y medio ambiente</v>
      </c>
      <c r="E1452" s="12">
        <f t="shared" si="178"/>
        <v>220502</v>
      </c>
      <c r="F1452" s="8" t="str">
        <f>+VLOOKUP(E1452,Productos[[Id_producto]:[Codigo]],3,0)</f>
        <v>División Administrativa</v>
      </c>
      <c r="G1452" s="13">
        <f t="shared" si="179"/>
        <v>220502013</v>
      </c>
      <c r="H1452" s="7">
        <v>13</v>
      </c>
      <c r="I1452" s="8" t="s">
        <v>1815</v>
      </c>
      <c r="J1452" s="37" t="str">
        <f>+Categorias[[#This Row],[Categoría]]&amp;"-"&amp;Categorias[[#This Row],[Id_categoría]]</f>
        <v>Burgos-220502013</v>
      </c>
      <c r="K1452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52" s="9" t="str">
        <f t="shared" si="180"/>
        <v>220502013burgos</v>
      </c>
      <c r="M1452" s="39" t="str">
        <f t="shared" si="181"/>
        <v>INSERT INTO categoria VALUES (220502013,'Burgos','Burgos-220502013','Burgos-220502013 | Prod: AdminDiv-220502 | Sector: Geografía&amp;MA | Industria: SOCIEDAD - 22',220502);</v>
      </c>
    </row>
    <row r="1453" spans="1:13" ht="30.6" x14ac:dyDescent="0.3">
      <c r="A1453" s="12">
        <f t="shared" si="176"/>
        <v>22</v>
      </c>
      <c r="B1453" s="8" t="str">
        <f>+VLOOKUP(A1453,Industria[],2,0)</f>
        <v>Sociedad</v>
      </c>
      <c r="C1453" s="12">
        <f t="shared" si="177"/>
        <v>2205</v>
      </c>
      <c r="D1453" s="8" t="str">
        <f>+VLOOKUP(C1453,Sector[[Id_sector]:[Codigo]],3,0)</f>
        <v>Geografía y medio ambiente</v>
      </c>
      <c r="E1453" s="12">
        <f t="shared" si="178"/>
        <v>220502</v>
      </c>
      <c r="F1453" s="8" t="str">
        <f>+VLOOKUP(E1453,Productos[[Id_producto]:[Codigo]],3,0)</f>
        <v>División Administrativa</v>
      </c>
      <c r="G1453" s="13">
        <f t="shared" si="179"/>
        <v>220502014</v>
      </c>
      <c r="H1453" s="7">
        <v>14</v>
      </c>
      <c r="I1453" s="8" t="s">
        <v>1816</v>
      </c>
      <c r="J1453" s="37" t="str">
        <f>+Categorias[[#This Row],[Categoría]]&amp;"-"&amp;Categorias[[#This Row],[Id_categoría]]</f>
        <v>Cabeceras Cantonales-220502014</v>
      </c>
      <c r="K1453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53" s="9" t="str">
        <f t="shared" si="180"/>
        <v>220502014cabeceras_cantonales</v>
      </c>
      <c r="M1453" s="39" t="str">
        <f t="shared" si="181"/>
        <v>INSERT INTO categoria VALUES (220502014,'Cabeceras Cantonales','Cabeceras Cantonales-220502014','Cabeceras Cantonales-220502014 | Prod: AdminDiv-220502 | Sector: Geografía&amp;MA | Industria: SOCIEDAD - 22',220502);</v>
      </c>
    </row>
    <row r="1454" spans="1:13" ht="40.799999999999997" x14ac:dyDescent="0.3">
      <c r="A1454" s="12">
        <f t="shared" si="176"/>
        <v>22</v>
      </c>
      <c r="B1454" s="8" t="str">
        <f>+VLOOKUP(A1454,Industria[],2,0)</f>
        <v>Sociedad</v>
      </c>
      <c r="C1454" s="12">
        <f t="shared" si="177"/>
        <v>2205</v>
      </c>
      <c r="D1454" s="8" t="str">
        <f>+VLOOKUP(C1454,Sector[[Id_sector]:[Codigo]],3,0)</f>
        <v>Geografía y medio ambiente</v>
      </c>
      <c r="E1454" s="12">
        <f t="shared" si="178"/>
        <v>220502</v>
      </c>
      <c r="F1454" s="8" t="str">
        <f>+VLOOKUP(E1454,Productos[[Id_producto]:[Codigo]],3,0)</f>
        <v>División Administrativa</v>
      </c>
      <c r="G1454" s="13">
        <f t="shared" si="179"/>
        <v>220502015</v>
      </c>
      <c r="H1454" s="7">
        <v>15</v>
      </c>
      <c r="I1454" s="8" t="s">
        <v>1817</v>
      </c>
      <c r="J1454" s="37" t="str">
        <f>+Categorias[[#This Row],[Categoría]]&amp;"-"&amp;Categorias[[#This Row],[Id_categoría]]</f>
        <v>Cabeceras Departamentales-220502015</v>
      </c>
      <c r="K1454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54" s="9" t="str">
        <f t="shared" si="180"/>
        <v>220502015cabeceras_departamentales</v>
      </c>
      <c r="M1454" s="39" t="str">
        <f t="shared" si="181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55" spans="1:13" ht="40.799999999999997" x14ac:dyDescent="0.3">
      <c r="A1455" s="12">
        <f t="shared" si="176"/>
        <v>22</v>
      </c>
      <c r="B1455" s="8" t="str">
        <f>+VLOOKUP(A1455,Industria[],2,0)</f>
        <v>Sociedad</v>
      </c>
      <c r="C1455" s="12">
        <f t="shared" si="177"/>
        <v>2205</v>
      </c>
      <c r="D1455" s="8" t="str">
        <f>+VLOOKUP(C1455,Sector[[Id_sector]:[Codigo]],3,0)</f>
        <v>Geografía y medio ambiente</v>
      </c>
      <c r="E1455" s="12">
        <f t="shared" si="178"/>
        <v>220502</v>
      </c>
      <c r="F1455" s="8" t="str">
        <f>+VLOOKUP(E1455,Productos[[Id_producto]:[Codigo]],3,0)</f>
        <v>División Administrativa</v>
      </c>
      <c r="G1455" s="13">
        <f t="shared" si="179"/>
        <v>220502016</v>
      </c>
      <c r="H1455" s="7">
        <v>16</v>
      </c>
      <c r="I1455" s="8" t="s">
        <v>1818</v>
      </c>
      <c r="J1455" s="37" t="str">
        <f>+Categorias[[#This Row],[Categoría]]&amp;"-"&amp;Categorias[[#This Row],[Id_categoría]]</f>
        <v>Cabeceras Municipales-220502016</v>
      </c>
      <c r="K1455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55" s="9" t="str">
        <f t="shared" si="180"/>
        <v>220502016cabeceras_municipales</v>
      </c>
      <c r="M1455" s="39" t="str">
        <f t="shared" si="181"/>
        <v>INSERT INTO categoria VALUES (220502016,'Cabeceras Municipales','Cabeceras Municipales-220502016','Cabeceras Municipales-220502016 | Prod: AdminDiv-220502 | Sector: Geografía&amp;MA | Industria: SOCIEDAD - 22',220502);</v>
      </c>
    </row>
    <row r="1456" spans="1:13" ht="30.6" x14ac:dyDescent="0.3">
      <c r="A1456" s="12">
        <f t="shared" si="176"/>
        <v>22</v>
      </c>
      <c r="B1456" s="8" t="str">
        <f>+VLOOKUP(A1456,Industria[],2,0)</f>
        <v>Sociedad</v>
      </c>
      <c r="C1456" s="12">
        <f t="shared" si="177"/>
        <v>2205</v>
      </c>
      <c r="D1456" s="8" t="str">
        <f>+VLOOKUP(C1456,Sector[[Id_sector]:[Codigo]],3,0)</f>
        <v>Geografía y medio ambiente</v>
      </c>
      <c r="E1456" s="12">
        <f t="shared" si="178"/>
        <v>220502</v>
      </c>
      <c r="F1456" s="8" t="str">
        <f>+VLOOKUP(E1456,Productos[[Id_producto]:[Codigo]],3,0)</f>
        <v>División Administrativa</v>
      </c>
      <c r="G1456" s="13">
        <f t="shared" si="179"/>
        <v>220502017</v>
      </c>
      <c r="H1456" s="7">
        <v>17</v>
      </c>
      <c r="I1456" s="8" t="s">
        <v>1819</v>
      </c>
      <c r="J1456" s="37" t="str">
        <f>+Categorias[[#This Row],[Categoría]]&amp;"-"&amp;Categorias[[#This Row],[Id_categoría]]</f>
        <v>Cabildos Insulares-220502017</v>
      </c>
      <c r="K1456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56" s="9" t="str">
        <f t="shared" si="180"/>
        <v>220502017cabildos_insulares</v>
      </c>
      <c r="M1456" s="39" t="str">
        <f t="shared" si="181"/>
        <v>INSERT INTO categoria VALUES (220502017,'Cabildos Insulares','Cabildos Insulares-220502017','Cabildos Insulares-220502017 | Prod: AdminDiv-220502 | Sector: Geografía&amp;MA | Industria: SOCIEDAD - 22',220502);</v>
      </c>
    </row>
    <row r="1457" spans="1:13" ht="30.6" x14ac:dyDescent="0.3">
      <c r="A1457" s="12">
        <f t="shared" si="176"/>
        <v>22</v>
      </c>
      <c r="B1457" s="8" t="str">
        <f>+VLOOKUP(A1457,Industria[],2,0)</f>
        <v>Sociedad</v>
      </c>
      <c r="C1457" s="12">
        <f t="shared" si="177"/>
        <v>2205</v>
      </c>
      <c r="D1457" s="8" t="str">
        <f>+VLOOKUP(C1457,Sector[[Id_sector]:[Codigo]],3,0)</f>
        <v>Geografía y medio ambiente</v>
      </c>
      <c r="E1457" s="12">
        <f t="shared" si="178"/>
        <v>220502</v>
      </c>
      <c r="F1457" s="8" t="str">
        <f>+VLOOKUP(E1457,Productos[[Id_producto]:[Codigo]],3,0)</f>
        <v>División Administrativa</v>
      </c>
      <c r="G1457" s="13">
        <f t="shared" si="179"/>
        <v>220502018</v>
      </c>
      <c r="H1457" s="7">
        <v>18</v>
      </c>
      <c r="I1457" s="8" t="s">
        <v>1820</v>
      </c>
      <c r="J1457" s="37" t="str">
        <f>+Categorias[[#This Row],[Categoría]]&amp;"-"&amp;Categorias[[#This Row],[Id_categoría]]</f>
        <v>Cantones-220502018</v>
      </c>
      <c r="K1457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57" s="9" t="str">
        <f t="shared" si="180"/>
        <v>220502018cantones</v>
      </c>
      <c r="M1457" s="39" t="str">
        <f t="shared" si="181"/>
        <v>INSERT INTO categoria VALUES (220502018,'Cantones','Cantones-220502018','Cantones-220502018 | Prod: AdminDiv-220502 | Sector: Geografía&amp;MA | Industria: SOCIEDAD - 22',220502);</v>
      </c>
    </row>
    <row r="1458" spans="1:13" ht="30.6" x14ac:dyDescent="0.3">
      <c r="A1458" s="12">
        <f t="shared" si="176"/>
        <v>22</v>
      </c>
      <c r="B1458" s="8" t="str">
        <f>+VLOOKUP(A1458,Industria[],2,0)</f>
        <v>Sociedad</v>
      </c>
      <c r="C1458" s="12">
        <f t="shared" si="177"/>
        <v>2205</v>
      </c>
      <c r="D1458" s="8" t="str">
        <f>+VLOOKUP(C1458,Sector[[Id_sector]:[Codigo]],3,0)</f>
        <v>Geografía y medio ambiente</v>
      </c>
      <c r="E1458" s="12">
        <f t="shared" si="178"/>
        <v>220502</v>
      </c>
      <c r="F1458" s="8" t="str">
        <f>+VLOOKUP(E1458,Productos[[Id_producto]:[Codigo]],3,0)</f>
        <v>División Administrativa</v>
      </c>
      <c r="G1458" s="13">
        <f t="shared" si="179"/>
        <v>220502019</v>
      </c>
      <c r="H1458" s="7">
        <v>19</v>
      </c>
      <c r="I1458" s="8" t="s">
        <v>1821</v>
      </c>
      <c r="J1458" s="37" t="str">
        <f>+Categorias[[#This Row],[Categoría]]&amp;"-"&amp;Categorias[[#This Row],[Id_categoría]]</f>
        <v>Ciudades Autónomas-220502019</v>
      </c>
      <c r="K1458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58" s="9" t="str">
        <f t="shared" si="180"/>
        <v>220502019ciudades_autonomas</v>
      </c>
      <c r="M1458" s="39" t="str">
        <f t="shared" si="181"/>
        <v>INSERT INTO categoria VALUES (220502019,'Ciudades Autónomas','Ciudades Autónomas-220502019','Ciudades Autónomas-220502019 | Prod: AdminDiv-220502 | Sector: Geografía&amp;MA | Industria: SOCIEDAD - 22',220502);</v>
      </c>
    </row>
    <row r="1459" spans="1:13" ht="30.6" x14ac:dyDescent="0.3">
      <c r="A1459" s="12">
        <f t="shared" si="176"/>
        <v>22</v>
      </c>
      <c r="B1459" s="8" t="str">
        <f>+VLOOKUP(A1459,Industria[],2,0)</f>
        <v>Sociedad</v>
      </c>
      <c r="C1459" s="12">
        <f t="shared" si="177"/>
        <v>2205</v>
      </c>
      <c r="D1459" s="8" t="str">
        <f>+VLOOKUP(C1459,Sector[[Id_sector]:[Codigo]],3,0)</f>
        <v>Geografía y medio ambiente</v>
      </c>
      <c r="E1459" s="12">
        <f t="shared" si="178"/>
        <v>220502</v>
      </c>
      <c r="F1459" s="8" t="str">
        <f>+VLOOKUP(E1459,Productos[[Id_producto]:[Codigo]],3,0)</f>
        <v>División Administrativa</v>
      </c>
      <c r="G1459" s="13">
        <f t="shared" si="179"/>
        <v>220502020</v>
      </c>
      <c r="H1459" s="7">
        <v>20</v>
      </c>
      <c r="I1459" s="8" t="s">
        <v>1822</v>
      </c>
      <c r="J1459" s="37" t="str">
        <f>+Categorias[[#This Row],[Categoría]]&amp;"-"&amp;Categorias[[#This Row],[Id_categoría]]</f>
        <v>Ciudades Charter-220502020</v>
      </c>
      <c r="K1459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59" s="9" t="str">
        <f t="shared" si="180"/>
        <v>220502020ciudades_charter</v>
      </c>
      <c r="M1459" s="39" t="str">
        <f t="shared" si="181"/>
        <v>INSERT INTO categoria VALUES (220502020,'Ciudades Charter','Ciudades Charter-220502020','Ciudades Charter-220502020 | Prod: AdminDiv-220502 | Sector: Geografía&amp;MA | Industria: SOCIEDAD - 22',220502);</v>
      </c>
    </row>
    <row r="1460" spans="1:13" ht="40.799999999999997" x14ac:dyDescent="0.3">
      <c r="A1460" s="12">
        <f t="shared" si="176"/>
        <v>22</v>
      </c>
      <c r="B1460" s="8" t="str">
        <f>+VLOOKUP(A1460,Industria[],2,0)</f>
        <v>Sociedad</v>
      </c>
      <c r="C1460" s="12">
        <f t="shared" si="177"/>
        <v>2205</v>
      </c>
      <c r="D1460" s="8" t="str">
        <f>+VLOOKUP(C1460,Sector[[Id_sector]:[Codigo]],3,0)</f>
        <v>Geografía y medio ambiente</v>
      </c>
      <c r="E1460" s="12">
        <f t="shared" si="178"/>
        <v>220502</v>
      </c>
      <c r="F1460" s="8" t="str">
        <f>+VLOOKUP(E1460,Productos[[Id_producto]:[Codigo]],3,0)</f>
        <v>División Administrativa</v>
      </c>
      <c r="G1460" s="13">
        <f t="shared" si="179"/>
        <v>220502021</v>
      </c>
      <c r="H1460" s="7">
        <v>21</v>
      </c>
      <c r="I1460" s="8" t="s">
        <v>1823</v>
      </c>
      <c r="J1460" s="37" t="str">
        <f>+Categorias[[#This Row],[Categoría]]&amp;"-"&amp;Categorias[[#This Row],[Id_categoría]]</f>
        <v>Ciudades Independientes-220502021</v>
      </c>
      <c r="K1460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60" s="9" t="str">
        <f t="shared" si="180"/>
        <v>220502021ciudades_independientes</v>
      </c>
      <c r="M1460" s="39" t="str">
        <f t="shared" si="181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61" spans="1:13" ht="30.6" x14ac:dyDescent="0.3">
      <c r="A1461" s="12">
        <f t="shared" si="176"/>
        <v>22</v>
      </c>
      <c r="B1461" s="8" t="str">
        <f>+VLOOKUP(A1461,Industria[],2,0)</f>
        <v>Sociedad</v>
      </c>
      <c r="C1461" s="12">
        <f t="shared" si="177"/>
        <v>2205</v>
      </c>
      <c r="D1461" s="8" t="str">
        <f>+VLOOKUP(C1461,Sector[[Id_sector]:[Codigo]],3,0)</f>
        <v>Geografía y medio ambiente</v>
      </c>
      <c r="E1461" s="12">
        <f t="shared" si="178"/>
        <v>220502</v>
      </c>
      <c r="F1461" s="8" t="str">
        <f>+VLOOKUP(E1461,Productos[[Id_producto]:[Codigo]],3,0)</f>
        <v>División Administrativa</v>
      </c>
      <c r="G1461" s="13">
        <f t="shared" si="179"/>
        <v>220502022</v>
      </c>
      <c r="H1461" s="7">
        <v>22</v>
      </c>
      <c r="I1461" s="8" t="s">
        <v>1824</v>
      </c>
      <c r="J1461" s="37" t="str">
        <f>+Categorias[[#This Row],[Categoría]]&amp;"-"&amp;Categorias[[#This Row],[Id_categoría]]</f>
        <v>Comarcas-220502022</v>
      </c>
      <c r="K1461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61" s="9" t="str">
        <f t="shared" si="180"/>
        <v>220502022comarcas</v>
      </c>
      <c r="M1461" s="39" t="str">
        <f t="shared" si="181"/>
        <v>INSERT INTO categoria VALUES (220502022,'Comarcas','Comarcas-220502022','Comarcas-220502022 | Prod: AdminDiv-220502 | Sector: Geografía&amp;MA | Industria: SOCIEDAD - 22',220502);</v>
      </c>
    </row>
    <row r="1462" spans="1:13" ht="30.6" x14ac:dyDescent="0.3">
      <c r="A1462" s="12">
        <f t="shared" si="176"/>
        <v>22</v>
      </c>
      <c r="B1462" s="8" t="str">
        <f>+VLOOKUP(A1462,Industria[],2,0)</f>
        <v>Sociedad</v>
      </c>
      <c r="C1462" s="12">
        <f t="shared" si="177"/>
        <v>2205</v>
      </c>
      <c r="D1462" s="8" t="str">
        <f>+VLOOKUP(C1462,Sector[[Id_sector]:[Codigo]],3,0)</f>
        <v>Geografía y medio ambiente</v>
      </c>
      <c r="E1462" s="12">
        <f t="shared" si="178"/>
        <v>220502</v>
      </c>
      <c r="F1462" s="8" t="str">
        <f>+VLOOKUP(E1462,Productos[[Id_producto]:[Codigo]],3,0)</f>
        <v>División Administrativa</v>
      </c>
      <c r="G1462" s="13">
        <f t="shared" si="179"/>
        <v>220502023</v>
      </c>
      <c r="H1462" s="7">
        <v>23</v>
      </c>
      <c r="I1462" s="8" t="s">
        <v>1825</v>
      </c>
      <c r="J1462" s="37" t="str">
        <f>+Categorias[[#This Row],[Categoría]]&amp;"-"&amp;Categorias[[#This Row],[Id_categoría]]</f>
        <v>Comunidades-220502023</v>
      </c>
      <c r="K1462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62" s="9" t="str">
        <f t="shared" si="180"/>
        <v>220502023comunidades</v>
      </c>
      <c r="M1462" s="39" t="str">
        <f t="shared" si="181"/>
        <v>INSERT INTO categoria VALUES (220502023,'Comunidades','Comunidades-220502023','Comunidades-220502023 | Prod: AdminDiv-220502 | Sector: Geografía&amp;MA | Industria: SOCIEDAD - 22',220502);</v>
      </c>
    </row>
    <row r="1463" spans="1:13" ht="40.799999999999997" x14ac:dyDescent="0.3">
      <c r="A1463" s="12">
        <f t="shared" si="176"/>
        <v>22</v>
      </c>
      <c r="B1463" s="8" t="str">
        <f>+VLOOKUP(A1463,Industria[],2,0)</f>
        <v>Sociedad</v>
      </c>
      <c r="C1463" s="12">
        <f t="shared" si="177"/>
        <v>2205</v>
      </c>
      <c r="D1463" s="8" t="str">
        <f>+VLOOKUP(C1463,Sector[[Id_sector]:[Codigo]],3,0)</f>
        <v>Geografía y medio ambiente</v>
      </c>
      <c r="E1463" s="12">
        <f t="shared" si="178"/>
        <v>220502</v>
      </c>
      <c r="F1463" s="8" t="str">
        <f>+VLOOKUP(E1463,Productos[[Id_producto]:[Codigo]],3,0)</f>
        <v>División Administrativa</v>
      </c>
      <c r="G1463" s="13">
        <f t="shared" si="179"/>
        <v>220502024</v>
      </c>
      <c r="H1463" s="7">
        <v>24</v>
      </c>
      <c r="I1463" s="8" t="s">
        <v>1826</v>
      </c>
      <c r="J1463" s="37" t="str">
        <f>+Categorias[[#This Row],[Categoría]]&amp;"-"&amp;Categorias[[#This Row],[Id_categoría]]</f>
        <v>Comunidades Autónomas-220502024</v>
      </c>
      <c r="K1463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63" s="9" t="str">
        <f t="shared" si="180"/>
        <v>220502024comunidades_autonomas</v>
      </c>
      <c r="M1463" s="39" t="str">
        <f t="shared" si="181"/>
        <v>INSERT INTO categoria VALUES (220502024,'Comunidades Autónomas','Comunidades Autónomas-220502024','Comunidades Autónomas-220502024 | Prod: AdminDiv-220502 | Sector: Geografía&amp;MA | Industria: SOCIEDAD - 22',220502);</v>
      </c>
    </row>
    <row r="1464" spans="1:13" ht="30.6" x14ac:dyDescent="0.3">
      <c r="A1464" s="12">
        <f t="shared" si="176"/>
        <v>22</v>
      </c>
      <c r="B1464" s="8" t="str">
        <f>+VLOOKUP(A1464,Industria[],2,0)</f>
        <v>Sociedad</v>
      </c>
      <c r="C1464" s="12">
        <f t="shared" si="177"/>
        <v>2205</v>
      </c>
      <c r="D1464" s="8" t="str">
        <f>+VLOOKUP(C1464,Sector[[Id_sector]:[Codigo]],3,0)</f>
        <v>Geografía y medio ambiente</v>
      </c>
      <c r="E1464" s="12">
        <f t="shared" si="178"/>
        <v>220502</v>
      </c>
      <c r="F1464" s="8" t="str">
        <f>+VLOOKUP(E1464,Productos[[Id_producto]:[Codigo]],3,0)</f>
        <v>División Administrativa</v>
      </c>
      <c r="G1464" s="13">
        <f t="shared" si="179"/>
        <v>220502025</v>
      </c>
      <c r="H1464" s="7">
        <v>25</v>
      </c>
      <c r="I1464" s="8" t="s">
        <v>1827</v>
      </c>
      <c r="J1464" s="37" t="str">
        <f>+Categorias[[#This Row],[Categoría]]&amp;"-"&amp;Categorias[[#This Row],[Id_categoría]]</f>
        <v>Comprensorios-220502025</v>
      </c>
      <c r="K1464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64" s="9" t="str">
        <f t="shared" si="180"/>
        <v>220502025comprensorios</v>
      </c>
      <c r="M1464" s="39" t="str">
        <f t="shared" si="181"/>
        <v>INSERT INTO categoria VALUES (220502025,'Comprensorios','Comprensorios-220502025','Comprensorios-220502025 | Prod: AdminDiv-220502 | Sector: Geografía&amp;MA | Industria: SOCIEDAD - 22',220502);</v>
      </c>
    </row>
    <row r="1465" spans="1:13" ht="30.6" x14ac:dyDescent="0.3">
      <c r="A1465" s="12">
        <f t="shared" si="176"/>
        <v>22</v>
      </c>
      <c r="B1465" s="8" t="str">
        <f>+VLOOKUP(A1465,Industria[],2,0)</f>
        <v>Sociedad</v>
      </c>
      <c r="C1465" s="12">
        <f t="shared" si="177"/>
        <v>2205</v>
      </c>
      <c r="D1465" s="8" t="str">
        <f>+VLOOKUP(C1465,Sector[[Id_sector]:[Codigo]],3,0)</f>
        <v>Geografía y medio ambiente</v>
      </c>
      <c r="E1465" s="12">
        <f t="shared" si="178"/>
        <v>220502</v>
      </c>
      <c r="F1465" s="8" t="str">
        <f>+VLOOKUP(E1465,Productos[[Id_producto]:[Codigo]],3,0)</f>
        <v>División Administrativa</v>
      </c>
      <c r="G1465" s="13">
        <f t="shared" si="179"/>
        <v>220502026</v>
      </c>
      <c r="H1465" s="7">
        <v>26</v>
      </c>
      <c r="I1465" s="8" t="s">
        <v>1828</v>
      </c>
      <c r="J1465" s="37" t="str">
        <f>+Categorias[[#This Row],[Categoría]]&amp;"-"&amp;Categorias[[#This Row],[Id_categoría]]</f>
        <v>Condados-220502026</v>
      </c>
      <c r="K1465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65" s="9" t="str">
        <f t="shared" si="180"/>
        <v>220502026condados</v>
      </c>
      <c r="M1465" s="39" t="str">
        <f t="shared" si="181"/>
        <v>INSERT INTO categoria VALUES (220502026,'Condados','Condados-220502026','Condados-220502026 | Prod: AdminDiv-220502 | Sector: Geografía&amp;MA | Industria: SOCIEDAD - 22',220502);</v>
      </c>
    </row>
    <row r="1466" spans="1:13" ht="40.799999999999997" x14ac:dyDescent="0.3">
      <c r="A1466" s="12">
        <f t="shared" si="176"/>
        <v>22</v>
      </c>
      <c r="B1466" s="8" t="str">
        <f>+VLOOKUP(A1466,Industria[],2,0)</f>
        <v>Sociedad</v>
      </c>
      <c r="C1466" s="12">
        <f t="shared" si="177"/>
        <v>2205</v>
      </c>
      <c r="D1466" s="8" t="str">
        <f>+VLOOKUP(C1466,Sector[[Id_sector]:[Codigo]],3,0)</f>
        <v>Geografía y medio ambiente</v>
      </c>
      <c r="E1466" s="12">
        <f t="shared" si="178"/>
        <v>220502</v>
      </c>
      <c r="F1466" s="8" t="str">
        <f>+VLOOKUP(E1466,Productos[[Id_producto]:[Codigo]],3,0)</f>
        <v>División Administrativa</v>
      </c>
      <c r="G1466" s="13">
        <f t="shared" si="179"/>
        <v>220502027</v>
      </c>
      <c r="H1466" s="7">
        <v>27</v>
      </c>
      <c r="I1466" s="8" t="s">
        <v>1829</v>
      </c>
      <c r="J1466" s="37" t="str">
        <f>+Categorias[[#This Row],[Categoría]]&amp;"-"&amp;Categorias[[#This Row],[Id_categoría]]</f>
        <v>Condados Metropolitanos-220502027</v>
      </c>
      <c r="K1466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66" s="9" t="str">
        <f t="shared" si="180"/>
        <v>220502027condados_metropolitanos</v>
      </c>
      <c r="M1466" s="39" t="str">
        <f t="shared" si="181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67" spans="1:13" ht="30.6" x14ac:dyDescent="0.3">
      <c r="A1467" s="12">
        <f t="shared" si="176"/>
        <v>22</v>
      </c>
      <c r="B1467" s="8" t="str">
        <f>+VLOOKUP(A1467,Industria[],2,0)</f>
        <v>Sociedad</v>
      </c>
      <c r="C1467" s="12">
        <f t="shared" si="177"/>
        <v>2205</v>
      </c>
      <c r="D1467" s="8" t="str">
        <f>+VLOOKUP(C1467,Sector[[Id_sector]:[Codigo]],3,0)</f>
        <v>Geografía y medio ambiente</v>
      </c>
      <c r="E1467" s="12">
        <f t="shared" si="178"/>
        <v>220502</v>
      </c>
      <c r="F1467" s="8" t="str">
        <f>+VLOOKUP(E1467,Productos[[Id_producto]:[Codigo]],3,0)</f>
        <v>División Administrativa</v>
      </c>
      <c r="G1467" s="13">
        <f t="shared" si="179"/>
        <v>220502028</v>
      </c>
      <c r="H1467" s="7">
        <v>28</v>
      </c>
      <c r="I1467" s="8" t="s">
        <v>1830</v>
      </c>
      <c r="J1467" s="37" t="str">
        <f>+Categorias[[#This Row],[Categoría]]&amp;"-"&amp;Categorias[[#This Row],[Id_categoría]]</f>
        <v>Corregimientos-220502028</v>
      </c>
      <c r="K1467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67" s="9" t="str">
        <f t="shared" si="180"/>
        <v>220502028corregimientos</v>
      </c>
      <c r="M1467" s="39" t="str">
        <f t="shared" si="181"/>
        <v>INSERT INTO categoria VALUES (220502028,'Corregimientos','Corregimientos-220502028','Corregimientos-220502028 | Prod: AdminDiv-220502 | Sector: Geografía&amp;MA | Industria: SOCIEDAD - 22',220502);</v>
      </c>
    </row>
    <row r="1468" spans="1:13" ht="30.6" x14ac:dyDescent="0.3">
      <c r="A1468" s="12">
        <f t="shared" si="176"/>
        <v>22</v>
      </c>
      <c r="B1468" s="8" t="str">
        <f>+VLOOKUP(A1468,Industria[],2,0)</f>
        <v>Sociedad</v>
      </c>
      <c r="C1468" s="12">
        <f t="shared" si="177"/>
        <v>2205</v>
      </c>
      <c r="D1468" s="8" t="str">
        <f>+VLOOKUP(C1468,Sector[[Id_sector]:[Codigo]],3,0)</f>
        <v>Geografía y medio ambiente</v>
      </c>
      <c r="E1468" s="12">
        <f t="shared" si="178"/>
        <v>220502</v>
      </c>
      <c r="F1468" s="8" t="str">
        <f>+VLOOKUP(E1468,Productos[[Id_producto]:[Codigo]],3,0)</f>
        <v>División Administrativa</v>
      </c>
      <c r="G1468" s="13">
        <f t="shared" si="179"/>
        <v>220502029</v>
      </c>
      <c r="H1468" s="7">
        <v>29</v>
      </c>
      <c r="I1468" s="8" t="s">
        <v>1831</v>
      </c>
      <c r="J1468" s="37" t="str">
        <f>+Categorias[[#This Row],[Categoría]]&amp;"-"&amp;Categorias[[#This Row],[Id_categoría]]</f>
        <v>Curazias-220502029</v>
      </c>
      <c r="K1468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68" s="9" t="str">
        <f t="shared" si="180"/>
        <v>220502029curazias</v>
      </c>
      <c r="M1468" s="39" t="str">
        <f t="shared" si="181"/>
        <v>INSERT INTO categoria VALUES (220502029,'Curazias','Curazias-220502029','Curazias-220502029 | Prod: AdminDiv-220502 | Sector: Geografía&amp;MA | Industria: SOCIEDAD - 22',220502);</v>
      </c>
    </row>
    <row r="1469" spans="1:13" ht="30.6" x14ac:dyDescent="0.3">
      <c r="A1469" s="12">
        <f t="shared" si="176"/>
        <v>22</v>
      </c>
      <c r="B1469" s="8" t="str">
        <f>+VLOOKUP(A1469,Industria[],2,0)</f>
        <v>Sociedad</v>
      </c>
      <c r="C1469" s="12">
        <f t="shared" si="177"/>
        <v>2205</v>
      </c>
      <c r="D1469" s="8" t="str">
        <f>+VLOOKUP(C1469,Sector[[Id_sector]:[Codigo]],3,0)</f>
        <v>Geografía y medio ambiente</v>
      </c>
      <c r="E1469" s="12">
        <f t="shared" si="178"/>
        <v>220502</v>
      </c>
      <c r="F1469" s="8" t="str">
        <f>+VLOOKUP(E1469,Productos[[Id_producto]:[Codigo]],3,0)</f>
        <v>División Administrativa</v>
      </c>
      <c r="G1469" s="13">
        <f t="shared" si="179"/>
        <v>220502030</v>
      </c>
      <c r="H1469" s="7">
        <v>30</v>
      </c>
      <c r="I1469" s="8" t="s">
        <v>1832</v>
      </c>
      <c r="J1469" s="37" t="str">
        <f>+Categorias[[#This Row],[Categoría]]&amp;"-"&amp;Categorias[[#This Row],[Id_categoría]]</f>
        <v>Delegaciones-220502030</v>
      </c>
      <c r="K1469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69" s="9" t="str">
        <f t="shared" si="180"/>
        <v>220502030delegaciones</v>
      </c>
      <c r="M1469" s="39" t="str">
        <f t="shared" si="181"/>
        <v>INSERT INTO categoria VALUES (220502030,'Delegaciones','Delegaciones-220502030','Delegaciones-220502030 | Prod: AdminDiv-220502 | Sector: Geografía&amp;MA | Industria: SOCIEDAD - 22',220502);</v>
      </c>
    </row>
    <row r="1470" spans="1:13" ht="40.799999999999997" x14ac:dyDescent="0.3">
      <c r="A1470" s="12">
        <f t="shared" si="176"/>
        <v>22</v>
      </c>
      <c r="B1470" s="8" t="str">
        <f>+VLOOKUP(A1470,Industria[],2,0)</f>
        <v>Sociedad</v>
      </c>
      <c r="C1470" s="12">
        <f t="shared" si="177"/>
        <v>2205</v>
      </c>
      <c r="D1470" s="8" t="str">
        <f>+VLOOKUP(C1470,Sector[[Id_sector]:[Codigo]],3,0)</f>
        <v>Geografía y medio ambiente</v>
      </c>
      <c r="E1470" s="12">
        <f t="shared" si="178"/>
        <v>220502</v>
      </c>
      <c r="F1470" s="8" t="str">
        <f>+VLOOKUP(E1470,Productos[[Id_producto]:[Codigo]],3,0)</f>
        <v>División Administrativa</v>
      </c>
      <c r="G1470" s="13">
        <f t="shared" si="179"/>
        <v>220502031</v>
      </c>
      <c r="H1470" s="7">
        <v>31</v>
      </c>
      <c r="I1470" s="8" t="s">
        <v>1833</v>
      </c>
      <c r="J1470" s="37" t="str">
        <f>+Categorias[[#This Row],[Categoría]]&amp;"-"&amp;Categorias[[#This Row],[Id_categoría]]</f>
        <v>Departamentos Autónomos-220502031</v>
      </c>
      <c r="K1470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70" s="9" t="str">
        <f t="shared" si="180"/>
        <v>220502031departamentos_autonomos</v>
      </c>
      <c r="M1470" s="39" t="str">
        <f t="shared" si="181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71" spans="1:13" ht="40.799999999999997" x14ac:dyDescent="0.3">
      <c r="A1471" s="12">
        <f t="shared" si="176"/>
        <v>22</v>
      </c>
      <c r="B1471" s="8" t="str">
        <f>+VLOOKUP(A1471,Industria[],2,0)</f>
        <v>Sociedad</v>
      </c>
      <c r="C1471" s="12">
        <f t="shared" si="177"/>
        <v>2205</v>
      </c>
      <c r="D1471" s="8" t="str">
        <f>+VLOOKUP(C1471,Sector[[Id_sector]:[Codigo]],3,0)</f>
        <v>Geografía y medio ambiente</v>
      </c>
      <c r="E1471" s="12">
        <f t="shared" si="178"/>
        <v>220502</v>
      </c>
      <c r="F1471" s="8" t="str">
        <f>+VLOOKUP(E1471,Productos[[Id_producto]:[Codigo]],3,0)</f>
        <v>División Administrativa</v>
      </c>
      <c r="G1471" s="13">
        <f t="shared" si="179"/>
        <v>220502032</v>
      </c>
      <c r="H1471" s="7">
        <v>32</v>
      </c>
      <c r="I1471" s="8" t="s">
        <v>1834</v>
      </c>
      <c r="J1471" s="37" t="str">
        <f>+Categorias[[#This Row],[Categoría]]&amp;"-"&amp;Categorias[[#This Row],[Id_categoría]]</f>
        <v>Departamentos de Ultramar-220502032</v>
      </c>
      <c r="K1471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71" s="9" t="str">
        <f t="shared" si="180"/>
        <v>220502032departamentos_de_ultramar</v>
      </c>
      <c r="M1471" s="39" t="str">
        <f t="shared" si="181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72" spans="1:13" ht="30.6" x14ac:dyDescent="0.3">
      <c r="A1472" s="12">
        <f t="shared" si="176"/>
        <v>22</v>
      </c>
      <c r="B1472" s="8" t="str">
        <f>+VLOOKUP(A1472,Industria[],2,0)</f>
        <v>Sociedad</v>
      </c>
      <c r="C1472" s="12">
        <f t="shared" si="177"/>
        <v>2205</v>
      </c>
      <c r="D1472" s="8" t="str">
        <f>+VLOOKUP(C1472,Sector[[Id_sector]:[Codigo]],3,0)</f>
        <v>Geografía y medio ambiente</v>
      </c>
      <c r="E1472" s="12">
        <f t="shared" si="178"/>
        <v>220502</v>
      </c>
      <c r="F1472" s="8" t="str">
        <f>+VLOOKUP(E1472,Productos[[Id_producto]:[Codigo]],3,0)</f>
        <v>División Administrativa</v>
      </c>
      <c r="G1472" s="13">
        <f t="shared" si="179"/>
        <v>220502033</v>
      </c>
      <c r="H1472" s="7">
        <v>33</v>
      </c>
      <c r="I1472" s="8" t="s">
        <v>1835</v>
      </c>
      <c r="J1472" s="37" t="str">
        <f>+Categorias[[#This Row],[Categoría]]&amp;"-"&amp;Categorias[[#This Row],[Id_categoría]]</f>
        <v>Distritos Capitales-220502033</v>
      </c>
      <c r="K1472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72" s="9" t="str">
        <f t="shared" si="180"/>
        <v>220502033distritos_capitales</v>
      </c>
      <c r="M1472" s="39" t="str">
        <f t="shared" si="181"/>
        <v>INSERT INTO categoria VALUES (220502033,'Distritos Capitales','Distritos Capitales-220502033','Distritos Capitales-220502033 | Prod: AdminDiv-220502 | Sector: Geografía&amp;MA | Industria: SOCIEDAD - 22',220502);</v>
      </c>
    </row>
    <row r="1473" spans="1:13" ht="40.799999999999997" x14ac:dyDescent="0.3">
      <c r="A1473" s="12">
        <f t="shared" ref="A1473:A1504" si="182">+A1472</f>
        <v>22</v>
      </c>
      <c r="B1473" s="8" t="str">
        <f>+VLOOKUP(A1473,Industria[],2,0)</f>
        <v>Sociedad</v>
      </c>
      <c r="C1473" s="12">
        <f t="shared" ref="C1473:C1504" si="183">+C1472</f>
        <v>2205</v>
      </c>
      <c r="D1473" s="8" t="str">
        <f>+VLOOKUP(C1473,Sector[[Id_sector]:[Codigo]],3,0)</f>
        <v>Geografía y medio ambiente</v>
      </c>
      <c r="E1473" s="12">
        <f t="shared" ref="E1473:E1504" si="184">+IF(H1473=1,E1472+1,E1472)</f>
        <v>220502</v>
      </c>
      <c r="F1473" s="8" t="str">
        <f>+VLOOKUP(E1473,Productos[[Id_producto]:[Codigo]],3,0)</f>
        <v>División Administrativa</v>
      </c>
      <c r="G1473" s="13">
        <f t="shared" ref="G1473:G1504" si="185">+E1473*1000+H1473</f>
        <v>220502034</v>
      </c>
      <c r="H1473" s="7">
        <v>34</v>
      </c>
      <c r="I1473" s="8" t="s">
        <v>1836</v>
      </c>
      <c r="J1473" s="37" t="str">
        <f>+Categorias[[#This Row],[Categoría]]&amp;"-"&amp;Categorias[[#This Row],[Id_categoría]]</f>
        <v>Distritos Congresionales-220502034</v>
      </c>
      <c r="K1473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73" s="9" t="str">
        <f t="shared" ref="L1473:L1504" si="186">+SUBSTITUTE(G1473&amp;LOWER(SUBSTITUTE( SUBSTITUTE( SUBSTITUTE( SUBSTITUTE( SUBSTITUTE( SUBSTITUTE( SUBSTITUTE( SUBSTITUTE( SUBSTITUTE( SUBSTITUTE(I1473, "á", "a"), "é", "e"), "í", "i"), "ó", "o"), "ú", "u"), "Á", "A"), "É", "E"), "Í", "I"), "Ó", "O"), "Ú", "U"))," ","_")</f>
        <v>220502034distritos_congresionales</v>
      </c>
      <c r="M1473" s="39" t="str">
        <f t="shared" ref="M1473:M1504" si="187">+"INSERT INTO categoria VALUES ("&amp;G1473&amp;",'"&amp;I1473&amp;"','"&amp;J1473&amp;"','"&amp;K1473&amp;"',"&amp;E1473&amp;");"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74" spans="1:13" ht="30.6" x14ac:dyDescent="0.3">
      <c r="A1474" s="12">
        <f t="shared" si="182"/>
        <v>22</v>
      </c>
      <c r="B1474" s="8" t="str">
        <f>+VLOOKUP(A1474,Industria[],2,0)</f>
        <v>Sociedad</v>
      </c>
      <c r="C1474" s="12">
        <f t="shared" si="183"/>
        <v>2205</v>
      </c>
      <c r="D1474" s="8" t="str">
        <f>+VLOOKUP(C1474,Sector[[Id_sector]:[Codigo]],3,0)</f>
        <v>Geografía y medio ambiente</v>
      </c>
      <c r="E1474" s="12">
        <f t="shared" si="184"/>
        <v>220502</v>
      </c>
      <c r="F1474" s="8" t="str">
        <f>+VLOOKUP(E1474,Productos[[Id_producto]:[Codigo]],3,0)</f>
        <v>División Administrativa</v>
      </c>
      <c r="G1474" s="13">
        <f t="shared" si="185"/>
        <v>220502035</v>
      </c>
      <c r="H1474" s="7">
        <v>35</v>
      </c>
      <c r="I1474" s="8" t="s">
        <v>1837</v>
      </c>
      <c r="J1474" s="37" t="str">
        <f>+Categorias[[#This Row],[Categoría]]&amp;"-"&amp;Categorias[[#This Row],[Id_categoría]]</f>
        <v>Distritos Federales-220502035</v>
      </c>
      <c r="K1474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74" s="9" t="str">
        <f t="shared" si="186"/>
        <v>220502035distritos_federales</v>
      </c>
      <c r="M1474" s="39" t="str">
        <f t="shared" si="187"/>
        <v>INSERT INTO categoria VALUES (220502035,'Distritos Federales','Distritos Federales-220502035','Distritos Federales-220502035 | Prod: AdminDiv-220502 | Sector: Geografía&amp;MA | Industria: SOCIEDAD - 22',220502);</v>
      </c>
    </row>
    <row r="1475" spans="1:13" ht="40.799999999999997" x14ac:dyDescent="0.3">
      <c r="A1475" s="12">
        <f t="shared" si="182"/>
        <v>22</v>
      </c>
      <c r="B1475" s="8" t="str">
        <f>+VLOOKUP(A1475,Industria[],2,0)</f>
        <v>Sociedad</v>
      </c>
      <c r="C1475" s="12">
        <f t="shared" si="183"/>
        <v>2205</v>
      </c>
      <c r="D1475" s="8" t="str">
        <f>+VLOOKUP(C1475,Sector[[Id_sector]:[Codigo]],3,0)</f>
        <v>Geografía y medio ambiente</v>
      </c>
      <c r="E1475" s="12">
        <f t="shared" si="184"/>
        <v>220502</v>
      </c>
      <c r="F1475" s="8" t="str">
        <f>+VLOOKUP(E1475,Productos[[Id_producto]:[Codigo]],3,0)</f>
        <v>División Administrativa</v>
      </c>
      <c r="G1475" s="13">
        <f t="shared" si="185"/>
        <v>220502036</v>
      </c>
      <c r="H1475" s="7">
        <v>36</v>
      </c>
      <c r="I1475" s="8" t="s">
        <v>1838</v>
      </c>
      <c r="J1475" s="37" t="str">
        <f>+Categorias[[#This Row],[Categoría]]&amp;"-"&amp;Categorias[[#This Row],[Id_categoría]]</f>
        <v>Distritos No Metropolitanos-220502036</v>
      </c>
      <c r="K1475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75" s="9" t="str">
        <f t="shared" si="186"/>
        <v>220502036distritos_no_metropolitanos</v>
      </c>
      <c r="M1475" s="39" t="str">
        <f t="shared" si="187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76" spans="1:13" ht="40.799999999999997" x14ac:dyDescent="0.3">
      <c r="A1476" s="12">
        <f t="shared" si="182"/>
        <v>22</v>
      </c>
      <c r="B1476" s="8" t="str">
        <f>+VLOOKUP(A1476,Industria[],2,0)</f>
        <v>Sociedad</v>
      </c>
      <c r="C1476" s="12">
        <f t="shared" si="183"/>
        <v>2205</v>
      </c>
      <c r="D1476" s="8" t="str">
        <f>+VLOOKUP(C1476,Sector[[Id_sector]:[Codigo]],3,0)</f>
        <v>Geografía y medio ambiente</v>
      </c>
      <c r="E1476" s="12">
        <f t="shared" si="184"/>
        <v>220502</v>
      </c>
      <c r="F1476" s="8" t="str">
        <f>+VLOOKUP(E1476,Productos[[Id_producto]:[Codigo]],3,0)</f>
        <v>División Administrativa</v>
      </c>
      <c r="G1476" s="13">
        <f t="shared" si="185"/>
        <v>220502037</v>
      </c>
      <c r="H1476" s="7">
        <v>37</v>
      </c>
      <c r="I1476" s="8" t="s">
        <v>1839</v>
      </c>
      <c r="J1476" s="37" t="str">
        <f>+Categorias[[#This Row],[Categoría]]&amp;"-"&amp;Categorias[[#This Row],[Id_categoría]]</f>
        <v>Distritos Parroquiales-220502037</v>
      </c>
      <c r="K1476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76" s="9" t="str">
        <f t="shared" si="186"/>
        <v>220502037distritos_parroquiales</v>
      </c>
      <c r="M1476" s="39" t="str">
        <f t="shared" si="187"/>
        <v>INSERT INTO categoria VALUES (220502037,'Distritos Parroquiales','Distritos Parroquiales-220502037','Distritos Parroquiales-220502037 | Prod: AdminDiv-220502 | Sector: Geografía&amp;MA | Industria: SOCIEDAD - 22',220502);</v>
      </c>
    </row>
    <row r="1477" spans="1:13" ht="30.6" x14ac:dyDescent="0.3">
      <c r="A1477" s="12">
        <f t="shared" si="182"/>
        <v>22</v>
      </c>
      <c r="B1477" s="8" t="str">
        <f>+VLOOKUP(A1477,Industria[],2,0)</f>
        <v>Sociedad</v>
      </c>
      <c r="C1477" s="12">
        <f t="shared" si="183"/>
        <v>2205</v>
      </c>
      <c r="D1477" s="8" t="str">
        <f>+VLOOKUP(C1477,Sector[[Id_sector]:[Codigo]],3,0)</f>
        <v>Geografía y medio ambiente</v>
      </c>
      <c r="E1477" s="12">
        <f t="shared" si="184"/>
        <v>220502</v>
      </c>
      <c r="F1477" s="8" t="str">
        <f>+VLOOKUP(E1477,Productos[[Id_producto]:[Codigo]],3,0)</f>
        <v>División Administrativa</v>
      </c>
      <c r="G1477" s="13">
        <f t="shared" si="185"/>
        <v>220502038</v>
      </c>
      <c r="H1477" s="7">
        <v>38</v>
      </c>
      <c r="I1477" s="8" t="s">
        <v>1840</v>
      </c>
      <c r="J1477" s="37" t="str">
        <f>+Categorias[[#This Row],[Categoría]]&amp;"-"&amp;Categorias[[#This Row],[Id_categoría]]</f>
        <v>Emiratos-220502038</v>
      </c>
      <c r="K1477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77" s="9" t="str">
        <f t="shared" si="186"/>
        <v>220502038emiratos</v>
      </c>
      <c r="M1477" s="39" t="str">
        <f t="shared" si="187"/>
        <v>INSERT INTO categoria VALUES (220502038,'Emiratos','Emiratos-220502038','Emiratos-220502038 | Prod: AdminDiv-220502 | Sector: Geografía&amp;MA | Industria: SOCIEDAD - 22',220502);</v>
      </c>
    </row>
    <row r="1478" spans="1:13" ht="30.6" x14ac:dyDescent="0.3">
      <c r="A1478" s="12">
        <f t="shared" si="182"/>
        <v>22</v>
      </c>
      <c r="B1478" s="8" t="str">
        <f>+VLOOKUP(A1478,Industria[],2,0)</f>
        <v>Sociedad</v>
      </c>
      <c r="C1478" s="12">
        <f t="shared" si="183"/>
        <v>2205</v>
      </c>
      <c r="D1478" s="8" t="str">
        <f>+VLOOKUP(C1478,Sector[[Id_sector]:[Codigo]],3,0)</f>
        <v>Geografía y medio ambiente</v>
      </c>
      <c r="E1478" s="12">
        <f t="shared" si="184"/>
        <v>220502</v>
      </c>
      <c r="F1478" s="8" t="str">
        <f>+VLOOKUP(E1478,Productos[[Id_producto]:[Codigo]],3,0)</f>
        <v>División Administrativa</v>
      </c>
      <c r="G1478" s="13">
        <f t="shared" si="185"/>
        <v>220502039</v>
      </c>
      <c r="H1478" s="7">
        <v>39</v>
      </c>
      <c r="I1478" s="8" t="s">
        <v>1841</v>
      </c>
      <c r="J1478" s="37" t="str">
        <f>+Categorias[[#This Row],[Categoría]]&amp;"-"&amp;Categorias[[#This Row],[Id_categoría]]</f>
        <v>Entidades-220502039</v>
      </c>
      <c r="K1478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78" s="9" t="str">
        <f t="shared" si="186"/>
        <v>220502039entidades</v>
      </c>
      <c r="M1478" s="39" t="str">
        <f t="shared" si="187"/>
        <v>INSERT INTO categoria VALUES (220502039,'Entidades','Entidades-220502039','Entidades-220502039 | Prod: AdminDiv-220502 | Sector: Geografía&amp;MA | Industria: SOCIEDAD - 22',220502);</v>
      </c>
    </row>
    <row r="1479" spans="1:13" ht="30.6" x14ac:dyDescent="0.3">
      <c r="A1479" s="12">
        <f t="shared" si="182"/>
        <v>22</v>
      </c>
      <c r="B1479" s="8" t="str">
        <f>+VLOOKUP(A1479,Industria[],2,0)</f>
        <v>Sociedad</v>
      </c>
      <c r="C1479" s="12">
        <f t="shared" si="183"/>
        <v>2205</v>
      </c>
      <c r="D1479" s="8" t="str">
        <f>+VLOOKUP(C1479,Sector[[Id_sector]:[Codigo]],3,0)</f>
        <v>Geografía y medio ambiente</v>
      </c>
      <c r="E1479" s="12">
        <f t="shared" si="184"/>
        <v>220502</v>
      </c>
      <c r="F1479" s="8" t="str">
        <f>+VLOOKUP(E1479,Productos[[Id_producto]:[Codigo]],3,0)</f>
        <v>División Administrativa</v>
      </c>
      <c r="G1479" s="13">
        <f t="shared" si="185"/>
        <v>220502040</v>
      </c>
      <c r="H1479" s="7">
        <v>40</v>
      </c>
      <c r="I1479" s="8" t="s">
        <v>1842</v>
      </c>
      <c r="J1479" s="37" t="str">
        <f>+Categorias[[#This Row],[Categoría]]&amp;"-"&amp;Categorias[[#This Row],[Id_categoría]]</f>
        <v>Eyalatos-220502040</v>
      </c>
      <c r="K1479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79" s="9" t="str">
        <f t="shared" si="186"/>
        <v>220502040eyalatos</v>
      </c>
      <c r="M1479" s="39" t="str">
        <f t="shared" si="187"/>
        <v>INSERT INTO categoria VALUES (220502040,'Eyalatos','Eyalatos-220502040','Eyalatos-220502040 | Prod: AdminDiv-220502 | Sector: Geografía&amp;MA | Industria: SOCIEDAD - 22',220502);</v>
      </c>
    </row>
    <row r="1480" spans="1:13" ht="30.6" x14ac:dyDescent="0.3">
      <c r="A1480" s="12">
        <f t="shared" si="182"/>
        <v>22</v>
      </c>
      <c r="B1480" s="8" t="str">
        <f>+VLOOKUP(A1480,Industria[],2,0)</f>
        <v>Sociedad</v>
      </c>
      <c r="C1480" s="12">
        <f t="shared" si="183"/>
        <v>2205</v>
      </c>
      <c r="D1480" s="8" t="str">
        <f>+VLOOKUP(C1480,Sector[[Id_sector]:[Codigo]],3,0)</f>
        <v>Geografía y medio ambiente</v>
      </c>
      <c r="E1480" s="12">
        <f t="shared" si="184"/>
        <v>220502</v>
      </c>
      <c r="F1480" s="8" t="str">
        <f>+VLOOKUP(E1480,Productos[[Id_producto]:[Codigo]],3,0)</f>
        <v>División Administrativa</v>
      </c>
      <c r="G1480" s="13">
        <f t="shared" si="185"/>
        <v>220502041</v>
      </c>
      <c r="H1480" s="7">
        <v>41</v>
      </c>
      <c r="I1480" s="8" t="s">
        <v>1843</v>
      </c>
      <c r="J1480" s="37" t="str">
        <f>+Categorias[[#This Row],[Categoría]]&amp;"-"&amp;Categorias[[#This Row],[Id_categoría]]</f>
        <v>Eparquías-220502041</v>
      </c>
      <c r="K1480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80" s="9" t="str">
        <f t="shared" si="186"/>
        <v>220502041eparquias</v>
      </c>
      <c r="M1480" s="39" t="str">
        <f t="shared" si="187"/>
        <v>INSERT INTO categoria VALUES (220502041,'Eparquías','Eparquías-220502041','Eparquías-220502041 | Prod: AdminDiv-220502 | Sector: Geografía&amp;MA | Industria: SOCIEDAD - 22',220502);</v>
      </c>
    </row>
    <row r="1481" spans="1:13" ht="30.6" x14ac:dyDescent="0.3">
      <c r="A1481" s="12">
        <f t="shared" si="182"/>
        <v>22</v>
      </c>
      <c r="B1481" s="8" t="str">
        <f>+VLOOKUP(A1481,Industria[],2,0)</f>
        <v>Sociedad</v>
      </c>
      <c r="C1481" s="12">
        <f t="shared" si="183"/>
        <v>2205</v>
      </c>
      <c r="D1481" s="8" t="str">
        <f>+VLOOKUP(C1481,Sector[[Id_sector]:[Codigo]],3,0)</f>
        <v>Geografía y medio ambiente</v>
      </c>
      <c r="E1481" s="12">
        <f t="shared" si="184"/>
        <v>220502</v>
      </c>
      <c r="F1481" s="8" t="str">
        <f>+VLOOKUP(E1481,Productos[[Id_producto]:[Codigo]],3,0)</f>
        <v>División Administrativa</v>
      </c>
      <c r="G1481" s="13">
        <f t="shared" si="185"/>
        <v>220502042</v>
      </c>
      <c r="H1481" s="7">
        <v>42</v>
      </c>
      <c r="I1481" s="8" t="s">
        <v>1844</v>
      </c>
      <c r="J1481" s="37" t="str">
        <f>+Categorias[[#This Row],[Categoría]]&amp;"-"&amp;Categorias[[#This Row],[Id_categoría]]</f>
        <v>Estados Federados-220502042</v>
      </c>
      <c r="K1481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81" s="9" t="str">
        <f t="shared" si="186"/>
        <v>220502042estados_federados</v>
      </c>
      <c r="M1481" s="39" t="str">
        <f t="shared" si="187"/>
        <v>INSERT INTO categoria VALUES (220502042,'Estados Federados','Estados Federados-220502042','Estados Federados-220502042 | Prod: AdminDiv-220502 | Sector: Geografía&amp;MA | Industria: SOCIEDAD - 22',220502);</v>
      </c>
    </row>
    <row r="1482" spans="1:13" ht="30.6" x14ac:dyDescent="0.3">
      <c r="A1482" s="12">
        <f t="shared" si="182"/>
        <v>22</v>
      </c>
      <c r="B1482" s="8" t="str">
        <f>+VLOOKUP(A1482,Industria[],2,0)</f>
        <v>Sociedad</v>
      </c>
      <c r="C1482" s="12">
        <f t="shared" si="183"/>
        <v>2205</v>
      </c>
      <c r="D1482" s="8" t="str">
        <f>+VLOOKUP(C1482,Sector[[Id_sector]:[Codigo]],3,0)</f>
        <v>Geografía y medio ambiente</v>
      </c>
      <c r="E1482" s="12">
        <f t="shared" si="184"/>
        <v>220502</v>
      </c>
      <c r="F1482" s="8" t="str">
        <f>+VLOOKUP(E1482,Productos[[Id_producto]:[Codigo]],3,0)</f>
        <v>División Administrativa</v>
      </c>
      <c r="G1482" s="13">
        <f t="shared" si="185"/>
        <v>220502043</v>
      </c>
      <c r="H1482" s="7">
        <v>43</v>
      </c>
      <c r="I1482" s="8" t="s">
        <v>1845</v>
      </c>
      <c r="J1482" s="37" t="str">
        <f>+Categorias[[#This Row],[Categoría]]&amp;"-"&amp;Categorias[[#This Row],[Id_categoría]]</f>
        <v>Estados Unitarios-220502043</v>
      </c>
      <c r="K1482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82" s="9" t="str">
        <f t="shared" si="186"/>
        <v>220502043estados_unitarios</v>
      </c>
      <c r="M1482" s="39" t="str">
        <f t="shared" si="187"/>
        <v>INSERT INTO categoria VALUES (220502043,'Estados Unitarios','Estados Unitarios-220502043','Estados Unitarios-220502043 | Prod: AdminDiv-220502 | Sector: Geografía&amp;MA | Industria: SOCIEDAD - 22',220502);</v>
      </c>
    </row>
    <row r="1483" spans="1:13" ht="30.6" x14ac:dyDescent="0.3">
      <c r="A1483" s="12">
        <f t="shared" si="182"/>
        <v>22</v>
      </c>
      <c r="B1483" s="8" t="str">
        <f>+VLOOKUP(A1483,Industria[],2,0)</f>
        <v>Sociedad</v>
      </c>
      <c r="C1483" s="12">
        <f t="shared" si="183"/>
        <v>2205</v>
      </c>
      <c r="D1483" s="8" t="str">
        <f>+VLOOKUP(C1483,Sector[[Id_sector]:[Codigo]],3,0)</f>
        <v>Geografía y medio ambiente</v>
      </c>
      <c r="E1483" s="12">
        <f t="shared" si="184"/>
        <v>220502</v>
      </c>
      <c r="F1483" s="8" t="str">
        <f>+VLOOKUP(E1483,Productos[[Id_producto]:[Codigo]],3,0)</f>
        <v>División Administrativa</v>
      </c>
      <c r="G1483" s="13">
        <f t="shared" si="185"/>
        <v>220502044</v>
      </c>
      <c r="H1483" s="7">
        <v>44</v>
      </c>
      <c r="I1483" s="8" t="s">
        <v>1846</v>
      </c>
      <c r="J1483" s="37" t="str">
        <f>+Categorias[[#This Row],[Categoría]]&amp;"-"&amp;Categorias[[#This Row],[Id_categoría]]</f>
        <v>Feudos-220502044</v>
      </c>
      <c r="K1483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83" s="9" t="str">
        <f t="shared" si="186"/>
        <v>220502044feudos</v>
      </c>
      <c r="M1483" s="39" t="str">
        <f t="shared" si="187"/>
        <v>INSERT INTO categoria VALUES (220502044,'Feudos','Feudos-220502044','Feudos-220502044 | Prod: AdminDiv-220502 | Sector: Geografía&amp;MA | Industria: SOCIEDAD - 22',220502);</v>
      </c>
    </row>
    <row r="1484" spans="1:13" ht="40.799999999999997" x14ac:dyDescent="0.3">
      <c r="A1484" s="12">
        <f t="shared" si="182"/>
        <v>22</v>
      </c>
      <c r="B1484" s="8" t="str">
        <f>+VLOOKUP(A1484,Industria[],2,0)</f>
        <v>Sociedad</v>
      </c>
      <c r="C1484" s="12">
        <f t="shared" si="183"/>
        <v>2205</v>
      </c>
      <c r="D1484" s="8" t="str">
        <f>+VLOOKUP(C1484,Sector[[Id_sector]:[Codigo]],3,0)</f>
        <v>Geografía y medio ambiente</v>
      </c>
      <c r="E1484" s="12">
        <f t="shared" si="184"/>
        <v>220502</v>
      </c>
      <c r="F1484" s="8" t="str">
        <f>+VLOOKUP(E1484,Productos[[Id_producto]:[Codigo]],3,0)</f>
        <v>División Administrativa</v>
      </c>
      <c r="G1484" s="13">
        <f t="shared" si="185"/>
        <v>220502045</v>
      </c>
      <c r="H1484" s="7">
        <v>45</v>
      </c>
      <c r="I1484" s="8" t="s">
        <v>1847</v>
      </c>
      <c r="J1484" s="37" t="str">
        <f>+Categorias[[#This Row],[Categoría]]&amp;"-"&amp;Categorias[[#This Row],[Id_categoría]]</f>
        <v>Fracciones Geográficas-220502045</v>
      </c>
      <c r="K1484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84" s="9" t="str">
        <f t="shared" si="186"/>
        <v>220502045fracciones_geograficas</v>
      </c>
      <c r="M1484" s="39" t="str">
        <f t="shared" si="187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85" spans="1:13" ht="30.6" x14ac:dyDescent="0.3">
      <c r="A1485" s="12">
        <f t="shared" si="182"/>
        <v>22</v>
      </c>
      <c r="B1485" s="8" t="str">
        <f>+VLOOKUP(A1485,Industria[],2,0)</f>
        <v>Sociedad</v>
      </c>
      <c r="C1485" s="12">
        <f t="shared" si="183"/>
        <v>2205</v>
      </c>
      <c r="D1485" s="8" t="str">
        <f>+VLOOKUP(C1485,Sector[[Id_sector]:[Codigo]],3,0)</f>
        <v>Geografía y medio ambiente</v>
      </c>
      <c r="E1485" s="12">
        <f t="shared" si="184"/>
        <v>220502</v>
      </c>
      <c r="F1485" s="8" t="str">
        <f>+VLOOKUP(E1485,Productos[[Id_producto]:[Codigo]],3,0)</f>
        <v>División Administrativa</v>
      </c>
      <c r="G1485" s="13">
        <f t="shared" si="185"/>
        <v>220502046</v>
      </c>
      <c r="H1485" s="7">
        <v>46</v>
      </c>
      <c r="I1485" s="8" t="s">
        <v>1848</v>
      </c>
      <c r="J1485" s="37" t="str">
        <f>+Categorias[[#This Row],[Categoría]]&amp;"-"&amp;Categorias[[#This Row],[Id_categoría]]</f>
        <v>Freguesías-220502046</v>
      </c>
      <c r="K1485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85" s="9" t="str">
        <f t="shared" si="186"/>
        <v>220502046freguesias</v>
      </c>
      <c r="M1485" s="39" t="str">
        <f t="shared" si="187"/>
        <v>INSERT INTO categoria VALUES (220502046,'Freguesías','Freguesías-220502046','Freguesías-220502046 | Prod: AdminDiv-220502 | Sector: Geografía&amp;MA | Industria: SOCIEDAD - 22',220502);</v>
      </c>
    </row>
    <row r="1486" spans="1:13" ht="30.6" x14ac:dyDescent="0.3">
      <c r="A1486" s="12">
        <f t="shared" si="182"/>
        <v>22</v>
      </c>
      <c r="B1486" s="8" t="str">
        <f>+VLOOKUP(A1486,Industria[],2,0)</f>
        <v>Sociedad</v>
      </c>
      <c r="C1486" s="12">
        <f t="shared" si="183"/>
        <v>2205</v>
      </c>
      <c r="D1486" s="8" t="str">
        <f>+VLOOKUP(C1486,Sector[[Id_sector]:[Codigo]],3,0)</f>
        <v>Geografía y medio ambiente</v>
      </c>
      <c r="E1486" s="12">
        <f t="shared" si="184"/>
        <v>220502</v>
      </c>
      <c r="F1486" s="8" t="str">
        <f>+VLOOKUP(E1486,Productos[[Id_producto]:[Codigo]],3,0)</f>
        <v>División Administrativa</v>
      </c>
      <c r="G1486" s="13">
        <f t="shared" si="185"/>
        <v>220502047</v>
      </c>
      <c r="H1486" s="7">
        <v>47</v>
      </c>
      <c r="I1486" s="8" t="s">
        <v>1849</v>
      </c>
      <c r="J1486" s="37" t="str">
        <f>+Categorias[[#This Row],[Categoría]]&amp;"-"&amp;Categorias[[#This Row],[Id_categoría]]</f>
        <v>Gemeindes-220502047</v>
      </c>
      <c r="K1486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86" s="9" t="str">
        <f t="shared" si="186"/>
        <v>220502047gemeindes</v>
      </c>
      <c r="M1486" s="39" t="str">
        <f t="shared" si="187"/>
        <v>INSERT INTO categoria VALUES (220502047,'Gemeindes','Gemeindes-220502047','Gemeindes-220502047 | Prod: AdminDiv-220502 | Sector: Geografía&amp;MA | Industria: SOCIEDAD - 22',220502);</v>
      </c>
    </row>
    <row r="1487" spans="1:13" ht="30.6" x14ac:dyDescent="0.3">
      <c r="A1487" s="12">
        <f t="shared" si="182"/>
        <v>22</v>
      </c>
      <c r="B1487" s="8" t="str">
        <f>+VLOOKUP(A1487,Industria[],2,0)</f>
        <v>Sociedad</v>
      </c>
      <c r="C1487" s="12">
        <f t="shared" si="183"/>
        <v>2205</v>
      </c>
      <c r="D1487" s="8" t="str">
        <f>+VLOOKUP(C1487,Sector[[Id_sector]:[Codigo]],3,0)</f>
        <v>Geografía y medio ambiente</v>
      </c>
      <c r="E1487" s="12">
        <f t="shared" si="184"/>
        <v>220502</v>
      </c>
      <c r="F1487" s="8" t="str">
        <f>+VLOOKUP(E1487,Productos[[Id_producto]:[Codigo]],3,0)</f>
        <v>División Administrativa</v>
      </c>
      <c r="G1487" s="13">
        <f t="shared" si="185"/>
        <v>220502048</v>
      </c>
      <c r="H1487" s="7">
        <v>48</v>
      </c>
      <c r="I1487" s="8" t="s">
        <v>1850</v>
      </c>
      <c r="J1487" s="37" t="str">
        <f>+Categorias[[#This Row],[Categoría]]&amp;"-"&amp;Categorias[[#This Row],[Id_categoría]]</f>
        <v>Gobernaciones-220502048</v>
      </c>
      <c r="K1487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87" s="9" t="str">
        <f t="shared" si="186"/>
        <v>220502048gobernaciones</v>
      </c>
      <c r="M1487" s="39" t="str">
        <f t="shared" si="187"/>
        <v>INSERT INTO categoria VALUES (220502048,'Gobernaciones','Gobernaciones-220502048','Gobernaciones-220502048 | Prod: AdminDiv-220502 | Sector: Geografía&amp;MA | Industria: SOCIEDAD - 22',220502);</v>
      </c>
    </row>
    <row r="1488" spans="1:13" ht="30.6" x14ac:dyDescent="0.3">
      <c r="A1488" s="12">
        <f t="shared" si="182"/>
        <v>22</v>
      </c>
      <c r="B1488" s="8" t="str">
        <f>+VLOOKUP(A1488,Industria[],2,0)</f>
        <v>Sociedad</v>
      </c>
      <c r="C1488" s="12">
        <f t="shared" si="183"/>
        <v>2205</v>
      </c>
      <c r="D1488" s="8" t="str">
        <f>+VLOOKUP(C1488,Sector[[Id_sector]:[Codigo]],3,0)</f>
        <v>Geografía y medio ambiente</v>
      </c>
      <c r="E1488" s="12">
        <f t="shared" si="184"/>
        <v>220502</v>
      </c>
      <c r="F1488" s="8" t="str">
        <f>+VLOOKUP(E1488,Productos[[Id_producto]:[Codigo]],3,0)</f>
        <v>División Administrativa</v>
      </c>
      <c r="G1488" s="13">
        <f t="shared" si="185"/>
        <v>220502049</v>
      </c>
      <c r="H1488" s="7">
        <v>49</v>
      </c>
      <c r="I1488" s="8" t="s">
        <v>1851</v>
      </c>
      <c r="J1488" s="37" t="str">
        <f>+Categorias[[#This Row],[Categoría]]&amp;"-"&amp;Categorias[[#This Row],[Id_categoría]]</f>
        <v>Intendencias-220502049</v>
      </c>
      <c r="K1488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88" s="9" t="str">
        <f t="shared" si="186"/>
        <v>220502049intendencias</v>
      </c>
      <c r="M1488" s="39" t="str">
        <f t="shared" si="187"/>
        <v>INSERT INTO categoria VALUES (220502049,'Intendencias','Intendencias-220502049','Intendencias-220502049 | Prod: AdminDiv-220502 | Sector: Geografía&amp;MA | Industria: SOCIEDAD - 22',220502);</v>
      </c>
    </row>
    <row r="1489" spans="1:13" ht="30.6" x14ac:dyDescent="0.3">
      <c r="A1489" s="12">
        <f t="shared" si="182"/>
        <v>22</v>
      </c>
      <c r="B1489" s="8" t="str">
        <f>+VLOOKUP(A1489,Industria[],2,0)</f>
        <v>Sociedad</v>
      </c>
      <c r="C1489" s="12">
        <f t="shared" si="183"/>
        <v>2205</v>
      </c>
      <c r="D1489" s="8" t="str">
        <f>+VLOOKUP(C1489,Sector[[Id_sector]:[Codigo]],3,0)</f>
        <v>Geografía y medio ambiente</v>
      </c>
      <c r="E1489" s="12">
        <f t="shared" si="184"/>
        <v>220502</v>
      </c>
      <c r="F1489" s="8" t="str">
        <f>+VLOOKUP(E1489,Productos[[Id_producto]:[Codigo]],3,0)</f>
        <v>División Administrativa</v>
      </c>
      <c r="G1489" s="13">
        <f t="shared" si="185"/>
        <v>220502050</v>
      </c>
      <c r="H1489" s="7">
        <v>50</v>
      </c>
      <c r="I1489" s="8" t="s">
        <v>1852</v>
      </c>
      <c r="J1489" s="37" t="str">
        <f>+Categorias[[#This Row],[Categoría]]&amp;"-"&amp;Categorias[[#This Row],[Id_categoría]]</f>
        <v>Localidades-220502050</v>
      </c>
      <c r="K1489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89" s="9" t="str">
        <f t="shared" si="186"/>
        <v>220502050localidades</v>
      </c>
      <c r="M1489" s="39" t="str">
        <f t="shared" si="187"/>
        <v>INSERT INTO categoria VALUES (220502050,'Localidades','Localidades-220502050','Localidades-220502050 | Prod: AdminDiv-220502 | Sector: Geografía&amp;MA | Industria: SOCIEDAD - 22',220502);</v>
      </c>
    </row>
    <row r="1490" spans="1:13" ht="30.6" x14ac:dyDescent="0.3">
      <c r="A1490" s="12">
        <f t="shared" si="182"/>
        <v>22</v>
      </c>
      <c r="B1490" s="8" t="str">
        <f>+VLOOKUP(A1490,Industria[],2,0)</f>
        <v>Sociedad</v>
      </c>
      <c r="C1490" s="12">
        <f t="shared" si="183"/>
        <v>2205</v>
      </c>
      <c r="D1490" s="8" t="str">
        <f>+VLOOKUP(C1490,Sector[[Id_sector]:[Codigo]],3,0)</f>
        <v>Geografía y medio ambiente</v>
      </c>
      <c r="E1490" s="12">
        <f t="shared" si="184"/>
        <v>220502</v>
      </c>
      <c r="F1490" s="8" t="str">
        <f>+VLOOKUP(E1490,Productos[[Id_producto]:[Codigo]],3,0)</f>
        <v>División Administrativa</v>
      </c>
      <c r="G1490" s="13">
        <f t="shared" si="185"/>
        <v>220502051</v>
      </c>
      <c r="H1490" s="7">
        <v>51</v>
      </c>
      <c r="I1490" s="8" t="s">
        <v>1853</v>
      </c>
      <c r="J1490" s="37" t="str">
        <f>+Categorias[[#This Row],[Categoría]]&amp;"-"&amp;Categorias[[#This Row],[Id_categoría]]</f>
        <v>Mandamentos-220502051</v>
      </c>
      <c r="K1490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90" s="9" t="str">
        <f t="shared" si="186"/>
        <v>220502051mandamentos</v>
      </c>
      <c r="M1490" s="39" t="str">
        <f t="shared" si="187"/>
        <v>INSERT INTO categoria VALUES (220502051,'Mandamentos','Mandamentos-220502051','Mandamentos-220502051 | Prod: AdminDiv-220502 | Sector: Geografía&amp;MA | Industria: SOCIEDAD - 22',220502);</v>
      </c>
    </row>
    <row r="1491" spans="1:13" ht="30.6" x14ac:dyDescent="0.3">
      <c r="A1491" s="12">
        <f t="shared" si="182"/>
        <v>22</v>
      </c>
      <c r="B1491" s="8" t="str">
        <f>+VLOOKUP(A1491,Industria[],2,0)</f>
        <v>Sociedad</v>
      </c>
      <c r="C1491" s="12">
        <f t="shared" si="183"/>
        <v>2205</v>
      </c>
      <c r="D1491" s="8" t="str">
        <f>+VLOOKUP(C1491,Sector[[Id_sector]:[Codigo]],3,0)</f>
        <v>Geografía y medio ambiente</v>
      </c>
      <c r="E1491" s="12">
        <f t="shared" si="184"/>
        <v>220502</v>
      </c>
      <c r="F1491" s="8" t="str">
        <f>+VLOOKUP(E1491,Productos[[Id_producto]:[Codigo]],3,0)</f>
        <v>División Administrativa</v>
      </c>
      <c r="G1491" s="13">
        <f t="shared" si="185"/>
        <v>220502052</v>
      </c>
      <c r="H1491" s="7">
        <v>52</v>
      </c>
      <c r="I1491" s="8" t="s">
        <v>1854</v>
      </c>
      <c r="J1491" s="37" t="str">
        <f>+Categorias[[#This Row],[Categoría]]&amp;"-"&amp;Categorias[[#This Row],[Id_categoría]]</f>
        <v>Microrregiones-220502052</v>
      </c>
      <c r="K1491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91" s="9" t="str">
        <f t="shared" si="186"/>
        <v>220502052microrregiones</v>
      </c>
      <c r="M1491" s="39" t="str">
        <f t="shared" si="187"/>
        <v>INSERT INTO categoria VALUES (220502052,'Microrregiones','Microrregiones-220502052','Microrregiones-220502052 | Prod: AdminDiv-220502 | Sector: Geografía&amp;MA | Industria: SOCIEDAD - 22',220502);</v>
      </c>
    </row>
    <row r="1492" spans="1:13" ht="30.6" x14ac:dyDescent="0.3">
      <c r="A1492" s="12">
        <f t="shared" si="182"/>
        <v>22</v>
      </c>
      <c r="B1492" s="8" t="str">
        <f>+VLOOKUP(A1492,Industria[],2,0)</f>
        <v>Sociedad</v>
      </c>
      <c r="C1492" s="12">
        <f t="shared" si="183"/>
        <v>2205</v>
      </c>
      <c r="D1492" s="8" t="str">
        <f>+VLOOKUP(C1492,Sector[[Id_sector]:[Codigo]],3,0)</f>
        <v>Geografía y medio ambiente</v>
      </c>
      <c r="E1492" s="12">
        <f t="shared" si="184"/>
        <v>220502</v>
      </c>
      <c r="F1492" s="8" t="str">
        <f>+VLOOKUP(E1492,Productos[[Id_producto]:[Codigo]],3,0)</f>
        <v>División Administrativa</v>
      </c>
      <c r="G1492" s="13">
        <f t="shared" si="185"/>
        <v>220502053</v>
      </c>
      <c r="H1492" s="7">
        <v>53</v>
      </c>
      <c r="I1492" s="8" t="s">
        <v>1855</v>
      </c>
      <c r="J1492" s="37" t="str">
        <f>+Categorias[[#This Row],[Categoría]]&amp;"-"&amp;Categorias[[#This Row],[Id_categoría]]</f>
        <v>Mesorregiones-220502053</v>
      </c>
      <c r="K1492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92" s="9" t="str">
        <f t="shared" si="186"/>
        <v>220502053mesorregiones</v>
      </c>
      <c r="M1492" s="39" t="str">
        <f t="shared" si="187"/>
        <v>INSERT INTO categoria VALUES (220502053,'Mesorregiones','Mesorregiones-220502053','Mesorregiones-220502053 | Prod: AdminDiv-220502 | Sector: Geografía&amp;MA | Industria: SOCIEDAD - 22',220502);</v>
      </c>
    </row>
    <row r="1493" spans="1:13" ht="40.799999999999997" x14ac:dyDescent="0.3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2205</v>
      </c>
      <c r="D1493" s="8" t="str">
        <f>+VLOOKUP(C1493,Sector[[Id_sector]:[Codigo]],3,0)</f>
        <v>Geografía y medio ambiente</v>
      </c>
      <c r="E1493" s="12">
        <f t="shared" si="184"/>
        <v>220502</v>
      </c>
      <c r="F1493" s="8" t="str">
        <f>+VLOOKUP(E1493,Productos[[Id_producto]:[Codigo]],3,0)</f>
        <v>División Administrativa</v>
      </c>
      <c r="G1493" s="13">
        <f t="shared" si="185"/>
        <v>220502054</v>
      </c>
      <c r="H1493" s="7">
        <v>54</v>
      </c>
      <c r="I1493" s="8" t="s">
        <v>1856</v>
      </c>
      <c r="J1493" s="37" t="str">
        <f>+Categorias[[#This Row],[Categoría]]&amp;"-"&amp;Categorias[[#This Row],[Id_categoría]]</f>
        <v>Municipalidades-220502054</v>
      </c>
      <c r="K1493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93" s="9" t="str">
        <f t="shared" si="186"/>
        <v>220502054municipalidades</v>
      </c>
      <c r="M1493" s="39" t="str">
        <f t="shared" si="187"/>
        <v>INSERT INTO categoria VALUES (220502054,'Municipalidades','Municipalidades-220502054','Municipalidades-220502054 | Prod: AdminDiv-220502 | Sector: Geografía&amp;MA | Industria: SOCIEDAD - 22',220502);</v>
      </c>
    </row>
    <row r="1494" spans="1:13" ht="40.799999999999997" x14ac:dyDescent="0.3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2205</v>
      </c>
      <c r="D1494" s="8" t="str">
        <f>+VLOOKUP(C1494,Sector[[Id_sector]:[Codigo]],3,0)</f>
        <v>Geografía y medio ambiente</v>
      </c>
      <c r="E1494" s="12">
        <f t="shared" si="184"/>
        <v>220502</v>
      </c>
      <c r="F1494" s="8" t="str">
        <f>+VLOOKUP(E1494,Productos[[Id_producto]:[Codigo]],3,0)</f>
        <v>División Administrativa</v>
      </c>
      <c r="G1494" s="13">
        <f t="shared" si="185"/>
        <v>220502055</v>
      </c>
      <c r="H1494" s="7">
        <v>55</v>
      </c>
      <c r="I1494" s="8" t="s">
        <v>1857</v>
      </c>
      <c r="J1494" s="37" t="str">
        <f>+Categorias[[#This Row],[Categoría]]&amp;"-"&amp;Categorias[[#This Row],[Id_categoría]]</f>
        <v>Municipios Metropolitanos-220502055</v>
      </c>
      <c r="K1494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94" s="9" t="str">
        <f t="shared" si="186"/>
        <v>220502055municipios_metropolitanos</v>
      </c>
      <c r="M1494" s="39" t="str">
        <f t="shared" si="187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95" spans="1:13" ht="40.799999999999997" x14ac:dyDescent="0.3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2205</v>
      </c>
      <c r="D1495" s="8" t="str">
        <f>+VLOOKUP(C1495,Sector[[Id_sector]:[Codigo]],3,0)</f>
        <v>Geografía y medio ambiente</v>
      </c>
      <c r="E1495" s="12">
        <f t="shared" si="184"/>
        <v>220502</v>
      </c>
      <c r="F1495" s="8" t="str">
        <f>+VLOOKUP(E1495,Productos[[Id_producto]:[Codigo]],3,0)</f>
        <v>División Administrativa</v>
      </c>
      <c r="G1495" s="13">
        <f t="shared" si="185"/>
        <v>220502056</v>
      </c>
      <c r="H1495" s="7">
        <v>56</v>
      </c>
      <c r="I1495" s="8" t="s">
        <v>1858</v>
      </c>
      <c r="J1495" s="37" t="str">
        <f>+Categorias[[#This Row],[Categoría]]&amp;"-"&amp;Categorias[[#This Row],[Id_categoría]]</f>
        <v>Municipios Regionales de Condado-220502056</v>
      </c>
      <c r="K1495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95" s="9" t="str">
        <f t="shared" si="186"/>
        <v>220502056municipios_regionales_de_condado</v>
      </c>
      <c r="M1495" s="39" t="str">
        <f t="shared" si="187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96" spans="1:13" ht="40.799999999999997" x14ac:dyDescent="0.3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2205</v>
      </c>
      <c r="D1496" s="8" t="str">
        <f>+VLOOKUP(C1496,Sector[[Id_sector]:[Codigo]],3,0)</f>
        <v>Geografía y medio ambiente</v>
      </c>
      <c r="E1496" s="12">
        <f t="shared" si="184"/>
        <v>220502</v>
      </c>
      <c r="F1496" s="8" t="str">
        <f>+VLOOKUP(E1496,Productos[[Id_producto]:[Codigo]],3,0)</f>
        <v>División Administrativa</v>
      </c>
      <c r="G1496" s="13">
        <f t="shared" si="185"/>
        <v>220502057</v>
      </c>
      <c r="H1496" s="7">
        <v>57</v>
      </c>
      <c r="I1496" s="8" t="s">
        <v>1859</v>
      </c>
      <c r="J1496" s="37" t="str">
        <f>+Categorias[[#This Row],[Categoría]]&amp;"-"&amp;Categorias[[#This Row],[Id_categoría]]</f>
        <v>Naciones Constitutivas-220502057</v>
      </c>
      <c r="K1496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96" s="9" t="str">
        <f t="shared" si="186"/>
        <v>220502057naciones_constitutivas</v>
      </c>
      <c r="M1496" s="39" t="str">
        <f t="shared" si="187"/>
        <v>INSERT INTO categoria VALUES (220502057,'Naciones Constitutivas','Naciones Constitutivas-220502057','Naciones Constitutivas-220502057 | Prod: AdminDiv-220502 | Sector: Geografía&amp;MA | Industria: SOCIEDAD - 22',220502);</v>
      </c>
    </row>
    <row r="1497" spans="1:13" ht="30.6" x14ac:dyDescent="0.3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2205</v>
      </c>
      <c r="D1497" s="8" t="str">
        <f>+VLOOKUP(C1497,Sector[[Id_sector]:[Codigo]],3,0)</f>
        <v>Geografía y medio ambiente</v>
      </c>
      <c r="E1497" s="12">
        <f t="shared" si="184"/>
        <v>220502</v>
      </c>
      <c r="F1497" s="8" t="str">
        <f>+VLOOKUP(E1497,Productos[[Id_producto]:[Codigo]],3,0)</f>
        <v>División Administrativa</v>
      </c>
      <c r="G1497" s="13">
        <f t="shared" si="185"/>
        <v>220502058</v>
      </c>
      <c r="H1497" s="7">
        <v>58</v>
      </c>
      <c r="I1497" s="8" t="s">
        <v>1860</v>
      </c>
      <c r="J1497" s="37" t="str">
        <f>+Categorias[[#This Row],[Categoría]]&amp;"-"&amp;Categorias[[#This Row],[Id_categoría]]</f>
        <v>Prefecturas-220502058</v>
      </c>
      <c r="K1497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97" s="9" t="str">
        <f t="shared" si="186"/>
        <v>220502058prefecturas</v>
      </c>
      <c r="M1497" s="39" t="str">
        <f t="shared" si="187"/>
        <v>INSERT INTO categoria VALUES (220502058,'Prefecturas','Prefecturas-220502058','Prefecturas-220502058 | Prod: AdminDiv-220502 | Sector: Geografía&amp;MA | Industria: SOCIEDAD - 22',220502);</v>
      </c>
    </row>
    <row r="1498" spans="1:13" ht="30.6" x14ac:dyDescent="0.3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2205</v>
      </c>
      <c r="D1498" s="8" t="str">
        <f>+VLOOKUP(C1498,Sector[[Id_sector]:[Codigo]],3,0)</f>
        <v>Geografía y medio ambiente</v>
      </c>
      <c r="E1498" s="12">
        <f t="shared" si="184"/>
        <v>220502</v>
      </c>
      <c r="F1498" s="8" t="str">
        <f>+VLOOKUP(E1498,Productos[[Id_producto]:[Codigo]],3,0)</f>
        <v>División Administrativa</v>
      </c>
      <c r="G1498" s="13">
        <f t="shared" si="185"/>
        <v>220502059</v>
      </c>
      <c r="H1498" s="7">
        <v>59</v>
      </c>
      <c r="I1498" s="8" t="s">
        <v>1604</v>
      </c>
      <c r="J1498" s="37" t="str">
        <f>+Categorias[[#This Row],[Categoría]]&amp;"-"&amp;Categorias[[#This Row],[Id_categoría]]</f>
        <v>Pueblos-220502059</v>
      </c>
      <c r="K1498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98" s="9" t="str">
        <f t="shared" si="186"/>
        <v>220502059pueblos</v>
      </c>
      <c r="M1498" s="39" t="str">
        <f t="shared" si="187"/>
        <v>INSERT INTO categoria VALUES (220502059,'Pueblos','Pueblos-220502059','Pueblos-220502059 | Prod: AdminDiv-220502 | Sector: Geografía&amp;MA | Industria: SOCIEDAD - 22',220502);</v>
      </c>
    </row>
    <row r="1499" spans="1:13" ht="30.6" x14ac:dyDescent="0.3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2205</v>
      </c>
      <c r="D1499" s="8" t="str">
        <f>+VLOOKUP(C1499,Sector[[Id_sector]:[Codigo]],3,0)</f>
        <v>Geografía y medio ambiente</v>
      </c>
      <c r="E1499" s="12">
        <f t="shared" si="184"/>
        <v>220502</v>
      </c>
      <c r="F1499" s="8" t="str">
        <f>+VLOOKUP(E1499,Productos[[Id_producto]:[Codigo]],3,0)</f>
        <v>División Administrativa</v>
      </c>
      <c r="G1499" s="13">
        <f t="shared" si="185"/>
        <v>220502060</v>
      </c>
      <c r="H1499" s="7">
        <v>60</v>
      </c>
      <c r="I1499" s="8" t="s">
        <v>1861</v>
      </c>
      <c r="J1499" s="37" t="str">
        <f>+Categorias[[#This Row],[Categoría]]&amp;"-"&amp;Categorias[[#This Row],[Id_categoría]]</f>
        <v>Regiones Autónomas-220502060</v>
      </c>
      <c r="K1499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99" s="9" t="str">
        <f t="shared" si="186"/>
        <v>220502060regiones_autonomas</v>
      </c>
      <c r="M1499" s="39" t="str">
        <f t="shared" si="187"/>
        <v>INSERT INTO categoria VALUES (220502060,'Regiones Autónomas','Regiones Autónomas-220502060','Regiones Autónomas-220502060 | Prod: AdminDiv-220502 | Sector: Geografía&amp;MA | Industria: SOCIEDAD - 22',220502);</v>
      </c>
    </row>
    <row r="1500" spans="1:13" ht="40.799999999999997" x14ac:dyDescent="0.3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2205</v>
      </c>
      <c r="D1500" s="8" t="str">
        <f>+VLOOKUP(C1500,Sector[[Id_sector]:[Codigo]],3,0)</f>
        <v>Geografía y medio ambiente</v>
      </c>
      <c r="E1500" s="12">
        <f t="shared" si="184"/>
        <v>220502</v>
      </c>
      <c r="F1500" s="8" t="str">
        <f>+VLOOKUP(E1500,Productos[[Id_producto]:[Codigo]],3,0)</f>
        <v>División Administrativa</v>
      </c>
      <c r="G1500" s="13">
        <f t="shared" si="185"/>
        <v>220502061</v>
      </c>
      <c r="H1500" s="7">
        <v>61</v>
      </c>
      <c r="I1500" s="8" t="s">
        <v>1862</v>
      </c>
      <c r="J1500" s="37" t="str">
        <f>+Categorias[[#This Row],[Categoría]]&amp;"-"&amp;Categorias[[#This Row],[Id_categoría]]</f>
        <v>Repúblicas Autónomas-220502061</v>
      </c>
      <c r="K1500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500" s="9" t="str">
        <f t="shared" si="186"/>
        <v>220502061republicas_autonomas</v>
      </c>
      <c r="M1500" s="39" t="str">
        <f t="shared" si="187"/>
        <v>INSERT INTO categoria VALUES (220502061,'Repúblicas Autónomas','Repúblicas Autónomas-220502061','Repúblicas Autónomas-220502061 | Prod: AdminDiv-220502 | Sector: Geografía&amp;MA | Industria: SOCIEDAD - 22',220502);</v>
      </c>
    </row>
    <row r="1501" spans="1:13" ht="30.6" x14ac:dyDescent="0.3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2205</v>
      </c>
      <c r="D1501" s="8" t="str">
        <f>+VLOOKUP(C1501,Sector[[Id_sector]:[Codigo]],3,0)</f>
        <v>Geografía y medio ambiente</v>
      </c>
      <c r="E1501" s="12">
        <f t="shared" si="184"/>
        <v>220502</v>
      </c>
      <c r="F1501" s="8" t="str">
        <f>+VLOOKUP(E1501,Productos[[Id_producto]:[Codigo]],3,0)</f>
        <v>División Administrativa</v>
      </c>
      <c r="G1501" s="13">
        <f t="shared" si="185"/>
        <v>220502062</v>
      </c>
      <c r="H1501" s="7">
        <v>62</v>
      </c>
      <c r="I1501" s="8" t="s">
        <v>1863</v>
      </c>
      <c r="J1501" s="37" t="str">
        <f>+Categorias[[#This Row],[Categoría]]&amp;"-"&amp;Categorias[[#This Row],[Id_categoría]]</f>
        <v>Shires-220502062</v>
      </c>
      <c r="K1501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501" s="9" t="str">
        <f t="shared" si="186"/>
        <v>220502062shires</v>
      </c>
      <c r="M1501" s="39" t="str">
        <f t="shared" si="187"/>
        <v>INSERT INTO categoria VALUES (220502062,'Shires','Shires-220502062','Shires-220502062 | Prod: AdminDiv-220502 | Sector: Geografía&amp;MA | Industria: SOCIEDAD - 22',220502);</v>
      </c>
    </row>
    <row r="1502" spans="1:13" ht="30.6" x14ac:dyDescent="0.3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2205</v>
      </c>
      <c r="D1502" s="8" t="str">
        <f>+VLOOKUP(C1502,Sector[[Id_sector]:[Codigo]],3,0)</f>
        <v>Geografía y medio ambiente</v>
      </c>
      <c r="E1502" s="12">
        <f t="shared" si="184"/>
        <v>220502</v>
      </c>
      <c r="F1502" s="8" t="str">
        <f>+VLOOKUP(E1502,Productos[[Id_producto]:[Codigo]],3,0)</f>
        <v>División Administrativa</v>
      </c>
      <c r="G1502" s="13">
        <f t="shared" si="185"/>
        <v>220502063</v>
      </c>
      <c r="H1502" s="7">
        <v>63</v>
      </c>
      <c r="I1502" s="8" t="s">
        <v>1864</v>
      </c>
      <c r="J1502" s="37" t="str">
        <f>+Categorias[[#This Row],[Categoría]]&amp;"-"&amp;Categorias[[#This Row],[Id_categoría]]</f>
        <v>Subprovincias-220502063</v>
      </c>
      <c r="K1502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502" s="9" t="str">
        <f t="shared" si="186"/>
        <v>220502063subprovincias</v>
      </c>
      <c r="M1502" s="39" t="str">
        <f t="shared" si="187"/>
        <v>INSERT INTO categoria VALUES (220502063,'Subprovincias','Subprovincias-220502063','Subprovincias-220502063 | Prod: AdminDiv-220502 | Sector: Geografía&amp;MA | Industria: SOCIEDAD - 22',220502);</v>
      </c>
    </row>
    <row r="1503" spans="1:13" ht="30.6" x14ac:dyDescent="0.3">
      <c r="A1503" s="12">
        <f t="shared" si="182"/>
        <v>22</v>
      </c>
      <c r="B1503" s="8" t="str">
        <f>+VLOOKUP(A1503,Industria[],2,0)</f>
        <v>Sociedad</v>
      </c>
      <c r="C1503" s="12">
        <f t="shared" si="183"/>
        <v>2205</v>
      </c>
      <c r="D1503" s="8" t="str">
        <f>+VLOOKUP(C1503,Sector[[Id_sector]:[Codigo]],3,0)</f>
        <v>Geografía y medio ambiente</v>
      </c>
      <c r="E1503" s="12">
        <f t="shared" si="184"/>
        <v>220502</v>
      </c>
      <c r="F1503" s="8" t="str">
        <f>+VLOOKUP(E1503,Productos[[Id_producto]:[Codigo]],3,0)</f>
        <v>División Administrativa</v>
      </c>
      <c r="G1503" s="13">
        <f t="shared" si="185"/>
        <v>220502064</v>
      </c>
      <c r="H1503" s="7">
        <v>64</v>
      </c>
      <c r="I1503" s="8" t="s">
        <v>1865</v>
      </c>
      <c r="J1503" s="37" t="str">
        <f>+Categorias[[#This Row],[Categoría]]&amp;"-"&amp;Categorias[[#This Row],[Id_categoría]]</f>
        <v>Subprefecturas-220502064</v>
      </c>
      <c r="K1503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503" s="9" t="str">
        <f t="shared" si="186"/>
        <v>220502064subprefecturas</v>
      </c>
      <c r="M1503" s="39" t="str">
        <f t="shared" si="187"/>
        <v>INSERT INTO categoria VALUES (220502064,'Subprefecturas','Subprefecturas-220502064','Subprefecturas-220502064 | Prod: AdminDiv-220502 | Sector: Geografía&amp;MA | Industria: SOCIEDAD - 22',220502);</v>
      </c>
    </row>
    <row r="1504" spans="1:13" ht="30.6" x14ac:dyDescent="0.3">
      <c r="A1504" s="12">
        <f t="shared" si="182"/>
        <v>22</v>
      </c>
      <c r="B1504" s="8" t="str">
        <f>+VLOOKUP(A1504,Industria[],2,0)</f>
        <v>Sociedad</v>
      </c>
      <c r="C1504" s="12">
        <f t="shared" si="183"/>
        <v>2205</v>
      </c>
      <c r="D1504" s="8" t="str">
        <f>+VLOOKUP(C1504,Sector[[Id_sector]:[Codigo]],3,0)</f>
        <v>Geografía y medio ambiente</v>
      </c>
      <c r="E1504" s="12">
        <f t="shared" si="184"/>
        <v>220502</v>
      </c>
      <c r="F1504" s="8" t="str">
        <f>+VLOOKUP(E1504,Productos[[Id_producto]:[Codigo]],3,0)</f>
        <v>División Administrativa</v>
      </c>
      <c r="G1504" s="13">
        <f t="shared" si="185"/>
        <v>220502065</v>
      </c>
      <c r="H1504" s="7">
        <v>65</v>
      </c>
      <c r="I1504" s="8" t="s">
        <v>1866</v>
      </c>
      <c r="J1504" s="37" t="str">
        <f>+Categorias[[#This Row],[Categoría]]&amp;"-"&amp;Categorias[[#This Row],[Id_categoría]]</f>
        <v>Subregiones-220502065</v>
      </c>
      <c r="K1504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504" s="9" t="str">
        <f t="shared" si="186"/>
        <v>220502065subregiones</v>
      </c>
      <c r="M1504" s="39" t="str">
        <f t="shared" si="187"/>
        <v>INSERT INTO categoria VALUES (220502065,'Subregiones','Subregiones-220502065','Subregiones-220502065 | Prod: AdminDiv-220502 | Sector: Geografía&amp;MA | Industria: SOCIEDAD - 22',220502);</v>
      </c>
    </row>
    <row r="1505" spans="1:13" ht="30.6" x14ac:dyDescent="0.3">
      <c r="A1505" s="12">
        <f t="shared" ref="A1505:A1536" si="188">+A1504</f>
        <v>22</v>
      </c>
      <c r="B1505" s="8" t="str">
        <f>+VLOOKUP(A1505,Industria[],2,0)</f>
        <v>Sociedad</v>
      </c>
      <c r="C1505" s="12">
        <f t="shared" ref="C1505:C1536" si="189">+C1504</f>
        <v>2205</v>
      </c>
      <c r="D1505" s="8" t="str">
        <f>+VLOOKUP(C1505,Sector[[Id_sector]:[Codigo]],3,0)</f>
        <v>Geografía y medio ambiente</v>
      </c>
      <c r="E1505" s="12">
        <f t="shared" ref="E1505:E1536" si="190">+IF(H1505=1,E1504+1,E1504)</f>
        <v>220502</v>
      </c>
      <c r="F1505" s="8" t="str">
        <f>+VLOOKUP(E1505,Productos[[Id_producto]:[Codigo]],3,0)</f>
        <v>División Administrativa</v>
      </c>
      <c r="G1505" s="13">
        <f t="shared" ref="G1505:G1536" si="191">+E1505*1000+H1505</f>
        <v>220502066</v>
      </c>
      <c r="H1505" s="7">
        <v>66</v>
      </c>
      <c r="I1505" s="8" t="s">
        <v>1867</v>
      </c>
      <c r="J1505" s="37" t="str">
        <f>+Categorias[[#This Row],[Categoría]]&amp;"-"&amp;Categorias[[#This Row],[Id_categoría]]</f>
        <v>Territorios-220502066</v>
      </c>
      <c r="K1505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505" s="9" t="str">
        <f t="shared" ref="L1505:L1536" si="192">+SUBSTITUTE(G1505&amp;LOWER(SUBSTITUTE( SUBSTITUTE( SUBSTITUTE( SUBSTITUTE( SUBSTITUTE( SUBSTITUTE( SUBSTITUTE( SUBSTITUTE( SUBSTITUTE( SUBSTITUTE(I1505, "á", "a"), "é", "e"), "í", "i"), "ó", "o"), "ú", "u"), "Á", "A"), "É", "E"), "Í", "I"), "Ó", "O"), "Ú", "U"))," ","_")</f>
        <v>220502066territorios</v>
      </c>
      <c r="M1505" s="39" t="str">
        <f t="shared" ref="M1505:M1536" si="193">+"INSERT INTO categoria VALUES ("&amp;G1505&amp;",'"&amp;I1505&amp;"','"&amp;J1505&amp;"','"&amp;K1505&amp;"',"&amp;E1505&amp;");"</f>
        <v>INSERT INTO categoria VALUES (220502066,'Territorios','Territorios-220502066','Territorios-220502066 | Prod: AdminDiv-220502 | Sector: Geografía&amp;MA | Industria: SOCIEDAD - 22',220502);</v>
      </c>
    </row>
    <row r="1506" spans="1:13" ht="30.6" x14ac:dyDescent="0.3">
      <c r="A1506" s="12">
        <f t="shared" si="188"/>
        <v>22</v>
      </c>
      <c r="B1506" s="8" t="str">
        <f>+VLOOKUP(A1506,Industria[],2,0)</f>
        <v>Sociedad</v>
      </c>
      <c r="C1506" s="12">
        <f t="shared" si="189"/>
        <v>2205</v>
      </c>
      <c r="D1506" s="8" t="str">
        <f>+VLOOKUP(C1506,Sector[[Id_sector]:[Codigo]],3,0)</f>
        <v>Geografía y medio ambiente</v>
      </c>
      <c r="E1506" s="12">
        <f t="shared" si="190"/>
        <v>220502</v>
      </c>
      <c r="F1506" s="8" t="str">
        <f>+VLOOKUP(E1506,Productos[[Id_producto]:[Codigo]],3,0)</f>
        <v>División Administrativa</v>
      </c>
      <c r="G1506" s="13">
        <f t="shared" si="191"/>
        <v>220502067</v>
      </c>
      <c r="H1506" s="7">
        <v>67</v>
      </c>
      <c r="I1506" s="8" t="s">
        <v>1868</v>
      </c>
      <c r="J1506" s="37" t="str">
        <f>+Categorias[[#This Row],[Categoría]]&amp;"-"&amp;Categorias[[#This Row],[Id_categoría]]</f>
        <v>Territorios Federales-220502067</v>
      </c>
      <c r="K1506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506" s="9" t="str">
        <f t="shared" si="192"/>
        <v>220502067territorios_federales</v>
      </c>
      <c r="M1506" s="39" t="str">
        <f t="shared" si="193"/>
        <v>INSERT INTO categoria VALUES (220502067,'Territorios Federales','Territorios Federales-220502067','Territorios Federales-220502067 | Prod: AdminDiv-220502 | Sector: Geografía&amp;MA | Industria: SOCIEDAD - 22',220502);</v>
      </c>
    </row>
    <row r="1507" spans="1:13" ht="40.799999999999997" x14ac:dyDescent="0.3">
      <c r="A1507" s="12">
        <f t="shared" si="188"/>
        <v>22</v>
      </c>
      <c r="B1507" s="8" t="str">
        <f>+VLOOKUP(A1507,Industria[],2,0)</f>
        <v>Sociedad</v>
      </c>
      <c r="C1507" s="12">
        <f t="shared" si="189"/>
        <v>2205</v>
      </c>
      <c r="D1507" s="8" t="str">
        <f>+VLOOKUP(C1507,Sector[[Id_sector]:[Codigo]],3,0)</f>
        <v>Geografía y medio ambiente</v>
      </c>
      <c r="E1507" s="12">
        <f t="shared" si="190"/>
        <v>220502</v>
      </c>
      <c r="F1507" s="8" t="str">
        <f>+VLOOKUP(E1507,Productos[[Id_producto]:[Codigo]],3,0)</f>
        <v>División Administrativa</v>
      </c>
      <c r="G1507" s="13">
        <f t="shared" si="191"/>
        <v>220502068</v>
      </c>
      <c r="H1507" s="7">
        <v>68</v>
      </c>
      <c r="I1507" s="8" t="s">
        <v>1869</v>
      </c>
      <c r="J1507" s="37" t="str">
        <f>+Categorias[[#This Row],[Categoría]]&amp;"-"&amp;Categorias[[#This Row],[Id_categoría]]</f>
        <v>Territorios Nacionales-220502068</v>
      </c>
      <c r="K1507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507" s="9" t="str">
        <f t="shared" si="192"/>
        <v>220502068territorios_nacionales</v>
      </c>
      <c r="M1507" s="39" t="str">
        <f t="shared" si="193"/>
        <v>INSERT INTO categoria VALUES (220502068,'Territorios Nacionales','Territorios Nacionales-220502068','Territorios Nacionales-220502068 | Prod: AdminDiv-220502 | Sector: Geografía&amp;MA | Industria: SOCIEDAD - 22',220502);</v>
      </c>
    </row>
    <row r="1508" spans="1:13" ht="30.6" x14ac:dyDescent="0.3">
      <c r="A1508" s="12">
        <f t="shared" si="188"/>
        <v>22</v>
      </c>
      <c r="B1508" s="8" t="str">
        <f>+VLOOKUP(A1508,Industria[],2,0)</f>
        <v>Sociedad</v>
      </c>
      <c r="C1508" s="12">
        <f t="shared" si="189"/>
        <v>2205</v>
      </c>
      <c r="D1508" s="8" t="str">
        <f>+VLOOKUP(C1508,Sector[[Id_sector]:[Codigo]],3,0)</f>
        <v>Geografía y medio ambiente</v>
      </c>
      <c r="E1508" s="12">
        <f t="shared" si="190"/>
        <v>220502</v>
      </c>
      <c r="F1508" s="8" t="str">
        <f>+VLOOKUP(E1508,Productos[[Id_producto]:[Codigo]],3,0)</f>
        <v>División Administrativa</v>
      </c>
      <c r="G1508" s="13">
        <f t="shared" si="191"/>
        <v>220502069</v>
      </c>
      <c r="H1508" s="7">
        <v>69</v>
      </c>
      <c r="I1508" s="8" t="s">
        <v>1870</v>
      </c>
      <c r="J1508" s="37" t="str">
        <f>+Categorias[[#This Row],[Categoría]]&amp;"-"&amp;Categorias[[#This Row],[Id_categoría]]</f>
        <v>Veredas-220502069</v>
      </c>
      <c r="K1508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508" s="9" t="str">
        <f t="shared" si="192"/>
        <v>220502069veredas</v>
      </c>
      <c r="M1508" s="39" t="str">
        <f t="shared" si="193"/>
        <v>INSERT INTO categoria VALUES (220502069,'Veredas','Veredas-220502069','Veredas-220502069 | Prod: AdminDiv-220502 | Sector: Geografía&amp;MA | Industria: SOCIEDAD - 22',220502);</v>
      </c>
    </row>
    <row r="1509" spans="1:13" ht="30.6" x14ac:dyDescent="0.3">
      <c r="A1509" s="12">
        <f t="shared" si="188"/>
        <v>22</v>
      </c>
      <c r="B1509" s="8" t="str">
        <f>+VLOOKUP(A1509,Industria[],2,0)</f>
        <v>Sociedad</v>
      </c>
      <c r="C1509" s="12">
        <f t="shared" si="189"/>
        <v>2205</v>
      </c>
      <c r="D1509" s="8" t="str">
        <f>+VLOOKUP(C1509,Sector[[Id_sector]:[Codigo]],3,0)</f>
        <v>Geografía y medio ambiente</v>
      </c>
      <c r="E1509" s="12">
        <f t="shared" si="190"/>
        <v>220502</v>
      </c>
      <c r="F1509" s="8" t="str">
        <f>+VLOOKUP(E1509,Productos[[Id_producto]:[Codigo]],3,0)</f>
        <v>División Administrativa</v>
      </c>
      <c r="G1509" s="13">
        <f t="shared" si="191"/>
        <v>220502070</v>
      </c>
      <c r="H1509" s="7">
        <v>70</v>
      </c>
      <c r="I1509" s="8" t="s">
        <v>1871</v>
      </c>
      <c r="J1509" s="37" t="str">
        <f>+Categorias[[#This Row],[Categoría]]&amp;"-"&amp;Categorias[[#This Row],[Id_categoría]]</f>
        <v>Vilayatos-220502070</v>
      </c>
      <c r="K1509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509" s="9" t="str">
        <f t="shared" si="192"/>
        <v>220502070vilayatos</v>
      </c>
      <c r="M1509" s="39" t="str">
        <f t="shared" si="193"/>
        <v>INSERT INTO categoria VALUES (220502070,'Vilayatos','Vilayatos-220502070','Vilayatos-220502070 | Prod: AdminDiv-220502 | Sector: Geografía&amp;MA | Industria: SOCIEDAD - 22',220502);</v>
      </c>
    </row>
    <row r="1510" spans="1:13" ht="30.6" x14ac:dyDescent="0.3">
      <c r="A1510" s="12">
        <f t="shared" si="188"/>
        <v>22</v>
      </c>
      <c r="B1510" s="8" t="str">
        <f>+VLOOKUP(A1510,Industria[],2,0)</f>
        <v>Sociedad</v>
      </c>
      <c r="C1510" s="12">
        <f t="shared" si="189"/>
        <v>2205</v>
      </c>
      <c r="D1510" s="8" t="str">
        <f>+VLOOKUP(C1510,Sector[[Id_sector]:[Codigo]],3,0)</f>
        <v>Geografía y medio ambiente</v>
      </c>
      <c r="E1510" s="12">
        <f t="shared" si="190"/>
        <v>220502</v>
      </c>
      <c r="F1510" s="8" t="str">
        <f>+VLOOKUP(E1510,Productos[[Id_producto]:[Codigo]],3,0)</f>
        <v>División Administrativa</v>
      </c>
      <c r="G1510" s="13">
        <f t="shared" si="191"/>
        <v>220502071</v>
      </c>
      <c r="H1510" s="7">
        <v>71</v>
      </c>
      <c r="I1510" s="8" t="s">
        <v>1872</v>
      </c>
      <c r="J1510" s="37" t="str">
        <f>+Categorias[[#This Row],[Categoría]]&amp;"-"&amp;Categorias[[#This Row],[Id_categoría]]</f>
        <v>Zonas-220502071</v>
      </c>
      <c r="K1510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510" s="9" t="str">
        <f t="shared" si="192"/>
        <v>220502071zonas</v>
      </c>
      <c r="M1510" s="39" t="str">
        <f t="shared" si="193"/>
        <v>INSERT INTO categoria VALUES (220502071,'Zonas','Zonas-220502071','Zonas-220502071 | Prod: AdminDiv-220502 | Sector: Geografía&amp;MA | Industria: SOCIEDAD - 22',220502);</v>
      </c>
    </row>
    <row r="1511" spans="1:13" ht="30.6" x14ac:dyDescent="0.3">
      <c r="A1511" s="12">
        <f t="shared" si="188"/>
        <v>22</v>
      </c>
      <c r="B1511" s="8" t="str">
        <f>+VLOOKUP(A1511,Industria[],2,0)</f>
        <v>Sociedad</v>
      </c>
      <c r="C1511" s="12">
        <f t="shared" si="189"/>
        <v>2205</v>
      </c>
      <c r="D1511" s="8" t="str">
        <f>+VLOOKUP(C1511,Sector[[Id_sector]:[Codigo]],3,0)</f>
        <v>Geografía y medio ambiente</v>
      </c>
      <c r="E1511" s="12">
        <f t="shared" si="190"/>
        <v>220503</v>
      </c>
      <c r="F1511" s="8" t="str">
        <f>+VLOOKUP(E1511,Productos[[Id_producto]:[Codigo]],3,0)</f>
        <v>Accidentes Geográficos</v>
      </c>
      <c r="G1511" s="13">
        <f t="shared" si="191"/>
        <v>220503001</v>
      </c>
      <c r="H1511" s="7">
        <v>1</v>
      </c>
      <c r="I1511" s="8" t="s">
        <v>1873</v>
      </c>
      <c r="J1511" s="37" t="str">
        <f>+Categorias[[#This Row],[Categoría]]&amp;"-"&amp;Categorias[[#This Row],[Id_categoría]]</f>
        <v>Llanuras-220503001</v>
      </c>
      <c r="K1511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511" s="9" t="str">
        <f t="shared" si="192"/>
        <v>220503001llanuras</v>
      </c>
      <c r="M1511" s="39" t="str">
        <f t="shared" si="193"/>
        <v>INSERT INTO categoria VALUES (220503001,'Llanuras','Llanuras-220503001','Llanuras-220503001 | Prod: GeoAccidente-220503 | Sector: Geografía&amp;MA | Industria: SOCIEDAD - 22',220503);</v>
      </c>
    </row>
    <row r="1512" spans="1:13" ht="30.6" x14ac:dyDescent="0.3">
      <c r="A1512" s="12">
        <f t="shared" si="188"/>
        <v>22</v>
      </c>
      <c r="B1512" s="8" t="str">
        <f>+VLOOKUP(A1512,Industria[],2,0)</f>
        <v>Sociedad</v>
      </c>
      <c r="C1512" s="12">
        <f t="shared" si="189"/>
        <v>2205</v>
      </c>
      <c r="D1512" s="8" t="str">
        <f>+VLOOKUP(C1512,Sector[[Id_sector]:[Codigo]],3,0)</f>
        <v>Geografía y medio ambiente</v>
      </c>
      <c r="E1512" s="12">
        <f t="shared" si="190"/>
        <v>220503</v>
      </c>
      <c r="F1512" s="8" t="str">
        <f>+VLOOKUP(E1512,Productos[[Id_producto]:[Codigo]],3,0)</f>
        <v>Accidentes Geográficos</v>
      </c>
      <c r="G1512" s="13">
        <f t="shared" si="191"/>
        <v>220503002</v>
      </c>
      <c r="H1512" s="7">
        <v>2</v>
      </c>
      <c r="I1512" s="8" t="s">
        <v>1874</v>
      </c>
      <c r="J1512" s="37" t="str">
        <f>+Categorias[[#This Row],[Categoría]]&amp;"-"&amp;Categorias[[#This Row],[Id_categoría]]</f>
        <v>Mesetas-220503002</v>
      </c>
      <c r="K1512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512" s="9" t="str">
        <f t="shared" si="192"/>
        <v>220503002mesetas</v>
      </c>
      <c r="M1512" s="39" t="str">
        <f t="shared" si="193"/>
        <v>INSERT INTO categoria VALUES (220503002,'Mesetas','Mesetas-220503002','Mesetas-220503002 | Prod: GeoAccidente-220503 | Sector: Geografía&amp;MA | Industria: SOCIEDAD - 22',220503);</v>
      </c>
    </row>
    <row r="1513" spans="1:13" ht="30.6" x14ac:dyDescent="0.3">
      <c r="A1513" s="12">
        <f t="shared" si="188"/>
        <v>22</v>
      </c>
      <c r="B1513" s="8" t="str">
        <f>+VLOOKUP(A1513,Industria[],2,0)</f>
        <v>Sociedad</v>
      </c>
      <c r="C1513" s="12">
        <f t="shared" si="189"/>
        <v>2205</v>
      </c>
      <c r="D1513" s="8" t="str">
        <f>+VLOOKUP(C1513,Sector[[Id_sector]:[Codigo]],3,0)</f>
        <v>Geografía y medio ambiente</v>
      </c>
      <c r="E1513" s="12">
        <f t="shared" si="190"/>
        <v>220503</v>
      </c>
      <c r="F1513" s="8" t="str">
        <f>+VLOOKUP(E1513,Productos[[Id_producto]:[Codigo]],3,0)</f>
        <v>Accidentes Geográficos</v>
      </c>
      <c r="G1513" s="13">
        <f t="shared" si="191"/>
        <v>220503003</v>
      </c>
      <c r="H1513" s="7">
        <v>3</v>
      </c>
      <c r="I1513" s="8" t="s">
        <v>1875</v>
      </c>
      <c r="J1513" s="37" t="str">
        <f>+Categorias[[#This Row],[Categoría]]&amp;"-"&amp;Categorias[[#This Row],[Id_categoría]]</f>
        <v>Montañas-220503003</v>
      </c>
      <c r="K1513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13" s="9" t="str">
        <f t="shared" si="192"/>
        <v>220503003montañas</v>
      </c>
      <c r="M1513" s="39" t="str">
        <f t="shared" si="193"/>
        <v>INSERT INTO categoria VALUES (220503003,'Montañas','Montañas-220503003','Montañas-220503003 | Prod: GeoAccidente-220503 | Sector: Geografía&amp;MA | Industria: SOCIEDAD - 22',220503);</v>
      </c>
    </row>
    <row r="1514" spans="1:13" ht="40.799999999999997" x14ac:dyDescent="0.3">
      <c r="A1514" s="12">
        <f t="shared" si="188"/>
        <v>22</v>
      </c>
      <c r="B1514" s="8" t="str">
        <f>+VLOOKUP(A1514,Industria[],2,0)</f>
        <v>Sociedad</v>
      </c>
      <c r="C1514" s="12">
        <f t="shared" si="189"/>
        <v>2205</v>
      </c>
      <c r="D1514" s="8" t="str">
        <f>+VLOOKUP(C1514,Sector[[Id_sector]:[Codigo]],3,0)</f>
        <v>Geografía y medio ambiente</v>
      </c>
      <c r="E1514" s="12">
        <f t="shared" si="190"/>
        <v>220503</v>
      </c>
      <c r="F1514" s="8" t="str">
        <f>+VLOOKUP(E1514,Productos[[Id_producto]:[Codigo]],3,0)</f>
        <v>Accidentes Geográficos</v>
      </c>
      <c r="G1514" s="13">
        <f t="shared" si="191"/>
        <v>220503004</v>
      </c>
      <c r="H1514" s="7">
        <v>4</v>
      </c>
      <c r="I1514" s="8" t="s">
        <v>1876</v>
      </c>
      <c r="J1514" s="37" t="str">
        <f>+Categorias[[#This Row],[Categoría]]&amp;"-"&amp;Categorias[[#This Row],[Id_categoría]]</f>
        <v>Formaciones Rocosas-220503004</v>
      </c>
      <c r="K1514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14" s="9" t="str">
        <f t="shared" si="192"/>
        <v>220503004formaciones_rocosas</v>
      </c>
      <c r="M1514" s="39" t="str">
        <f t="shared" si="193"/>
        <v>INSERT INTO categoria VALUES (220503004,'Formaciones Rocosas','Formaciones Rocosas-220503004','Formaciones Rocosas-220503004 | Prod: GeoAccidente-220503 | Sector: Geografía&amp;MA | Industria: SOCIEDAD - 22',220503);</v>
      </c>
    </row>
    <row r="1515" spans="1:13" ht="30.6" x14ac:dyDescent="0.3">
      <c r="A1515" s="12">
        <f t="shared" si="188"/>
        <v>22</v>
      </c>
      <c r="B1515" s="8" t="str">
        <f>+VLOOKUP(A1515,Industria[],2,0)</f>
        <v>Sociedad</v>
      </c>
      <c r="C1515" s="12">
        <f t="shared" si="189"/>
        <v>2205</v>
      </c>
      <c r="D1515" s="8" t="str">
        <f>+VLOOKUP(C1515,Sector[[Id_sector]:[Codigo]],3,0)</f>
        <v>Geografía y medio ambiente</v>
      </c>
      <c r="E1515" s="12">
        <f t="shared" si="190"/>
        <v>220503</v>
      </c>
      <c r="F1515" s="8" t="str">
        <f>+VLOOKUP(E1515,Productos[[Id_producto]:[Codigo]],3,0)</f>
        <v>Accidentes Geográficos</v>
      </c>
      <c r="G1515" s="13">
        <f t="shared" si="191"/>
        <v>220503005</v>
      </c>
      <c r="H1515" s="7">
        <v>5</v>
      </c>
      <c r="I1515" s="8" t="s">
        <v>1877</v>
      </c>
      <c r="J1515" s="37" t="str">
        <f>+Categorias[[#This Row],[Categoría]]&amp;"-"&amp;Categorias[[#This Row],[Id_categoría]]</f>
        <v>Acantilados-220503005</v>
      </c>
      <c r="K1515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15" s="9" t="str">
        <f t="shared" si="192"/>
        <v>220503005acantilados</v>
      </c>
      <c r="M1515" s="39" t="str">
        <f t="shared" si="193"/>
        <v>INSERT INTO categoria VALUES (220503005,'Acantilados','Acantilados-220503005','Acantilados-220503005 | Prod: GeoAccidente-220503 | Sector: Geografía&amp;MA | Industria: SOCIEDAD - 22',220503);</v>
      </c>
    </row>
    <row r="1516" spans="1:13" ht="30.6" x14ac:dyDescent="0.3">
      <c r="A1516" s="12">
        <f t="shared" si="188"/>
        <v>22</v>
      </c>
      <c r="B1516" s="8" t="str">
        <f>+VLOOKUP(A1516,Industria[],2,0)</f>
        <v>Sociedad</v>
      </c>
      <c r="C1516" s="12">
        <f t="shared" si="189"/>
        <v>2205</v>
      </c>
      <c r="D1516" s="8" t="str">
        <f>+VLOOKUP(C1516,Sector[[Id_sector]:[Codigo]],3,0)</f>
        <v>Geografía y medio ambiente</v>
      </c>
      <c r="E1516" s="12">
        <f t="shared" si="190"/>
        <v>220503</v>
      </c>
      <c r="F1516" s="8" t="str">
        <f>+VLOOKUP(E1516,Productos[[Id_producto]:[Codigo]],3,0)</f>
        <v>Accidentes Geográficos</v>
      </c>
      <c r="G1516" s="13">
        <f t="shared" si="191"/>
        <v>220503006</v>
      </c>
      <c r="H1516" s="7">
        <v>6</v>
      </c>
      <c r="I1516" s="8" t="s">
        <v>1878</v>
      </c>
      <c r="J1516" s="37" t="str">
        <f>+Categorias[[#This Row],[Categoría]]&amp;"-"&amp;Categorias[[#This Row],[Id_categoría]]</f>
        <v>Barrancos-220503006</v>
      </c>
      <c r="K1516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16" s="9" t="str">
        <f t="shared" si="192"/>
        <v>220503006barrancos</v>
      </c>
      <c r="M1516" s="39" t="str">
        <f t="shared" si="193"/>
        <v>INSERT INTO categoria VALUES (220503006,'Barrancos','Barrancos-220503006','Barrancos-220503006 | Prod: GeoAccidente-220503 | Sector: Geografía&amp;MA | Industria: SOCIEDAD - 22',220503);</v>
      </c>
    </row>
    <row r="1517" spans="1:13" ht="30.6" x14ac:dyDescent="0.3">
      <c r="A1517" s="12">
        <f t="shared" si="188"/>
        <v>22</v>
      </c>
      <c r="B1517" s="8" t="str">
        <f>+VLOOKUP(A1517,Industria[],2,0)</f>
        <v>Sociedad</v>
      </c>
      <c r="C1517" s="12">
        <f t="shared" si="189"/>
        <v>2205</v>
      </c>
      <c r="D1517" s="8" t="str">
        <f>+VLOOKUP(C1517,Sector[[Id_sector]:[Codigo]],3,0)</f>
        <v>Geografía y medio ambiente</v>
      </c>
      <c r="E1517" s="12">
        <f t="shared" si="190"/>
        <v>220503</v>
      </c>
      <c r="F1517" s="8" t="str">
        <f>+VLOOKUP(E1517,Productos[[Id_producto]:[Codigo]],3,0)</f>
        <v>Accidentes Geográficos</v>
      </c>
      <c r="G1517" s="13">
        <f t="shared" si="191"/>
        <v>220503007</v>
      </c>
      <c r="H1517" s="7">
        <v>7</v>
      </c>
      <c r="I1517" s="8" t="s">
        <v>1879</v>
      </c>
      <c r="J1517" s="37" t="str">
        <f>+Categorias[[#This Row],[Categoría]]&amp;"-"&amp;Categorias[[#This Row],[Id_categoría]]</f>
        <v>Cayos-220503007</v>
      </c>
      <c r="K1517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17" s="9" t="str">
        <f t="shared" si="192"/>
        <v>220503007cayos</v>
      </c>
      <c r="M1517" s="39" t="str">
        <f t="shared" si="193"/>
        <v>INSERT INTO categoria VALUES (220503007,'Cayos','Cayos-220503007','Cayos-220503007 | Prod: GeoAccidente-220503 | Sector: Geografía&amp;MA | Industria: SOCIEDAD - 22',220503);</v>
      </c>
    </row>
    <row r="1518" spans="1:13" ht="30.6" x14ac:dyDescent="0.3">
      <c r="A1518" s="12">
        <f t="shared" si="188"/>
        <v>22</v>
      </c>
      <c r="B1518" s="8" t="str">
        <f>+VLOOKUP(A1518,Industria[],2,0)</f>
        <v>Sociedad</v>
      </c>
      <c r="C1518" s="12">
        <f t="shared" si="189"/>
        <v>2205</v>
      </c>
      <c r="D1518" s="8" t="str">
        <f>+VLOOKUP(C1518,Sector[[Id_sector]:[Codigo]],3,0)</f>
        <v>Geografía y medio ambiente</v>
      </c>
      <c r="E1518" s="12">
        <f t="shared" si="190"/>
        <v>220503</v>
      </c>
      <c r="F1518" s="8" t="str">
        <f>+VLOOKUP(E1518,Productos[[Id_producto]:[Codigo]],3,0)</f>
        <v>Accidentes Geográficos</v>
      </c>
      <c r="G1518" s="13">
        <f t="shared" si="191"/>
        <v>220503008</v>
      </c>
      <c r="H1518" s="7">
        <v>8</v>
      </c>
      <c r="I1518" s="8" t="s">
        <v>1880</v>
      </c>
      <c r="J1518" s="37" t="str">
        <f>+Categorias[[#This Row],[Categoría]]&amp;"-"&amp;Categorias[[#This Row],[Id_categoría]]</f>
        <v>Colinas-220503008</v>
      </c>
      <c r="K1518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18" s="9" t="str">
        <f t="shared" si="192"/>
        <v>220503008colinas</v>
      </c>
      <c r="M1518" s="39" t="str">
        <f t="shared" si="193"/>
        <v>INSERT INTO categoria VALUES (220503008,'Colinas','Colinas-220503008','Colinas-220503008 | Prod: GeoAccidente-220503 | Sector: Geografía&amp;MA | Industria: SOCIEDAD - 22',220503);</v>
      </c>
    </row>
    <row r="1519" spans="1:13" ht="30.6" x14ac:dyDescent="0.3">
      <c r="A1519" s="12">
        <f t="shared" si="188"/>
        <v>22</v>
      </c>
      <c r="B1519" s="8" t="str">
        <f>+VLOOKUP(A1519,Industria[],2,0)</f>
        <v>Sociedad</v>
      </c>
      <c r="C1519" s="12">
        <f t="shared" si="189"/>
        <v>2205</v>
      </c>
      <c r="D1519" s="8" t="str">
        <f>+VLOOKUP(C1519,Sector[[Id_sector]:[Codigo]],3,0)</f>
        <v>Geografía y medio ambiente</v>
      </c>
      <c r="E1519" s="12">
        <f t="shared" si="190"/>
        <v>220503</v>
      </c>
      <c r="F1519" s="8" t="str">
        <f>+VLOOKUP(E1519,Productos[[Id_producto]:[Codigo]],3,0)</f>
        <v>Accidentes Geográficos</v>
      </c>
      <c r="G1519" s="13">
        <f t="shared" si="191"/>
        <v>220503009</v>
      </c>
      <c r="H1519" s="7">
        <v>9</v>
      </c>
      <c r="I1519" s="8" t="s">
        <v>1881</v>
      </c>
      <c r="J1519" s="37" t="str">
        <f>+Categorias[[#This Row],[Categoría]]&amp;"-"&amp;Categorias[[#This Row],[Id_categoría]]</f>
        <v>Cuencas-220503009</v>
      </c>
      <c r="K1519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19" s="9" t="str">
        <f t="shared" si="192"/>
        <v>220503009cuencas</v>
      </c>
      <c r="M1519" s="39" t="str">
        <f t="shared" si="193"/>
        <v>INSERT INTO categoria VALUES (220503009,'Cuencas','Cuencas-220503009','Cuencas-220503009 | Prod: GeoAccidente-220503 | Sector: Geografía&amp;MA | Industria: SOCIEDAD - 22',220503);</v>
      </c>
    </row>
    <row r="1520" spans="1:13" ht="30.6" x14ac:dyDescent="0.3">
      <c r="A1520" s="12">
        <f t="shared" si="188"/>
        <v>22</v>
      </c>
      <c r="B1520" s="8" t="str">
        <f>+VLOOKUP(A1520,Industria[],2,0)</f>
        <v>Sociedad</v>
      </c>
      <c r="C1520" s="12">
        <f t="shared" si="189"/>
        <v>2205</v>
      </c>
      <c r="D1520" s="8" t="str">
        <f>+VLOOKUP(C1520,Sector[[Id_sector]:[Codigo]],3,0)</f>
        <v>Geografía y medio ambiente</v>
      </c>
      <c r="E1520" s="12">
        <f t="shared" si="190"/>
        <v>220503</v>
      </c>
      <c r="F1520" s="8" t="str">
        <f>+VLOOKUP(E1520,Productos[[Id_producto]:[Codigo]],3,0)</f>
        <v>Accidentes Geográficos</v>
      </c>
      <c r="G1520" s="13">
        <f t="shared" si="191"/>
        <v>220503010</v>
      </c>
      <c r="H1520" s="7">
        <v>10</v>
      </c>
      <c r="I1520" s="8" t="s">
        <v>1882</v>
      </c>
      <c r="J1520" s="37" t="str">
        <f>+Categorias[[#This Row],[Categoría]]&amp;"-"&amp;Categorias[[#This Row],[Id_categoría]]</f>
        <v>Cuestas-220503010</v>
      </c>
      <c r="K1520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20" s="9" t="str">
        <f t="shared" si="192"/>
        <v>220503010cuestas</v>
      </c>
      <c r="M1520" s="39" t="str">
        <f t="shared" si="193"/>
        <v>INSERT INTO categoria VALUES (220503010,'Cuestas','Cuestas-220503010','Cuestas-220503010 | Prod: GeoAccidente-220503 | Sector: Geografía&amp;MA | Industria: SOCIEDAD - 22',220503);</v>
      </c>
    </row>
    <row r="1521" spans="1:13" ht="30.6" x14ac:dyDescent="0.3">
      <c r="A1521" s="12">
        <f t="shared" si="188"/>
        <v>22</v>
      </c>
      <c r="B1521" s="8" t="str">
        <f>+VLOOKUP(A1521,Industria[],2,0)</f>
        <v>Sociedad</v>
      </c>
      <c r="C1521" s="12">
        <f t="shared" si="189"/>
        <v>2205</v>
      </c>
      <c r="D1521" s="8" t="str">
        <f>+VLOOKUP(C1521,Sector[[Id_sector]:[Codigo]],3,0)</f>
        <v>Geografía y medio ambiente</v>
      </c>
      <c r="E1521" s="12">
        <f t="shared" si="190"/>
        <v>220503</v>
      </c>
      <c r="F1521" s="8" t="str">
        <f>+VLOOKUP(E1521,Productos[[Id_producto]:[Codigo]],3,0)</f>
        <v>Accidentes Geográficos</v>
      </c>
      <c r="G1521" s="13">
        <f t="shared" si="191"/>
        <v>220503011</v>
      </c>
      <c r="H1521" s="7">
        <v>11</v>
      </c>
      <c r="I1521" s="8" t="s">
        <v>1883</v>
      </c>
      <c r="J1521" s="37" t="str">
        <f>+Categorias[[#This Row],[Categoría]]&amp;"-"&amp;Categorias[[#This Row],[Id_categoría]]</f>
        <v>Cerros-220503011</v>
      </c>
      <c r="K1521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21" s="9" t="str">
        <f t="shared" si="192"/>
        <v>220503011cerros</v>
      </c>
      <c r="M1521" s="39" t="str">
        <f t="shared" si="193"/>
        <v>INSERT INTO categoria VALUES (220503011,'Cerros','Cerros-220503011','Cerros-220503011 | Prod: GeoAccidente-220503 | Sector: Geografía&amp;MA | Industria: SOCIEDAD - 22',220503);</v>
      </c>
    </row>
    <row r="1522" spans="1:13" ht="30.6" x14ac:dyDescent="0.3">
      <c r="A1522" s="12">
        <f t="shared" si="188"/>
        <v>22</v>
      </c>
      <c r="B1522" s="8" t="str">
        <f>+VLOOKUP(A1522,Industria[],2,0)</f>
        <v>Sociedad</v>
      </c>
      <c r="C1522" s="12">
        <f t="shared" si="189"/>
        <v>2205</v>
      </c>
      <c r="D1522" s="8" t="str">
        <f>+VLOOKUP(C1522,Sector[[Id_sector]:[Codigo]],3,0)</f>
        <v>Geografía y medio ambiente</v>
      </c>
      <c r="E1522" s="12">
        <f t="shared" si="190"/>
        <v>220503</v>
      </c>
      <c r="F1522" s="8" t="str">
        <f>+VLOOKUP(E1522,Productos[[Id_producto]:[Codigo]],3,0)</f>
        <v>Accidentes Geográficos</v>
      </c>
      <c r="G1522" s="13">
        <f t="shared" si="191"/>
        <v>220503012</v>
      </c>
      <c r="H1522" s="7">
        <v>12</v>
      </c>
      <c r="I1522" s="8" t="s">
        <v>1884</v>
      </c>
      <c r="J1522" s="37" t="str">
        <f>+Categorias[[#This Row],[Categoría]]&amp;"-"&amp;Categorias[[#This Row],[Id_categoría]]</f>
        <v>Valles Glaciares-220503012</v>
      </c>
      <c r="K1522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22" s="9" t="str">
        <f t="shared" si="192"/>
        <v>220503012valles_glaciares</v>
      </c>
      <c r="M1522" s="39" t="str">
        <f t="shared" si="193"/>
        <v>INSERT INTO categoria VALUES (220503012,'Valles Glaciares','Valles Glaciares-220503012','Valles Glaciares-220503012 | Prod: GeoAccidente-220503 | Sector: Geografía&amp;MA | Industria: SOCIEDAD - 22',220503);</v>
      </c>
    </row>
    <row r="1523" spans="1:13" ht="30.6" x14ac:dyDescent="0.3">
      <c r="A1523" s="12">
        <f t="shared" si="188"/>
        <v>22</v>
      </c>
      <c r="B1523" s="8" t="str">
        <f>+VLOOKUP(A1523,Industria[],2,0)</f>
        <v>Sociedad</v>
      </c>
      <c r="C1523" s="12">
        <f t="shared" si="189"/>
        <v>2205</v>
      </c>
      <c r="D1523" s="8" t="str">
        <f>+VLOOKUP(C1523,Sector[[Id_sector]:[Codigo]],3,0)</f>
        <v>Geografía y medio ambiente</v>
      </c>
      <c r="E1523" s="12">
        <f t="shared" si="190"/>
        <v>220503</v>
      </c>
      <c r="F1523" s="8" t="str">
        <f>+VLOOKUP(E1523,Productos[[Id_producto]:[Codigo]],3,0)</f>
        <v>Accidentes Geográficos</v>
      </c>
      <c r="G1523" s="13">
        <f t="shared" si="191"/>
        <v>220503013</v>
      </c>
      <c r="H1523" s="7">
        <v>13</v>
      </c>
      <c r="I1523" s="8" t="s">
        <v>1885</v>
      </c>
      <c r="J1523" s="37" t="str">
        <f>+Categorias[[#This Row],[Categoría]]&amp;"-"&amp;Categorias[[#This Row],[Id_categoría]]</f>
        <v>Archipiélagos-220503013</v>
      </c>
      <c r="K1523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23" s="9" t="str">
        <f t="shared" si="192"/>
        <v>220503013archipielagos</v>
      </c>
      <c r="M1523" s="39" t="str">
        <f t="shared" si="193"/>
        <v>INSERT INTO categoria VALUES (220503013,'Archipiélagos','Archipiélagos-220503013','Archipiélagos-220503013 | Prod: GeoAccidente-220503 | Sector: Geografía&amp;MA | Industria: SOCIEDAD - 22',220503);</v>
      </c>
    </row>
    <row r="1524" spans="1:13" ht="30.6" x14ac:dyDescent="0.3">
      <c r="A1524" s="12">
        <f t="shared" si="188"/>
        <v>22</v>
      </c>
      <c r="B1524" s="8" t="str">
        <f>+VLOOKUP(A1524,Industria[],2,0)</f>
        <v>Sociedad</v>
      </c>
      <c r="C1524" s="12">
        <f t="shared" si="189"/>
        <v>2205</v>
      </c>
      <c r="D1524" s="8" t="str">
        <f>+VLOOKUP(C1524,Sector[[Id_sector]:[Codigo]],3,0)</f>
        <v>Geografía y medio ambiente</v>
      </c>
      <c r="E1524" s="12">
        <f t="shared" si="190"/>
        <v>220503</v>
      </c>
      <c r="F1524" s="8" t="str">
        <f>+VLOOKUP(E1524,Productos[[Id_producto]:[Codigo]],3,0)</f>
        <v>Accidentes Geográficos</v>
      </c>
      <c r="G1524" s="13">
        <f t="shared" si="191"/>
        <v>220503014</v>
      </c>
      <c r="H1524" s="7">
        <v>14</v>
      </c>
      <c r="I1524" s="8" t="s">
        <v>863</v>
      </c>
      <c r="J1524" s="37" t="str">
        <f>+Categorias[[#This Row],[Categoría]]&amp;"-"&amp;Categorias[[#This Row],[Id_categoría]]</f>
        <v>Arroyos-220503014</v>
      </c>
      <c r="K1524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24" s="9" t="str">
        <f t="shared" si="192"/>
        <v>220503014arroyos</v>
      </c>
      <c r="M1524" s="39" t="str">
        <f t="shared" si="193"/>
        <v>INSERT INTO categoria VALUES (220503014,'Arroyos','Arroyos-220503014','Arroyos-220503014 | Prod: GeoAccidente-220503 | Sector: Geografía&amp;MA | Industria: SOCIEDAD - 22',220503);</v>
      </c>
    </row>
    <row r="1525" spans="1:13" ht="30.6" x14ac:dyDescent="0.3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2205</v>
      </c>
      <c r="D1525" s="8" t="str">
        <f>+VLOOKUP(C1525,Sector[[Id_sector]:[Codigo]],3,0)</f>
        <v>Geografía y medio ambiente</v>
      </c>
      <c r="E1525" s="12">
        <f t="shared" si="190"/>
        <v>220503</v>
      </c>
      <c r="F1525" s="8" t="str">
        <f>+VLOOKUP(E1525,Productos[[Id_producto]:[Codigo]],3,0)</f>
        <v>Accidentes Geográficos</v>
      </c>
      <c r="G1525" s="13">
        <f t="shared" si="191"/>
        <v>220503015</v>
      </c>
      <c r="H1525" s="7">
        <v>15</v>
      </c>
      <c r="I1525" s="8" t="s">
        <v>1886</v>
      </c>
      <c r="J1525" s="37" t="str">
        <f>+Categorias[[#This Row],[Categoría]]&amp;"-"&amp;Categorias[[#This Row],[Id_categoría]]</f>
        <v>Bahías-220503015</v>
      </c>
      <c r="K1525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25" s="9" t="str">
        <f t="shared" si="192"/>
        <v>220503015bahias</v>
      </c>
      <c r="M1525" s="39" t="str">
        <f t="shared" si="193"/>
        <v>INSERT INTO categoria VALUES (220503015,'Bahías','Bahías-220503015','Bahías-220503015 | Prod: GeoAccidente-220503 | Sector: Geografía&amp;MA | Industria: SOCIEDAD - 22',220503);</v>
      </c>
    </row>
    <row r="1526" spans="1:13" ht="30.6" x14ac:dyDescent="0.3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2205</v>
      </c>
      <c r="D1526" s="8" t="str">
        <f>+VLOOKUP(C1526,Sector[[Id_sector]:[Codigo]],3,0)</f>
        <v>Geografía y medio ambiente</v>
      </c>
      <c r="E1526" s="12">
        <f t="shared" si="190"/>
        <v>220503</v>
      </c>
      <c r="F1526" s="8" t="str">
        <f>+VLOOKUP(E1526,Productos[[Id_producto]:[Codigo]],3,0)</f>
        <v>Accidentes Geográficos</v>
      </c>
      <c r="G1526" s="13">
        <f t="shared" si="191"/>
        <v>220503016</v>
      </c>
      <c r="H1526" s="7">
        <v>16</v>
      </c>
      <c r="I1526" s="8" t="s">
        <v>1887</v>
      </c>
      <c r="J1526" s="37" t="str">
        <f>+Categorias[[#This Row],[Categoría]]&amp;"-"&amp;Categorias[[#This Row],[Id_categoría]]</f>
        <v>Cascadas-220503016</v>
      </c>
      <c r="K1526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26" s="9" t="str">
        <f t="shared" si="192"/>
        <v>220503016cascadas</v>
      </c>
      <c r="M1526" s="39" t="str">
        <f t="shared" si="193"/>
        <v>INSERT INTO categoria VALUES (220503016,'Cascadas','Cascadas-220503016','Cascadas-220503016 | Prod: GeoAccidente-220503 | Sector: Geografía&amp;MA | Industria: SOCIEDAD - 22',220503);</v>
      </c>
    </row>
    <row r="1527" spans="1:13" ht="30.6" x14ac:dyDescent="0.3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2205</v>
      </c>
      <c r="D1527" s="8" t="str">
        <f>+VLOOKUP(C1527,Sector[[Id_sector]:[Codigo]],3,0)</f>
        <v>Geografía y medio ambiente</v>
      </c>
      <c r="E1527" s="12">
        <f t="shared" si="190"/>
        <v>220503</v>
      </c>
      <c r="F1527" s="8" t="str">
        <f>+VLOOKUP(E1527,Productos[[Id_producto]:[Codigo]],3,0)</f>
        <v>Accidentes Geográficos</v>
      </c>
      <c r="G1527" s="13">
        <f t="shared" si="191"/>
        <v>220503017</v>
      </c>
      <c r="H1527" s="7">
        <v>17</v>
      </c>
      <c r="I1527" s="8" t="s">
        <v>1888</v>
      </c>
      <c r="J1527" s="37" t="str">
        <f>+Categorias[[#This Row],[Categoría]]&amp;"-"&amp;Categorias[[#This Row],[Id_categoría]]</f>
        <v>Cuevas-220503017</v>
      </c>
      <c r="K1527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27" s="9" t="str">
        <f t="shared" si="192"/>
        <v>220503017cuevas</v>
      </c>
      <c r="M1527" s="39" t="str">
        <f t="shared" si="193"/>
        <v>INSERT INTO categoria VALUES (220503017,'Cuevas','Cuevas-220503017','Cuevas-220503017 | Prod: GeoAccidente-220503 | Sector: Geografía&amp;MA | Industria: SOCIEDAD - 22',220503);</v>
      </c>
    </row>
    <row r="1528" spans="1:13" ht="30.6" x14ac:dyDescent="0.3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2205</v>
      </c>
      <c r="D1528" s="8" t="str">
        <f>+VLOOKUP(C1528,Sector[[Id_sector]:[Codigo]],3,0)</f>
        <v>Geografía y medio ambiente</v>
      </c>
      <c r="E1528" s="12">
        <f t="shared" si="190"/>
        <v>220503</v>
      </c>
      <c r="F1528" s="8" t="str">
        <f>+VLOOKUP(E1528,Productos[[Id_producto]:[Codigo]],3,0)</f>
        <v>Accidentes Geográficos</v>
      </c>
      <c r="G1528" s="13">
        <f t="shared" si="191"/>
        <v>220503018</v>
      </c>
      <c r="H1528" s="7">
        <v>18</v>
      </c>
      <c r="I1528" s="8" t="s">
        <v>1889</v>
      </c>
      <c r="J1528" s="37" t="str">
        <f>+Categorias[[#This Row],[Categoría]]&amp;"-"&amp;Categorias[[#This Row],[Id_categoría]]</f>
        <v>Diques-220503018</v>
      </c>
      <c r="K1528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28" s="9" t="str">
        <f t="shared" si="192"/>
        <v>220503018diques</v>
      </c>
      <c r="M1528" s="39" t="str">
        <f t="shared" si="193"/>
        <v>INSERT INTO categoria VALUES (220503018,'Diques','Diques-220503018','Diques-220503018 | Prod: GeoAccidente-220503 | Sector: Geografía&amp;MA | Industria: SOCIEDAD - 22',220503);</v>
      </c>
    </row>
    <row r="1529" spans="1:13" ht="30.6" x14ac:dyDescent="0.3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2205</v>
      </c>
      <c r="D1529" s="8" t="str">
        <f>+VLOOKUP(C1529,Sector[[Id_sector]:[Codigo]],3,0)</f>
        <v>Geografía y medio ambiente</v>
      </c>
      <c r="E1529" s="12">
        <f t="shared" si="190"/>
        <v>220503</v>
      </c>
      <c r="F1529" s="8" t="str">
        <f>+VLOOKUP(E1529,Productos[[Id_producto]:[Codigo]],3,0)</f>
        <v>Accidentes Geográficos</v>
      </c>
      <c r="G1529" s="13">
        <f t="shared" si="191"/>
        <v>220503019</v>
      </c>
      <c r="H1529" s="7">
        <v>19</v>
      </c>
      <c r="I1529" s="8" t="s">
        <v>1890</v>
      </c>
      <c r="J1529" s="37" t="str">
        <f>+Categorias[[#This Row],[Categoría]]&amp;"-"&amp;Categorias[[#This Row],[Id_categoría]]</f>
        <v>Islas-220503019</v>
      </c>
      <c r="K1529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29" s="9" t="str">
        <f t="shared" si="192"/>
        <v>220503019islas</v>
      </c>
      <c r="M1529" s="39" t="str">
        <f t="shared" si="193"/>
        <v>INSERT INTO categoria VALUES (220503019,'Islas','Islas-220503019','Islas-220503019 | Prod: GeoAccidente-220503 | Sector: Geografía&amp;MA | Industria: SOCIEDAD - 22',220503);</v>
      </c>
    </row>
    <row r="1530" spans="1:13" ht="30.6" x14ac:dyDescent="0.3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2205</v>
      </c>
      <c r="D1530" s="8" t="str">
        <f>+VLOOKUP(C1530,Sector[[Id_sector]:[Codigo]],3,0)</f>
        <v>Geografía y medio ambiente</v>
      </c>
      <c r="E1530" s="12">
        <f t="shared" si="190"/>
        <v>220503</v>
      </c>
      <c r="F1530" s="8" t="str">
        <f>+VLOOKUP(E1530,Productos[[Id_producto]:[Codigo]],3,0)</f>
        <v>Accidentes Geográficos</v>
      </c>
      <c r="G1530" s="13">
        <f t="shared" si="191"/>
        <v>220503020</v>
      </c>
      <c r="H1530" s="7">
        <v>20</v>
      </c>
      <c r="I1530" s="8" t="s">
        <v>859</v>
      </c>
      <c r="J1530" s="37" t="str">
        <f>+Categorias[[#This Row],[Categoría]]&amp;"-"&amp;Categorias[[#This Row],[Id_categoría]]</f>
        <v>Lagos-220503020</v>
      </c>
      <c r="K1530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30" s="9" t="str">
        <f t="shared" si="192"/>
        <v>220503020lagos</v>
      </c>
      <c r="M1530" s="39" t="str">
        <f t="shared" si="193"/>
        <v>INSERT INTO categoria VALUES (220503020,'Lagos','Lagos-220503020','Lagos-220503020 | Prod: GeoAccidente-220503 | Sector: Geografía&amp;MA | Industria: SOCIEDAD - 22',220503);</v>
      </c>
    </row>
    <row r="1531" spans="1:13" ht="30.6" x14ac:dyDescent="0.3">
      <c r="A1531" s="12">
        <f t="shared" si="188"/>
        <v>22</v>
      </c>
      <c r="B1531" s="8" t="str">
        <f>+VLOOKUP(A1531,Industria[],2,0)</f>
        <v>Sociedad</v>
      </c>
      <c r="C1531" s="12">
        <f t="shared" si="189"/>
        <v>2205</v>
      </c>
      <c r="D1531" s="8" t="str">
        <f>+VLOOKUP(C1531,Sector[[Id_sector]:[Codigo]],3,0)</f>
        <v>Geografía y medio ambiente</v>
      </c>
      <c r="E1531" s="12">
        <f t="shared" si="190"/>
        <v>220503</v>
      </c>
      <c r="F1531" s="8" t="str">
        <f>+VLOOKUP(E1531,Productos[[Id_producto]:[Codigo]],3,0)</f>
        <v>Accidentes Geográficos</v>
      </c>
      <c r="G1531" s="13">
        <f t="shared" si="191"/>
        <v>220503021</v>
      </c>
      <c r="H1531" s="7">
        <v>21</v>
      </c>
      <c r="I1531" s="8" t="s">
        <v>1891</v>
      </c>
      <c r="J1531" s="37" t="str">
        <f>+Categorias[[#This Row],[Categoría]]&amp;"-"&amp;Categorias[[#This Row],[Id_categoría]]</f>
        <v>Lagunas-220503021</v>
      </c>
      <c r="K1531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31" s="9" t="str">
        <f t="shared" si="192"/>
        <v>220503021lagunas</v>
      </c>
      <c r="M1531" s="39" t="str">
        <f t="shared" si="193"/>
        <v>INSERT INTO categoria VALUES (220503021,'Lagunas','Lagunas-220503021','Lagunas-220503021 | Prod: GeoAccidente-220503 | Sector: Geografía&amp;MA | Industria: SOCIEDAD - 22',220503);</v>
      </c>
    </row>
    <row r="1532" spans="1:13" ht="30.6" x14ac:dyDescent="0.3">
      <c r="A1532" s="12">
        <f t="shared" si="188"/>
        <v>22</v>
      </c>
      <c r="B1532" s="8" t="str">
        <f>+VLOOKUP(A1532,Industria[],2,0)</f>
        <v>Sociedad</v>
      </c>
      <c r="C1532" s="12">
        <f t="shared" si="189"/>
        <v>2205</v>
      </c>
      <c r="D1532" s="8" t="str">
        <f>+VLOOKUP(C1532,Sector[[Id_sector]:[Codigo]],3,0)</f>
        <v>Geografía y medio ambiente</v>
      </c>
      <c r="E1532" s="12">
        <f t="shared" si="190"/>
        <v>220503</v>
      </c>
      <c r="F1532" s="8" t="str">
        <f>+VLOOKUP(E1532,Productos[[Id_producto]:[Codigo]],3,0)</f>
        <v>Accidentes Geográficos</v>
      </c>
      <c r="G1532" s="13">
        <f t="shared" si="191"/>
        <v>220503022</v>
      </c>
      <c r="H1532" s="7">
        <v>22</v>
      </c>
      <c r="I1532" s="8" t="s">
        <v>1892</v>
      </c>
      <c r="J1532" s="37" t="str">
        <f>+Categorias[[#This Row],[Categoría]]&amp;"-"&amp;Categorias[[#This Row],[Id_categoría]]</f>
        <v>Manantiales-220503022</v>
      </c>
      <c r="K1532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32" s="9" t="str">
        <f t="shared" si="192"/>
        <v>220503022manantiales</v>
      </c>
      <c r="M1532" s="39" t="str">
        <f t="shared" si="193"/>
        <v>INSERT INTO categoria VALUES (220503022,'Manantiales','Manantiales-220503022','Manantiales-220503022 | Prod: GeoAccidente-220503 | Sector: Geografía&amp;MA | Industria: SOCIEDAD - 22',220503);</v>
      </c>
    </row>
    <row r="1533" spans="1:13" ht="30.6" x14ac:dyDescent="0.3">
      <c r="A1533" s="12">
        <f t="shared" si="188"/>
        <v>22</v>
      </c>
      <c r="B1533" s="8" t="str">
        <f>+VLOOKUP(A1533,Industria[],2,0)</f>
        <v>Sociedad</v>
      </c>
      <c r="C1533" s="12">
        <f t="shared" si="189"/>
        <v>2205</v>
      </c>
      <c r="D1533" s="8" t="str">
        <f>+VLOOKUP(C1533,Sector[[Id_sector]:[Codigo]],3,0)</f>
        <v>Geografía y medio ambiente</v>
      </c>
      <c r="E1533" s="12">
        <f t="shared" si="190"/>
        <v>220503</v>
      </c>
      <c r="F1533" s="8" t="str">
        <f>+VLOOKUP(E1533,Productos[[Id_producto]:[Codigo]],3,0)</f>
        <v>Accidentes Geográficos</v>
      </c>
      <c r="G1533" s="13">
        <f t="shared" si="191"/>
        <v>220503023</v>
      </c>
      <c r="H1533" s="7">
        <v>23</v>
      </c>
      <c r="I1533" s="8" t="s">
        <v>1893</v>
      </c>
      <c r="J1533" s="37" t="str">
        <f>+Categorias[[#This Row],[Categoría]]&amp;"-"&amp;Categorias[[#This Row],[Id_categoría]]</f>
        <v>Mares-220503023</v>
      </c>
      <c r="K1533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33" s="9" t="str">
        <f t="shared" si="192"/>
        <v>220503023mares</v>
      </c>
      <c r="M1533" s="39" t="str">
        <f t="shared" si="193"/>
        <v>INSERT INTO categoria VALUES (220503023,'Mares','Mares-220503023','Mares-220503023 | Prod: GeoAccidente-220503 | Sector: Geografía&amp;MA | Industria: SOCIEDAD - 22',220503);</v>
      </c>
    </row>
    <row r="1534" spans="1:13" ht="30.6" x14ac:dyDescent="0.3">
      <c r="A1534" s="12">
        <f t="shared" si="188"/>
        <v>22</v>
      </c>
      <c r="B1534" s="8" t="str">
        <f>+VLOOKUP(A1534,Industria[],2,0)</f>
        <v>Sociedad</v>
      </c>
      <c r="C1534" s="12">
        <f t="shared" si="189"/>
        <v>2205</v>
      </c>
      <c r="D1534" s="8" t="str">
        <f>+VLOOKUP(C1534,Sector[[Id_sector]:[Codigo]],3,0)</f>
        <v>Geografía y medio ambiente</v>
      </c>
      <c r="E1534" s="12">
        <f t="shared" si="190"/>
        <v>220503</v>
      </c>
      <c r="F1534" s="8" t="str">
        <f>+VLOOKUP(E1534,Productos[[Id_producto]:[Codigo]],3,0)</f>
        <v>Accidentes Geográficos</v>
      </c>
      <c r="G1534" s="13">
        <f t="shared" si="191"/>
        <v>220503024</v>
      </c>
      <c r="H1534" s="7">
        <v>24</v>
      </c>
      <c r="I1534" s="8" t="s">
        <v>1894</v>
      </c>
      <c r="J1534" s="37" t="str">
        <f>+Categorias[[#This Row],[Categoría]]&amp;"-"&amp;Categorias[[#This Row],[Id_categoría]]</f>
        <v>Oasis-220503024</v>
      </c>
      <c r="K1534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34" s="9" t="str">
        <f t="shared" si="192"/>
        <v>220503024oasis</v>
      </c>
      <c r="M1534" s="39" t="str">
        <f t="shared" si="193"/>
        <v>INSERT INTO categoria VALUES (220503024,'Oasis','Oasis-220503024','Oasis-220503024 | Prod: GeoAccidente-220503 | Sector: Geografía&amp;MA | Industria: SOCIEDAD - 22',220503);</v>
      </c>
    </row>
    <row r="1535" spans="1:13" ht="30.6" x14ac:dyDescent="0.3">
      <c r="A1535" s="12">
        <f t="shared" si="188"/>
        <v>22</v>
      </c>
      <c r="B1535" s="8" t="str">
        <f>+VLOOKUP(A1535,Industria[],2,0)</f>
        <v>Sociedad</v>
      </c>
      <c r="C1535" s="12">
        <f t="shared" si="189"/>
        <v>2205</v>
      </c>
      <c r="D1535" s="8" t="str">
        <f>+VLOOKUP(C1535,Sector[[Id_sector]:[Codigo]],3,0)</f>
        <v>Geografía y medio ambiente</v>
      </c>
      <c r="E1535" s="12">
        <f t="shared" si="190"/>
        <v>220503</v>
      </c>
      <c r="F1535" s="8" t="str">
        <f>+VLOOKUP(E1535,Productos[[Id_producto]:[Codigo]],3,0)</f>
        <v>Accidentes Geográficos</v>
      </c>
      <c r="G1535" s="13">
        <f t="shared" si="191"/>
        <v>220503025</v>
      </c>
      <c r="H1535" s="7">
        <v>25</v>
      </c>
      <c r="I1535" s="8" t="s">
        <v>1895</v>
      </c>
      <c r="J1535" s="37" t="str">
        <f>+Categorias[[#This Row],[Categoría]]&amp;"-"&amp;Categorias[[#This Row],[Id_categoría]]</f>
        <v>Océanos-220503025</v>
      </c>
      <c r="K1535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35" s="9" t="str">
        <f t="shared" si="192"/>
        <v>220503025oceanos</v>
      </c>
      <c r="M1535" s="39" t="str">
        <f t="shared" si="193"/>
        <v>INSERT INTO categoria VALUES (220503025,'Océanos','Océanos-220503025','Océanos-220503025 | Prod: GeoAccidente-220503 | Sector: Geografía&amp;MA | Industria: SOCIEDAD - 22',220503);</v>
      </c>
    </row>
    <row r="1536" spans="1:13" ht="30.6" x14ac:dyDescent="0.3">
      <c r="A1536" s="12">
        <f t="shared" si="188"/>
        <v>22</v>
      </c>
      <c r="B1536" s="8" t="str">
        <f>+VLOOKUP(A1536,Industria[],2,0)</f>
        <v>Sociedad</v>
      </c>
      <c r="C1536" s="12">
        <f t="shared" si="189"/>
        <v>2205</v>
      </c>
      <c r="D1536" s="8" t="str">
        <f>+VLOOKUP(C1536,Sector[[Id_sector]:[Codigo]],3,0)</f>
        <v>Geografía y medio ambiente</v>
      </c>
      <c r="E1536" s="12">
        <f t="shared" si="190"/>
        <v>220503</v>
      </c>
      <c r="F1536" s="8" t="str">
        <f>+VLOOKUP(E1536,Productos[[Id_producto]:[Codigo]],3,0)</f>
        <v>Accidentes Geográficos</v>
      </c>
      <c r="G1536" s="13">
        <f t="shared" si="191"/>
        <v>220503026</v>
      </c>
      <c r="H1536" s="7">
        <v>26</v>
      </c>
      <c r="I1536" s="8" t="s">
        <v>1896</v>
      </c>
      <c r="J1536" s="37" t="str">
        <f>+Categorias[[#This Row],[Categoría]]&amp;"-"&amp;Categorias[[#This Row],[Id_categoría]]</f>
        <v>Pantanos-220503026</v>
      </c>
      <c r="K1536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36" s="9" t="str">
        <f t="shared" si="192"/>
        <v>220503026pantanos</v>
      </c>
      <c r="M1536" s="39" t="str">
        <f t="shared" si="193"/>
        <v>INSERT INTO categoria VALUES (220503026,'Pantanos','Pantanos-220503026','Pantanos-220503026 | Prod: GeoAccidente-220503 | Sector: Geografía&amp;MA | Industria: SOCIEDAD - 22',220503);</v>
      </c>
    </row>
    <row r="1537" spans="1:13" ht="30.6" x14ac:dyDescent="0.3">
      <c r="A1537" s="12">
        <f t="shared" ref="A1537:A1543" si="194">+A1536</f>
        <v>22</v>
      </c>
      <c r="B1537" s="8" t="str">
        <f>+VLOOKUP(A1537,Industria[],2,0)</f>
        <v>Sociedad</v>
      </c>
      <c r="C1537" s="12">
        <f t="shared" ref="C1537:C1543" si="195">+C1536</f>
        <v>2205</v>
      </c>
      <c r="D1537" s="8" t="str">
        <f>+VLOOKUP(C1537,Sector[[Id_sector]:[Codigo]],3,0)</f>
        <v>Geografía y medio ambiente</v>
      </c>
      <c r="E1537" s="12">
        <f t="shared" ref="E1537:E1543" si="196">+IF(H1537=1,E1536+1,E1536)</f>
        <v>220503</v>
      </c>
      <c r="F1537" s="8" t="str">
        <f>+VLOOKUP(E1537,Productos[[Id_producto]:[Codigo]],3,0)</f>
        <v>Accidentes Geográficos</v>
      </c>
      <c r="G1537" s="13">
        <f t="shared" ref="G1537:G1543" si="197">+E1537*1000+H1537</f>
        <v>220503027</v>
      </c>
      <c r="H1537" s="7">
        <v>27</v>
      </c>
      <c r="I1537" s="8" t="s">
        <v>1897</v>
      </c>
      <c r="J1537" s="37" t="str">
        <f>+Categorias[[#This Row],[Categoría]]&amp;"-"&amp;Categorias[[#This Row],[Id_categoría]]</f>
        <v>Playas-220503027</v>
      </c>
      <c r="K1537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37" s="9" t="str">
        <f t="shared" ref="L1537:L1543" si="198">+SUBSTITUTE(G1537&amp;LOWER(SUBSTITUTE( SUBSTITUTE( SUBSTITUTE( SUBSTITUTE( SUBSTITUTE( SUBSTITUTE( SUBSTITUTE( SUBSTITUTE( SUBSTITUTE( SUBSTITUTE(I1537, "á", "a"), "é", "e"), "í", "i"), "ó", "o"), "ú", "u"), "Á", "A"), "É", "E"), "Í", "I"), "Ó", "O"), "Ú", "U"))," ","_")</f>
        <v>220503027playas</v>
      </c>
      <c r="M1537" s="39" t="str">
        <f t="shared" ref="M1537:M1543" si="199">+"INSERT INTO categoria VALUES ("&amp;G1537&amp;",'"&amp;I1537&amp;"','"&amp;J1537&amp;"','"&amp;K1537&amp;"',"&amp;E1537&amp;");"</f>
        <v>INSERT INTO categoria VALUES (220503027,'Playas','Playas-220503027','Playas-220503027 | Prod: GeoAccidente-220503 | Sector: Geografía&amp;MA | Industria: SOCIEDAD - 22',220503);</v>
      </c>
    </row>
    <row r="1538" spans="1:13" ht="30.6" x14ac:dyDescent="0.3">
      <c r="A1538" s="12">
        <f t="shared" si="194"/>
        <v>22</v>
      </c>
      <c r="B1538" s="8" t="str">
        <f>+VLOOKUP(A1538,Industria[],2,0)</f>
        <v>Sociedad</v>
      </c>
      <c r="C1538" s="12">
        <f t="shared" si="195"/>
        <v>2205</v>
      </c>
      <c r="D1538" s="8" t="str">
        <f>+VLOOKUP(C1538,Sector[[Id_sector]:[Codigo]],3,0)</f>
        <v>Geografía y medio ambiente</v>
      </c>
      <c r="E1538" s="12">
        <f t="shared" si="196"/>
        <v>220503</v>
      </c>
      <c r="F1538" s="8" t="str">
        <f>+VLOOKUP(E1538,Productos[[Id_producto]:[Codigo]],3,0)</f>
        <v>Accidentes Geográficos</v>
      </c>
      <c r="G1538" s="13">
        <f t="shared" si="197"/>
        <v>220503028</v>
      </c>
      <c r="H1538" s="7">
        <v>28</v>
      </c>
      <c r="I1538" s="8" t="s">
        <v>1898</v>
      </c>
      <c r="J1538" s="37" t="str">
        <f>+Categorias[[#This Row],[Categoría]]&amp;"-"&amp;Categorias[[#This Row],[Id_categoría]]</f>
        <v>Ríos-220503028</v>
      </c>
      <c r="K1538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38" s="9" t="str">
        <f t="shared" si="198"/>
        <v>220503028rios</v>
      </c>
      <c r="M1538" s="39" t="str">
        <f t="shared" si="199"/>
        <v>INSERT INTO categoria VALUES (220503028,'Ríos','Ríos-220503028','Ríos-220503028 | Prod: GeoAccidente-220503 | Sector: Geografía&amp;MA | Industria: SOCIEDAD - 22',220503);</v>
      </c>
    </row>
    <row r="1539" spans="1:13" ht="30.6" x14ac:dyDescent="0.3">
      <c r="A1539" s="12">
        <f t="shared" si="194"/>
        <v>22</v>
      </c>
      <c r="B1539" s="8" t="str">
        <f>+VLOOKUP(A1539,Industria[],2,0)</f>
        <v>Sociedad</v>
      </c>
      <c r="C1539" s="12">
        <f t="shared" si="195"/>
        <v>2205</v>
      </c>
      <c r="D1539" s="8" t="str">
        <f>+VLOOKUP(C1539,Sector[[Id_sector]:[Codigo]],3,0)</f>
        <v>Geografía y medio ambiente</v>
      </c>
      <c r="E1539" s="12">
        <f t="shared" si="196"/>
        <v>220503</v>
      </c>
      <c r="F1539" s="8" t="str">
        <f>+VLOOKUP(E1539,Productos[[Id_producto]:[Codigo]],3,0)</f>
        <v>Accidentes Geográficos</v>
      </c>
      <c r="G1539" s="13">
        <f t="shared" si="197"/>
        <v>220503029</v>
      </c>
      <c r="H1539" s="7">
        <v>29</v>
      </c>
      <c r="I1539" s="8" t="s">
        <v>1899</v>
      </c>
      <c r="J1539" s="37" t="str">
        <f>+Categorias[[#This Row],[Categoría]]&amp;"-"&amp;Categorias[[#This Row],[Id_categoría]]</f>
        <v>Valles-220503029</v>
      </c>
      <c r="K1539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39" s="9" t="str">
        <f t="shared" si="198"/>
        <v>220503029valles</v>
      </c>
      <c r="M1539" s="39" t="str">
        <f t="shared" si="199"/>
        <v>INSERT INTO categoria VALUES (220503029,'Valles','Valles-220503029','Valles-220503029 | Prod: GeoAccidente-220503 | Sector: Geografía&amp;MA | Industria: SOCIEDAD - 22',220503);</v>
      </c>
    </row>
    <row r="1540" spans="1:13" ht="30.6" x14ac:dyDescent="0.3">
      <c r="A1540" s="12">
        <f t="shared" si="194"/>
        <v>22</v>
      </c>
      <c r="B1540" s="8" t="str">
        <f>+VLOOKUP(A1540,Industria[],2,0)</f>
        <v>Sociedad</v>
      </c>
      <c r="C1540" s="12">
        <f t="shared" si="195"/>
        <v>2205</v>
      </c>
      <c r="D1540" s="8" t="str">
        <f>+VLOOKUP(C1540,Sector[[Id_sector]:[Codigo]],3,0)</f>
        <v>Geografía y medio ambiente</v>
      </c>
      <c r="E1540" s="12">
        <f t="shared" si="196"/>
        <v>220503</v>
      </c>
      <c r="F1540" s="8" t="str">
        <f>+VLOOKUP(E1540,Productos[[Id_producto]:[Codigo]],3,0)</f>
        <v>Accidentes Geográficos</v>
      </c>
      <c r="G1540" s="13">
        <f t="shared" si="197"/>
        <v>220503030</v>
      </c>
      <c r="H1540" s="7">
        <v>30</v>
      </c>
      <c r="I1540" s="8" t="s">
        <v>1900</v>
      </c>
      <c r="J1540" s="37" t="str">
        <f>+Categorias[[#This Row],[Categoría]]&amp;"-"&amp;Categorias[[#This Row],[Id_categoría]]</f>
        <v>Cimas-220503030</v>
      </c>
      <c r="K1540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40" s="9" t="str">
        <f t="shared" si="198"/>
        <v>220503030cimas</v>
      </c>
      <c r="M1540" s="39" t="str">
        <f t="shared" si="199"/>
        <v>INSERT INTO categoria VALUES (220503030,'Cimas','Cimas-220503030','Cimas-220503030 | Prod: GeoAccidente-220503 | Sector: Geografía&amp;MA | Industria: SOCIEDAD - 22',220503);</v>
      </c>
    </row>
    <row r="1541" spans="1:13" ht="30.6" x14ac:dyDescent="0.3">
      <c r="A1541" s="12">
        <f t="shared" si="194"/>
        <v>22</v>
      </c>
      <c r="B1541" s="8" t="str">
        <f>+VLOOKUP(A1541,Industria[],2,0)</f>
        <v>Sociedad</v>
      </c>
      <c r="C1541" s="12">
        <f t="shared" si="195"/>
        <v>2205</v>
      </c>
      <c r="D1541" s="8" t="str">
        <f>+VLOOKUP(C1541,Sector[[Id_sector]:[Codigo]],3,0)</f>
        <v>Geografía y medio ambiente</v>
      </c>
      <c r="E1541" s="12">
        <f t="shared" si="196"/>
        <v>220503</v>
      </c>
      <c r="F1541" s="8" t="str">
        <f>+VLOOKUP(E1541,Productos[[Id_producto]:[Codigo]],3,0)</f>
        <v>Accidentes Geográficos</v>
      </c>
      <c r="G1541" s="13">
        <f t="shared" si="197"/>
        <v>220503031</v>
      </c>
      <c r="H1541" s="7">
        <v>31</v>
      </c>
      <c r="I1541" s="8" t="s">
        <v>1901</v>
      </c>
      <c r="J1541" s="37" t="str">
        <f>+Categorias[[#This Row],[Categoría]]&amp;"-"&amp;Categorias[[#This Row],[Id_categoría]]</f>
        <v>Glaciares-220503031</v>
      </c>
      <c r="K1541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41" s="9" t="str">
        <f t="shared" si="198"/>
        <v>220503031glaciares</v>
      </c>
      <c r="M1541" s="39" t="str">
        <f t="shared" si="199"/>
        <v>INSERT INTO categoria VALUES (220503031,'Glaciares','Glaciares-220503031','Glaciares-220503031 | Prod: GeoAccidente-220503 | Sector: Geografía&amp;MA | Industria: SOCIEDAD - 22',220503);</v>
      </c>
    </row>
    <row r="1542" spans="1:13" ht="30.6" x14ac:dyDescent="0.3">
      <c r="A1542" s="12">
        <f t="shared" si="194"/>
        <v>22</v>
      </c>
      <c r="B1542" s="8" t="str">
        <f>+VLOOKUP(A1542,Industria[],2,0)</f>
        <v>Sociedad</v>
      </c>
      <c r="C1542" s="12">
        <f t="shared" si="195"/>
        <v>2205</v>
      </c>
      <c r="D1542" s="8" t="str">
        <f>+VLOOKUP(C1542,Sector[[Id_sector]:[Codigo]],3,0)</f>
        <v>Geografía y medio ambiente</v>
      </c>
      <c r="E1542" s="12">
        <f t="shared" si="196"/>
        <v>220503</v>
      </c>
      <c r="F1542" s="8" t="str">
        <f>+VLOOKUP(E1542,Productos[[Id_producto]:[Codigo]],3,0)</f>
        <v>Accidentes Geográficos</v>
      </c>
      <c r="G1542" s="13">
        <f t="shared" si="197"/>
        <v>220503032</v>
      </c>
      <c r="H1542" s="7">
        <v>32</v>
      </c>
      <c r="I1542" s="8" t="s">
        <v>1902</v>
      </c>
      <c r="J1542" s="37" t="str">
        <f>+Categorias[[#This Row],[Categoría]]&amp;"-"&amp;Categorias[[#This Row],[Id_categoría]]</f>
        <v>Icebergs-220503032</v>
      </c>
      <c r="K1542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42" s="9" t="str">
        <f t="shared" si="198"/>
        <v>220503032icebergs</v>
      </c>
      <c r="M1542" s="39" t="str">
        <f t="shared" si="199"/>
        <v>INSERT INTO categoria VALUES (220503032,'Icebergs','Icebergs-220503032','Icebergs-220503032 | Prod: GeoAccidente-220503 | Sector: Geografía&amp;MA | Industria: SOCIEDAD - 22',220503);</v>
      </c>
    </row>
    <row r="1543" spans="1:13" ht="30.6" x14ac:dyDescent="0.3">
      <c r="A1543" s="12">
        <f t="shared" si="194"/>
        <v>22</v>
      </c>
      <c r="B1543" s="8" t="str">
        <f>+VLOOKUP(A1543,Industria[],2,0)</f>
        <v>Sociedad</v>
      </c>
      <c r="C1543" s="12">
        <f t="shared" si="195"/>
        <v>2205</v>
      </c>
      <c r="D1543" s="8" t="str">
        <f>+VLOOKUP(C1543,Sector[[Id_sector]:[Codigo]],3,0)</f>
        <v>Geografía y medio ambiente</v>
      </c>
      <c r="E1543" s="12">
        <f t="shared" si="196"/>
        <v>220503</v>
      </c>
      <c r="F1543" s="8" t="str">
        <f>+VLOOKUP(E1543,Productos[[Id_producto]:[Codigo]],3,0)</f>
        <v>Accidentes Geográficos</v>
      </c>
      <c r="G1543" s="13">
        <f t="shared" si="197"/>
        <v>220503033</v>
      </c>
      <c r="H1543" s="7">
        <v>33</v>
      </c>
      <c r="I1543" s="8" t="s">
        <v>1903</v>
      </c>
      <c r="J1543" s="37" t="str">
        <f>+Categorias[[#This Row],[Categoría]]&amp;"-"&amp;Categorias[[#This Row],[Id_categoría]]</f>
        <v>Volcanes-220503033</v>
      </c>
      <c r="K1543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43" s="9" t="str">
        <f t="shared" si="198"/>
        <v>220503033volcanes</v>
      </c>
      <c r="M1543" s="39" t="str">
        <f t="shared" si="199"/>
        <v>INSERT INTO categoria VALUES (220503033,'Volcanes','Volcanes-220503033','Volcanes-220503033 | Prod: GeoAccidente-220503 | Sector: Geografía&amp;MA | Industria: SOCIEDAD - 22',220503);</v>
      </c>
    </row>
    <row r="1544" spans="1:13" ht="30.6" x14ac:dyDescent="0.3">
      <c r="A1544" s="12">
        <f>+A1543</f>
        <v>22</v>
      </c>
      <c r="B1544" s="8" t="str">
        <f>+VLOOKUP(A1544,Industria[],2,0)</f>
        <v>Sociedad</v>
      </c>
      <c r="C1544" s="12">
        <f>+C1543</f>
        <v>2205</v>
      </c>
      <c r="D1544" s="8" t="str">
        <f>+VLOOKUP(C1544,Sector[[Id_sector]:[Codigo]],3,0)</f>
        <v>Geografía y medio ambiente</v>
      </c>
      <c r="E1544" s="12">
        <f>+IF(H1544=1,E1543+1,E1543)</f>
        <v>220503</v>
      </c>
      <c r="F1544" s="8" t="str">
        <f>+VLOOKUP(E1544,Productos[[Id_producto]:[Codigo]],3,0)</f>
        <v>Accidentes Geográficos</v>
      </c>
      <c r="G1544" s="13">
        <f>+E1544*1000+H1544</f>
        <v>220503034</v>
      </c>
      <c r="H1544" s="7">
        <v>34</v>
      </c>
      <c r="I1544" s="8" t="s">
        <v>1904</v>
      </c>
      <c r="J1544" s="37" t="str">
        <f>+Categorias[[#This Row],[Categoría]]&amp;"-"&amp;Categorias[[#This Row],[Id_categoría]]</f>
        <v>Montes-220503034</v>
      </c>
      <c r="K1544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44" s="9" t="str">
        <f>+SUBSTITUTE(G1544&amp;LOWER(SUBSTITUTE( SUBSTITUTE( SUBSTITUTE( SUBSTITUTE( SUBSTITUTE( SUBSTITUTE( SUBSTITUTE( SUBSTITUTE( SUBSTITUTE( SUBSTITUTE(I1544, "á", "a"), "é", "e"), "í", "i"), "ó", "o"), "ú", "u"), "Á", "A"), "É", "E"), "Í", "I"), "Ó", "O"), "Ú", "U"))," ","_")</f>
        <v>220503034montes</v>
      </c>
      <c r="M1544" s="39" t="str">
        <f>+"INSERT INTO categoria VALUES ("&amp;G1544&amp;",'"&amp;I1544&amp;"','"&amp;J1544&amp;"','"&amp;K1544&amp;"',"&amp;E1544&amp;");"</f>
        <v>INSERT INTO categoria VALUES (220503034,'Montes','Montes-220503034','Montes-220503034 | Prod: GeoAccidente-220503 | Sector: Geografía&amp;MA | Industria: SOCIEDAD - 22',220503);</v>
      </c>
    </row>
    <row r="1545" spans="1:13" ht="30.6" x14ac:dyDescent="0.3">
      <c r="A1545" s="12">
        <f t="shared" ref="A1545:A1547" si="200">+A1544</f>
        <v>22</v>
      </c>
      <c r="B1545" s="8" t="str">
        <f>+VLOOKUP(A1545,Industria[],2,0)</f>
        <v>Sociedad</v>
      </c>
      <c r="C1545" s="12">
        <f t="shared" ref="C1545:C1547" si="201">+C1544</f>
        <v>2205</v>
      </c>
      <c r="D1545" s="8" t="str">
        <f>+VLOOKUP(C1545,Sector[[Id_sector]:[Codigo]],3,0)</f>
        <v>Geografía y medio ambiente</v>
      </c>
      <c r="E1545" s="12">
        <f t="shared" ref="E1545:E1547" si="202">+IF(H1545=1,E1544+1,E1544)</f>
        <v>220503</v>
      </c>
      <c r="F1545" s="8" t="str">
        <f>+VLOOKUP(E1545,Productos[[Id_producto]:[Codigo]],3,0)</f>
        <v>Accidentes Geográficos</v>
      </c>
      <c r="G1545" s="13">
        <f>+E1545*1000+H1545</f>
        <v>220503035</v>
      </c>
      <c r="H1545" s="7">
        <v>35</v>
      </c>
      <c r="I1545" s="8" t="s">
        <v>1905</v>
      </c>
      <c r="J1545" s="37" t="str">
        <f>+Categorias[[#This Row],[Categoría]]&amp;"-"&amp;Categorias[[#This Row],[Id_categoría]]</f>
        <v>Penínsulas-220503035</v>
      </c>
      <c r="K1545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45" s="9" t="str">
        <f>+SUBSTITUTE(G1545&amp;LOWER(SUBSTITUTE( SUBSTITUTE( SUBSTITUTE( SUBSTITUTE( SUBSTITUTE( SUBSTITUTE( SUBSTITUTE( SUBSTITUTE( SUBSTITUTE( SUBSTITUTE(I1545, "á", "a"), "é", "e"), "í", "i"), "ó", "o"), "ú", "u"), "Á", "A"), "É", "E"), "Í", "I"), "Ó", "O"), "Ú", "U"))," ","_")</f>
        <v>220503035peninsulas</v>
      </c>
      <c r="M1545" s="39" t="str">
        <f>+"INSERT INTO categoria VALUES ("&amp;G1545&amp;",'"&amp;I1545&amp;"','"&amp;J1545&amp;"','"&amp;K1545&amp;"',"&amp;E1545&amp;");"</f>
        <v>INSERT INTO categoria VALUES (220503035,'Penínsulas','Penínsulas-220503035','Penínsulas-220503035 | Prod: GeoAccidente-220503 | Sector: Geografía&amp;MA | Industria: SOCIEDAD - 22',220503);</v>
      </c>
    </row>
    <row r="1546" spans="1:13" ht="30.6" x14ac:dyDescent="0.3">
      <c r="A1546" s="12">
        <f t="shared" si="200"/>
        <v>22</v>
      </c>
      <c r="B1546" s="8" t="str">
        <f>+VLOOKUP(A1546,Industria[],2,0)</f>
        <v>Sociedad</v>
      </c>
      <c r="C1546" s="12">
        <f t="shared" si="201"/>
        <v>2205</v>
      </c>
      <c r="D1546" s="8" t="str">
        <f>+VLOOKUP(C1546,Sector[[Id_sector]:[Codigo]],3,0)</f>
        <v>Geografía y medio ambiente</v>
      </c>
      <c r="E1546" s="12">
        <f t="shared" si="202"/>
        <v>220503</v>
      </c>
      <c r="F1546" s="8" t="str">
        <f>+VLOOKUP(E1546,Productos[[Id_producto]:[Codigo]],3,0)</f>
        <v>Accidentes Geográficos</v>
      </c>
      <c r="G1546" s="13">
        <f>+E1546*1000+H1546</f>
        <v>220503036</v>
      </c>
      <c r="H1546" s="7">
        <v>36</v>
      </c>
      <c r="I1546" s="8" t="s">
        <v>1906</v>
      </c>
      <c r="J1546" s="37" t="str">
        <f>+Categorias[[#This Row],[Categoría]]&amp;"-"&amp;Categorias[[#This Row],[Id_categoría]]</f>
        <v>Islotes-220503036</v>
      </c>
      <c r="K1546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46" s="9" t="str">
        <f>+SUBSTITUTE(G1546&amp;LOWER(SUBSTITUTE( SUBSTITUTE( SUBSTITUTE( SUBSTITUTE( SUBSTITUTE( SUBSTITUTE( SUBSTITUTE( SUBSTITUTE( SUBSTITUTE( SUBSTITUTE(I1546, "á", "a"), "é", "e"), "í", "i"), "ó", "o"), "ú", "u"), "Á", "A"), "É", "E"), "Í", "I"), "Ó", "O"), "Ú", "U"))," ","_")</f>
        <v>220503036islotes</v>
      </c>
      <c r="M1546" s="39" t="str">
        <f>+"INSERT INTO categoria VALUES ("&amp;G1546&amp;",'"&amp;I1546&amp;"','"&amp;J1546&amp;"','"&amp;K1546&amp;"',"&amp;E1546&amp;");"</f>
        <v>INSERT INTO categoria VALUES (220503036,'Islotes','Islotes-220503036','Islotes-220503036 | Prod: GeoAccidente-220503 | Sector: Geografía&amp;MA | Industria: SOCIEDAD - 22',220503);</v>
      </c>
    </row>
    <row r="1547" spans="1:13" ht="30.6" x14ac:dyDescent="0.3">
      <c r="A1547" s="12">
        <f t="shared" si="200"/>
        <v>22</v>
      </c>
      <c r="B1547" s="8" t="str">
        <f>+VLOOKUP(A1547,Industria[],2,0)</f>
        <v>Sociedad</v>
      </c>
      <c r="C1547" s="12">
        <f t="shared" si="201"/>
        <v>2205</v>
      </c>
      <c r="D1547" s="8" t="str">
        <f>+VLOOKUP(C1547,Sector[[Id_sector]:[Codigo]],3,0)</f>
        <v>Geografía y medio ambiente</v>
      </c>
      <c r="E1547" s="12">
        <f t="shared" si="202"/>
        <v>220503</v>
      </c>
      <c r="F1547" s="8" t="str">
        <f>+VLOOKUP(E1547,Productos[[Id_producto]:[Codigo]],3,0)</f>
        <v>Accidentes Geográficos</v>
      </c>
      <c r="G1547" s="13">
        <f>+E1547*1000+H1547</f>
        <v>220503037</v>
      </c>
      <c r="H1547" s="7">
        <v>37</v>
      </c>
      <c r="I1547" s="8" t="s">
        <v>1907</v>
      </c>
      <c r="J1547" s="37" t="str">
        <f>+Categorias[[#This Row],[Categoría]]&amp;"-"&amp;Categorias[[#This Row],[Id_categoría]]</f>
        <v>Morros-220503037</v>
      </c>
      <c r="K1547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47" s="9" t="str">
        <f>+SUBSTITUTE(G1547&amp;LOWER(SUBSTITUTE( SUBSTITUTE( SUBSTITUTE( SUBSTITUTE( SUBSTITUTE( SUBSTITUTE( SUBSTITUTE( SUBSTITUTE( SUBSTITUTE( SUBSTITUTE(I1547, "á", "a"), "é", "e"), "í", "i"), "ó", "o"), "ú", "u"), "Á", "A"), "É", "E"), "Í", "I"), "Ó", "O"), "Ú", "U"))," ","_")</f>
        <v>220503037morros</v>
      </c>
      <c r="M1547" s="39" t="str">
        <f>+"INSERT INTO categoria VALUES ("&amp;G1547&amp;",'"&amp;I1547&amp;"','"&amp;J1547&amp;"','"&amp;K1547&amp;"',"&amp;E1547&amp;");"</f>
        <v>INSERT INTO categoria VALUES (220503037,'Morros','Morros-220503037','Morros-220503037 | Prod: GeoAccidente-220503 | Sector: Geografía&amp;MA | Industria: SOCIEDAD - 22',220503);</v>
      </c>
    </row>
    <row r="1548" spans="1:13" ht="40.799999999999997" x14ac:dyDescent="0.3">
      <c r="A1548" s="12">
        <f>+A1543</f>
        <v>22</v>
      </c>
      <c r="B1548" s="8" t="str">
        <f>+VLOOKUP(A1548,Industria[],2,0)</f>
        <v>Sociedad</v>
      </c>
      <c r="C1548" s="12">
        <v>2206</v>
      </c>
      <c r="D1548" s="8" t="str">
        <f>+VLOOKUP(C1548,Sector[[Id_sector]:[Codigo]],3,0)</f>
        <v>Política y Gobierno</v>
      </c>
      <c r="E1548" s="12">
        <v>220601</v>
      </c>
      <c r="F1548" s="8" t="str">
        <f>+VLOOKUP(E1548,Productos[[Id_producto]:[Codigo]],3,0)</f>
        <v>Partidos Políticos</v>
      </c>
      <c r="G1548" s="13">
        <f>+E1548*1000+H1548</f>
        <v>220601001</v>
      </c>
      <c r="H1548" s="7">
        <v>1</v>
      </c>
      <c r="I1548" s="8" t="s">
        <v>1908</v>
      </c>
      <c r="J1548" s="37" t="str">
        <f>+Categorias[[#This Row],[Categoría]]&amp;"-"&amp;Categorias[[#This Row],[Id_categoría]]</f>
        <v>Democracia Cristiana-220601001</v>
      </c>
      <c r="K1548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48" s="9" t="str">
        <f>+SUBSTITUTE(G1548&amp;LOWER(SUBSTITUTE( SUBSTITUTE( SUBSTITUTE( SUBSTITUTE( SUBSTITUTE( SUBSTITUTE( SUBSTITUTE( SUBSTITUTE( SUBSTITUTE( SUBSTITUTE(I1548, "á", "a"), "é", "e"), "í", "i"), "ó", "o"), "ú", "u"), "Á", "A"), "É", "E"), "Í", "I"), "Ó", "O"), "Ú", "U"))," ","_")</f>
        <v>220601001democracia_cristiana</v>
      </c>
      <c r="M1548" s="39" t="str">
        <f>+"INSERT INTO categoria VALUES ("&amp;G1548&amp;",'"&amp;I1548&amp;"','"&amp;J1548&amp;"','"&amp;K1548&amp;"',"&amp;E1548&amp;");"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49" spans="1:13" ht="40.799999999999997" x14ac:dyDescent="0.3">
      <c r="A1549" s="12">
        <f t="shared" ref="A1549:A1612" si="203">+A1548</f>
        <v>22</v>
      </c>
      <c r="B1549" s="8" t="str">
        <f>+VLOOKUP(A1549,Industria[],2,0)</f>
        <v>Sociedad</v>
      </c>
      <c r="C1549" s="12">
        <f t="shared" ref="C1549:C1612" si="204">+C1548</f>
        <v>2206</v>
      </c>
      <c r="D1549" s="8" t="str">
        <f>+VLOOKUP(C1549,Sector[[Id_sector]:[Codigo]],3,0)</f>
        <v>Política y Gobierno</v>
      </c>
      <c r="E1549" s="12">
        <f t="shared" ref="E1549:E1612" si="205">+IF(H1549=1,E1548+1,E1548)</f>
        <v>220601</v>
      </c>
      <c r="F1549" s="8" t="str">
        <f>+VLOOKUP(E1549,Productos[[Id_producto]:[Codigo]],3,0)</f>
        <v>Partidos Políticos</v>
      </c>
      <c r="G1549" s="13">
        <f t="shared" ref="G1549:G1612" si="206">+E1549*1000+H1549</f>
        <v>220601002</v>
      </c>
      <c r="H1549" s="7">
        <v>2</v>
      </c>
      <c r="I1549" s="8" t="s">
        <v>1909</v>
      </c>
      <c r="J1549" s="37" t="str">
        <f>+Categorias[[#This Row],[Categoría]]&amp;"-"&amp;Categorias[[#This Row],[Id_categoría]]</f>
        <v>Partido Comunista de Chile-220601002</v>
      </c>
      <c r="K1549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49" s="9" t="str">
        <f t="shared" ref="L1549:L1612" si="207">+SUBSTITUTE(G1549&amp;LOWER(SUBSTITUTE( SUBSTITUTE( SUBSTITUTE( SUBSTITUTE( SUBSTITUTE( SUBSTITUTE( SUBSTITUTE( SUBSTITUTE( SUBSTITUTE( SUBSTITUTE(I1549, "á", "a"), "é", "e"), "í", "i"), "ó", "o"), "ú", "u"), "Á", "A"), "É", "E"), "Í", "I"), "Ó", "O"), "Ú", "U"))," ","_")</f>
        <v>220601002partido_comunista_de_chile</v>
      </c>
      <c r="M1549" s="39" t="str">
        <f t="shared" ref="M1549:M1612" si="208">+"INSERT INTO categoria VALUES ("&amp;G1549&amp;",'"&amp;I1549&amp;"','"&amp;J1549&amp;"','"&amp;K1549&amp;"',"&amp;E1549&amp;");"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50" spans="1:13" ht="30.6" x14ac:dyDescent="0.3">
      <c r="A1550" s="12">
        <f t="shared" si="203"/>
        <v>22</v>
      </c>
      <c r="B1550" s="8" t="str">
        <f>+VLOOKUP(A1550,Industria[],2,0)</f>
        <v>Sociedad</v>
      </c>
      <c r="C1550" s="12">
        <f t="shared" si="204"/>
        <v>2206</v>
      </c>
      <c r="D1550" s="8" t="str">
        <f>+VLOOKUP(C1550,Sector[[Id_sector]:[Codigo]],3,0)</f>
        <v>Política y Gobierno</v>
      </c>
      <c r="E1550" s="12">
        <f t="shared" si="205"/>
        <v>220601</v>
      </c>
      <c r="F1550" s="8" t="str">
        <f>+VLOOKUP(E1550,Productos[[Id_producto]:[Codigo]],3,0)</f>
        <v>Partidos Políticos</v>
      </c>
      <c r="G1550" s="13">
        <f t="shared" si="206"/>
        <v>220601003</v>
      </c>
      <c r="H1550" s="7">
        <v>3</v>
      </c>
      <c r="I1550" s="8" t="s">
        <v>1910</v>
      </c>
      <c r="J1550" s="37" t="str">
        <f>+Categorias[[#This Row],[Categoría]]&amp;"-"&amp;Categorias[[#This Row],[Id_categoría]]</f>
        <v>Partido Humanista-220601003</v>
      </c>
      <c r="K1550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50" s="9" t="str">
        <f t="shared" si="207"/>
        <v>220601003partido_humanista</v>
      </c>
      <c r="M1550" s="39" t="str">
        <f t="shared" si="208"/>
        <v>INSERT INTO categoria VALUES (220601003,'Partido Humanista','Partido Humanista-220601003','Partido Humanista-220601003 | Prod: Partidos-220601 | Sector: Política&amp;Gob | Industria: SOCIEDAD - 22',220601);</v>
      </c>
    </row>
    <row r="1551" spans="1:13" ht="40.799999999999997" x14ac:dyDescent="0.3">
      <c r="A1551" s="12">
        <f t="shared" si="203"/>
        <v>22</v>
      </c>
      <c r="B1551" s="8" t="str">
        <f>+VLOOKUP(A1551,Industria[],2,0)</f>
        <v>Sociedad</v>
      </c>
      <c r="C1551" s="12">
        <f t="shared" si="204"/>
        <v>2206</v>
      </c>
      <c r="D1551" s="8" t="str">
        <f>+VLOOKUP(C1551,Sector[[Id_sector]:[Codigo]],3,0)</f>
        <v>Política y Gobierno</v>
      </c>
      <c r="E1551" s="12">
        <f t="shared" si="205"/>
        <v>220601</v>
      </c>
      <c r="F1551" s="8" t="str">
        <f>+VLOOKUP(E1551,Productos[[Id_producto]:[Codigo]],3,0)</f>
        <v>Partidos Políticos</v>
      </c>
      <c r="G1551" s="13">
        <f t="shared" si="206"/>
        <v>220601004</v>
      </c>
      <c r="H1551" s="7">
        <v>4</v>
      </c>
      <c r="I1551" s="8" t="s">
        <v>1911</v>
      </c>
      <c r="J1551" s="37" t="str">
        <f>+Categorias[[#This Row],[Categoría]]&amp;"-"&amp;Categorias[[#This Row],[Id_categoría]]</f>
        <v>Partido por la Democracia-220601004</v>
      </c>
      <c r="K1551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51" s="9" t="str">
        <f t="shared" si="207"/>
        <v>220601004partido_por_la_democracia</v>
      </c>
      <c r="M1551" s="39" t="str">
        <f t="shared" si="208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52" spans="1:13" ht="40.799999999999997" x14ac:dyDescent="0.3">
      <c r="A1552" s="12">
        <f t="shared" si="203"/>
        <v>22</v>
      </c>
      <c r="B1552" s="8" t="str">
        <f>+VLOOKUP(A1552,Industria[],2,0)</f>
        <v>Sociedad</v>
      </c>
      <c r="C1552" s="12">
        <f t="shared" si="204"/>
        <v>2206</v>
      </c>
      <c r="D1552" s="8" t="str">
        <f>+VLOOKUP(C1552,Sector[[Id_sector]:[Codigo]],3,0)</f>
        <v>Política y Gobierno</v>
      </c>
      <c r="E1552" s="12">
        <f t="shared" si="205"/>
        <v>220601</v>
      </c>
      <c r="F1552" s="8" t="str">
        <f>+VLOOKUP(E1552,Productos[[Id_producto]:[Codigo]],3,0)</f>
        <v>Partidos Políticos</v>
      </c>
      <c r="G1552" s="13">
        <f t="shared" si="206"/>
        <v>220601005</v>
      </c>
      <c r="H1552" s="7">
        <v>5</v>
      </c>
      <c r="I1552" s="8" t="s">
        <v>1912</v>
      </c>
      <c r="J1552" s="37" t="str">
        <f>+Categorias[[#This Row],[Categoría]]&amp;"-"&amp;Categorias[[#This Row],[Id_categoría]]</f>
        <v>Regionalista Independiente Demócrata-220601005</v>
      </c>
      <c r="K1552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52" s="9" t="str">
        <f t="shared" si="207"/>
        <v>220601005regionalista_independiente_democrata</v>
      </c>
      <c r="M1552" s="39" t="str">
        <f t="shared" si="208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53" spans="1:13" ht="40.799999999999997" x14ac:dyDescent="0.3">
      <c r="A1553" s="12">
        <f t="shared" si="203"/>
        <v>22</v>
      </c>
      <c r="B1553" s="8" t="str">
        <f>+VLOOKUP(A1553,Industria[],2,0)</f>
        <v>Sociedad</v>
      </c>
      <c r="C1553" s="12">
        <f t="shared" si="204"/>
        <v>2206</v>
      </c>
      <c r="D1553" s="8" t="str">
        <f>+VLOOKUP(C1553,Sector[[Id_sector]:[Codigo]],3,0)</f>
        <v>Política y Gobierno</v>
      </c>
      <c r="E1553" s="12">
        <f t="shared" si="205"/>
        <v>220601</v>
      </c>
      <c r="F1553" s="8" t="str">
        <f>+VLOOKUP(E1553,Productos[[Id_producto]:[Codigo]],3,0)</f>
        <v>Partidos Políticos</v>
      </c>
      <c r="G1553" s="13">
        <f t="shared" si="206"/>
        <v>220601006</v>
      </c>
      <c r="H1553" s="7">
        <v>6</v>
      </c>
      <c r="I1553" s="8" t="s">
        <v>1913</v>
      </c>
      <c r="J1553" s="37" t="str">
        <f>+Categorias[[#This Row],[Categoría]]&amp;"-"&amp;Categorias[[#This Row],[Id_categoría]]</f>
        <v>Partido Radical Socialdemócrata-220601006</v>
      </c>
      <c r="K1553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53" s="9" t="str">
        <f t="shared" si="207"/>
        <v>220601006partido_radical_socialdemocrata</v>
      </c>
      <c r="M1553" s="39" t="str">
        <f t="shared" si="208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54" spans="1:13" ht="30.6" x14ac:dyDescent="0.3">
      <c r="A1554" s="12">
        <f t="shared" si="203"/>
        <v>22</v>
      </c>
      <c r="B1554" s="8" t="str">
        <f>+VLOOKUP(A1554,Industria[],2,0)</f>
        <v>Sociedad</v>
      </c>
      <c r="C1554" s="12">
        <f t="shared" si="204"/>
        <v>2206</v>
      </c>
      <c r="D1554" s="8" t="str">
        <f>+VLOOKUP(C1554,Sector[[Id_sector]:[Codigo]],3,0)</f>
        <v>Política y Gobierno</v>
      </c>
      <c r="E1554" s="12">
        <f t="shared" si="205"/>
        <v>220601</v>
      </c>
      <c r="F1554" s="8" t="str">
        <f>+VLOOKUP(E1554,Productos[[Id_producto]:[Codigo]],3,0)</f>
        <v>Partidos Políticos</v>
      </c>
      <c r="G1554" s="13">
        <f t="shared" si="206"/>
        <v>220601007</v>
      </c>
      <c r="H1554" s="7">
        <v>7</v>
      </c>
      <c r="I1554" s="8" t="s">
        <v>1914</v>
      </c>
      <c r="J1554" s="37" t="str">
        <f>+Categorias[[#This Row],[Categoría]]&amp;"-"&amp;Categorias[[#This Row],[Id_categoría]]</f>
        <v>Renovación Nacional-220601007</v>
      </c>
      <c r="K1554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54" s="9" t="str">
        <f t="shared" si="207"/>
        <v>220601007renovacion_nacional</v>
      </c>
      <c r="M1554" s="39" t="str">
        <f t="shared" si="208"/>
        <v>INSERT INTO categoria VALUES (220601007,'Renovación Nacional','Renovación Nacional-220601007','Renovación Nacional-220601007 | Prod: Partidos-220601 | Sector: Política&amp;Gob | Industria: SOCIEDAD - 22',220601);</v>
      </c>
    </row>
    <row r="1555" spans="1:13" ht="40.799999999999997" x14ac:dyDescent="0.3">
      <c r="A1555" s="12">
        <f t="shared" si="203"/>
        <v>22</v>
      </c>
      <c r="B1555" s="8" t="str">
        <f>+VLOOKUP(A1555,Industria[],2,0)</f>
        <v>Sociedad</v>
      </c>
      <c r="C1555" s="12">
        <f t="shared" si="204"/>
        <v>2206</v>
      </c>
      <c r="D1555" s="8" t="str">
        <f>+VLOOKUP(C1555,Sector[[Id_sector]:[Codigo]],3,0)</f>
        <v>Política y Gobierno</v>
      </c>
      <c r="E1555" s="12">
        <f t="shared" si="205"/>
        <v>220601</v>
      </c>
      <c r="F1555" s="8" t="str">
        <f>+VLOOKUP(E1555,Productos[[Id_producto]:[Codigo]],3,0)</f>
        <v>Partidos Políticos</v>
      </c>
      <c r="G1555" s="13">
        <f t="shared" si="206"/>
        <v>220601008</v>
      </c>
      <c r="H1555" s="7">
        <v>8</v>
      </c>
      <c r="I1555" s="8" t="s">
        <v>1915</v>
      </c>
      <c r="J1555" s="37" t="str">
        <f>+Categorias[[#This Row],[Categoría]]&amp;"-"&amp;Categorias[[#This Row],[Id_categoría]]</f>
        <v>Partido Socialdemocracia Chilena-220601008</v>
      </c>
      <c r="K1555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55" s="9" t="str">
        <f t="shared" si="207"/>
        <v>220601008partido_socialdemocracia_chilena</v>
      </c>
      <c r="M1555" s="39" t="str">
        <f t="shared" si="208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56" spans="1:13" ht="30.6" x14ac:dyDescent="0.3">
      <c r="A1556" s="12">
        <f t="shared" si="203"/>
        <v>22</v>
      </c>
      <c r="B1556" s="8" t="str">
        <f>+VLOOKUP(A1556,Industria[],2,0)</f>
        <v>Sociedad</v>
      </c>
      <c r="C1556" s="12">
        <f t="shared" si="204"/>
        <v>2206</v>
      </c>
      <c r="D1556" s="8" t="str">
        <f>+VLOOKUP(C1556,Sector[[Id_sector]:[Codigo]],3,0)</f>
        <v>Política y Gobierno</v>
      </c>
      <c r="E1556" s="12">
        <f t="shared" si="205"/>
        <v>220601</v>
      </c>
      <c r="F1556" s="8" t="str">
        <f>+VLOOKUP(E1556,Productos[[Id_producto]:[Codigo]],3,0)</f>
        <v>Partidos Políticos</v>
      </c>
      <c r="G1556" s="13">
        <f t="shared" si="206"/>
        <v>220601009</v>
      </c>
      <c r="H1556" s="7">
        <v>9</v>
      </c>
      <c r="I1556" s="8" t="s">
        <v>1916</v>
      </c>
      <c r="J1556" s="37" t="str">
        <f>+Categorias[[#This Row],[Categoría]]&amp;"-"&amp;Categorias[[#This Row],[Id_categoría]]</f>
        <v>Unión de Centro-220601009</v>
      </c>
      <c r="K1556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56" s="9" t="str">
        <f t="shared" si="207"/>
        <v>220601009union_de_centro</v>
      </c>
      <c r="M1556" s="39" t="str">
        <f t="shared" si="208"/>
        <v>INSERT INTO categoria VALUES (220601009,'Unión de Centro','Unión de Centro-220601009','Unión de Centro-220601009 | Prod: Partidos-220601 | Sector: Política&amp;Gob | Industria: SOCIEDAD - 22',220601);</v>
      </c>
    </row>
    <row r="1557" spans="1:13" ht="40.799999999999997" x14ac:dyDescent="0.3">
      <c r="A1557" s="12">
        <f t="shared" si="203"/>
        <v>22</v>
      </c>
      <c r="B1557" s="8" t="str">
        <f>+VLOOKUP(A1557,Industria[],2,0)</f>
        <v>Sociedad</v>
      </c>
      <c r="C1557" s="12">
        <f t="shared" si="204"/>
        <v>2206</v>
      </c>
      <c r="D1557" s="8" t="str">
        <f>+VLOOKUP(C1557,Sector[[Id_sector]:[Codigo]],3,0)</f>
        <v>Política y Gobierno</v>
      </c>
      <c r="E1557" s="12">
        <f t="shared" si="205"/>
        <v>220601</v>
      </c>
      <c r="F1557" s="8" t="str">
        <f>+VLOOKUP(E1557,Productos[[Id_producto]:[Codigo]],3,0)</f>
        <v>Partidos Políticos</v>
      </c>
      <c r="G1557" s="13">
        <f t="shared" si="206"/>
        <v>220601010</v>
      </c>
      <c r="H1557" s="7">
        <v>10</v>
      </c>
      <c r="I1557" s="8" t="s">
        <v>1917</v>
      </c>
      <c r="J1557" s="37" t="str">
        <f>+Categorias[[#This Row],[Categoría]]&amp;"-"&amp;Categorias[[#This Row],[Id_categoría]]</f>
        <v>Unión Demócrata Independiente-220601010</v>
      </c>
      <c r="K1557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57" s="9" t="str">
        <f t="shared" si="207"/>
        <v>220601010union_democrata_independiente</v>
      </c>
      <c r="M1557" s="39" t="str">
        <f t="shared" si="208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58" spans="1:13" ht="30.6" x14ac:dyDescent="0.3">
      <c r="A1558" s="12">
        <f t="shared" si="203"/>
        <v>22</v>
      </c>
      <c r="B1558" s="8" t="str">
        <f>+VLOOKUP(A1558,Industria[],2,0)</f>
        <v>Sociedad</v>
      </c>
      <c r="C1558" s="12">
        <f t="shared" si="204"/>
        <v>2206</v>
      </c>
      <c r="D1558" s="8" t="str">
        <f>+VLOOKUP(C1558,Sector[[Id_sector]:[Codigo]],3,0)</f>
        <v>Política y Gobierno</v>
      </c>
      <c r="E1558" s="12">
        <f t="shared" si="205"/>
        <v>220601</v>
      </c>
      <c r="F1558" s="8" t="str">
        <f>+VLOOKUP(E1558,Productos[[Id_producto]:[Codigo]],3,0)</f>
        <v>Partidos Políticos</v>
      </c>
      <c r="G1558" s="13">
        <f t="shared" si="206"/>
        <v>220601011</v>
      </c>
      <c r="H1558" s="7">
        <v>11</v>
      </c>
      <c r="I1558" s="8" t="s">
        <v>1918</v>
      </c>
      <c r="J1558" s="37" t="str">
        <f>+Categorias[[#This Row],[Categoría]]&amp;"-"&amp;Categorias[[#This Row],[Id_categoría]]</f>
        <v>Alianza Humanista-Verde-220601011</v>
      </c>
      <c r="K1558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58" s="9" t="str">
        <f t="shared" si="207"/>
        <v>220601011alianza_humanista-verde</v>
      </c>
      <c r="M1558" s="39" t="str">
        <f t="shared" si="208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59" spans="1:13" ht="30.6" x14ac:dyDescent="0.3">
      <c r="A1559" s="12">
        <f t="shared" si="203"/>
        <v>22</v>
      </c>
      <c r="B1559" s="8" t="str">
        <f>+VLOOKUP(A1559,Industria[],2,0)</f>
        <v>Sociedad</v>
      </c>
      <c r="C1559" s="12">
        <f t="shared" si="204"/>
        <v>2206</v>
      </c>
      <c r="D1559" s="8" t="str">
        <f>+VLOOKUP(C1559,Sector[[Id_sector]:[Codigo]],3,0)</f>
        <v>Política y Gobierno</v>
      </c>
      <c r="E1559" s="12">
        <f t="shared" si="205"/>
        <v>220601</v>
      </c>
      <c r="F1559" s="8" t="str">
        <f>+VLOOKUP(E1559,Productos[[Id_producto]:[Codigo]],3,0)</f>
        <v>Partidos Políticos</v>
      </c>
      <c r="G1559" s="13">
        <f t="shared" si="206"/>
        <v>220601012</v>
      </c>
      <c r="H1559" s="7">
        <v>12</v>
      </c>
      <c r="I1559" s="8" t="s">
        <v>1919</v>
      </c>
      <c r="J1559" s="37" t="str">
        <f>+Categorias[[#This Row],[Categoría]]&amp;"-"&amp;Categorias[[#This Row],[Id_categoría]]</f>
        <v>Partido del Sur-220601012</v>
      </c>
      <c r="K1559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59" s="9" t="str">
        <f t="shared" si="207"/>
        <v>220601012partido_del_sur</v>
      </c>
      <c r="M1559" s="39" t="str">
        <f t="shared" si="208"/>
        <v>INSERT INTO categoria VALUES (220601012,'Partido del Sur','Partido del Sur-220601012','Partido del Sur-220601012 | Prod: Partidos-220601 | Sector: Política&amp;Gob | Industria: SOCIEDAD - 22',220601);</v>
      </c>
    </row>
    <row r="1560" spans="1:13" ht="40.799999999999997" x14ac:dyDescent="0.3">
      <c r="A1560" s="12">
        <f t="shared" si="203"/>
        <v>22</v>
      </c>
      <c r="B1560" s="8" t="str">
        <f>+VLOOKUP(A1560,Industria[],2,0)</f>
        <v>Sociedad</v>
      </c>
      <c r="C1560" s="12">
        <f t="shared" si="204"/>
        <v>2206</v>
      </c>
      <c r="D1560" s="8" t="str">
        <f>+VLOOKUP(C1560,Sector[[Id_sector]:[Codigo]],3,0)</f>
        <v>Política y Gobierno</v>
      </c>
      <c r="E1560" s="12">
        <f t="shared" si="205"/>
        <v>220601</v>
      </c>
      <c r="F1560" s="8" t="str">
        <f>+VLOOKUP(E1560,Productos[[Id_producto]:[Codigo]],3,0)</f>
        <v>Partidos Políticos</v>
      </c>
      <c r="G1560" s="13">
        <f t="shared" si="206"/>
        <v>220601013</v>
      </c>
      <c r="H1560" s="7">
        <v>13</v>
      </c>
      <c r="I1560" s="8" t="s">
        <v>1920</v>
      </c>
      <c r="J1560" s="37" t="str">
        <f>+Categorias[[#This Row],[Categoría]]&amp;"-"&amp;Categorias[[#This Row],[Id_categoría]]</f>
        <v>Partido Avanzada Nacional-220601013</v>
      </c>
      <c r="K1560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60" s="9" t="str">
        <f t="shared" si="207"/>
        <v>220601013partido_avanzada_nacional</v>
      </c>
      <c r="M1560" s="39" t="str">
        <f t="shared" si="208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61" spans="1:13" ht="40.799999999999997" x14ac:dyDescent="0.3">
      <c r="A1561" s="12">
        <f t="shared" si="203"/>
        <v>22</v>
      </c>
      <c r="B1561" s="8" t="str">
        <f>+VLOOKUP(A1561,Industria[],2,0)</f>
        <v>Sociedad</v>
      </c>
      <c r="C1561" s="12">
        <f t="shared" si="204"/>
        <v>2206</v>
      </c>
      <c r="D1561" s="8" t="str">
        <f>+VLOOKUP(C1561,Sector[[Id_sector]:[Codigo]],3,0)</f>
        <v>Política y Gobierno</v>
      </c>
      <c r="E1561" s="12">
        <f t="shared" si="205"/>
        <v>220601</v>
      </c>
      <c r="F1561" s="8" t="str">
        <f>+VLOOKUP(E1561,Productos[[Id_producto]:[Codigo]],3,0)</f>
        <v>Partidos Políticos</v>
      </c>
      <c r="G1561" s="13">
        <f t="shared" si="206"/>
        <v>220601014</v>
      </c>
      <c r="H1561" s="7">
        <v>14</v>
      </c>
      <c r="I1561" s="8" t="s">
        <v>1921</v>
      </c>
      <c r="J1561" s="37" t="str">
        <f>+Categorias[[#This Row],[Categoría]]&amp;"-"&amp;Categorias[[#This Row],[Id_categoría]]</f>
        <v>Federación Regionalista Verde Social-220601014</v>
      </c>
      <c r="K1561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61" s="9" t="str">
        <f t="shared" si="207"/>
        <v>220601014federacion_regionalista_verde_social</v>
      </c>
      <c r="M1561" s="39" t="str">
        <f t="shared" si="208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62" spans="1:13" ht="30.6" x14ac:dyDescent="0.3">
      <c r="A1562" s="12">
        <f t="shared" si="203"/>
        <v>22</v>
      </c>
      <c r="B1562" s="8" t="str">
        <f>+VLOOKUP(A1562,Industria[],2,0)</f>
        <v>Sociedad</v>
      </c>
      <c r="C1562" s="12">
        <f t="shared" si="204"/>
        <v>2206</v>
      </c>
      <c r="D1562" s="8" t="str">
        <f>+VLOOKUP(C1562,Sector[[Id_sector]:[Codigo]],3,0)</f>
        <v>Política y Gobierno</v>
      </c>
      <c r="E1562" s="12">
        <f t="shared" si="205"/>
        <v>220601</v>
      </c>
      <c r="F1562" s="8" t="str">
        <f>+VLOOKUP(E1562,Productos[[Id_producto]:[Codigo]],3,0)</f>
        <v>Partidos Políticos</v>
      </c>
      <c r="G1562" s="13">
        <f t="shared" si="206"/>
        <v>220601015</v>
      </c>
      <c r="H1562" s="7">
        <v>15</v>
      </c>
      <c r="I1562" s="8" t="s">
        <v>1922</v>
      </c>
      <c r="J1562" s="37" t="str">
        <f>+Categorias[[#This Row],[Categoría]]&amp;"-"&amp;Categorias[[#This Row],[Id_categoría]]</f>
        <v>Partido Liberal de Chile-220601015</v>
      </c>
      <c r="K1562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62" s="9" t="str">
        <f t="shared" si="207"/>
        <v>220601015partido_liberal_de_chile</v>
      </c>
      <c r="M1562" s="39" t="str">
        <f t="shared" si="208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63" spans="1:13" ht="40.799999999999997" x14ac:dyDescent="0.3">
      <c r="A1563" s="12">
        <f t="shared" si="203"/>
        <v>22</v>
      </c>
      <c r="B1563" s="8" t="str">
        <f>+VLOOKUP(A1563,Industria[],2,0)</f>
        <v>Sociedad</v>
      </c>
      <c r="C1563" s="12">
        <f t="shared" si="204"/>
        <v>2206</v>
      </c>
      <c r="D1563" s="8" t="str">
        <f>+VLOOKUP(C1563,Sector[[Id_sector]:[Codigo]],3,0)</f>
        <v>Política y Gobierno</v>
      </c>
      <c r="E1563" s="12">
        <f t="shared" si="205"/>
        <v>220601</v>
      </c>
      <c r="F1563" s="8" t="str">
        <f>+VLOOKUP(E1563,Productos[[Id_producto]:[Codigo]],3,0)</f>
        <v>Partidos Políticos</v>
      </c>
      <c r="G1563" s="13">
        <f t="shared" si="206"/>
        <v>220601016</v>
      </c>
      <c r="H1563" s="7">
        <v>16</v>
      </c>
      <c r="I1563" s="8" t="s">
        <v>1923</v>
      </c>
      <c r="J1563" s="37" t="str">
        <f>+Categorias[[#This Row],[Categoría]]&amp;"-"&amp;Categorias[[#This Row],[Id_categoría]]</f>
        <v>Partido Nacional Ciudadano-220601016</v>
      </c>
      <c r="K1563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63" s="9" t="str">
        <f t="shared" si="207"/>
        <v>220601016partido_nacional_ciudadano</v>
      </c>
      <c r="M1563" s="39" t="str">
        <f t="shared" si="208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64" spans="1:13" ht="30.6" x14ac:dyDescent="0.3">
      <c r="A1564" s="12">
        <f t="shared" si="203"/>
        <v>22</v>
      </c>
      <c r="B1564" s="8" t="str">
        <f>+VLOOKUP(A1564,Industria[],2,0)</f>
        <v>Sociedad</v>
      </c>
      <c r="C1564" s="12">
        <f t="shared" si="204"/>
        <v>2206</v>
      </c>
      <c r="D1564" s="8" t="str">
        <f>+VLOOKUP(C1564,Sector[[Id_sector]:[Codigo]],3,0)</f>
        <v>Política y Gobierno</v>
      </c>
      <c r="E1564" s="12">
        <f t="shared" si="205"/>
        <v>220601</v>
      </c>
      <c r="F1564" s="8" t="str">
        <f>+VLOOKUP(E1564,Productos[[Id_producto]:[Codigo]],3,0)</f>
        <v>Partidos Políticos</v>
      </c>
      <c r="G1564" s="13">
        <f t="shared" si="206"/>
        <v>220601017</v>
      </c>
      <c r="H1564" s="7">
        <v>17</v>
      </c>
      <c r="I1564" s="8" t="s">
        <v>1924</v>
      </c>
      <c r="J1564" s="37" t="str">
        <f>+Categorias[[#This Row],[Categoría]]&amp;"-"&amp;Categorias[[#This Row],[Id_categoría]]</f>
        <v>Poder Ciudadano-220601017</v>
      </c>
      <c r="K1564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64" s="9" t="str">
        <f t="shared" si="207"/>
        <v>220601017poder_ciudadano</v>
      </c>
      <c r="M1564" s="39" t="str">
        <f t="shared" si="208"/>
        <v>INSERT INTO categoria VALUES (220601017,'Poder Ciudadano','Poder Ciudadano-220601017','Poder Ciudadano-220601017 | Prod: Partidos-220601 | Sector: Política&amp;Gob | Industria: SOCIEDAD - 22',220601);</v>
      </c>
    </row>
    <row r="1565" spans="1:13" ht="40.799999999999997" x14ac:dyDescent="0.3">
      <c r="A1565" s="12">
        <f t="shared" si="203"/>
        <v>22</v>
      </c>
      <c r="B1565" s="8" t="str">
        <f>+VLOOKUP(A1565,Industria[],2,0)</f>
        <v>Sociedad</v>
      </c>
      <c r="C1565" s="12">
        <f t="shared" si="204"/>
        <v>2206</v>
      </c>
      <c r="D1565" s="8" t="str">
        <f>+VLOOKUP(C1565,Sector[[Id_sector]:[Codigo]],3,0)</f>
        <v>Política y Gobierno</v>
      </c>
      <c r="E1565" s="12">
        <f t="shared" si="205"/>
        <v>220601</v>
      </c>
      <c r="F1565" s="8" t="str">
        <f>+VLOOKUP(E1565,Productos[[Id_producto]:[Codigo]],3,0)</f>
        <v>Partidos Políticos</v>
      </c>
      <c r="G1565" s="13">
        <f t="shared" si="206"/>
        <v>220601018</v>
      </c>
      <c r="H1565" s="7">
        <v>18</v>
      </c>
      <c r="I1565" s="8" t="s">
        <v>1925</v>
      </c>
      <c r="J1565" s="37" t="str">
        <f>+Categorias[[#This Row],[Categoría]]&amp;"-"&amp;Categorias[[#This Row],[Id_categoría]]</f>
        <v>Partido Progresista de Chile-220601018</v>
      </c>
      <c r="K1565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65" s="9" t="str">
        <f t="shared" si="207"/>
        <v>220601018partido_progresista_de_chile</v>
      </c>
      <c r="M1565" s="39" t="str">
        <f t="shared" si="208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66" spans="1:13" ht="40.799999999999997" x14ac:dyDescent="0.3">
      <c r="A1566" s="12">
        <f t="shared" si="203"/>
        <v>22</v>
      </c>
      <c r="B1566" s="8" t="str">
        <f>+VLOOKUP(A1566,Industria[],2,0)</f>
        <v>Sociedad</v>
      </c>
      <c r="C1566" s="12">
        <f t="shared" si="204"/>
        <v>2206</v>
      </c>
      <c r="D1566" s="8" t="str">
        <f>+VLOOKUP(C1566,Sector[[Id_sector]:[Codigo]],3,0)</f>
        <v>Política y Gobierno</v>
      </c>
      <c r="E1566" s="12">
        <f t="shared" si="205"/>
        <v>220601</v>
      </c>
      <c r="F1566" s="8" t="str">
        <f>+VLOOKUP(E1566,Productos[[Id_producto]:[Codigo]],3,0)</f>
        <v>Partidos Políticos</v>
      </c>
      <c r="G1566" s="13">
        <f t="shared" si="206"/>
        <v>220601019</v>
      </c>
      <c r="H1566" s="7">
        <v>19</v>
      </c>
      <c r="I1566" s="8" t="s">
        <v>1926</v>
      </c>
      <c r="J1566" s="37" t="str">
        <f>+Categorias[[#This Row],[Categoría]]&amp;"-"&amp;Categorias[[#This Row],[Id_categoría]]</f>
        <v>Partido Socialista de Chile-220601019</v>
      </c>
      <c r="K1566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66" s="9" t="str">
        <f t="shared" si="207"/>
        <v>220601019partido_socialista_de_chile</v>
      </c>
      <c r="M1566" s="39" t="str">
        <f t="shared" si="208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67" spans="1:13" ht="30.6" x14ac:dyDescent="0.3">
      <c r="A1567" s="12">
        <f t="shared" si="203"/>
        <v>22</v>
      </c>
      <c r="B1567" s="8" t="str">
        <f>+VLOOKUP(A1567,Industria[],2,0)</f>
        <v>Sociedad</v>
      </c>
      <c r="C1567" s="12">
        <f t="shared" si="204"/>
        <v>2206</v>
      </c>
      <c r="D1567" s="8" t="str">
        <f>+VLOOKUP(C1567,Sector[[Id_sector]:[Codigo]],3,0)</f>
        <v>Política y Gobierno</v>
      </c>
      <c r="E1567" s="12">
        <f t="shared" si="205"/>
        <v>220601</v>
      </c>
      <c r="F1567" s="8" t="str">
        <f>+VLOOKUP(E1567,Productos[[Id_producto]:[Codigo]],3,0)</f>
        <v>Partidos Políticos</v>
      </c>
      <c r="G1567" s="13">
        <f t="shared" si="206"/>
        <v>220601020</v>
      </c>
      <c r="H1567" s="7">
        <v>20</v>
      </c>
      <c r="I1567" s="8" t="s">
        <v>1927</v>
      </c>
      <c r="J1567" s="37" t="str">
        <f>+Categorias[[#This Row],[Categoría]]&amp;"-"&amp;Categorias[[#This Row],[Id_categoría]]</f>
        <v>Partido Radical de Chile-220601020</v>
      </c>
      <c r="K1567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67" s="9" t="str">
        <f t="shared" si="207"/>
        <v>220601020partido_radical_de_chile</v>
      </c>
      <c r="M1567" s="39" t="str">
        <f t="shared" si="208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68" spans="1:13" ht="30.6" x14ac:dyDescent="0.3">
      <c r="A1568" s="12">
        <f t="shared" si="203"/>
        <v>22</v>
      </c>
      <c r="B1568" s="8" t="str">
        <f>+VLOOKUP(A1568,Industria[],2,0)</f>
        <v>Sociedad</v>
      </c>
      <c r="C1568" s="12">
        <f t="shared" si="204"/>
        <v>2206</v>
      </c>
      <c r="D1568" s="8" t="str">
        <f>+VLOOKUP(C1568,Sector[[Id_sector]:[Codigo]],3,0)</f>
        <v>Política y Gobierno</v>
      </c>
      <c r="E1568" s="12">
        <f t="shared" si="205"/>
        <v>220601</v>
      </c>
      <c r="F1568" s="8" t="str">
        <f>+VLOOKUP(E1568,Productos[[Id_producto]:[Codigo]],3,0)</f>
        <v>Partidos Políticos</v>
      </c>
      <c r="G1568" s="13">
        <f t="shared" si="206"/>
        <v>220601021</v>
      </c>
      <c r="H1568" s="7">
        <v>21</v>
      </c>
      <c r="I1568" s="8" t="s">
        <v>1928</v>
      </c>
      <c r="J1568" s="37" t="str">
        <f>+Categorias[[#This Row],[Categoría]]&amp;"-"&amp;Categorias[[#This Row],[Id_categoría]]</f>
        <v>Amplitud-220601021</v>
      </c>
      <c r="K1568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68" s="9" t="str">
        <f t="shared" si="207"/>
        <v>220601021amplitud</v>
      </c>
      <c r="M1568" s="39" t="str">
        <f t="shared" si="208"/>
        <v>INSERT INTO categoria VALUES (220601021,'Amplitud','Amplitud-220601021','Amplitud-220601021 | Prod: Partidos-220601 | Sector: Política&amp;Gob | Industria: SOCIEDAD - 22',220601);</v>
      </c>
    </row>
    <row r="1569" spans="1:13" ht="40.799999999999997" x14ac:dyDescent="0.3">
      <c r="A1569" s="12">
        <f t="shared" si="203"/>
        <v>22</v>
      </c>
      <c r="B1569" s="8" t="str">
        <f>+VLOOKUP(A1569,Industria[],2,0)</f>
        <v>Sociedad</v>
      </c>
      <c r="C1569" s="12">
        <f t="shared" si="204"/>
        <v>2206</v>
      </c>
      <c r="D1569" s="8" t="str">
        <f>+VLOOKUP(C1569,Sector[[Id_sector]:[Codigo]],3,0)</f>
        <v>Política y Gobierno</v>
      </c>
      <c r="E1569" s="12">
        <f t="shared" si="205"/>
        <v>220601</v>
      </c>
      <c r="F1569" s="8" t="str">
        <f>+VLOOKUP(E1569,Productos[[Id_producto]:[Codigo]],3,0)</f>
        <v>Partidos Políticos</v>
      </c>
      <c r="G1569" s="13">
        <f t="shared" si="206"/>
        <v>220601022</v>
      </c>
      <c r="H1569" s="7">
        <v>22</v>
      </c>
      <c r="I1569" s="8" t="s">
        <v>1929</v>
      </c>
      <c r="J1569" s="37" t="str">
        <f>+Categorias[[#This Row],[Categoría]]&amp;"-"&amp;Categorias[[#This Row],[Id_categoría]]</f>
        <v>Fuerza Regional Norte Verde-220601022</v>
      </c>
      <c r="K1569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69" s="9" t="str">
        <f t="shared" si="207"/>
        <v>220601022fuerza_regional_norte_verde</v>
      </c>
      <c r="M1569" s="39" t="str">
        <f t="shared" si="208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70" spans="1:13" ht="30.6" x14ac:dyDescent="0.3">
      <c r="A1570" s="12">
        <f t="shared" si="203"/>
        <v>22</v>
      </c>
      <c r="B1570" s="8" t="str">
        <f>+VLOOKUP(A1570,Industria[],2,0)</f>
        <v>Sociedad</v>
      </c>
      <c r="C1570" s="12">
        <f t="shared" si="204"/>
        <v>2206</v>
      </c>
      <c r="D1570" s="8" t="str">
        <f>+VLOOKUP(C1570,Sector[[Id_sector]:[Codigo]],3,0)</f>
        <v>Política y Gobierno</v>
      </c>
      <c r="E1570" s="12">
        <f t="shared" si="205"/>
        <v>220601</v>
      </c>
      <c r="F1570" s="8" t="str">
        <f>+VLOOKUP(E1570,Productos[[Id_producto]:[Codigo]],3,0)</f>
        <v>Partidos Políticos</v>
      </c>
      <c r="G1570" s="13">
        <f t="shared" si="206"/>
        <v>220601023</v>
      </c>
      <c r="H1570" s="7">
        <v>23</v>
      </c>
      <c r="I1570" s="8" t="s">
        <v>1930</v>
      </c>
      <c r="J1570" s="37" t="str">
        <f>+Categorias[[#This Row],[Categoría]]&amp;"-"&amp;Categorias[[#This Row],[Id_categoría]]</f>
        <v>Partido Igualdad-220601023</v>
      </c>
      <c r="K1570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70" s="9" t="str">
        <f t="shared" si="207"/>
        <v>220601023partido_igualdad</v>
      </c>
      <c r="M1570" s="39" t="str">
        <f t="shared" si="208"/>
        <v>INSERT INTO categoria VALUES (220601023,'Partido Igualdad','Partido Igualdad-220601023','Partido Igualdad-220601023 | Prod: Partidos-220601 | Sector: Política&amp;Gob | Industria: SOCIEDAD - 22',220601);</v>
      </c>
    </row>
    <row r="1571" spans="1:13" ht="51" x14ac:dyDescent="0.3">
      <c r="A1571" s="12">
        <f t="shared" si="203"/>
        <v>22</v>
      </c>
      <c r="B1571" s="8" t="str">
        <f>+VLOOKUP(A1571,Industria[],2,0)</f>
        <v>Sociedad</v>
      </c>
      <c r="C1571" s="12">
        <f t="shared" si="204"/>
        <v>2206</v>
      </c>
      <c r="D1571" s="8" t="str">
        <f>+VLOOKUP(C1571,Sector[[Id_sector]:[Codigo]],3,0)</f>
        <v>Política y Gobierno</v>
      </c>
      <c r="E1571" s="12">
        <f t="shared" si="205"/>
        <v>220601</v>
      </c>
      <c r="F1571" s="8" t="str">
        <f>+VLOOKUP(E1571,Productos[[Id_producto]:[Codigo]],3,0)</f>
        <v>Partidos Políticos</v>
      </c>
      <c r="G1571" s="13">
        <f t="shared" si="206"/>
        <v>220601024</v>
      </c>
      <c r="H1571" s="7">
        <v>24</v>
      </c>
      <c r="I1571" s="8" t="s">
        <v>1931</v>
      </c>
      <c r="J1571" s="37" t="str">
        <f>+Categorias[[#This Row],[Categoría]]&amp;"-"&amp;Categorias[[#This Row],[Id_categoría]]</f>
        <v>Movimiento Independiente Regionalista Agrario y Social-220601024</v>
      </c>
      <c r="K1571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71" s="9" t="str">
        <f t="shared" si="207"/>
        <v>220601024movimiento_independiente_regionalista_agrario_y_social</v>
      </c>
      <c r="M1571" s="39" t="str">
        <f t="shared" si="208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72" spans="1:13" ht="40.799999999999997" x14ac:dyDescent="0.3">
      <c r="A1572" s="12">
        <f t="shared" si="203"/>
        <v>22</v>
      </c>
      <c r="B1572" s="8" t="str">
        <f>+VLOOKUP(A1572,Industria[],2,0)</f>
        <v>Sociedad</v>
      </c>
      <c r="C1572" s="12">
        <f t="shared" si="204"/>
        <v>2206</v>
      </c>
      <c r="D1572" s="8" t="str">
        <f>+VLOOKUP(C1572,Sector[[Id_sector]:[Codigo]],3,0)</f>
        <v>Política y Gobierno</v>
      </c>
      <c r="E1572" s="12">
        <f t="shared" si="205"/>
        <v>220601</v>
      </c>
      <c r="F1572" s="8" t="str">
        <f>+VLOOKUP(E1572,Productos[[Id_producto]:[Codigo]],3,0)</f>
        <v>Partidos Políticos</v>
      </c>
      <c r="G1572" s="13">
        <f t="shared" si="206"/>
        <v>220601025</v>
      </c>
      <c r="H1572" s="7">
        <v>25</v>
      </c>
      <c r="I1572" s="8" t="s">
        <v>1932</v>
      </c>
      <c r="J1572" s="37" t="str">
        <f>+Categorias[[#This Row],[Categoría]]&amp;"-"&amp;Categorias[[#This Row],[Id_categoría]]</f>
        <v>Unidos Resulta en Democracia-220601025</v>
      </c>
      <c r="K1572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72" s="9" t="str">
        <f t="shared" si="207"/>
        <v>220601025unidos_resulta_en_democracia</v>
      </c>
      <c r="M1572" s="39" t="str">
        <f t="shared" si="208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73" spans="1:13" ht="30.6" x14ac:dyDescent="0.3">
      <c r="A1573" s="12">
        <f t="shared" si="203"/>
        <v>22</v>
      </c>
      <c r="B1573" s="8" t="str">
        <f>+VLOOKUP(A1573,Industria[],2,0)</f>
        <v>Sociedad</v>
      </c>
      <c r="C1573" s="12">
        <f t="shared" si="204"/>
        <v>2206</v>
      </c>
      <c r="D1573" s="8" t="str">
        <f>+VLOOKUP(C1573,Sector[[Id_sector]:[Codigo]],3,0)</f>
        <v>Política y Gobierno</v>
      </c>
      <c r="E1573" s="12">
        <f t="shared" si="205"/>
        <v>220601</v>
      </c>
      <c r="F1573" s="8" t="str">
        <f>+VLOOKUP(E1573,Productos[[Id_producto]:[Codigo]],3,0)</f>
        <v>Partidos Políticos</v>
      </c>
      <c r="G1573" s="13">
        <f t="shared" si="206"/>
        <v>220601026</v>
      </c>
      <c r="H1573" s="7">
        <v>26</v>
      </c>
      <c r="I1573" s="8" t="s">
        <v>1933</v>
      </c>
      <c r="J1573" s="37" t="str">
        <f>+Categorias[[#This Row],[Categoría]]&amp;"-"&amp;Categorias[[#This Row],[Id_categoría]]</f>
        <v>Evolución Política-220601026</v>
      </c>
      <c r="K1573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73" s="9" t="str">
        <f t="shared" si="207"/>
        <v>220601026evolucion_politica</v>
      </c>
      <c r="M1573" s="39" t="str">
        <f t="shared" si="208"/>
        <v>INSERT INTO categoria VALUES (220601026,'Evolución Política','Evolución Política-220601026','Evolución Política-220601026 | Prod: Partidos-220601 | Sector: Política&amp;Gob | Industria: SOCIEDAD - 22',220601);</v>
      </c>
    </row>
    <row r="1574" spans="1:13" ht="40.799999999999997" x14ac:dyDescent="0.3">
      <c r="A1574" s="12">
        <f t="shared" si="203"/>
        <v>22</v>
      </c>
      <c r="B1574" s="8" t="str">
        <f>+VLOOKUP(A1574,Industria[],2,0)</f>
        <v>Sociedad</v>
      </c>
      <c r="C1574" s="12">
        <f t="shared" si="204"/>
        <v>2206</v>
      </c>
      <c r="D1574" s="8" t="str">
        <f>+VLOOKUP(C1574,Sector[[Id_sector]:[Codigo]],3,0)</f>
        <v>Política y Gobierno</v>
      </c>
      <c r="E1574" s="12">
        <f t="shared" si="205"/>
        <v>220601</v>
      </c>
      <c r="F1574" s="8" t="str">
        <f>+VLOOKUP(E1574,Productos[[Id_producto]:[Codigo]],3,0)</f>
        <v>Partidos Políticos</v>
      </c>
      <c r="G1574" s="13">
        <f t="shared" si="206"/>
        <v>220601027</v>
      </c>
      <c r="H1574" s="7">
        <v>27</v>
      </c>
      <c r="I1574" s="8" t="s">
        <v>1934</v>
      </c>
      <c r="J1574" s="37" t="str">
        <f>+Categorias[[#This Row],[Categoría]]&amp;"-"&amp;Categorias[[#This Row],[Id_categoría]]</f>
        <v>Revolución Democrática-220601027</v>
      </c>
      <c r="K1574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74" s="9" t="str">
        <f t="shared" si="207"/>
        <v>220601027revolucion_democratica</v>
      </c>
      <c r="M1574" s="39" t="str">
        <f t="shared" si="208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75" spans="1:13" ht="30.6" x14ac:dyDescent="0.3">
      <c r="A1575" s="12">
        <f t="shared" si="203"/>
        <v>22</v>
      </c>
      <c r="B1575" s="8" t="str">
        <f>+VLOOKUP(A1575,Industria[],2,0)</f>
        <v>Sociedad</v>
      </c>
      <c r="C1575" s="12">
        <f t="shared" si="204"/>
        <v>2206</v>
      </c>
      <c r="D1575" s="8" t="str">
        <f>+VLOOKUP(C1575,Sector[[Id_sector]:[Codigo]],3,0)</f>
        <v>Política y Gobierno</v>
      </c>
      <c r="E1575" s="12">
        <f t="shared" si="205"/>
        <v>220601</v>
      </c>
      <c r="F1575" s="8" t="str">
        <f>+VLOOKUP(E1575,Productos[[Id_producto]:[Codigo]],3,0)</f>
        <v>Partidos Políticos</v>
      </c>
      <c r="G1575" s="13">
        <f t="shared" si="206"/>
        <v>220601028</v>
      </c>
      <c r="H1575" s="7">
        <v>28</v>
      </c>
      <c r="I1575" s="8" t="s">
        <v>1935</v>
      </c>
      <c r="J1575" s="37" t="str">
        <f>+Categorias[[#This Row],[Categoría]]&amp;"-"&amp;Categorias[[#This Row],[Id_categoría]]</f>
        <v>Wallmapuwen-220601028</v>
      </c>
      <c r="K1575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75" s="9" t="str">
        <f t="shared" si="207"/>
        <v>220601028wallmapuwen</v>
      </c>
      <c r="M1575" s="39" t="str">
        <f t="shared" si="208"/>
        <v>INSERT INTO categoria VALUES (220601028,'Wallmapuwen','Wallmapuwen-220601028','Wallmapuwen-220601028 | Prod: Partidos-220601 | Sector: Política&amp;Gob | Industria: SOCIEDAD - 22',220601);</v>
      </c>
    </row>
    <row r="1576" spans="1:13" ht="40.799999999999997" x14ac:dyDescent="0.3">
      <c r="A1576" s="12">
        <f t="shared" si="203"/>
        <v>22</v>
      </c>
      <c r="B1576" s="8" t="str">
        <f>+VLOOKUP(A1576,Industria[],2,0)</f>
        <v>Sociedad</v>
      </c>
      <c r="C1576" s="12">
        <f t="shared" si="204"/>
        <v>2206</v>
      </c>
      <c r="D1576" s="8" t="str">
        <f>+VLOOKUP(C1576,Sector[[Id_sector]:[Codigo]],3,0)</f>
        <v>Política y Gobierno</v>
      </c>
      <c r="E1576" s="12">
        <f t="shared" si="205"/>
        <v>220601</v>
      </c>
      <c r="F1576" s="8" t="str">
        <f>+VLOOKUP(E1576,Productos[[Id_producto]:[Codigo]],3,0)</f>
        <v>Partidos Políticos</v>
      </c>
      <c r="G1576" s="13">
        <f t="shared" si="206"/>
        <v>220601029</v>
      </c>
      <c r="H1576" s="7">
        <v>29</v>
      </c>
      <c r="I1576" s="8" t="s">
        <v>1936</v>
      </c>
      <c r="J1576" s="37" t="str">
        <f>+Categorias[[#This Row],[Categoría]]&amp;"-"&amp;Categorias[[#This Row],[Id_categoría]]</f>
        <v>Democracia Regional Patagónica-220601029</v>
      </c>
      <c r="K1576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76" s="9" t="str">
        <f t="shared" si="207"/>
        <v>220601029democracia_regional_patagonica</v>
      </c>
      <c r="M1576" s="39" t="str">
        <f t="shared" si="208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77" spans="1:13" ht="30.6" x14ac:dyDescent="0.3">
      <c r="A1577" s="12">
        <f t="shared" si="203"/>
        <v>22</v>
      </c>
      <c r="B1577" s="8" t="str">
        <f>+VLOOKUP(A1577,Industria[],2,0)</f>
        <v>Sociedad</v>
      </c>
      <c r="C1577" s="12">
        <f t="shared" si="204"/>
        <v>2206</v>
      </c>
      <c r="D1577" s="8" t="str">
        <f>+VLOOKUP(C1577,Sector[[Id_sector]:[Codigo]],3,0)</f>
        <v>Política y Gobierno</v>
      </c>
      <c r="E1577" s="12">
        <f t="shared" si="205"/>
        <v>220601</v>
      </c>
      <c r="F1577" s="8" t="str">
        <f>+VLOOKUP(E1577,Productos[[Id_producto]:[Codigo]],3,0)</f>
        <v>Partidos Políticos</v>
      </c>
      <c r="G1577" s="13">
        <f t="shared" si="206"/>
        <v>220601030</v>
      </c>
      <c r="H1577" s="7">
        <v>30</v>
      </c>
      <c r="I1577" s="8" t="s">
        <v>1937</v>
      </c>
      <c r="J1577" s="37" t="str">
        <f>+Categorias[[#This Row],[Categoría]]&amp;"-"&amp;Categorias[[#This Row],[Id_categoría]]</f>
        <v>Frente Regional y Popular-220601030</v>
      </c>
      <c r="K1577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77" s="9" t="str">
        <f t="shared" si="207"/>
        <v>220601030frente_regional_y_popular</v>
      </c>
      <c r="M1577" s="39" t="str">
        <f t="shared" si="208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78" spans="1:13" ht="30.6" x14ac:dyDescent="0.3">
      <c r="A1578" s="12">
        <f t="shared" si="203"/>
        <v>22</v>
      </c>
      <c r="B1578" s="8" t="str">
        <f>+VLOOKUP(A1578,Industria[],2,0)</f>
        <v>Sociedad</v>
      </c>
      <c r="C1578" s="12">
        <f t="shared" si="204"/>
        <v>2206</v>
      </c>
      <c r="D1578" s="8" t="str">
        <f>+VLOOKUP(C1578,Sector[[Id_sector]:[Codigo]],3,0)</f>
        <v>Política y Gobierno</v>
      </c>
      <c r="E1578" s="12">
        <f t="shared" si="205"/>
        <v>220601</v>
      </c>
      <c r="F1578" s="8" t="str">
        <f>+VLOOKUP(E1578,Productos[[Id_producto]:[Codigo]],3,0)</f>
        <v>Partidos Políticos</v>
      </c>
      <c r="G1578" s="13">
        <f t="shared" si="206"/>
        <v>220601031</v>
      </c>
      <c r="H1578" s="7">
        <v>31</v>
      </c>
      <c r="I1578" s="8" t="s">
        <v>1938</v>
      </c>
      <c r="J1578" s="37" t="str">
        <f>+Categorias[[#This Row],[Categoría]]&amp;"-"&amp;Categorias[[#This Row],[Id_categoría]]</f>
        <v>Partido Ecologista Verde-220601031</v>
      </c>
      <c r="K1578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78" s="9" t="str">
        <f t="shared" si="207"/>
        <v>220601031partido_ecologista_verde</v>
      </c>
      <c r="M1578" s="39" t="str">
        <f t="shared" si="208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79" spans="1:13" ht="40.799999999999997" x14ac:dyDescent="0.3">
      <c r="A1579" s="12">
        <f t="shared" si="203"/>
        <v>22</v>
      </c>
      <c r="B1579" s="8" t="str">
        <f>+VLOOKUP(A1579,Industria[],2,0)</f>
        <v>Sociedad</v>
      </c>
      <c r="C1579" s="12">
        <f t="shared" si="204"/>
        <v>2206</v>
      </c>
      <c r="D1579" s="8" t="str">
        <f>+VLOOKUP(C1579,Sector[[Id_sector]:[Codigo]],3,0)</f>
        <v>Política y Gobierno</v>
      </c>
      <c r="E1579" s="12">
        <f t="shared" si="205"/>
        <v>220601</v>
      </c>
      <c r="F1579" s="8" t="str">
        <f>+VLOOKUP(E1579,Productos[[Id_producto]:[Codigo]],3,0)</f>
        <v>Partidos Políticos</v>
      </c>
      <c r="G1579" s="13">
        <f t="shared" si="206"/>
        <v>220601032</v>
      </c>
      <c r="H1579" s="7">
        <v>32</v>
      </c>
      <c r="I1579" s="8" t="s">
        <v>1939</v>
      </c>
      <c r="J1579" s="37" t="str">
        <f>+Categorias[[#This Row],[Categoría]]&amp;"-"&amp;Categorias[[#This Row],[Id_categoría]]</f>
        <v>Partido Izquierda Ciudadana-220601032</v>
      </c>
      <c r="K1579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79" s="9" t="str">
        <f t="shared" si="207"/>
        <v>220601032partido_izquierda_ciudadana</v>
      </c>
      <c r="M1579" s="39" t="str">
        <f t="shared" si="208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80" spans="1:13" ht="40.799999999999997" x14ac:dyDescent="0.3">
      <c r="A1580" s="12">
        <f t="shared" si="203"/>
        <v>22</v>
      </c>
      <c r="B1580" s="8" t="str">
        <f>+VLOOKUP(A1580,Industria[],2,0)</f>
        <v>Sociedad</v>
      </c>
      <c r="C1580" s="12">
        <f t="shared" si="204"/>
        <v>2206</v>
      </c>
      <c r="D1580" s="8" t="str">
        <f>+VLOOKUP(C1580,Sector[[Id_sector]:[Codigo]],3,0)</f>
        <v>Política y Gobierno</v>
      </c>
      <c r="E1580" s="12">
        <f t="shared" si="205"/>
        <v>220601</v>
      </c>
      <c r="F1580" s="8" t="str">
        <f>+VLOOKUP(E1580,Productos[[Id_producto]:[Codigo]],3,0)</f>
        <v>Partidos Políticos</v>
      </c>
      <c r="G1580" s="13">
        <f t="shared" si="206"/>
        <v>220601033</v>
      </c>
      <c r="H1580" s="7">
        <v>33</v>
      </c>
      <c r="I1580" s="8" t="s">
        <v>1940</v>
      </c>
      <c r="J1580" s="37" t="str">
        <f>+Categorias[[#This Row],[Categoría]]&amp;"-"&amp;Categorias[[#This Row],[Id_categoría]]</f>
        <v>Movimiento Amplio Social-220601033</v>
      </c>
      <c r="K1580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80" s="9" t="str">
        <f t="shared" si="207"/>
        <v>220601033movimiento_amplio_social</v>
      </c>
      <c r="M1580" s="39" t="str">
        <f t="shared" si="208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81" spans="1:13" ht="30.6" x14ac:dyDescent="0.3">
      <c r="A1581" s="12">
        <f t="shared" si="203"/>
        <v>22</v>
      </c>
      <c r="B1581" s="8" t="str">
        <f>+VLOOKUP(A1581,Industria[],2,0)</f>
        <v>Sociedad</v>
      </c>
      <c r="C1581" s="12">
        <f t="shared" si="204"/>
        <v>2206</v>
      </c>
      <c r="D1581" s="8" t="str">
        <f>+VLOOKUP(C1581,Sector[[Id_sector]:[Codigo]],3,0)</f>
        <v>Política y Gobierno</v>
      </c>
      <c r="E1581" s="12">
        <f t="shared" si="205"/>
        <v>220601</v>
      </c>
      <c r="F1581" s="8" t="str">
        <f>+VLOOKUP(E1581,Productos[[Id_producto]:[Codigo]],3,0)</f>
        <v>Partidos Políticos</v>
      </c>
      <c r="G1581" s="13">
        <f t="shared" si="206"/>
        <v>220601034</v>
      </c>
      <c r="H1581" s="7">
        <v>34</v>
      </c>
      <c r="I1581" s="8" t="s">
        <v>1941</v>
      </c>
      <c r="J1581" s="37" t="str">
        <f>+Categorias[[#This Row],[Categoría]]&amp;"-"&amp;Categorias[[#This Row],[Id_categoría]]</f>
        <v>Partido Unión Patriótica-220601034</v>
      </c>
      <c r="K1581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81" s="9" t="str">
        <f t="shared" si="207"/>
        <v>220601034partido_union_patriotica</v>
      </c>
      <c r="M1581" s="39" t="str">
        <f t="shared" si="208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82" spans="1:13" ht="30.6" x14ac:dyDescent="0.3">
      <c r="A1582" s="12">
        <f t="shared" si="203"/>
        <v>22</v>
      </c>
      <c r="B1582" s="8" t="str">
        <f>+VLOOKUP(A1582,Industria[],2,0)</f>
        <v>Sociedad</v>
      </c>
      <c r="C1582" s="12">
        <f t="shared" si="204"/>
        <v>2206</v>
      </c>
      <c r="D1582" s="8" t="str">
        <f>+VLOOKUP(C1582,Sector[[Id_sector]:[Codigo]],3,0)</f>
        <v>Política y Gobierno</v>
      </c>
      <c r="E1582" s="12">
        <f t="shared" si="205"/>
        <v>220601</v>
      </c>
      <c r="F1582" s="8" t="str">
        <f>+VLOOKUP(E1582,Productos[[Id_producto]:[Codigo]],3,0)</f>
        <v>Partidos Políticos</v>
      </c>
      <c r="G1582" s="13">
        <f t="shared" si="206"/>
        <v>220601035</v>
      </c>
      <c r="H1582" s="7">
        <v>35</v>
      </c>
      <c r="I1582" s="8" t="s">
        <v>1942</v>
      </c>
      <c r="J1582" s="37" t="str">
        <f>+Categorias[[#This Row],[Categoría]]&amp;"-"&amp;Categorias[[#This Row],[Id_categoría]]</f>
        <v>PAIS-220601035</v>
      </c>
      <c r="K1582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82" s="9" t="str">
        <f t="shared" si="207"/>
        <v>220601035pais</v>
      </c>
      <c r="M1582" s="39" t="str">
        <f t="shared" si="208"/>
        <v>INSERT INTO categoria VALUES (220601035,'PAIS','PAIS-220601035','PAIS-220601035 | Prod: Partidos-220601 | Sector: Política&amp;Gob | Industria: SOCIEDAD - 22',220601);</v>
      </c>
    </row>
    <row r="1583" spans="1:13" ht="40.799999999999997" x14ac:dyDescent="0.3">
      <c r="A1583" s="12">
        <f t="shared" si="203"/>
        <v>22</v>
      </c>
      <c r="B1583" s="8" t="str">
        <f>+VLOOKUP(A1583,Industria[],2,0)</f>
        <v>Sociedad</v>
      </c>
      <c r="C1583" s="12">
        <f t="shared" si="204"/>
        <v>2206</v>
      </c>
      <c r="D1583" s="8" t="str">
        <f>+VLOOKUP(C1583,Sector[[Id_sector]:[Codigo]],3,0)</f>
        <v>Política y Gobierno</v>
      </c>
      <c r="E1583" s="12">
        <f t="shared" si="205"/>
        <v>220601</v>
      </c>
      <c r="F1583" s="8" t="str">
        <f>+VLOOKUP(E1583,Productos[[Id_producto]:[Codigo]],3,0)</f>
        <v>Partidos Políticos</v>
      </c>
      <c r="G1583" s="13">
        <f t="shared" si="206"/>
        <v>220601036</v>
      </c>
      <c r="H1583" s="7">
        <v>36</v>
      </c>
      <c r="I1583" s="8" t="s">
        <v>1943</v>
      </c>
      <c r="J1583" s="37" t="str">
        <f>+Categorias[[#This Row],[Categoría]]&amp;"-"&amp;Categorias[[#This Row],[Id_categoría]]</f>
        <v>Partido De Trabajadores Revolucionarios-220601036</v>
      </c>
      <c r="K1583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83" s="9" t="str">
        <f t="shared" si="207"/>
        <v>220601036partido_de_trabajadores_revolucionarios</v>
      </c>
      <c r="M1583" s="39" t="str">
        <f t="shared" si="208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84" spans="1:13" ht="40.799999999999997" x14ac:dyDescent="0.3">
      <c r="A1584" s="12">
        <f t="shared" si="203"/>
        <v>22</v>
      </c>
      <c r="B1584" s="8" t="str">
        <f>+VLOOKUP(A1584,Industria[],2,0)</f>
        <v>Sociedad</v>
      </c>
      <c r="C1584" s="12">
        <f t="shared" si="204"/>
        <v>2206</v>
      </c>
      <c r="D1584" s="8" t="str">
        <f>+VLOOKUP(C1584,Sector[[Id_sector]:[Codigo]],3,0)</f>
        <v>Política y Gobierno</v>
      </c>
      <c r="E1584" s="12">
        <f t="shared" si="205"/>
        <v>220601</v>
      </c>
      <c r="F1584" s="8" t="str">
        <f>+VLOOKUP(E1584,Productos[[Id_producto]:[Codigo]],3,0)</f>
        <v>Partidos Políticos</v>
      </c>
      <c r="G1584" s="13">
        <f t="shared" si="206"/>
        <v>220601037</v>
      </c>
      <c r="H1584" s="7">
        <v>37</v>
      </c>
      <c r="I1584" s="8" t="s">
        <v>1944</v>
      </c>
      <c r="J1584" s="37" t="str">
        <f>+Categorias[[#This Row],[Categoría]]&amp;"-"&amp;Categorias[[#This Row],[Id_categoría]]</f>
        <v>Por la Integración Regional-220601037</v>
      </c>
      <c r="K1584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84" s="9" t="str">
        <f t="shared" si="207"/>
        <v>220601037por_la_integracion_regional</v>
      </c>
      <c r="M1584" s="39" t="str">
        <f t="shared" si="208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85" spans="1:13" ht="40.799999999999997" x14ac:dyDescent="0.3">
      <c r="A1585" s="12">
        <f t="shared" si="203"/>
        <v>22</v>
      </c>
      <c r="B1585" s="8" t="str">
        <f>+VLOOKUP(A1585,Industria[],2,0)</f>
        <v>Sociedad</v>
      </c>
      <c r="C1585" s="12">
        <f t="shared" si="204"/>
        <v>2206</v>
      </c>
      <c r="D1585" s="8" t="str">
        <f>+VLOOKUP(C1585,Sector[[Id_sector]:[Codigo]],3,0)</f>
        <v>Política y Gobierno</v>
      </c>
      <c r="E1585" s="12">
        <f t="shared" si="205"/>
        <v>220601</v>
      </c>
      <c r="F1585" s="8" t="str">
        <f>+VLOOKUP(E1585,Productos[[Id_producto]:[Codigo]],3,0)</f>
        <v>Partidos Políticos</v>
      </c>
      <c r="G1585" s="13">
        <f t="shared" si="206"/>
        <v>220601038</v>
      </c>
      <c r="H1585" s="7">
        <v>38</v>
      </c>
      <c r="I1585" s="8" t="s">
        <v>1945</v>
      </c>
      <c r="J1585" s="37" t="str">
        <f>+Categorias[[#This Row],[Categoría]]&amp;"-"&amp;Categorias[[#This Row],[Id_categoría]]</f>
        <v>Alianza Nacional de los Independientes-220601038</v>
      </c>
      <c r="K1585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85" s="9" t="str">
        <f t="shared" si="207"/>
        <v>220601038alianza_nacional_de_los_independientes</v>
      </c>
      <c r="M1585" s="39" t="str">
        <f t="shared" si="208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86" spans="1:13" ht="30.6" x14ac:dyDescent="0.3">
      <c r="A1586" s="12">
        <f t="shared" si="203"/>
        <v>22</v>
      </c>
      <c r="B1586" s="8" t="str">
        <f>+VLOOKUP(A1586,Industria[],2,0)</f>
        <v>Sociedad</v>
      </c>
      <c r="C1586" s="12">
        <f t="shared" si="204"/>
        <v>2206</v>
      </c>
      <c r="D1586" s="8" t="str">
        <f>+VLOOKUP(C1586,Sector[[Id_sector]:[Codigo]],3,0)</f>
        <v>Política y Gobierno</v>
      </c>
      <c r="E1586" s="12">
        <f t="shared" si="205"/>
        <v>220601</v>
      </c>
      <c r="F1586" s="8" t="str">
        <f>+VLOOKUP(E1586,Productos[[Id_producto]:[Codigo]],3,0)</f>
        <v>Partidos Políticos</v>
      </c>
      <c r="G1586" s="13">
        <f t="shared" si="206"/>
        <v>220601039</v>
      </c>
      <c r="H1586" s="7">
        <v>39</v>
      </c>
      <c r="I1586" s="8" t="s">
        <v>1946</v>
      </c>
      <c r="J1586" s="37" t="str">
        <f>+Categorias[[#This Row],[Categoría]]&amp;"-"&amp;Categorias[[#This Row],[Id_categoría]]</f>
        <v>Democracia Radical-220601039</v>
      </c>
      <c r="K1586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86" s="9" t="str">
        <f t="shared" si="207"/>
        <v>220601039democracia_radical</v>
      </c>
      <c r="M1586" s="39" t="str">
        <f t="shared" si="208"/>
        <v>INSERT INTO categoria VALUES (220601039,'Democracia Radical','Democracia Radical-220601039','Democracia Radical-220601039 | Prod: Partidos-220601 | Sector: Política&amp;Gob | Industria: SOCIEDAD - 22',220601);</v>
      </c>
    </row>
    <row r="1587" spans="1:13" ht="30.6" x14ac:dyDescent="0.3">
      <c r="A1587" s="12">
        <f t="shared" si="203"/>
        <v>22</v>
      </c>
      <c r="B1587" s="8" t="str">
        <f>+VLOOKUP(A1587,Industria[],2,0)</f>
        <v>Sociedad</v>
      </c>
      <c r="C1587" s="12">
        <f t="shared" si="204"/>
        <v>2206</v>
      </c>
      <c r="D1587" s="8" t="str">
        <f>+VLOOKUP(C1587,Sector[[Id_sector]:[Codigo]],3,0)</f>
        <v>Política y Gobierno</v>
      </c>
      <c r="E1587" s="12">
        <f t="shared" si="205"/>
        <v>220601</v>
      </c>
      <c r="F1587" s="8" t="str">
        <f>+VLOOKUP(E1587,Productos[[Id_producto]:[Codigo]],3,0)</f>
        <v>Partidos Políticos</v>
      </c>
      <c r="G1587" s="13">
        <f t="shared" si="206"/>
        <v>220601040</v>
      </c>
      <c r="H1587" s="7">
        <v>40</v>
      </c>
      <c r="I1587" s="8" t="s">
        <v>1947</v>
      </c>
      <c r="J1587" s="37" t="str">
        <f>+Categorias[[#This Row],[Categoría]]&amp;"-"&amp;Categorias[[#This Row],[Id_categoría]]</f>
        <v>Ciudadanos-220601040</v>
      </c>
      <c r="K1587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87" s="9" t="str">
        <f t="shared" si="207"/>
        <v>220601040ciudadanos</v>
      </c>
      <c r="M1587" s="39" t="str">
        <f t="shared" si="208"/>
        <v>INSERT INTO categoria VALUES (220601040,'Ciudadanos','Ciudadanos-220601040','Ciudadanos-220601040 | Prod: Partidos-220601 | Sector: Política&amp;Gob | Industria: SOCIEDAD - 22',220601);</v>
      </c>
    </row>
    <row r="1588" spans="1:13" ht="40.799999999999997" x14ac:dyDescent="0.3">
      <c r="A1588" s="12">
        <f t="shared" si="203"/>
        <v>22</v>
      </c>
      <c r="B1588" s="8" t="str">
        <f>+VLOOKUP(A1588,Industria[],2,0)</f>
        <v>Sociedad</v>
      </c>
      <c r="C1588" s="12">
        <f t="shared" si="204"/>
        <v>2206</v>
      </c>
      <c r="D1588" s="8" t="str">
        <f>+VLOOKUP(C1588,Sector[[Id_sector]:[Codigo]],3,0)</f>
        <v>Política y Gobierno</v>
      </c>
      <c r="E1588" s="12">
        <f t="shared" si="205"/>
        <v>220601</v>
      </c>
      <c r="F1588" s="8" t="str">
        <f>+VLOOKUP(E1588,Productos[[Id_producto]:[Codigo]],3,0)</f>
        <v>Partidos Políticos</v>
      </c>
      <c r="G1588" s="13">
        <f t="shared" si="206"/>
        <v>220601041</v>
      </c>
      <c r="H1588" s="7">
        <v>41</v>
      </c>
      <c r="I1588" s="8" t="s">
        <v>1948</v>
      </c>
      <c r="J1588" s="37" t="str">
        <f>+Categorias[[#This Row],[Categoría]]&amp;"-"&amp;Categorias[[#This Row],[Id_categoría]]</f>
        <v>Partido de Acción Regionalista de Chile-220601041</v>
      </c>
      <c r="K1588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88" s="9" t="str">
        <f t="shared" si="207"/>
        <v>220601041partido_de_accion_regionalista_de_chile</v>
      </c>
      <c r="M1588" s="39" t="str">
        <f t="shared" si="208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89" spans="1:13" ht="30.6" x14ac:dyDescent="0.3">
      <c r="A1589" s="12">
        <f t="shared" si="203"/>
        <v>22</v>
      </c>
      <c r="B1589" s="8" t="str">
        <f>+VLOOKUP(A1589,Industria[],2,0)</f>
        <v>Sociedad</v>
      </c>
      <c r="C1589" s="12">
        <f t="shared" si="204"/>
        <v>2206</v>
      </c>
      <c r="D1589" s="8" t="str">
        <f>+VLOOKUP(C1589,Sector[[Id_sector]:[Codigo]],3,0)</f>
        <v>Política y Gobierno</v>
      </c>
      <c r="E1589" s="12">
        <f t="shared" si="205"/>
        <v>220601</v>
      </c>
      <c r="F1589" s="8" t="str">
        <f>+VLOOKUP(E1589,Productos[[Id_producto]:[Codigo]],3,0)</f>
        <v>Partidos Políticos</v>
      </c>
      <c r="G1589" s="13">
        <f t="shared" si="206"/>
        <v>220601042</v>
      </c>
      <c r="H1589" s="7">
        <v>42</v>
      </c>
      <c r="I1589" s="8" t="s">
        <v>1949</v>
      </c>
      <c r="J1589" s="37" t="str">
        <f>+Categorias[[#This Row],[Categoría]]&amp;"-"&amp;Categorias[[#This Row],[Id_categoría]]</f>
        <v>Fuerza Pais-220601042</v>
      </c>
      <c r="K1589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89" s="9" t="str">
        <f t="shared" si="207"/>
        <v>220601042fuerza_pais</v>
      </c>
      <c r="M1589" s="39" t="str">
        <f t="shared" si="208"/>
        <v>INSERT INTO categoria VALUES (220601042,'Fuerza Pais','Fuerza Pais-220601042','Fuerza Pais-220601042 | Prod: Partidos-220601 | Sector: Política&amp;Gob | Industria: SOCIEDAD - 22',220601);</v>
      </c>
    </row>
    <row r="1590" spans="1:13" ht="40.799999999999997" x14ac:dyDescent="0.3">
      <c r="A1590" s="12">
        <f t="shared" si="203"/>
        <v>22</v>
      </c>
      <c r="B1590" s="8" t="str">
        <f>+VLOOKUP(A1590,Industria[],2,0)</f>
        <v>Sociedad</v>
      </c>
      <c r="C1590" s="12">
        <f t="shared" si="204"/>
        <v>2206</v>
      </c>
      <c r="D1590" s="8" t="str">
        <f>+VLOOKUP(C1590,Sector[[Id_sector]:[Codigo]],3,0)</f>
        <v>Política y Gobierno</v>
      </c>
      <c r="E1590" s="12">
        <f t="shared" si="205"/>
        <v>220601</v>
      </c>
      <c r="F1590" s="8" t="str">
        <f>+VLOOKUP(E1590,Productos[[Id_producto]:[Codigo]],3,0)</f>
        <v>Partidos Políticos</v>
      </c>
      <c r="G1590" s="13">
        <f t="shared" si="206"/>
        <v>220601043</v>
      </c>
      <c r="H1590" s="7">
        <v>43</v>
      </c>
      <c r="I1590" s="8" t="s">
        <v>1950</v>
      </c>
      <c r="J1590" s="37" t="str">
        <f>+Categorias[[#This Row],[Categoría]]&amp;"-"&amp;Categorias[[#This Row],[Id_categoría]]</f>
        <v>Movimiento Ecologista-220601043</v>
      </c>
      <c r="K1590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90" s="9" t="str">
        <f t="shared" si="207"/>
        <v>220601043movimiento_ecologista</v>
      </c>
      <c r="M1590" s="39" t="str">
        <f t="shared" si="208"/>
        <v>INSERT INTO categoria VALUES (220601043,'Movimiento Ecologista','Movimiento Ecologista-220601043','Movimiento Ecologista-220601043 | Prod: Partidos-220601 | Sector: Política&amp;Gob | Industria: SOCIEDAD - 22',220601);</v>
      </c>
    </row>
    <row r="1591" spans="1:13" ht="30.6" x14ac:dyDescent="0.3">
      <c r="A1591" s="12">
        <f t="shared" si="203"/>
        <v>22</v>
      </c>
      <c r="B1591" s="8" t="str">
        <f>+VLOOKUP(A1591,Industria[],2,0)</f>
        <v>Sociedad</v>
      </c>
      <c r="C1591" s="12">
        <f t="shared" si="204"/>
        <v>2206</v>
      </c>
      <c r="D1591" s="8" t="str">
        <f>+VLOOKUP(C1591,Sector[[Id_sector]:[Codigo]],3,0)</f>
        <v>Política y Gobierno</v>
      </c>
      <c r="E1591" s="12">
        <f t="shared" si="205"/>
        <v>220601</v>
      </c>
      <c r="F1591" s="8" t="str">
        <f>+VLOOKUP(E1591,Productos[[Id_producto]:[Codigo]],3,0)</f>
        <v>Partidos Políticos</v>
      </c>
      <c r="G1591" s="13">
        <f t="shared" si="206"/>
        <v>220601044</v>
      </c>
      <c r="H1591" s="7">
        <v>44</v>
      </c>
      <c r="I1591" s="8" t="s">
        <v>1951</v>
      </c>
      <c r="J1591" s="37" t="str">
        <f>+Categorias[[#This Row],[Categoría]]&amp;"-"&amp;Categorias[[#This Row],[Id_categoría]]</f>
        <v>Fuerza del Norte-220601044</v>
      </c>
      <c r="K1591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91" s="9" t="str">
        <f t="shared" si="207"/>
        <v>220601044fuerza_del_norte</v>
      </c>
      <c r="M1591" s="39" t="str">
        <f t="shared" si="208"/>
        <v>INSERT INTO categoria VALUES (220601044,'Fuerza del Norte','Fuerza del Norte-220601044','Fuerza del Norte-220601044 | Prod: Partidos-220601 | Sector: Política&amp;Gob | Industria: SOCIEDAD - 22',220601);</v>
      </c>
    </row>
    <row r="1592" spans="1:13" ht="30.6" x14ac:dyDescent="0.3">
      <c r="A1592" s="12">
        <f t="shared" si="203"/>
        <v>22</v>
      </c>
      <c r="B1592" s="8" t="str">
        <f>+VLOOKUP(A1592,Industria[],2,0)</f>
        <v>Sociedad</v>
      </c>
      <c r="C1592" s="12">
        <f t="shared" si="204"/>
        <v>2206</v>
      </c>
      <c r="D1592" s="8" t="str">
        <f>+VLOOKUP(C1592,Sector[[Id_sector]:[Codigo]],3,0)</f>
        <v>Política y Gobierno</v>
      </c>
      <c r="E1592" s="12">
        <f t="shared" si="205"/>
        <v>220601</v>
      </c>
      <c r="F1592" s="8" t="str">
        <f>+VLOOKUP(E1592,Productos[[Id_producto]:[Codigo]],3,0)</f>
        <v>Partidos Políticos</v>
      </c>
      <c r="G1592" s="13">
        <f t="shared" si="206"/>
        <v>220601045</v>
      </c>
      <c r="H1592" s="7">
        <v>45</v>
      </c>
      <c r="I1592" s="8" t="s">
        <v>1952</v>
      </c>
      <c r="J1592" s="37" t="str">
        <f>+Categorias[[#This Row],[Categoría]]&amp;"-"&amp;Categorias[[#This Row],[Id_categoría]]</f>
        <v>Somos Aysén-220601045</v>
      </c>
      <c r="K1592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92" s="9" t="str">
        <f t="shared" si="207"/>
        <v>220601045somos_aysen</v>
      </c>
      <c r="M1592" s="39" t="str">
        <f t="shared" si="208"/>
        <v>INSERT INTO categoria VALUES (220601045,'Somos Aysén','Somos Aysén-220601045','Somos Aysén-220601045 | Prod: Partidos-220601 | Sector: Política&amp;Gob | Industria: SOCIEDAD - 22',220601);</v>
      </c>
    </row>
    <row r="1593" spans="1:13" ht="30.6" x14ac:dyDescent="0.3">
      <c r="A1593" s="12">
        <f t="shared" si="203"/>
        <v>22</v>
      </c>
      <c r="B1593" s="8" t="str">
        <f>+VLOOKUP(A1593,Industria[],2,0)</f>
        <v>Sociedad</v>
      </c>
      <c r="C1593" s="12">
        <f t="shared" si="204"/>
        <v>2206</v>
      </c>
      <c r="D1593" s="8" t="str">
        <f>+VLOOKUP(C1593,Sector[[Id_sector]:[Codigo]],3,0)</f>
        <v>Política y Gobierno</v>
      </c>
      <c r="E1593" s="12">
        <f t="shared" si="205"/>
        <v>220601</v>
      </c>
      <c r="F1593" s="8" t="str">
        <f>+VLOOKUP(E1593,Productos[[Id_producto]:[Codigo]],3,0)</f>
        <v>Partidos Políticos</v>
      </c>
      <c r="G1593" s="13">
        <f t="shared" si="206"/>
        <v>220601046</v>
      </c>
      <c r="H1593" s="7">
        <v>46</v>
      </c>
      <c r="I1593" s="8" t="s">
        <v>1953</v>
      </c>
      <c r="J1593" s="37" t="str">
        <f>+Categorias[[#This Row],[Categoría]]&amp;"-"&amp;Categorias[[#This Row],[Id_categoría]]</f>
        <v>Los Verdes-220601046</v>
      </c>
      <c r="K1593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93" s="9" t="str">
        <f t="shared" si="207"/>
        <v>220601046los_verdes</v>
      </c>
      <c r="M1593" s="39" t="str">
        <f t="shared" si="208"/>
        <v>INSERT INTO categoria VALUES (220601046,'Los Verdes','Los Verdes-220601046','Los Verdes-220601046 | Prod: Partidos-220601 | Sector: Política&amp;Gob | Industria: SOCIEDAD - 22',220601);</v>
      </c>
    </row>
    <row r="1594" spans="1:13" ht="30.6" x14ac:dyDescent="0.3">
      <c r="A1594" s="12">
        <f t="shared" si="203"/>
        <v>22</v>
      </c>
      <c r="B1594" s="8" t="str">
        <f>+VLOOKUP(A1594,Industria[],2,0)</f>
        <v>Sociedad</v>
      </c>
      <c r="C1594" s="12">
        <f t="shared" si="204"/>
        <v>2206</v>
      </c>
      <c r="D1594" s="8" t="str">
        <f>+VLOOKUP(C1594,Sector[[Id_sector]:[Codigo]],3,0)</f>
        <v>Política y Gobierno</v>
      </c>
      <c r="E1594" s="12">
        <f t="shared" si="205"/>
        <v>220601</v>
      </c>
      <c r="F1594" s="8" t="str">
        <f>+VLOOKUP(E1594,Productos[[Id_producto]:[Codigo]],3,0)</f>
        <v>Partidos Políticos</v>
      </c>
      <c r="G1594" s="13">
        <f t="shared" si="206"/>
        <v>220601047</v>
      </c>
      <c r="H1594" s="7">
        <v>47</v>
      </c>
      <c r="I1594" s="8" t="s">
        <v>1954</v>
      </c>
      <c r="J1594" s="37" t="str">
        <f>+Categorias[[#This Row],[Categoría]]&amp;"-"&amp;Categorias[[#This Row],[Id_categoría]]</f>
        <v>Chile Primero-220601047</v>
      </c>
      <c r="K1594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94" s="9" t="str">
        <f t="shared" si="207"/>
        <v>220601047chile_primero</v>
      </c>
      <c r="M1594" s="39" t="str">
        <f t="shared" si="208"/>
        <v>INSERT INTO categoria VALUES (220601047,'Chile Primero','Chile Primero-220601047','Chile Primero-220601047 | Prod: Partidos-220601 | Sector: Política&amp;Gob | Industria: SOCIEDAD - 22',220601);</v>
      </c>
    </row>
    <row r="1595" spans="1:13" ht="30.6" x14ac:dyDescent="0.3">
      <c r="A1595" s="12">
        <f t="shared" si="203"/>
        <v>22</v>
      </c>
      <c r="B1595" s="8" t="str">
        <f>+VLOOKUP(A1595,Industria[],2,0)</f>
        <v>Sociedad</v>
      </c>
      <c r="C1595" s="12">
        <f t="shared" si="204"/>
        <v>2206</v>
      </c>
      <c r="D1595" s="8" t="str">
        <f>+VLOOKUP(C1595,Sector[[Id_sector]:[Codigo]],3,0)</f>
        <v>Política y Gobierno</v>
      </c>
      <c r="E1595" s="12">
        <f t="shared" si="205"/>
        <v>220601</v>
      </c>
      <c r="F1595" s="8" t="str">
        <f>+VLOOKUP(E1595,Productos[[Id_producto]:[Codigo]],3,0)</f>
        <v>Partidos Políticos</v>
      </c>
      <c r="G1595" s="13">
        <f t="shared" si="206"/>
        <v>220601048</v>
      </c>
      <c r="H1595" s="7">
        <v>48</v>
      </c>
      <c r="I1595" s="8" t="s">
        <v>1955</v>
      </c>
      <c r="J1595" s="37" t="str">
        <f>+Categorias[[#This Row],[Categoría]]&amp;"-"&amp;Categorias[[#This Row],[Id_categoría]]</f>
        <v>Nueva Alianza Popular-220601048</v>
      </c>
      <c r="K1595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95" s="9" t="str">
        <f t="shared" si="207"/>
        <v>220601048nueva_alianza_popular</v>
      </c>
      <c r="M1595" s="39" t="str">
        <f t="shared" si="208"/>
        <v>INSERT INTO categoria VALUES (220601048,'Nueva Alianza Popular','Nueva Alianza Popular-220601048','Nueva Alianza Popular-220601048 | Prod: Partidos-220601 | Sector: Política&amp;Gob | Industria: SOCIEDAD - 22',220601);</v>
      </c>
    </row>
    <row r="1596" spans="1:13" ht="40.799999999999997" x14ac:dyDescent="0.3">
      <c r="A1596" s="12">
        <f t="shared" si="203"/>
        <v>22</v>
      </c>
      <c r="B1596" s="8" t="str">
        <f>+VLOOKUP(A1596,Industria[],2,0)</f>
        <v>Sociedad</v>
      </c>
      <c r="C1596" s="12">
        <f t="shared" si="204"/>
        <v>2206</v>
      </c>
      <c r="D1596" s="8" t="str">
        <f>+VLOOKUP(C1596,Sector[[Id_sector]:[Codigo]],3,0)</f>
        <v>Política y Gobierno</v>
      </c>
      <c r="E1596" s="12">
        <f t="shared" si="205"/>
        <v>220601</v>
      </c>
      <c r="F1596" s="8" t="str">
        <f>+VLOOKUP(E1596,Productos[[Id_producto]:[Codigo]],3,0)</f>
        <v>Partidos Políticos</v>
      </c>
      <c r="G1596" s="13">
        <f t="shared" si="206"/>
        <v>220601049</v>
      </c>
      <c r="H1596" s="7">
        <v>49</v>
      </c>
      <c r="I1596" s="8" t="s">
        <v>1956</v>
      </c>
      <c r="J1596" s="37" t="str">
        <f>+Categorias[[#This Row],[Categoría]]&amp;"-"&amp;Categorias[[#This Row],[Id_categoría]]</f>
        <v>Izquierda Cristiana de Chile-220601049</v>
      </c>
      <c r="K1596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96" s="9" t="str">
        <f t="shared" si="207"/>
        <v>220601049izquierda_cristiana_de_chile</v>
      </c>
      <c r="M1596" s="39" t="str">
        <f t="shared" si="208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97" spans="1:13" ht="40.799999999999997" x14ac:dyDescent="0.3">
      <c r="A1597" s="12">
        <f t="shared" si="203"/>
        <v>22</v>
      </c>
      <c r="B1597" s="8" t="str">
        <f>+VLOOKUP(A1597,Industria[],2,0)</f>
        <v>Sociedad</v>
      </c>
      <c r="C1597" s="12">
        <f t="shared" si="204"/>
        <v>2206</v>
      </c>
      <c r="D1597" s="8" t="str">
        <f>+VLOOKUP(C1597,Sector[[Id_sector]:[Codigo]],3,0)</f>
        <v>Política y Gobierno</v>
      </c>
      <c r="E1597" s="12">
        <f t="shared" si="205"/>
        <v>220601</v>
      </c>
      <c r="F1597" s="8" t="str">
        <f>+VLOOKUP(E1597,Productos[[Id_producto]:[Codigo]],3,0)</f>
        <v>Partidos Políticos</v>
      </c>
      <c r="G1597" s="13">
        <f t="shared" si="206"/>
        <v>220601050</v>
      </c>
      <c r="H1597" s="7">
        <v>50</v>
      </c>
      <c r="I1597" s="8" t="s">
        <v>1957</v>
      </c>
      <c r="J1597" s="37" t="str">
        <f>+Categorias[[#This Row],[Categoría]]&amp;"-"&amp;Categorias[[#This Row],[Id_categoría]]</f>
        <v>Movimiento de Acción Popular Unitaria-220601050</v>
      </c>
      <c r="K1597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97" s="9" t="str">
        <f t="shared" si="207"/>
        <v>220601050movimiento_de_accion_popular_unitaria</v>
      </c>
      <c r="M1597" s="39" t="str">
        <f t="shared" si="208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98" spans="1:13" ht="30.6" x14ac:dyDescent="0.3">
      <c r="A1598" s="12">
        <f t="shared" si="203"/>
        <v>22</v>
      </c>
      <c r="B1598" s="8" t="str">
        <f>+VLOOKUP(A1598,Industria[],2,0)</f>
        <v>Sociedad</v>
      </c>
      <c r="C1598" s="12">
        <f t="shared" si="204"/>
        <v>2206</v>
      </c>
      <c r="D1598" s="8" t="str">
        <f>+VLOOKUP(C1598,Sector[[Id_sector]:[Codigo]],3,0)</f>
        <v>Política y Gobierno</v>
      </c>
      <c r="E1598" s="12">
        <f t="shared" si="205"/>
        <v>220601</v>
      </c>
      <c r="F1598" s="8" t="str">
        <f>+VLOOKUP(E1598,Productos[[Id_producto]:[Codigo]],3,0)</f>
        <v>Partidos Políticos</v>
      </c>
      <c r="G1598" s="13">
        <f t="shared" si="206"/>
        <v>220601051</v>
      </c>
      <c r="H1598" s="7">
        <v>51</v>
      </c>
      <c r="I1598" s="8" t="s">
        <v>1958</v>
      </c>
      <c r="J1598" s="37" t="str">
        <f>+Categorias[[#This Row],[Categoría]]&amp;"-"&amp;Categorias[[#This Row],[Id_categoría]]</f>
        <v>Partido Frente Popular-220601051</v>
      </c>
      <c r="K1598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98" s="9" t="str">
        <f t="shared" si="207"/>
        <v>220601051partido_frente_popular</v>
      </c>
      <c r="M1598" s="39" t="str">
        <f t="shared" si="208"/>
        <v>INSERT INTO categoria VALUES (220601051,'Partido Frente Popular','Partido Frente Popular-220601051','Partido Frente Popular-220601051 | Prod: Partidos-220601 | Sector: Política&amp;Gob | Industria: SOCIEDAD - 22',220601);</v>
      </c>
    </row>
    <row r="1599" spans="1:13" ht="30.6" x14ac:dyDescent="0.3">
      <c r="A1599" s="12">
        <f t="shared" si="203"/>
        <v>22</v>
      </c>
      <c r="B1599" s="8" t="str">
        <f>+VLOOKUP(A1599,Industria[],2,0)</f>
        <v>Sociedad</v>
      </c>
      <c r="C1599" s="12">
        <f t="shared" si="204"/>
        <v>2206</v>
      </c>
      <c r="D1599" s="8" t="str">
        <f>+VLOOKUP(C1599,Sector[[Id_sector]:[Codigo]],3,0)</f>
        <v>Política y Gobierno</v>
      </c>
      <c r="E1599" s="12">
        <f t="shared" si="205"/>
        <v>220602</v>
      </c>
      <c r="F1599" s="8" t="str">
        <f>+VLOOKUP(E1599,Productos[[Id_producto]:[Codigo]],3,0)</f>
        <v>Elecciones</v>
      </c>
      <c r="G1599" s="13">
        <f t="shared" si="206"/>
        <v>220602001</v>
      </c>
      <c r="H1599" s="7">
        <v>1</v>
      </c>
      <c r="I1599" s="8" t="s">
        <v>1959</v>
      </c>
      <c r="J1599" s="37" t="str">
        <f>+Categorias[[#This Row],[Categoría]]&amp;"-"&amp;Categorias[[#This Row],[Id_categoría]]</f>
        <v>Municipales-220602001</v>
      </c>
      <c r="K1599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99" s="9" t="str">
        <f t="shared" si="207"/>
        <v>220602001municipales</v>
      </c>
      <c r="M1599" s="39" t="str">
        <f t="shared" si="208"/>
        <v>INSERT INTO categoria VALUES (220602001,'Municipales','Municipales-220602001','Municipales-220602001 | Prod: Elecciones-220602 | Sector: Política&amp;Gob | Industria: SOCIEDAD - 22',220602);</v>
      </c>
    </row>
    <row r="1600" spans="1:13" ht="30.6" x14ac:dyDescent="0.3">
      <c r="A1600" s="12">
        <f t="shared" si="203"/>
        <v>22</v>
      </c>
      <c r="B1600" s="8" t="str">
        <f>+VLOOKUP(A1600,Industria[],2,0)</f>
        <v>Sociedad</v>
      </c>
      <c r="C1600" s="12">
        <f t="shared" si="204"/>
        <v>2206</v>
      </c>
      <c r="D1600" s="8" t="str">
        <f>+VLOOKUP(C1600,Sector[[Id_sector]:[Codigo]],3,0)</f>
        <v>Política y Gobierno</v>
      </c>
      <c r="E1600" s="12">
        <f t="shared" si="205"/>
        <v>220602</v>
      </c>
      <c r="F1600" s="8" t="str">
        <f>+VLOOKUP(E1600,Productos[[Id_producto]:[Codigo]],3,0)</f>
        <v>Elecciones</v>
      </c>
      <c r="G1600" s="13">
        <f t="shared" si="206"/>
        <v>220602002</v>
      </c>
      <c r="H1600" s="7">
        <v>2</v>
      </c>
      <c r="I1600" s="8" t="s">
        <v>1960</v>
      </c>
      <c r="J1600" s="37" t="str">
        <f>+Categorias[[#This Row],[Categoría]]&amp;"-"&amp;Categorias[[#This Row],[Id_categoría]]</f>
        <v>Presidenciales-220602002</v>
      </c>
      <c r="K1600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600" s="9" t="str">
        <f t="shared" si="207"/>
        <v>220602002presidenciales</v>
      </c>
      <c r="M1600" s="39" t="str">
        <f t="shared" si="208"/>
        <v>INSERT INTO categoria VALUES (220602002,'Presidenciales','Presidenciales-220602002','Presidenciales-220602002 | Prod: Elecciones-220602 | Sector: Política&amp;Gob | Industria: SOCIEDAD - 22',220602);</v>
      </c>
    </row>
    <row r="1601" spans="1:13" ht="30.6" x14ac:dyDescent="0.3">
      <c r="A1601" s="12">
        <f t="shared" si="203"/>
        <v>22</v>
      </c>
      <c r="B1601" s="8" t="str">
        <f>+VLOOKUP(A1601,Industria[],2,0)</f>
        <v>Sociedad</v>
      </c>
      <c r="C1601" s="12">
        <f t="shared" si="204"/>
        <v>2206</v>
      </c>
      <c r="D1601" s="8" t="str">
        <f>+VLOOKUP(C1601,Sector[[Id_sector]:[Codigo]],3,0)</f>
        <v>Política y Gobierno</v>
      </c>
      <c r="E1601" s="12">
        <f t="shared" si="205"/>
        <v>220602</v>
      </c>
      <c r="F1601" s="8" t="str">
        <f>+VLOOKUP(E1601,Productos[[Id_producto]:[Codigo]],3,0)</f>
        <v>Elecciones</v>
      </c>
      <c r="G1601" s="13">
        <f t="shared" si="206"/>
        <v>220602003</v>
      </c>
      <c r="H1601" s="7">
        <v>3</v>
      </c>
      <c r="I1601" s="8" t="s">
        <v>1961</v>
      </c>
      <c r="J1601" s="37" t="str">
        <f>+Categorias[[#This Row],[Categoría]]&amp;"-"&amp;Categorias[[#This Row],[Id_categoría]]</f>
        <v>Parlamentarias-220602003</v>
      </c>
      <c r="K1601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601" s="9" t="str">
        <f t="shared" si="207"/>
        <v>220602003parlamentarias</v>
      </c>
      <c r="M1601" s="39" t="str">
        <f t="shared" si="208"/>
        <v>INSERT INTO categoria VALUES (220602003,'Parlamentarias','Parlamentarias-220602003','Parlamentarias-220602003 | Prod: Elecciones-220602 | Sector: Política&amp;Gob | Industria: SOCIEDAD - 22',220602);</v>
      </c>
    </row>
    <row r="1602" spans="1:13" ht="40.799999999999997" x14ac:dyDescent="0.3">
      <c r="A1602" s="12">
        <f t="shared" si="203"/>
        <v>22</v>
      </c>
      <c r="B1602" s="8" t="str">
        <f>+VLOOKUP(A1602,Industria[],2,0)</f>
        <v>Sociedad</v>
      </c>
      <c r="C1602" s="12">
        <f t="shared" si="204"/>
        <v>2206</v>
      </c>
      <c r="D1602" s="8" t="str">
        <f>+VLOOKUP(C1602,Sector[[Id_sector]:[Codigo]],3,0)</f>
        <v>Política y Gobierno</v>
      </c>
      <c r="E1602" s="12">
        <f t="shared" si="205"/>
        <v>220602</v>
      </c>
      <c r="F1602" s="8" t="str">
        <f>+VLOOKUP(E1602,Productos[[Id_producto]:[Codigo]],3,0)</f>
        <v>Elecciones</v>
      </c>
      <c r="G1602" s="13">
        <f t="shared" si="206"/>
        <v>220602004</v>
      </c>
      <c r="H1602" s="7">
        <v>4</v>
      </c>
      <c r="I1602" s="8" t="s">
        <v>1962</v>
      </c>
      <c r="J1602" s="37" t="str">
        <f>+Categorias[[#This Row],[Categoría]]&amp;"-"&amp;Categorias[[#This Row],[Id_categoría]]</f>
        <v>Gobernadores Regionales-220602004</v>
      </c>
      <c r="K1602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602" s="9" t="str">
        <f t="shared" si="207"/>
        <v>220602004gobernadores_regionales</v>
      </c>
      <c r="M1602" s="39" t="str">
        <f t="shared" si="208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603" spans="1:13" ht="40.799999999999997" x14ac:dyDescent="0.3">
      <c r="A1603" s="12">
        <f t="shared" si="203"/>
        <v>22</v>
      </c>
      <c r="B1603" s="8" t="str">
        <f>+VLOOKUP(A1603,Industria[],2,0)</f>
        <v>Sociedad</v>
      </c>
      <c r="C1603" s="12">
        <f t="shared" si="204"/>
        <v>2206</v>
      </c>
      <c r="D1603" s="8" t="str">
        <f>+VLOOKUP(C1603,Sector[[Id_sector]:[Codigo]],3,0)</f>
        <v>Política y Gobierno</v>
      </c>
      <c r="E1603" s="12">
        <f t="shared" si="205"/>
        <v>220602</v>
      </c>
      <c r="F1603" s="8" t="str">
        <f>+VLOOKUP(E1603,Productos[[Id_producto]:[Codigo]],3,0)</f>
        <v>Elecciones</v>
      </c>
      <c r="G1603" s="13">
        <f t="shared" si="206"/>
        <v>220602005</v>
      </c>
      <c r="H1603" s="7">
        <v>5</v>
      </c>
      <c r="I1603" s="8" t="s">
        <v>1963</v>
      </c>
      <c r="J1603" s="37" t="str">
        <f>+Categorias[[#This Row],[Categoría]]&amp;"-"&amp;Categorias[[#This Row],[Id_categoría]]</f>
        <v>Consejeros Regionales-220602005</v>
      </c>
      <c r="K1603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603" s="9" t="str">
        <f t="shared" si="207"/>
        <v>220602005consejeros_regionales</v>
      </c>
      <c r="M1603" s="39" t="str">
        <f t="shared" si="208"/>
        <v>INSERT INTO categoria VALUES (220602005,'Consejeros Regionales','Consejeros Regionales-220602005','Consejeros Regionales-220602005 | Prod: Elecciones-220602 | Sector: Política&amp;Gob | Industria: SOCIEDAD - 22',220602);</v>
      </c>
    </row>
    <row r="1604" spans="1:13" ht="30.6" x14ac:dyDescent="0.3">
      <c r="A1604" s="12">
        <f t="shared" si="203"/>
        <v>22</v>
      </c>
      <c r="B1604" s="8" t="str">
        <f>+VLOOKUP(A1604,Industria[],2,0)</f>
        <v>Sociedad</v>
      </c>
      <c r="C1604" s="12">
        <f t="shared" si="204"/>
        <v>2206</v>
      </c>
      <c r="D1604" s="8" t="str">
        <f>+VLOOKUP(C1604,Sector[[Id_sector]:[Codigo]],3,0)</f>
        <v>Política y Gobierno</v>
      </c>
      <c r="E1604" s="12">
        <f t="shared" si="205"/>
        <v>220602</v>
      </c>
      <c r="F1604" s="8" t="str">
        <f>+VLOOKUP(E1604,Productos[[Id_producto]:[Codigo]],3,0)</f>
        <v>Elecciones</v>
      </c>
      <c r="G1604" s="13">
        <f t="shared" si="206"/>
        <v>220602006</v>
      </c>
      <c r="H1604" s="7">
        <v>6</v>
      </c>
      <c r="I1604" s="8" t="s">
        <v>1964</v>
      </c>
      <c r="J1604" s="37" t="str">
        <f>+Categorias[[#This Row],[Categoría]]&amp;"-"&amp;Categorias[[#This Row],[Id_categoría]]</f>
        <v>Constituyentes-220602006</v>
      </c>
      <c r="K1604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604" s="9" t="str">
        <f t="shared" si="207"/>
        <v>220602006constituyentes</v>
      </c>
      <c r="M1604" s="39" t="str">
        <f t="shared" si="208"/>
        <v>INSERT INTO categoria VALUES (220602006,'Constituyentes','Constituyentes-220602006','Constituyentes-220602006 | Prod: Elecciones-220602 | Sector: Política&amp;Gob | Industria: SOCIEDAD - 22',220602);</v>
      </c>
    </row>
    <row r="1605" spans="1:13" ht="30.6" x14ac:dyDescent="0.3">
      <c r="A1605" s="12">
        <f t="shared" si="203"/>
        <v>22</v>
      </c>
      <c r="B1605" s="8" t="str">
        <f>+VLOOKUP(A1605,Industria[],2,0)</f>
        <v>Sociedad</v>
      </c>
      <c r="C1605" s="12">
        <f t="shared" si="204"/>
        <v>2206</v>
      </c>
      <c r="D1605" s="8" t="str">
        <f>+VLOOKUP(C1605,Sector[[Id_sector]:[Codigo]],3,0)</f>
        <v>Política y Gobierno</v>
      </c>
      <c r="E1605" s="12">
        <f t="shared" si="205"/>
        <v>220602</v>
      </c>
      <c r="F1605" s="8" t="str">
        <f>+VLOOKUP(E1605,Productos[[Id_producto]:[Codigo]],3,0)</f>
        <v>Elecciones</v>
      </c>
      <c r="G1605" s="13">
        <f t="shared" si="206"/>
        <v>220602007</v>
      </c>
      <c r="H1605" s="7">
        <v>7</v>
      </c>
      <c r="I1605" s="8" t="s">
        <v>1965</v>
      </c>
      <c r="J1605" s="37" t="str">
        <f>+Categorias[[#This Row],[Categoría]]&amp;"-"&amp;Categorias[[#This Row],[Id_categoría]]</f>
        <v>Plebicito-220602007</v>
      </c>
      <c r="K1605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605" s="9" t="str">
        <f t="shared" si="207"/>
        <v>220602007plebicito</v>
      </c>
      <c r="M1605" s="39" t="str">
        <f t="shared" si="208"/>
        <v>INSERT INTO categoria VALUES (220602007,'Plebicito','Plebicito-220602007','Plebicito-220602007 | Prod: Elecciones-220602 | Sector: Política&amp;Gob | Industria: SOCIEDAD - 22',220602);</v>
      </c>
    </row>
    <row r="1606" spans="1:13" ht="30.6" x14ac:dyDescent="0.3">
      <c r="A1606" s="12">
        <f t="shared" si="203"/>
        <v>22</v>
      </c>
      <c r="B1606" s="8" t="str">
        <f>+VLOOKUP(A1606,Industria[],2,0)</f>
        <v>Sociedad</v>
      </c>
      <c r="C1606" s="12">
        <f t="shared" si="204"/>
        <v>2206</v>
      </c>
      <c r="D1606" s="8" t="str">
        <f>+VLOOKUP(C1606,Sector[[Id_sector]:[Codigo]],3,0)</f>
        <v>Política y Gobierno</v>
      </c>
      <c r="E1606" s="12">
        <f t="shared" si="205"/>
        <v>220602</v>
      </c>
      <c r="F1606" s="8" t="str">
        <f>+VLOOKUP(E1606,Productos[[Id_producto]:[Codigo]],3,0)</f>
        <v>Elecciones</v>
      </c>
      <c r="G1606" s="13">
        <f t="shared" si="206"/>
        <v>220602008</v>
      </c>
      <c r="H1606" s="7">
        <v>8</v>
      </c>
      <c r="I1606" s="8" t="s">
        <v>1966</v>
      </c>
      <c r="J1606" s="37" t="str">
        <f>+Categorias[[#This Row],[Categoría]]&amp;"-"&amp;Categorias[[#This Row],[Id_categoría]]</f>
        <v>Primarias-220602008</v>
      </c>
      <c r="K1606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606" s="9" t="str">
        <f t="shared" si="207"/>
        <v>220602008primarias</v>
      </c>
      <c r="M1606" s="39" t="str">
        <f t="shared" si="208"/>
        <v>INSERT INTO categoria VALUES (220602008,'Primarias','Primarias-220602008','Primarias-220602008 | Prod: Elecciones-220602 | Sector: Política&amp;Gob | Industria: SOCIEDAD - 22',220602);</v>
      </c>
    </row>
    <row r="1607" spans="1:13" ht="40.799999999999997" x14ac:dyDescent="0.3">
      <c r="A1607" s="12">
        <f t="shared" si="203"/>
        <v>22</v>
      </c>
      <c r="B1607" s="8" t="str">
        <f>+VLOOKUP(A1607,Industria[],2,0)</f>
        <v>Sociedad</v>
      </c>
      <c r="C1607" s="12">
        <f t="shared" si="204"/>
        <v>2206</v>
      </c>
      <c r="D1607" s="8" t="str">
        <f>+VLOOKUP(C1607,Sector[[Id_sector]:[Codigo]],3,0)</f>
        <v>Política y Gobierno</v>
      </c>
      <c r="E1607" s="12">
        <f t="shared" si="205"/>
        <v>220602</v>
      </c>
      <c r="F1607" s="8" t="str">
        <f>+VLOOKUP(E1607,Productos[[Id_producto]:[Codigo]],3,0)</f>
        <v>Elecciones</v>
      </c>
      <c r="G1607" s="13">
        <f t="shared" si="206"/>
        <v>220602009</v>
      </c>
      <c r="H1607" s="7">
        <v>9</v>
      </c>
      <c r="I1607" s="8" t="s">
        <v>1967</v>
      </c>
      <c r="J1607" s="37" t="str">
        <f>+Categorias[[#This Row],[Categoría]]&amp;"-"&amp;Categorias[[#This Row],[Id_categoría]]</f>
        <v>Segunda Vuelta Electoral-220602009</v>
      </c>
      <c r="K1607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607" s="9" t="str">
        <f t="shared" si="207"/>
        <v>220602009segunda_vuelta_electoral</v>
      </c>
      <c r="M1607" s="39" t="str">
        <f t="shared" si="208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608" spans="1:13" ht="40.799999999999997" x14ac:dyDescent="0.3">
      <c r="A1608" s="12">
        <f t="shared" si="203"/>
        <v>22</v>
      </c>
      <c r="B1608" s="8" t="str">
        <f>+VLOOKUP(A1608,Industria[],2,0)</f>
        <v>Sociedad</v>
      </c>
      <c r="C1608" s="12">
        <f t="shared" si="204"/>
        <v>2206</v>
      </c>
      <c r="D1608" s="8" t="str">
        <f>+VLOOKUP(C1608,Sector[[Id_sector]:[Codigo]],3,0)</f>
        <v>Política y Gobierno</v>
      </c>
      <c r="E1608" s="12">
        <f t="shared" si="205"/>
        <v>220602</v>
      </c>
      <c r="F1608" s="8" t="str">
        <f>+VLOOKUP(E1608,Productos[[Id_producto]:[Codigo]],3,0)</f>
        <v>Elecciones</v>
      </c>
      <c r="G1608" s="13">
        <f t="shared" si="206"/>
        <v>220602010</v>
      </c>
      <c r="H1608" s="7">
        <v>10</v>
      </c>
      <c r="I1608" s="8" t="s">
        <v>1968</v>
      </c>
      <c r="J1608" s="37" t="str">
        <f>+Categorias[[#This Row],[Categoría]]&amp;"-"&amp;Categorias[[#This Row],[Id_categoría]]</f>
        <v>Escrutinio Mayoritario Uninominal-220602010</v>
      </c>
      <c r="K1608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608" s="9" t="str">
        <f t="shared" si="207"/>
        <v>220602010escrutinio_mayoritario_uninominal</v>
      </c>
      <c r="M1608" s="39" t="str">
        <f t="shared" si="208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609" spans="1:13" ht="40.799999999999997" x14ac:dyDescent="0.3">
      <c r="A1609" s="12">
        <f t="shared" si="203"/>
        <v>22</v>
      </c>
      <c r="B1609" s="8" t="str">
        <f>+VLOOKUP(A1609,Industria[],2,0)</f>
        <v>Sociedad</v>
      </c>
      <c r="C1609" s="12">
        <f t="shared" si="204"/>
        <v>2206</v>
      </c>
      <c r="D1609" s="8" t="str">
        <f>+VLOOKUP(C1609,Sector[[Id_sector]:[Codigo]],3,0)</f>
        <v>Política y Gobierno</v>
      </c>
      <c r="E1609" s="12">
        <f t="shared" si="205"/>
        <v>220602</v>
      </c>
      <c r="F1609" s="8" t="str">
        <f>+VLOOKUP(E1609,Productos[[Id_producto]:[Codigo]],3,0)</f>
        <v>Elecciones</v>
      </c>
      <c r="G1609" s="13">
        <f t="shared" si="206"/>
        <v>220602011</v>
      </c>
      <c r="H1609" s="7">
        <v>11</v>
      </c>
      <c r="I1609" s="8" t="s">
        <v>1969</v>
      </c>
      <c r="J1609" s="37" t="str">
        <f>+Categorias[[#This Row],[Categoría]]&amp;"-"&amp;Categorias[[#This Row],[Id_categoría]]</f>
        <v>Escrutinio Proporcional Plurinominal-220602011</v>
      </c>
      <c r="K1609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609" s="9" t="str">
        <f t="shared" si="207"/>
        <v>220602011escrutinio_proporcional_plurinominal</v>
      </c>
      <c r="M1609" s="39" t="str">
        <f t="shared" si="208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610" spans="1:13" ht="40.799999999999997" x14ac:dyDescent="0.3">
      <c r="A1610" s="12">
        <f t="shared" si="203"/>
        <v>22</v>
      </c>
      <c r="B1610" s="8" t="str">
        <f>+VLOOKUP(A1610,Industria[],2,0)</f>
        <v>Sociedad</v>
      </c>
      <c r="C1610" s="12">
        <f t="shared" si="204"/>
        <v>2206</v>
      </c>
      <c r="D1610" s="8" t="str">
        <f>+VLOOKUP(C1610,Sector[[Id_sector]:[Codigo]],3,0)</f>
        <v>Política y Gobierno</v>
      </c>
      <c r="E1610" s="12">
        <f t="shared" si="205"/>
        <v>220602</v>
      </c>
      <c r="F1610" s="8" t="str">
        <f>+VLOOKUP(E1610,Productos[[Id_producto]:[Codigo]],3,0)</f>
        <v>Elecciones</v>
      </c>
      <c r="G1610" s="13">
        <f t="shared" si="206"/>
        <v>220602012</v>
      </c>
      <c r="H1610" s="7">
        <v>12</v>
      </c>
      <c r="I1610" s="8" t="s">
        <v>1970</v>
      </c>
      <c r="J1610" s="37" t="str">
        <f>+Categorias[[#This Row],[Categoría]]&amp;"-"&amp;Categorias[[#This Row],[Id_categoría]]</f>
        <v>Votación Preferencial-220602012</v>
      </c>
      <c r="K1610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610" s="9" t="str">
        <f t="shared" si="207"/>
        <v>220602012votacion_preferencial</v>
      </c>
      <c r="M1610" s="39" t="str">
        <f t="shared" si="208"/>
        <v>INSERT INTO categoria VALUES (220602012,'Votación Preferencial','Votación Preferencial-220602012','Votación Preferencial-220602012 | Prod: Elecciones-220602 | Sector: Política&amp;Gob | Industria: SOCIEDAD - 22',220602);</v>
      </c>
    </row>
    <row r="1611" spans="1:13" ht="30.6" x14ac:dyDescent="0.3">
      <c r="A1611" s="12">
        <f t="shared" si="203"/>
        <v>22</v>
      </c>
      <c r="B1611" s="8" t="str">
        <f>+VLOOKUP(A1611,Industria[],2,0)</f>
        <v>Sociedad</v>
      </c>
      <c r="C1611" s="12">
        <f t="shared" si="204"/>
        <v>2206</v>
      </c>
      <c r="D1611" s="8" t="str">
        <f>+VLOOKUP(C1611,Sector[[Id_sector]:[Codigo]],3,0)</f>
        <v>Política y Gobierno</v>
      </c>
      <c r="E1611" s="12">
        <f t="shared" si="205"/>
        <v>220603</v>
      </c>
      <c r="F1611" s="8" t="str">
        <f>+VLOOKUP(E1611,Productos[[Id_producto]:[Codigo]],3,0)</f>
        <v>Padrón Electoral</v>
      </c>
      <c r="G1611" s="13">
        <f t="shared" si="206"/>
        <v>220603001</v>
      </c>
      <c r="H1611" s="7">
        <v>1</v>
      </c>
      <c r="I1611" s="8" t="s">
        <v>1971</v>
      </c>
      <c r="J1611" s="37" t="str">
        <f>+Categorias[[#This Row],[Categoría]]&amp;"-"&amp;Categorias[[#This Row],[Id_categoría]]</f>
        <v>Mesas-220603001</v>
      </c>
      <c r="K1611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611" s="9" t="str">
        <f t="shared" si="207"/>
        <v>220603001mesas</v>
      </c>
      <c r="M1611" s="39" t="str">
        <f t="shared" si="208"/>
        <v>INSERT INTO categoria VALUES (220603001,'Mesas','Mesas-220603001','Mesas-220603001 | Prod: Elecciones&amp;Padrón-220603 | Sector: Política&amp;Gob | Industria: SOCIEDAD - 22',220603);</v>
      </c>
    </row>
    <row r="1612" spans="1:13" ht="30.6" x14ac:dyDescent="0.3">
      <c r="A1612" s="12">
        <f t="shared" si="203"/>
        <v>22</v>
      </c>
      <c r="B1612" s="8" t="str">
        <f>+VLOOKUP(A1612,Industria[],2,0)</f>
        <v>Sociedad</v>
      </c>
      <c r="C1612" s="12">
        <f t="shared" si="204"/>
        <v>2206</v>
      </c>
      <c r="D1612" s="8" t="str">
        <f>+VLOOKUP(C1612,Sector[[Id_sector]:[Codigo]],3,0)</f>
        <v>Política y Gobierno</v>
      </c>
      <c r="E1612" s="12">
        <f t="shared" si="205"/>
        <v>220603</v>
      </c>
      <c r="F1612" s="8" t="str">
        <f>+VLOOKUP(E1612,Productos[[Id_producto]:[Codigo]],3,0)</f>
        <v>Padrón Electoral</v>
      </c>
      <c r="G1612" s="13">
        <f t="shared" si="206"/>
        <v>220603002</v>
      </c>
      <c r="H1612" s="7">
        <v>2</v>
      </c>
      <c r="I1612" s="8" t="s">
        <v>1972</v>
      </c>
      <c r="J1612" s="37" t="str">
        <f>+Categorias[[#This Row],[Categoría]]&amp;"-"&amp;Categorias[[#This Row],[Id_categoría]]</f>
        <v>Votantes-220603002</v>
      </c>
      <c r="K1612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612" s="9" t="str">
        <f t="shared" si="207"/>
        <v>220603002votantes</v>
      </c>
      <c r="M1612" s="39" t="str">
        <f t="shared" si="208"/>
        <v>INSERT INTO categoria VALUES (220603002,'Votantes','Votantes-220603002','Votantes-220603002 | Prod: Elecciones&amp;Padrón-220603 | Sector: Política&amp;Gob | Industria: SOCIEDAD - 22',220603);</v>
      </c>
    </row>
    <row r="1613" spans="1:13" ht="40.799999999999997" x14ac:dyDescent="0.3">
      <c r="A1613" s="12">
        <f t="shared" ref="A1613:A1676" si="209">+A1612</f>
        <v>22</v>
      </c>
      <c r="B1613" s="8" t="str">
        <f>+VLOOKUP(A1613,Industria[],2,0)</f>
        <v>Sociedad</v>
      </c>
      <c r="C1613" s="12">
        <f t="shared" ref="C1613:C1676" si="210">+C1612</f>
        <v>2206</v>
      </c>
      <c r="D1613" s="8" t="str">
        <f>+VLOOKUP(C1613,Sector[[Id_sector]:[Codigo]],3,0)</f>
        <v>Política y Gobierno</v>
      </c>
      <c r="E1613" s="12">
        <f t="shared" ref="E1613:E1676" si="211">+IF(H1613=1,E1612+1,E1612)</f>
        <v>220603</v>
      </c>
      <c r="F1613" s="8" t="str">
        <f>+VLOOKUP(E1613,Productos[[Id_producto]:[Codigo]],3,0)</f>
        <v>Padrón Electoral</v>
      </c>
      <c r="G1613" s="13">
        <f t="shared" ref="G1613:G1676" si="212">+E1613*1000+H1613</f>
        <v>220603003</v>
      </c>
      <c r="H1613" s="7">
        <v>3</v>
      </c>
      <c r="I1613" s="8" t="s">
        <v>1973</v>
      </c>
      <c r="J1613" s="37" t="str">
        <f>+Categorias[[#This Row],[Categoría]]&amp;"-"&amp;Categorias[[#This Row],[Id_categoría]]</f>
        <v>Inscritos Vigentes-220603003</v>
      </c>
      <c r="K1613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13" s="9" t="str">
        <f t="shared" ref="L1613:L1676" si="213">+SUBSTITUTE(G1613&amp;LOWER(SUBSTITUTE( SUBSTITUTE( SUBSTITUTE( SUBSTITUTE( SUBSTITUTE( SUBSTITUTE( SUBSTITUTE( SUBSTITUTE( SUBSTITUTE( SUBSTITUTE(I1613, "á", "a"), "é", "e"), "í", "i"), "ó", "o"), "ú", "u"), "Á", "A"), "É", "E"), "Í", "I"), "Ó", "O"), "Ú", "U"))," ","_")</f>
        <v>220603003inscritos_vigentes</v>
      </c>
      <c r="M1613" s="39" t="str">
        <f t="shared" ref="M1613:M1676" si="214">+"INSERT INTO categoria VALUES ("&amp;G1613&amp;",'"&amp;I1613&amp;"','"&amp;J1613&amp;"','"&amp;K1613&amp;"',"&amp;E1613&amp;");"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14" spans="1:13" ht="40.799999999999997" x14ac:dyDescent="0.3">
      <c r="A1614" s="12">
        <f t="shared" si="209"/>
        <v>22</v>
      </c>
      <c r="B1614" s="8" t="str">
        <f>+VLOOKUP(A1614,Industria[],2,0)</f>
        <v>Sociedad</v>
      </c>
      <c r="C1614" s="12">
        <f t="shared" si="210"/>
        <v>2206</v>
      </c>
      <c r="D1614" s="8" t="str">
        <f>+VLOOKUP(C1614,Sector[[Id_sector]:[Codigo]],3,0)</f>
        <v>Política y Gobierno</v>
      </c>
      <c r="E1614" s="12">
        <f t="shared" si="211"/>
        <v>220603</v>
      </c>
      <c r="F1614" s="8" t="str">
        <f>+VLOOKUP(E1614,Productos[[Id_producto]:[Codigo]],3,0)</f>
        <v>Padrón Electoral</v>
      </c>
      <c r="G1614" s="13">
        <f t="shared" si="212"/>
        <v>220603004</v>
      </c>
      <c r="H1614" s="7">
        <v>4</v>
      </c>
      <c r="I1614" s="8" t="s">
        <v>1974</v>
      </c>
      <c r="J1614" s="37" t="str">
        <f>+Categorias[[#This Row],[Categoría]]&amp;"-"&amp;Categorias[[#This Row],[Id_categoría]]</f>
        <v>Votantes Mujeres -220603004</v>
      </c>
      <c r="K1614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14" s="9" t="str">
        <f t="shared" si="213"/>
        <v>220603004votantes_mujeres_</v>
      </c>
      <c r="M1614" s="39" t="str">
        <f t="shared" si="214"/>
        <v>INSERT INTO categoria VALUES (220603004,'Votantes Mujeres ','Votantes Mujeres -220603004','Votantes Mujeres -220603004 | Prod: Elecciones&amp;Padrón-220603 | Sector: Política&amp;Gob | Industria: SOCIEDAD - 22',220603);</v>
      </c>
    </row>
    <row r="1615" spans="1:13" ht="40.799999999999997" x14ac:dyDescent="0.3">
      <c r="A1615" s="12">
        <f t="shared" si="209"/>
        <v>22</v>
      </c>
      <c r="B1615" s="8" t="str">
        <f>+VLOOKUP(A1615,Industria[],2,0)</f>
        <v>Sociedad</v>
      </c>
      <c r="C1615" s="12">
        <f t="shared" si="210"/>
        <v>2206</v>
      </c>
      <c r="D1615" s="8" t="str">
        <f>+VLOOKUP(C1615,Sector[[Id_sector]:[Codigo]],3,0)</f>
        <v>Política y Gobierno</v>
      </c>
      <c r="E1615" s="12">
        <f t="shared" si="211"/>
        <v>220603</v>
      </c>
      <c r="F1615" s="8" t="str">
        <f>+VLOOKUP(E1615,Productos[[Id_producto]:[Codigo]],3,0)</f>
        <v>Padrón Electoral</v>
      </c>
      <c r="G1615" s="13">
        <f t="shared" si="212"/>
        <v>220603005</v>
      </c>
      <c r="H1615" s="7">
        <v>5</v>
      </c>
      <c r="I1615" s="8" t="s">
        <v>1975</v>
      </c>
      <c r="J1615" s="37" t="str">
        <f>+Categorias[[#This Row],[Categoría]]&amp;"-"&amp;Categorias[[#This Row],[Id_categoría]]</f>
        <v>Votantes Hombres-220603005</v>
      </c>
      <c r="K1615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15" s="9" t="str">
        <f t="shared" si="213"/>
        <v>220603005votantes_hombres</v>
      </c>
      <c r="M1615" s="39" t="str">
        <f t="shared" si="214"/>
        <v>INSERT INTO categoria VALUES (220603005,'Votantes Hombres','Votantes Hombres-220603005','Votantes Hombres-220603005 | Prod: Elecciones&amp;Padrón-220603 | Sector: Política&amp;Gob | Industria: SOCIEDAD - 22',220603);</v>
      </c>
    </row>
    <row r="1616" spans="1:13" ht="40.799999999999997" x14ac:dyDescent="0.3">
      <c r="A1616" s="12">
        <f t="shared" si="209"/>
        <v>22</v>
      </c>
      <c r="B1616" s="8" t="str">
        <f>+VLOOKUP(A1616,Industria[],2,0)</f>
        <v>Sociedad</v>
      </c>
      <c r="C1616" s="12">
        <f t="shared" si="210"/>
        <v>2206</v>
      </c>
      <c r="D1616" s="8" t="str">
        <f>+VLOOKUP(C1616,Sector[[Id_sector]:[Codigo]],3,0)</f>
        <v>Política y Gobierno</v>
      </c>
      <c r="E1616" s="12">
        <f t="shared" si="211"/>
        <v>220603</v>
      </c>
      <c r="F1616" s="8" t="str">
        <f>+VLOOKUP(E1616,Productos[[Id_producto]:[Codigo]],3,0)</f>
        <v>Padrón Electoral</v>
      </c>
      <c r="G1616" s="13">
        <f t="shared" si="212"/>
        <v>220603006</v>
      </c>
      <c r="H1616" s="7">
        <v>6</v>
      </c>
      <c r="I1616" s="8" t="s">
        <v>1976</v>
      </c>
      <c r="J1616" s="37" t="str">
        <f>+Categorias[[#This Row],[Categoría]]&amp;"-"&amp;Categorias[[#This Row],[Id_categoría]]</f>
        <v>Local de Votación-220603006</v>
      </c>
      <c r="K1616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16" s="9" t="str">
        <f t="shared" si="213"/>
        <v>220603006local_de_votacion</v>
      </c>
      <c r="M1616" s="39" t="str">
        <f t="shared" si="214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17" spans="1:13" ht="40.799999999999997" x14ac:dyDescent="0.3">
      <c r="A1617" s="12">
        <f t="shared" si="209"/>
        <v>22</v>
      </c>
      <c r="B1617" s="8" t="str">
        <f>+VLOOKUP(A1617,Industria[],2,0)</f>
        <v>Sociedad</v>
      </c>
      <c r="C1617" s="12">
        <f t="shared" si="210"/>
        <v>2206</v>
      </c>
      <c r="D1617" s="8" t="str">
        <f>+VLOOKUP(C1617,Sector[[Id_sector]:[Codigo]],3,0)</f>
        <v>Política y Gobierno</v>
      </c>
      <c r="E1617" s="12">
        <f t="shared" si="211"/>
        <v>220603</v>
      </c>
      <c r="F1617" s="8" t="str">
        <f>+VLOOKUP(E1617,Productos[[Id_producto]:[Codigo]],3,0)</f>
        <v>Padrón Electoral</v>
      </c>
      <c r="G1617" s="13">
        <f t="shared" si="212"/>
        <v>220603007</v>
      </c>
      <c r="H1617" s="7">
        <v>7</v>
      </c>
      <c r="I1617" s="8" t="s">
        <v>1977</v>
      </c>
      <c r="J1617" s="37" t="str">
        <f>+Categorias[[#This Row],[Categoría]]&amp;"-"&amp;Categorias[[#This Row],[Id_categoría]]</f>
        <v>Votantes en el Extranjero-220603007</v>
      </c>
      <c r="K1617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17" s="9" t="str">
        <f t="shared" si="213"/>
        <v>220603007votantes_en_el_extranjero</v>
      </c>
      <c r="M1617" s="39" t="str">
        <f t="shared" si="214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18" spans="1:13" ht="40.799999999999997" x14ac:dyDescent="0.3">
      <c r="A1618" s="12">
        <f t="shared" si="209"/>
        <v>22</v>
      </c>
      <c r="B1618" s="8" t="str">
        <f>+VLOOKUP(A1618,Industria[],2,0)</f>
        <v>Sociedad</v>
      </c>
      <c r="C1618" s="12">
        <f t="shared" si="210"/>
        <v>2206</v>
      </c>
      <c r="D1618" s="8" t="str">
        <f>+VLOOKUP(C1618,Sector[[Id_sector]:[Codigo]],3,0)</f>
        <v>Política y Gobierno</v>
      </c>
      <c r="E1618" s="12">
        <f t="shared" si="211"/>
        <v>220603</v>
      </c>
      <c r="F1618" s="8" t="str">
        <f>+VLOOKUP(E1618,Productos[[Id_producto]:[Codigo]],3,0)</f>
        <v>Padrón Electoral</v>
      </c>
      <c r="G1618" s="13">
        <f t="shared" si="212"/>
        <v>220603008</v>
      </c>
      <c r="H1618" s="7">
        <v>8</v>
      </c>
      <c r="I1618" s="8" t="s">
        <v>1978</v>
      </c>
      <c r="J1618" s="37" t="str">
        <f>+Categorias[[#This Row],[Categoría]]&amp;"-"&amp;Categorias[[#This Row],[Id_categoría]]</f>
        <v>Votantes por Comuna-220603008</v>
      </c>
      <c r="K1618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18" s="9" t="str">
        <f t="shared" si="213"/>
        <v>220603008votantes_por_comuna</v>
      </c>
      <c r="M1618" s="39" t="str">
        <f t="shared" si="214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19" spans="1:13" ht="40.799999999999997" x14ac:dyDescent="0.3">
      <c r="A1619" s="12">
        <f t="shared" si="209"/>
        <v>22</v>
      </c>
      <c r="B1619" s="8" t="str">
        <f>+VLOOKUP(A1619,Industria[],2,0)</f>
        <v>Sociedad</v>
      </c>
      <c r="C1619" s="12">
        <f t="shared" si="210"/>
        <v>2206</v>
      </c>
      <c r="D1619" s="8" t="str">
        <f>+VLOOKUP(C1619,Sector[[Id_sector]:[Codigo]],3,0)</f>
        <v>Política y Gobierno</v>
      </c>
      <c r="E1619" s="12">
        <f t="shared" si="211"/>
        <v>220603</v>
      </c>
      <c r="F1619" s="8" t="str">
        <f>+VLOOKUP(E1619,Productos[[Id_producto]:[Codigo]],3,0)</f>
        <v>Padrón Electoral</v>
      </c>
      <c r="G1619" s="13">
        <f t="shared" si="212"/>
        <v>220603009</v>
      </c>
      <c r="H1619" s="7">
        <v>9</v>
      </c>
      <c r="I1619" s="8" t="s">
        <v>1979</v>
      </c>
      <c r="J1619" s="37" t="str">
        <f>+Categorias[[#This Row],[Categoría]]&amp;"-"&amp;Categorias[[#This Row],[Id_categoría]]</f>
        <v>Votantes por Región-220603009</v>
      </c>
      <c r="K1619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19" s="9" t="str">
        <f t="shared" si="213"/>
        <v>220603009votantes_por_region</v>
      </c>
      <c r="M1619" s="39" t="str">
        <f t="shared" si="214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20" spans="1:13" ht="40.799999999999997" x14ac:dyDescent="0.3">
      <c r="A1620" s="12">
        <f t="shared" si="209"/>
        <v>22</v>
      </c>
      <c r="B1620" s="8" t="str">
        <f>+VLOOKUP(A1620,Industria[],2,0)</f>
        <v>Sociedad</v>
      </c>
      <c r="C1620" s="12">
        <f t="shared" si="210"/>
        <v>2206</v>
      </c>
      <c r="D1620" s="8" t="str">
        <f>+VLOOKUP(C1620,Sector[[Id_sector]:[Codigo]],3,0)</f>
        <v>Política y Gobierno</v>
      </c>
      <c r="E1620" s="12">
        <f t="shared" si="211"/>
        <v>220603</v>
      </c>
      <c r="F1620" s="8" t="str">
        <f>+VLOOKUP(E1620,Productos[[Id_producto]:[Codigo]],3,0)</f>
        <v>Padrón Electoral</v>
      </c>
      <c r="G1620" s="13">
        <f t="shared" si="212"/>
        <v>220603010</v>
      </c>
      <c r="H1620" s="7">
        <v>10</v>
      </c>
      <c r="I1620" s="8" t="s">
        <v>1980</v>
      </c>
      <c r="J1620" s="37" t="str">
        <f>+Categorias[[#This Row],[Categoría]]&amp;"-"&amp;Categorias[[#This Row],[Id_categoría]]</f>
        <v>Votantes en situación de discapacidad-220603010</v>
      </c>
      <c r="K1620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20" s="9" t="str">
        <f t="shared" si="213"/>
        <v>220603010votantes_en_situacion_de_discapacidad</v>
      </c>
      <c r="M1620" s="39" t="str">
        <f t="shared" si="214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21" spans="1:13" ht="30.6" x14ac:dyDescent="0.3">
      <c r="A1621" s="12">
        <f t="shared" si="209"/>
        <v>22</v>
      </c>
      <c r="B1621" s="8" t="str">
        <f>+VLOOKUP(A1621,Industria[],2,0)</f>
        <v>Sociedad</v>
      </c>
      <c r="C1621" s="12">
        <f t="shared" si="210"/>
        <v>2206</v>
      </c>
      <c r="D1621" s="8" t="str">
        <f>+VLOOKUP(C1621,Sector[[Id_sector]:[Codigo]],3,0)</f>
        <v>Política y Gobierno</v>
      </c>
      <c r="E1621" s="12">
        <f t="shared" si="211"/>
        <v>220604</v>
      </c>
      <c r="F1621" s="8" t="str">
        <f>+VLOOKUP(E1621,Productos[[Id_producto]:[Codigo]],3,0)</f>
        <v>Circunscripción Electoral</v>
      </c>
      <c r="G1621" s="13">
        <f t="shared" si="212"/>
        <v>220604001</v>
      </c>
      <c r="H1621" s="7">
        <v>1</v>
      </c>
      <c r="I1621" s="8" t="s">
        <v>1806</v>
      </c>
      <c r="J1621" s="37" t="str">
        <f>+Categorias[[#This Row],[Categoría]]&amp;"-"&amp;Categorias[[#This Row],[Id_categoría]]</f>
        <v>Distritos-220604001</v>
      </c>
      <c r="K1621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21" s="9" t="str">
        <f t="shared" si="213"/>
        <v>220604001distritos</v>
      </c>
      <c r="M1621" s="39" t="str">
        <f t="shared" si="214"/>
        <v>INSERT INTO categoria VALUES (220604001,'Distritos','Distritos-220604001','Distritos-220604001 | Prod: Elecciones&amp;Circunscripción-220604 | Sector: Política&amp;Gob | Industria: SOCIEDAD - 22',220604);</v>
      </c>
    </row>
    <row r="1622" spans="1:13" ht="40.799999999999997" x14ac:dyDescent="0.3">
      <c r="A1622" s="12">
        <f t="shared" si="209"/>
        <v>22</v>
      </c>
      <c r="B1622" s="8" t="str">
        <f>+VLOOKUP(A1622,Industria[],2,0)</f>
        <v>Sociedad</v>
      </c>
      <c r="C1622" s="12">
        <f t="shared" si="210"/>
        <v>2206</v>
      </c>
      <c r="D1622" s="8" t="str">
        <f>+VLOOKUP(C1622,Sector[[Id_sector]:[Codigo]],3,0)</f>
        <v>Política y Gobierno</v>
      </c>
      <c r="E1622" s="12">
        <f t="shared" si="211"/>
        <v>220604</v>
      </c>
      <c r="F1622" s="8" t="str">
        <f>+VLOOKUP(E1622,Productos[[Id_producto]:[Codigo]],3,0)</f>
        <v>Circunscripción Electoral</v>
      </c>
      <c r="G1622" s="13">
        <f t="shared" si="212"/>
        <v>220604002</v>
      </c>
      <c r="H1622" s="7">
        <v>2</v>
      </c>
      <c r="I1622" s="8" t="s">
        <v>1981</v>
      </c>
      <c r="J1622" s="37" t="str">
        <f>+Categorias[[#This Row],[Categoría]]&amp;"-"&amp;Categorias[[#This Row],[Id_categoría]]</f>
        <v>Circunscripción Senatorial-220604002</v>
      </c>
      <c r="K1622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22" s="9" t="str">
        <f t="shared" si="213"/>
        <v>220604002circunscripcion_senatorial</v>
      </c>
      <c r="M1622" s="39" t="str">
        <f t="shared" si="214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23" spans="1:13" ht="40.799999999999997" x14ac:dyDescent="0.3">
      <c r="A1623" s="12">
        <f t="shared" si="209"/>
        <v>22</v>
      </c>
      <c r="B1623" s="8" t="str">
        <f>+VLOOKUP(A1623,Industria[],2,0)</f>
        <v>Sociedad</v>
      </c>
      <c r="C1623" s="12">
        <f t="shared" si="210"/>
        <v>2206</v>
      </c>
      <c r="D1623" s="8" t="str">
        <f>+VLOOKUP(C1623,Sector[[Id_sector]:[Codigo]],3,0)</f>
        <v>Política y Gobierno</v>
      </c>
      <c r="E1623" s="12">
        <f t="shared" si="211"/>
        <v>220604</v>
      </c>
      <c r="F1623" s="8" t="str">
        <f>+VLOOKUP(E1623,Productos[[Id_producto]:[Codigo]],3,0)</f>
        <v>Circunscripción Electoral</v>
      </c>
      <c r="G1623" s="13">
        <f t="shared" si="212"/>
        <v>220604003</v>
      </c>
      <c r="H1623" s="7">
        <v>3</v>
      </c>
      <c r="I1623" s="8" t="s">
        <v>1982</v>
      </c>
      <c r="J1623" s="37" t="str">
        <f>+Categorias[[#This Row],[Categoría]]&amp;"-"&amp;Categorias[[#This Row],[Id_categoría]]</f>
        <v>Circunscripción Comunal-220604003</v>
      </c>
      <c r="K1623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23" s="9" t="str">
        <f t="shared" si="213"/>
        <v>220604003circunscripcion_comunal</v>
      </c>
      <c r="M1623" s="39" t="str">
        <f t="shared" si="214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24" spans="1:13" ht="40.799999999999997" x14ac:dyDescent="0.3">
      <c r="A1624" s="12">
        <f t="shared" si="209"/>
        <v>22</v>
      </c>
      <c r="B1624" s="8" t="str">
        <f>+VLOOKUP(A1624,Industria[],2,0)</f>
        <v>Sociedad</v>
      </c>
      <c r="C1624" s="12">
        <f t="shared" si="210"/>
        <v>2206</v>
      </c>
      <c r="D1624" s="8" t="str">
        <f>+VLOOKUP(C1624,Sector[[Id_sector]:[Codigo]],3,0)</f>
        <v>Política y Gobierno</v>
      </c>
      <c r="E1624" s="12">
        <f t="shared" si="211"/>
        <v>220604</v>
      </c>
      <c r="F1624" s="8" t="str">
        <f>+VLOOKUP(E1624,Productos[[Id_producto]:[Codigo]],3,0)</f>
        <v>Circunscripción Electoral</v>
      </c>
      <c r="G1624" s="13">
        <f t="shared" si="212"/>
        <v>220604004</v>
      </c>
      <c r="H1624" s="7">
        <v>4</v>
      </c>
      <c r="I1624" s="8" t="s">
        <v>1983</v>
      </c>
      <c r="J1624" s="37" t="str">
        <f>+Categorias[[#This Row],[Categoría]]&amp;"-"&amp;Categorias[[#This Row],[Id_categoría]]</f>
        <v>Circunscripción Provincial-220604004</v>
      </c>
      <c r="K1624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24" s="9" t="str">
        <f t="shared" si="213"/>
        <v>220604004circunscripcion_provincial</v>
      </c>
      <c r="M1624" s="39" t="str">
        <f t="shared" si="214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25" spans="1:13" ht="30.6" x14ac:dyDescent="0.3">
      <c r="A1625" s="12">
        <f t="shared" si="209"/>
        <v>22</v>
      </c>
      <c r="B1625" s="8" t="str">
        <f>+VLOOKUP(A1625,Industria[],2,0)</f>
        <v>Sociedad</v>
      </c>
      <c r="C1625" s="12">
        <f t="shared" si="210"/>
        <v>2206</v>
      </c>
      <c r="D1625" s="8" t="str">
        <f>+VLOOKUP(C1625,Sector[[Id_sector]:[Codigo]],3,0)</f>
        <v>Política y Gobierno</v>
      </c>
      <c r="E1625" s="12">
        <f t="shared" si="211"/>
        <v>220605</v>
      </c>
      <c r="F1625" s="8" t="str">
        <f>+VLOOKUP(E1625,Productos[[Id_producto]:[Codigo]],3,0)</f>
        <v>Cargos Políticos</v>
      </c>
      <c r="G1625" s="13">
        <f t="shared" si="212"/>
        <v>220605001</v>
      </c>
      <c r="H1625" s="7">
        <v>1</v>
      </c>
      <c r="I1625" s="8" t="s">
        <v>1984</v>
      </c>
      <c r="J1625" s="37" t="str">
        <f>+Categorias[[#This Row],[Categoría]]&amp;"-"&amp;Categorias[[#This Row],[Id_categoría]]</f>
        <v>Alcalde-220605001</v>
      </c>
      <c r="K1625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25" s="9" t="str">
        <f t="shared" si="213"/>
        <v>220605001alcalde</v>
      </c>
      <c r="M1625" s="39" t="str">
        <f t="shared" si="214"/>
        <v>INSERT INTO categoria VALUES (220605001,'Alcalde','Alcalde-220605001','Alcalde-220605001 | Prod: Cargos-220605 | Sector: Política&amp;Gob | Industria: SOCIEDAD - 22',220605);</v>
      </c>
    </row>
    <row r="1626" spans="1:13" ht="30.6" x14ac:dyDescent="0.3">
      <c r="A1626" s="12">
        <f t="shared" si="209"/>
        <v>22</v>
      </c>
      <c r="B1626" s="8" t="str">
        <f>+VLOOKUP(A1626,Industria[],2,0)</f>
        <v>Sociedad</v>
      </c>
      <c r="C1626" s="12">
        <f t="shared" si="210"/>
        <v>2206</v>
      </c>
      <c r="D1626" s="8" t="str">
        <f>+VLOOKUP(C1626,Sector[[Id_sector]:[Codigo]],3,0)</f>
        <v>Política y Gobierno</v>
      </c>
      <c r="E1626" s="12">
        <f t="shared" si="211"/>
        <v>220605</v>
      </c>
      <c r="F1626" s="8" t="str">
        <f>+VLOOKUP(E1626,Productos[[Id_producto]:[Codigo]],3,0)</f>
        <v>Cargos Políticos</v>
      </c>
      <c r="G1626" s="13">
        <f t="shared" si="212"/>
        <v>220605002</v>
      </c>
      <c r="H1626" s="7">
        <v>2</v>
      </c>
      <c r="I1626" s="8" t="s">
        <v>1985</v>
      </c>
      <c r="J1626" s="37" t="str">
        <f>+Categorias[[#This Row],[Categoría]]&amp;"-"&amp;Categorias[[#This Row],[Id_categoría]]</f>
        <v>Concejal-220605002</v>
      </c>
      <c r="K1626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26" s="9" t="str">
        <f t="shared" si="213"/>
        <v>220605002concejal</v>
      </c>
      <c r="M1626" s="39" t="str">
        <f t="shared" si="214"/>
        <v>INSERT INTO categoria VALUES (220605002,'Concejal','Concejal-220605002','Concejal-220605002 | Prod: Cargos-220605 | Sector: Política&amp;Gob | Industria: SOCIEDAD - 22',220605);</v>
      </c>
    </row>
    <row r="1627" spans="1:13" ht="40.799999999999997" x14ac:dyDescent="0.3">
      <c r="A1627" s="12">
        <f t="shared" si="209"/>
        <v>22</v>
      </c>
      <c r="B1627" s="8" t="str">
        <f>+VLOOKUP(A1627,Industria[],2,0)</f>
        <v>Sociedad</v>
      </c>
      <c r="C1627" s="12">
        <f t="shared" si="210"/>
        <v>2206</v>
      </c>
      <c r="D1627" s="8" t="str">
        <f>+VLOOKUP(C1627,Sector[[Id_sector]:[Codigo]],3,0)</f>
        <v>Política y Gobierno</v>
      </c>
      <c r="E1627" s="12">
        <f t="shared" si="211"/>
        <v>220605</v>
      </c>
      <c r="F1627" s="8" t="str">
        <f>+VLOOKUP(E1627,Productos[[Id_producto]:[Codigo]],3,0)</f>
        <v>Cargos Políticos</v>
      </c>
      <c r="G1627" s="13">
        <f t="shared" si="212"/>
        <v>220605003</v>
      </c>
      <c r="H1627" s="7">
        <v>3</v>
      </c>
      <c r="I1627" s="8" t="s">
        <v>1986</v>
      </c>
      <c r="J1627" s="37" t="str">
        <f>+Categorias[[#This Row],[Categoría]]&amp;"-"&amp;Categorias[[#This Row],[Id_categoría]]</f>
        <v>Gobernador Regional-220605003</v>
      </c>
      <c r="K1627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27" s="9" t="str">
        <f t="shared" si="213"/>
        <v>220605003gobernador_regional</v>
      </c>
      <c r="M1627" s="39" t="str">
        <f t="shared" si="214"/>
        <v>INSERT INTO categoria VALUES (220605003,'Gobernador Regional','Gobernador Regional-220605003','Gobernador Regional-220605003 | Prod: Cargos-220605 | Sector: Política&amp;Gob | Industria: SOCIEDAD - 22',220605);</v>
      </c>
    </row>
    <row r="1628" spans="1:13" ht="30.6" x14ac:dyDescent="0.3">
      <c r="A1628" s="12">
        <f t="shared" si="209"/>
        <v>22</v>
      </c>
      <c r="B1628" s="8" t="str">
        <f>+VLOOKUP(A1628,Industria[],2,0)</f>
        <v>Sociedad</v>
      </c>
      <c r="C1628" s="12">
        <f t="shared" si="210"/>
        <v>2206</v>
      </c>
      <c r="D1628" s="8" t="str">
        <f>+VLOOKUP(C1628,Sector[[Id_sector]:[Codigo]],3,0)</f>
        <v>Política y Gobierno</v>
      </c>
      <c r="E1628" s="12">
        <f t="shared" si="211"/>
        <v>220605</v>
      </c>
      <c r="F1628" s="8" t="str">
        <f>+VLOOKUP(E1628,Productos[[Id_producto]:[Codigo]],3,0)</f>
        <v>Cargos Políticos</v>
      </c>
      <c r="G1628" s="13">
        <f t="shared" si="212"/>
        <v>220605004</v>
      </c>
      <c r="H1628" s="7">
        <v>4</v>
      </c>
      <c r="I1628" s="8" t="s">
        <v>1987</v>
      </c>
      <c r="J1628" s="37" t="str">
        <f>+Categorias[[#This Row],[Categoría]]&amp;"-"&amp;Categorias[[#This Row],[Id_categoría]]</f>
        <v>Consejero Regional-220605004</v>
      </c>
      <c r="K1628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28" s="9" t="str">
        <f t="shared" si="213"/>
        <v>220605004consejero_regional</v>
      </c>
      <c r="M1628" s="39" t="str">
        <f t="shared" si="214"/>
        <v>INSERT INTO categoria VALUES (220605004,'Consejero Regional','Consejero Regional-220605004','Consejero Regional-220605004 | Prod: Cargos-220605 | Sector: Política&amp;Gob | Industria: SOCIEDAD - 22',220605);</v>
      </c>
    </row>
    <row r="1629" spans="1:13" ht="30.6" x14ac:dyDescent="0.3">
      <c r="A1629" s="12">
        <f t="shared" si="209"/>
        <v>22</v>
      </c>
      <c r="B1629" s="8" t="str">
        <f>+VLOOKUP(A1629,Industria[],2,0)</f>
        <v>Sociedad</v>
      </c>
      <c r="C1629" s="12">
        <f t="shared" si="210"/>
        <v>2206</v>
      </c>
      <c r="D1629" s="8" t="str">
        <f>+VLOOKUP(C1629,Sector[[Id_sector]:[Codigo]],3,0)</f>
        <v>Política y Gobierno</v>
      </c>
      <c r="E1629" s="12">
        <f t="shared" si="211"/>
        <v>220605</v>
      </c>
      <c r="F1629" s="8" t="str">
        <f>+VLOOKUP(E1629,Productos[[Id_producto]:[Codigo]],3,0)</f>
        <v>Cargos Políticos</v>
      </c>
      <c r="G1629" s="13">
        <f t="shared" si="212"/>
        <v>220605005</v>
      </c>
      <c r="H1629" s="7">
        <v>5</v>
      </c>
      <c r="I1629" s="8" t="s">
        <v>1988</v>
      </c>
      <c r="J1629" s="37" t="str">
        <f>+Categorias[[#This Row],[Categoría]]&amp;"-"&amp;Categorias[[#This Row],[Id_categoría]]</f>
        <v>Constituyente-220605005</v>
      </c>
      <c r="K1629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29" s="9" t="str">
        <f t="shared" si="213"/>
        <v>220605005constituyente</v>
      </c>
      <c r="M1629" s="39" t="str">
        <f t="shared" si="214"/>
        <v>INSERT INTO categoria VALUES (220605005,'Constituyente','Constituyente-220605005','Constituyente-220605005 | Prod: Cargos-220605 | Sector: Política&amp;Gob | Industria: SOCIEDAD - 22',220605);</v>
      </c>
    </row>
    <row r="1630" spans="1:13" ht="30.6" x14ac:dyDescent="0.3">
      <c r="A1630" s="12">
        <f t="shared" si="209"/>
        <v>22</v>
      </c>
      <c r="B1630" s="8" t="str">
        <f>+VLOOKUP(A1630,Industria[],2,0)</f>
        <v>Sociedad</v>
      </c>
      <c r="C1630" s="12">
        <f t="shared" si="210"/>
        <v>2206</v>
      </c>
      <c r="D1630" s="8" t="str">
        <f>+VLOOKUP(C1630,Sector[[Id_sector]:[Codigo]],3,0)</f>
        <v>Política y Gobierno</v>
      </c>
      <c r="E1630" s="12">
        <f t="shared" si="211"/>
        <v>220606</v>
      </c>
      <c r="F1630" s="8" t="str">
        <f>+VLOOKUP(E1630,Productos[[Id_producto]:[Codigo]],3,0)</f>
        <v>Poder Ejecutivo</v>
      </c>
      <c r="G1630" s="13">
        <f t="shared" si="212"/>
        <v>220606001</v>
      </c>
      <c r="H1630" s="7">
        <v>1</v>
      </c>
      <c r="I1630" s="8" t="s">
        <v>1989</v>
      </c>
      <c r="J1630" s="37" t="str">
        <f>+Categorias[[#This Row],[Categoría]]&amp;"-"&amp;Categorias[[#This Row],[Id_categoría]]</f>
        <v>Presidente-220606001</v>
      </c>
      <c r="K1630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30" s="9" t="str">
        <f t="shared" si="213"/>
        <v>220606001presidente</v>
      </c>
      <c r="M1630" s="39" t="str">
        <f t="shared" si="214"/>
        <v>INSERT INTO categoria VALUES (220606001,'Presidente','Presidente-220606001','Presidente-220606001 | Prod: Poder-220606 | Sector: Política&amp;Gob | Industria: SOCIEDAD - 22',220606);</v>
      </c>
    </row>
    <row r="1631" spans="1:13" ht="30.6" x14ac:dyDescent="0.3">
      <c r="A1631" s="12">
        <f t="shared" si="209"/>
        <v>22</v>
      </c>
      <c r="B1631" s="8" t="str">
        <f>+VLOOKUP(A1631,Industria[],2,0)</f>
        <v>Sociedad</v>
      </c>
      <c r="C1631" s="12">
        <f t="shared" si="210"/>
        <v>2206</v>
      </c>
      <c r="D1631" s="8" t="str">
        <f>+VLOOKUP(C1631,Sector[[Id_sector]:[Codigo]],3,0)</f>
        <v>Política y Gobierno</v>
      </c>
      <c r="E1631" s="12">
        <f t="shared" si="211"/>
        <v>220606</v>
      </c>
      <c r="F1631" s="8" t="str">
        <f>+VLOOKUP(E1631,Productos[[Id_producto]:[Codigo]],3,0)</f>
        <v>Poder Ejecutivo</v>
      </c>
      <c r="G1631" s="13">
        <f t="shared" si="212"/>
        <v>220606002</v>
      </c>
      <c r="H1631" s="7">
        <v>2</v>
      </c>
      <c r="I1631" s="8" t="s">
        <v>1990</v>
      </c>
      <c r="J1631" s="37" t="str">
        <f>+Categorias[[#This Row],[Categoría]]&amp;"-"&amp;Categorias[[#This Row],[Id_categoría]]</f>
        <v>Ministros-220606002</v>
      </c>
      <c r="K1631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31" s="9" t="str">
        <f t="shared" si="213"/>
        <v>220606002ministros</v>
      </c>
      <c r="M1631" s="39" t="str">
        <f t="shared" si="214"/>
        <v>INSERT INTO categoria VALUES (220606002,'Ministros','Ministros-220606002','Ministros-220606002 | Prod: Poder-220606 | Sector: Política&amp;Gob | Industria: SOCIEDAD - 22',220606);</v>
      </c>
    </row>
    <row r="1632" spans="1:13" ht="30.6" x14ac:dyDescent="0.3">
      <c r="A1632" s="12">
        <f t="shared" si="209"/>
        <v>22</v>
      </c>
      <c r="B1632" s="8" t="str">
        <f>+VLOOKUP(A1632,Industria[],2,0)</f>
        <v>Sociedad</v>
      </c>
      <c r="C1632" s="12">
        <f t="shared" si="210"/>
        <v>2206</v>
      </c>
      <c r="D1632" s="8" t="str">
        <f>+VLOOKUP(C1632,Sector[[Id_sector]:[Codigo]],3,0)</f>
        <v>Política y Gobierno</v>
      </c>
      <c r="E1632" s="12">
        <f t="shared" si="211"/>
        <v>220606</v>
      </c>
      <c r="F1632" s="8" t="str">
        <f>+VLOOKUP(E1632,Productos[[Id_producto]:[Codigo]],3,0)</f>
        <v>Poder Ejecutivo</v>
      </c>
      <c r="G1632" s="13">
        <f t="shared" si="212"/>
        <v>220606003</v>
      </c>
      <c r="H1632" s="7">
        <v>3</v>
      </c>
      <c r="I1632" s="8" t="s">
        <v>1991</v>
      </c>
      <c r="J1632" s="37" t="str">
        <f>+Categorias[[#This Row],[Categoría]]&amp;"-"&amp;Categorias[[#This Row],[Id_categoría]]</f>
        <v>Vice Presidente-220606003</v>
      </c>
      <c r="K1632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32" s="9" t="str">
        <f t="shared" si="213"/>
        <v>220606003vice_presidente</v>
      </c>
      <c r="M1632" s="39" t="str">
        <f t="shared" si="214"/>
        <v>INSERT INTO categoria VALUES (220606003,'Vice Presidente','Vice Presidente-220606003','Vice Presidente-220606003 | Prod: Poder-220606 | Sector: Política&amp;Gob | Industria: SOCIEDAD - 22',220606);</v>
      </c>
    </row>
    <row r="1633" spans="1:13" ht="30.6" x14ac:dyDescent="0.3">
      <c r="A1633" s="12">
        <f t="shared" si="209"/>
        <v>22</v>
      </c>
      <c r="B1633" s="8" t="str">
        <f>+VLOOKUP(A1633,Industria[],2,0)</f>
        <v>Sociedad</v>
      </c>
      <c r="C1633" s="12">
        <f t="shared" si="210"/>
        <v>2206</v>
      </c>
      <c r="D1633" s="8" t="str">
        <f>+VLOOKUP(C1633,Sector[[Id_sector]:[Codigo]],3,0)</f>
        <v>Política y Gobierno</v>
      </c>
      <c r="E1633" s="12">
        <f t="shared" si="211"/>
        <v>220606</v>
      </c>
      <c r="F1633" s="8" t="str">
        <f>+VLOOKUP(E1633,Productos[[Id_producto]:[Codigo]],3,0)</f>
        <v>Poder Ejecutivo</v>
      </c>
      <c r="G1633" s="13">
        <f t="shared" si="212"/>
        <v>220606004</v>
      </c>
      <c r="H1633" s="7">
        <v>4</v>
      </c>
      <c r="I1633" s="8" t="s">
        <v>1992</v>
      </c>
      <c r="J1633" s="37" t="str">
        <f>+Categorias[[#This Row],[Categoría]]&amp;"-"&amp;Categorias[[#This Row],[Id_categoría]]</f>
        <v>Vice Ministro-220606004</v>
      </c>
      <c r="K1633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33" s="9" t="str">
        <f t="shared" si="213"/>
        <v>220606004vice_ministro</v>
      </c>
      <c r="M1633" s="39" t="str">
        <f t="shared" si="214"/>
        <v>INSERT INTO categoria VALUES (220606004,'Vice Ministro','Vice Ministro-220606004','Vice Ministro-220606004 | Prod: Poder-220606 | Sector: Política&amp;Gob | Industria: SOCIEDAD - 22',220606);</v>
      </c>
    </row>
    <row r="1634" spans="1:13" ht="30.6" x14ac:dyDescent="0.3">
      <c r="A1634" s="12">
        <f t="shared" si="209"/>
        <v>22</v>
      </c>
      <c r="B1634" s="8" t="str">
        <f>+VLOOKUP(A1634,Industria[],2,0)</f>
        <v>Sociedad</v>
      </c>
      <c r="C1634" s="12">
        <f t="shared" si="210"/>
        <v>2206</v>
      </c>
      <c r="D1634" s="8" t="str">
        <f>+VLOOKUP(C1634,Sector[[Id_sector]:[Codigo]],3,0)</f>
        <v>Política y Gobierno</v>
      </c>
      <c r="E1634" s="12">
        <f t="shared" si="211"/>
        <v>220606</v>
      </c>
      <c r="F1634" s="8" t="str">
        <f>+VLOOKUP(E1634,Productos[[Id_producto]:[Codigo]],3,0)</f>
        <v>Poder Ejecutivo</v>
      </c>
      <c r="G1634" s="13">
        <f t="shared" si="212"/>
        <v>220606005</v>
      </c>
      <c r="H1634" s="7">
        <v>5</v>
      </c>
      <c r="I1634" s="8" t="s">
        <v>1993</v>
      </c>
      <c r="J1634" s="37" t="str">
        <f>+Categorias[[#This Row],[Categoría]]&amp;"-"&amp;Categorias[[#This Row],[Id_categoría]]</f>
        <v>Intendente-220606005</v>
      </c>
      <c r="K1634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34" s="9" t="str">
        <f t="shared" si="213"/>
        <v>220606005intendente</v>
      </c>
      <c r="M1634" s="39" t="str">
        <f t="shared" si="214"/>
        <v>INSERT INTO categoria VALUES (220606005,'Intendente','Intendente-220606005','Intendente-220606005 | Prod: Poder-220606 | Sector: Política&amp;Gob | Industria: SOCIEDAD - 22',220606);</v>
      </c>
    </row>
    <row r="1635" spans="1:13" ht="40.799999999999997" x14ac:dyDescent="0.3">
      <c r="A1635" s="12">
        <f t="shared" si="209"/>
        <v>22</v>
      </c>
      <c r="B1635" s="8" t="str">
        <f>+VLOOKUP(A1635,Industria[],2,0)</f>
        <v>Sociedad</v>
      </c>
      <c r="C1635" s="12">
        <f t="shared" si="210"/>
        <v>2206</v>
      </c>
      <c r="D1635" s="8" t="str">
        <f>+VLOOKUP(C1635,Sector[[Id_sector]:[Codigo]],3,0)</f>
        <v>Política y Gobierno</v>
      </c>
      <c r="E1635" s="12">
        <f t="shared" si="211"/>
        <v>220606</v>
      </c>
      <c r="F1635" s="8" t="str">
        <f>+VLOOKUP(E1635,Productos[[Id_producto]:[Codigo]],3,0)</f>
        <v>Poder Ejecutivo</v>
      </c>
      <c r="G1635" s="13">
        <f t="shared" si="212"/>
        <v>220606006</v>
      </c>
      <c r="H1635" s="7">
        <v>6</v>
      </c>
      <c r="I1635" s="8" t="s">
        <v>1994</v>
      </c>
      <c r="J1635" s="37" t="str">
        <f>+Categorias[[#This Row],[Categoría]]&amp;"-"&amp;Categorias[[#This Row],[Id_categoría]]</f>
        <v>Secretario Regional Ministerial-220606006</v>
      </c>
      <c r="K1635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35" s="9" t="str">
        <f t="shared" si="213"/>
        <v>220606006secretario_regional_ministerial</v>
      </c>
      <c r="M1635" s="39" t="str">
        <f t="shared" si="214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36" spans="1:13" ht="30.6" x14ac:dyDescent="0.3">
      <c r="A1636" s="12">
        <f t="shared" si="209"/>
        <v>22</v>
      </c>
      <c r="B1636" s="8" t="str">
        <f>+VLOOKUP(A1636,Industria[],2,0)</f>
        <v>Sociedad</v>
      </c>
      <c r="C1636" s="12">
        <f t="shared" si="210"/>
        <v>2206</v>
      </c>
      <c r="D1636" s="8" t="str">
        <f>+VLOOKUP(C1636,Sector[[Id_sector]:[Codigo]],3,0)</f>
        <v>Política y Gobierno</v>
      </c>
      <c r="E1636" s="12">
        <f t="shared" si="211"/>
        <v>220606</v>
      </c>
      <c r="F1636" s="8" t="str">
        <f>+VLOOKUP(E1636,Productos[[Id_producto]:[Codigo]],3,0)</f>
        <v>Poder Ejecutivo</v>
      </c>
      <c r="G1636" s="13">
        <f t="shared" si="212"/>
        <v>220606007</v>
      </c>
      <c r="H1636" s="7">
        <v>7</v>
      </c>
      <c r="I1636" s="8" t="s">
        <v>1995</v>
      </c>
      <c r="J1636" s="37" t="str">
        <f>+Categorias[[#This Row],[Categoría]]&amp;"-"&amp;Categorias[[#This Row],[Id_categoría]]</f>
        <v>Canciller-220606007</v>
      </c>
      <c r="K1636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36" s="9" t="str">
        <f t="shared" si="213"/>
        <v>220606007canciller</v>
      </c>
      <c r="M1636" s="39" t="str">
        <f t="shared" si="214"/>
        <v>INSERT INTO categoria VALUES (220606007,'Canciller','Canciller-220606007','Canciller-220606007 | Prod: Poder-220606 | Sector: Política&amp;Gob | Industria: SOCIEDAD - 22',220606);</v>
      </c>
    </row>
    <row r="1637" spans="1:13" ht="30.6" x14ac:dyDescent="0.3">
      <c r="A1637" s="12">
        <f t="shared" si="209"/>
        <v>22</v>
      </c>
      <c r="B1637" s="8" t="str">
        <f>+VLOOKUP(A1637,Industria[],2,0)</f>
        <v>Sociedad</v>
      </c>
      <c r="C1637" s="12">
        <f t="shared" si="210"/>
        <v>2206</v>
      </c>
      <c r="D1637" s="8" t="str">
        <f>+VLOOKUP(C1637,Sector[[Id_sector]:[Codigo]],3,0)</f>
        <v>Política y Gobierno</v>
      </c>
      <c r="E1637" s="12">
        <f t="shared" si="211"/>
        <v>220606</v>
      </c>
      <c r="F1637" s="8" t="str">
        <f>+VLOOKUP(E1637,Productos[[Id_producto]:[Codigo]],3,0)</f>
        <v>Poder Ejecutivo</v>
      </c>
      <c r="G1637" s="13">
        <f t="shared" si="212"/>
        <v>220606008</v>
      </c>
      <c r="H1637" s="7">
        <v>8</v>
      </c>
      <c r="I1637" s="8" t="s">
        <v>1996</v>
      </c>
      <c r="J1637" s="37" t="str">
        <f>+Categorias[[#This Row],[Categoría]]&amp;"-"&amp;Categorias[[#This Row],[Id_categoría]]</f>
        <v>Primer Ministro-220606008</v>
      </c>
      <c r="K1637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37" s="9" t="str">
        <f t="shared" si="213"/>
        <v>220606008primer_ministro</v>
      </c>
      <c r="M1637" s="39" t="str">
        <f t="shared" si="214"/>
        <v>INSERT INTO categoria VALUES (220606008,'Primer Ministro','Primer Ministro-220606008','Primer Ministro-220606008 | Prod: Poder-220606 | Sector: Política&amp;Gob | Industria: SOCIEDAD - 22',220606);</v>
      </c>
    </row>
    <row r="1638" spans="1:13" ht="30.6" x14ac:dyDescent="0.3">
      <c r="A1638" s="12">
        <f t="shared" si="209"/>
        <v>22</v>
      </c>
      <c r="B1638" s="8" t="str">
        <f>+VLOOKUP(A1638,Industria[],2,0)</f>
        <v>Sociedad</v>
      </c>
      <c r="C1638" s="12">
        <f t="shared" si="210"/>
        <v>2206</v>
      </c>
      <c r="D1638" s="8" t="str">
        <f>+VLOOKUP(C1638,Sector[[Id_sector]:[Codigo]],3,0)</f>
        <v>Política y Gobierno</v>
      </c>
      <c r="E1638" s="12">
        <f t="shared" si="211"/>
        <v>220607</v>
      </c>
      <c r="F1638" s="8" t="str">
        <f>+VLOOKUP(E1638,Productos[[Id_producto]:[Codigo]],3,0)</f>
        <v>Poder Legislativo</v>
      </c>
      <c r="G1638" s="13">
        <f t="shared" si="212"/>
        <v>220607001</v>
      </c>
      <c r="H1638" s="7">
        <v>1</v>
      </c>
      <c r="I1638" s="8" t="s">
        <v>1997</v>
      </c>
      <c r="J1638" s="37" t="str">
        <f>+Categorias[[#This Row],[Categoría]]&amp;"-"&amp;Categorias[[#This Row],[Id_categoría]]</f>
        <v>Diputados-220607001</v>
      </c>
      <c r="K1638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38" s="9" t="str">
        <f t="shared" si="213"/>
        <v>220607001diputados</v>
      </c>
      <c r="M1638" s="39" t="str">
        <f t="shared" si="214"/>
        <v>INSERT INTO categoria VALUES (220607001,'Diputados','Diputados-220607001','Diputados-220607001 | Prod: Poder-220607 | Sector: Política&amp;Gob | Industria: SOCIEDAD - 22',220607);</v>
      </c>
    </row>
    <row r="1639" spans="1:13" ht="30.6" x14ac:dyDescent="0.3">
      <c r="A1639" s="12">
        <f t="shared" si="209"/>
        <v>22</v>
      </c>
      <c r="B1639" s="8" t="str">
        <f>+VLOOKUP(A1639,Industria[],2,0)</f>
        <v>Sociedad</v>
      </c>
      <c r="C1639" s="12">
        <f t="shared" si="210"/>
        <v>2206</v>
      </c>
      <c r="D1639" s="8" t="str">
        <f>+VLOOKUP(C1639,Sector[[Id_sector]:[Codigo]],3,0)</f>
        <v>Política y Gobierno</v>
      </c>
      <c r="E1639" s="12">
        <f t="shared" si="211"/>
        <v>220607</v>
      </c>
      <c r="F1639" s="8" t="str">
        <f>+VLOOKUP(E1639,Productos[[Id_producto]:[Codigo]],3,0)</f>
        <v>Poder Legislativo</v>
      </c>
      <c r="G1639" s="13">
        <f t="shared" si="212"/>
        <v>220607002</v>
      </c>
      <c r="H1639" s="7">
        <v>2</v>
      </c>
      <c r="I1639" s="8" t="s">
        <v>1998</v>
      </c>
      <c r="J1639" s="37" t="str">
        <f>+Categorias[[#This Row],[Categoría]]&amp;"-"&amp;Categorias[[#This Row],[Id_categoría]]</f>
        <v>Senadores-220607002</v>
      </c>
      <c r="K1639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39" s="9" t="str">
        <f t="shared" si="213"/>
        <v>220607002senadores</v>
      </c>
      <c r="M1639" s="39" t="str">
        <f t="shared" si="214"/>
        <v>INSERT INTO categoria VALUES (220607002,'Senadores','Senadores-220607002','Senadores-220607002 | Prod: Poder-220607 | Sector: Política&amp;Gob | Industria: SOCIEDAD - 22',220607);</v>
      </c>
    </row>
    <row r="1640" spans="1:13" ht="30.6" x14ac:dyDescent="0.3">
      <c r="A1640" s="12">
        <f t="shared" si="209"/>
        <v>22</v>
      </c>
      <c r="B1640" s="8" t="str">
        <f>+VLOOKUP(A1640,Industria[],2,0)</f>
        <v>Sociedad</v>
      </c>
      <c r="C1640" s="12">
        <f t="shared" si="210"/>
        <v>2206</v>
      </c>
      <c r="D1640" s="8" t="str">
        <f>+VLOOKUP(C1640,Sector[[Id_sector]:[Codigo]],3,0)</f>
        <v>Política y Gobierno</v>
      </c>
      <c r="E1640" s="12">
        <f t="shared" si="211"/>
        <v>220607</v>
      </c>
      <c r="F1640" s="8" t="str">
        <f>+VLOOKUP(E1640,Productos[[Id_producto]:[Codigo]],3,0)</f>
        <v>Poder Legislativo</v>
      </c>
      <c r="G1640" s="13">
        <f t="shared" si="212"/>
        <v>220607003</v>
      </c>
      <c r="H1640" s="7">
        <v>3</v>
      </c>
      <c r="I1640" s="8" t="s">
        <v>1999</v>
      </c>
      <c r="J1640" s="37" t="str">
        <f>+Categorias[[#This Row],[Categoría]]&amp;"-"&amp;Categorias[[#This Row],[Id_categoría]]</f>
        <v>Parlamento-220607003</v>
      </c>
      <c r="K1640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40" s="9" t="str">
        <f t="shared" si="213"/>
        <v>220607003parlamento</v>
      </c>
      <c r="M1640" s="39" t="str">
        <f t="shared" si="214"/>
        <v>INSERT INTO categoria VALUES (220607003,'Parlamento','Parlamento-220607003','Parlamento-220607003 | Prod: Poder-220607 | Sector: Política&amp;Gob | Industria: SOCIEDAD - 22',220607);</v>
      </c>
    </row>
    <row r="1641" spans="1:13" ht="30.6" x14ac:dyDescent="0.3">
      <c r="A1641" s="12">
        <f t="shared" si="209"/>
        <v>22</v>
      </c>
      <c r="B1641" s="8" t="str">
        <f>+VLOOKUP(A1641,Industria[],2,0)</f>
        <v>Sociedad</v>
      </c>
      <c r="C1641" s="12">
        <f t="shared" si="210"/>
        <v>2206</v>
      </c>
      <c r="D1641" s="8" t="str">
        <f>+VLOOKUP(C1641,Sector[[Id_sector]:[Codigo]],3,0)</f>
        <v>Política y Gobierno</v>
      </c>
      <c r="E1641" s="12">
        <f t="shared" si="211"/>
        <v>220607</v>
      </c>
      <c r="F1641" s="8" t="str">
        <f>+VLOOKUP(E1641,Productos[[Id_producto]:[Codigo]],3,0)</f>
        <v>Poder Legislativo</v>
      </c>
      <c r="G1641" s="13">
        <f t="shared" si="212"/>
        <v>220607004</v>
      </c>
      <c r="H1641" s="7">
        <v>4</v>
      </c>
      <c r="I1641" s="8" t="s">
        <v>2000</v>
      </c>
      <c r="J1641" s="37" t="str">
        <f>+Categorias[[#This Row],[Categoría]]&amp;"-"&amp;Categorias[[#This Row],[Id_categoría]]</f>
        <v>Congreso-220607004</v>
      </c>
      <c r="K1641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41" s="9" t="str">
        <f t="shared" si="213"/>
        <v>220607004congreso</v>
      </c>
      <c r="M1641" s="39" t="str">
        <f t="shared" si="214"/>
        <v>INSERT INTO categoria VALUES (220607004,'Congreso','Congreso-220607004','Congreso-220607004 | Prod: Poder-220607 | Sector: Política&amp;Gob | Industria: SOCIEDAD - 22',220607);</v>
      </c>
    </row>
    <row r="1642" spans="1:13" ht="30.6" x14ac:dyDescent="0.3">
      <c r="A1642" s="12">
        <f t="shared" si="209"/>
        <v>22</v>
      </c>
      <c r="B1642" s="8" t="str">
        <f>+VLOOKUP(A1642,Industria[],2,0)</f>
        <v>Sociedad</v>
      </c>
      <c r="C1642" s="12">
        <f t="shared" si="210"/>
        <v>2206</v>
      </c>
      <c r="D1642" s="8" t="str">
        <f>+VLOOKUP(C1642,Sector[[Id_sector]:[Codigo]],3,0)</f>
        <v>Política y Gobierno</v>
      </c>
      <c r="E1642" s="12">
        <f t="shared" si="211"/>
        <v>220608</v>
      </c>
      <c r="F1642" s="8" t="str">
        <f>+VLOOKUP(E1642,Productos[[Id_producto]:[Codigo]],3,0)</f>
        <v>Poder Judicial</v>
      </c>
      <c r="G1642" s="13">
        <f t="shared" si="212"/>
        <v>220608001</v>
      </c>
      <c r="H1642" s="7">
        <v>1</v>
      </c>
      <c r="I1642" s="8" t="s">
        <v>1272</v>
      </c>
      <c r="J1642" s="37" t="str">
        <f>+Categorias[[#This Row],[Categoría]]&amp;"-"&amp;Categorias[[#This Row],[Id_categoría]]</f>
        <v>Corte Suprema-220608001</v>
      </c>
      <c r="K1642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42" s="9" t="str">
        <f t="shared" si="213"/>
        <v>220608001corte_suprema</v>
      </c>
      <c r="M1642" s="39" t="str">
        <f t="shared" si="214"/>
        <v>INSERT INTO categoria VALUES (220608001,'Corte Suprema','Corte Suprema-220608001','Corte Suprema-220608001 | Prod: Poder-220608 | Sector: Política&amp;Gob | Industria: SOCIEDAD - 22',220608);</v>
      </c>
    </row>
    <row r="1643" spans="1:13" ht="30.6" x14ac:dyDescent="0.3">
      <c r="A1643" s="12">
        <f t="shared" si="209"/>
        <v>22</v>
      </c>
      <c r="B1643" s="8" t="str">
        <f>+VLOOKUP(A1643,Industria[],2,0)</f>
        <v>Sociedad</v>
      </c>
      <c r="C1643" s="12">
        <f t="shared" si="210"/>
        <v>2206</v>
      </c>
      <c r="D1643" s="8" t="str">
        <f>+VLOOKUP(C1643,Sector[[Id_sector]:[Codigo]],3,0)</f>
        <v>Política y Gobierno</v>
      </c>
      <c r="E1643" s="12">
        <f t="shared" si="211"/>
        <v>220608</v>
      </c>
      <c r="F1643" s="8" t="str">
        <f>+VLOOKUP(E1643,Productos[[Id_producto]:[Codigo]],3,0)</f>
        <v>Poder Judicial</v>
      </c>
      <c r="G1643" s="13">
        <f t="shared" si="212"/>
        <v>220608002</v>
      </c>
      <c r="H1643" s="7">
        <v>2</v>
      </c>
      <c r="I1643" s="8" t="s">
        <v>2001</v>
      </c>
      <c r="J1643" s="37" t="str">
        <f>+Categorias[[#This Row],[Categoría]]&amp;"-"&amp;Categorias[[#This Row],[Id_categoría]]</f>
        <v>Jueces-220608002</v>
      </c>
      <c r="K1643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43" s="9" t="str">
        <f t="shared" si="213"/>
        <v>220608002jueces</v>
      </c>
      <c r="M1643" s="39" t="str">
        <f t="shared" si="214"/>
        <v>INSERT INTO categoria VALUES (220608002,'Jueces','Jueces-220608002','Jueces-220608002 | Prod: Poder-220608 | Sector: Política&amp;Gob | Industria: SOCIEDAD - 22',220608);</v>
      </c>
    </row>
    <row r="1644" spans="1:13" ht="30.6" x14ac:dyDescent="0.3">
      <c r="A1644" s="12">
        <f t="shared" si="209"/>
        <v>22</v>
      </c>
      <c r="B1644" s="8" t="str">
        <f>+VLOOKUP(A1644,Industria[],2,0)</f>
        <v>Sociedad</v>
      </c>
      <c r="C1644" s="12">
        <f t="shared" si="210"/>
        <v>2206</v>
      </c>
      <c r="D1644" s="8" t="str">
        <f>+VLOOKUP(C1644,Sector[[Id_sector]:[Codigo]],3,0)</f>
        <v>Política y Gobierno</v>
      </c>
      <c r="E1644" s="12">
        <f t="shared" si="211"/>
        <v>220608</v>
      </c>
      <c r="F1644" s="8" t="str">
        <f>+VLOOKUP(E1644,Productos[[Id_producto]:[Codigo]],3,0)</f>
        <v>Poder Judicial</v>
      </c>
      <c r="G1644" s="13">
        <f t="shared" si="212"/>
        <v>220608003</v>
      </c>
      <c r="H1644" s="7">
        <v>3</v>
      </c>
      <c r="I1644" s="8" t="s">
        <v>2002</v>
      </c>
      <c r="J1644" s="37" t="str">
        <f>+Categorias[[#This Row],[Categoría]]&amp;"-"&amp;Categorias[[#This Row],[Id_categoría]]</f>
        <v>Fiscales-220608003</v>
      </c>
      <c r="K1644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44" s="9" t="str">
        <f t="shared" si="213"/>
        <v>220608003fiscales</v>
      </c>
      <c r="M1644" s="39" t="str">
        <f t="shared" si="214"/>
        <v>INSERT INTO categoria VALUES (220608003,'Fiscales','Fiscales-220608003','Fiscales-220608003 | Prod: Poder-220608 | Sector: Política&amp;Gob | Industria: SOCIEDAD - 22',220608);</v>
      </c>
    </row>
    <row r="1645" spans="1:13" ht="30.6" x14ac:dyDescent="0.3">
      <c r="A1645" s="12">
        <f t="shared" si="209"/>
        <v>22</v>
      </c>
      <c r="B1645" s="8" t="str">
        <f>+VLOOKUP(A1645,Industria[],2,0)</f>
        <v>Sociedad</v>
      </c>
      <c r="C1645" s="12">
        <f t="shared" si="210"/>
        <v>2206</v>
      </c>
      <c r="D1645" s="8" t="str">
        <f>+VLOOKUP(C1645,Sector[[Id_sector]:[Codigo]],3,0)</f>
        <v>Política y Gobierno</v>
      </c>
      <c r="E1645" s="12">
        <f t="shared" si="211"/>
        <v>220608</v>
      </c>
      <c r="F1645" s="8" t="str">
        <f>+VLOOKUP(E1645,Productos[[Id_producto]:[Codigo]],3,0)</f>
        <v>Poder Judicial</v>
      </c>
      <c r="G1645" s="13">
        <f t="shared" si="212"/>
        <v>220608004</v>
      </c>
      <c r="H1645" s="7">
        <v>4</v>
      </c>
      <c r="I1645" s="8" t="s">
        <v>2003</v>
      </c>
      <c r="J1645" s="37" t="str">
        <f>+Categorias[[#This Row],[Categoría]]&amp;"-"&amp;Categorias[[#This Row],[Id_categoría]]</f>
        <v>Fiscalía-220608004</v>
      </c>
      <c r="K1645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45" s="9" t="str">
        <f t="shared" si="213"/>
        <v>220608004fiscalia</v>
      </c>
      <c r="M1645" s="39" t="str">
        <f t="shared" si="214"/>
        <v>INSERT INTO categoria VALUES (220608004,'Fiscalía','Fiscalía-220608004','Fiscalía-220608004 | Prod: Poder-220608 | Sector: Política&amp;Gob | Industria: SOCIEDAD - 22',220608);</v>
      </c>
    </row>
    <row r="1646" spans="1:13" ht="30.6" x14ac:dyDescent="0.3">
      <c r="A1646" s="12">
        <f t="shared" si="209"/>
        <v>22</v>
      </c>
      <c r="B1646" s="8" t="str">
        <f>+VLOOKUP(A1646,Industria[],2,0)</f>
        <v>Sociedad</v>
      </c>
      <c r="C1646" s="12">
        <f t="shared" si="210"/>
        <v>2206</v>
      </c>
      <c r="D1646" s="8" t="str">
        <f>+VLOOKUP(C1646,Sector[[Id_sector]:[Codigo]],3,0)</f>
        <v>Política y Gobierno</v>
      </c>
      <c r="E1646" s="12">
        <f t="shared" si="211"/>
        <v>220608</v>
      </c>
      <c r="F1646" s="8" t="str">
        <f>+VLOOKUP(E1646,Productos[[Id_producto]:[Codigo]],3,0)</f>
        <v>Poder Judicial</v>
      </c>
      <c r="G1646" s="13">
        <f t="shared" si="212"/>
        <v>220608005</v>
      </c>
      <c r="H1646" s="7">
        <v>5</v>
      </c>
      <c r="I1646" s="8" t="s">
        <v>2004</v>
      </c>
      <c r="J1646" s="37" t="str">
        <f>+Categorias[[#This Row],[Categoría]]&amp;"-"&amp;Categorias[[#This Row],[Id_categoría]]</f>
        <v>Juzgados-220608005</v>
      </c>
      <c r="K1646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46" s="9" t="str">
        <f t="shared" si="213"/>
        <v>220608005juzgados</v>
      </c>
      <c r="M1646" s="39" t="str">
        <f t="shared" si="214"/>
        <v>INSERT INTO categoria VALUES (220608005,'Juzgados','Juzgados-220608005','Juzgados-220608005 | Prod: Poder-220608 | Sector: Política&amp;Gob | Industria: SOCIEDAD - 22',220608);</v>
      </c>
    </row>
    <row r="1647" spans="1:13" ht="30.6" x14ac:dyDescent="0.3">
      <c r="A1647" s="12">
        <f t="shared" si="209"/>
        <v>22</v>
      </c>
      <c r="B1647" s="8" t="str">
        <f>+VLOOKUP(A1647,Industria[],2,0)</f>
        <v>Sociedad</v>
      </c>
      <c r="C1647" s="12">
        <f t="shared" si="210"/>
        <v>2206</v>
      </c>
      <c r="D1647" s="8" t="str">
        <f>+VLOOKUP(C1647,Sector[[Id_sector]:[Codigo]],3,0)</f>
        <v>Política y Gobierno</v>
      </c>
      <c r="E1647" s="12">
        <f t="shared" si="211"/>
        <v>220608</v>
      </c>
      <c r="F1647" s="8" t="str">
        <f>+VLOOKUP(E1647,Productos[[Id_producto]:[Codigo]],3,0)</f>
        <v>Poder Judicial</v>
      </c>
      <c r="G1647" s="13">
        <f t="shared" si="212"/>
        <v>220608006</v>
      </c>
      <c r="H1647" s="7">
        <v>6</v>
      </c>
      <c r="I1647" s="8" t="s">
        <v>2005</v>
      </c>
      <c r="J1647" s="37" t="str">
        <f>+Categorias[[#This Row],[Categoría]]&amp;"-"&amp;Categorias[[#This Row],[Id_categoría]]</f>
        <v>Magistrados-220608006</v>
      </c>
      <c r="K1647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47" s="9" t="str">
        <f t="shared" si="213"/>
        <v>220608006magistrados</v>
      </c>
      <c r="M1647" s="39" t="str">
        <f t="shared" si="214"/>
        <v>INSERT INTO categoria VALUES (220608006,'Magistrados','Magistrados-220608006','Magistrados-220608006 | Prod: Poder-220608 | Sector: Política&amp;Gob | Industria: SOCIEDAD - 22',220608);</v>
      </c>
    </row>
    <row r="1648" spans="1:13" ht="30.6" x14ac:dyDescent="0.3">
      <c r="A1648" s="12">
        <f t="shared" si="209"/>
        <v>22</v>
      </c>
      <c r="B1648" s="8" t="str">
        <f>+VLOOKUP(A1648,Industria[],2,0)</f>
        <v>Sociedad</v>
      </c>
      <c r="C1648" s="12">
        <f t="shared" si="210"/>
        <v>2206</v>
      </c>
      <c r="D1648" s="8" t="str">
        <f>+VLOOKUP(C1648,Sector[[Id_sector]:[Codigo]],3,0)</f>
        <v>Política y Gobierno</v>
      </c>
      <c r="E1648" s="12">
        <f t="shared" si="211"/>
        <v>220608</v>
      </c>
      <c r="F1648" s="8" t="str">
        <f>+VLOOKUP(E1648,Productos[[Id_producto]:[Codigo]],3,0)</f>
        <v>Poder Judicial</v>
      </c>
      <c r="G1648" s="13">
        <f t="shared" si="212"/>
        <v>220608007</v>
      </c>
      <c r="H1648" s="7">
        <v>7</v>
      </c>
      <c r="I1648" s="8" t="s">
        <v>218</v>
      </c>
      <c r="J1648" s="37" t="str">
        <f>+Categorias[[#This Row],[Categoría]]&amp;"-"&amp;Categorias[[#This Row],[Id_categoría]]</f>
        <v>Tribunales-220608007</v>
      </c>
      <c r="K1648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48" s="9" t="str">
        <f t="shared" si="213"/>
        <v>220608007tribunales</v>
      </c>
      <c r="M1648" s="39" t="str">
        <f t="shared" si="214"/>
        <v>INSERT INTO categoria VALUES (220608007,'Tribunales','Tribunales-220608007','Tribunales-220608007 | Prod: Poder-220608 | Sector: Política&amp;Gob | Industria: SOCIEDAD - 22',220608);</v>
      </c>
    </row>
    <row r="1649" spans="1:13" ht="30.6" x14ac:dyDescent="0.3">
      <c r="A1649" s="12">
        <f t="shared" si="209"/>
        <v>22</v>
      </c>
      <c r="B1649" s="8" t="str">
        <f>+VLOOKUP(A1649,Industria[],2,0)</f>
        <v>Sociedad</v>
      </c>
      <c r="C1649" s="12">
        <f t="shared" si="210"/>
        <v>2206</v>
      </c>
      <c r="D1649" s="8" t="str">
        <f>+VLOOKUP(C1649,Sector[[Id_sector]:[Codigo]],3,0)</f>
        <v>Política y Gobierno</v>
      </c>
      <c r="E1649" s="12">
        <f t="shared" si="211"/>
        <v>220609</v>
      </c>
      <c r="F1649" s="8" t="str">
        <f>+VLOOKUP(E1649,Productos[[Id_producto]:[Codigo]],3,0)</f>
        <v>Formas de Gobierno</v>
      </c>
      <c r="G1649" s="13">
        <f t="shared" si="212"/>
        <v>220609001</v>
      </c>
      <c r="H1649" s="7">
        <v>1</v>
      </c>
      <c r="I1649" s="8" t="s">
        <v>2006</v>
      </c>
      <c r="J1649" s="37" t="str">
        <f>+Categorias[[#This Row],[Categoría]]&amp;"-"&amp;Categorias[[#This Row],[Id_categoría]]</f>
        <v>Monarquía Absoluta-220609001</v>
      </c>
      <c r="K1649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49" s="9" t="str">
        <f t="shared" si="213"/>
        <v>220609001monarquia_absoluta</v>
      </c>
      <c r="M1649" s="39" t="str">
        <f t="shared" si="214"/>
        <v>INSERT INTO categoria VALUES (220609001,'Monarquía Absoluta','Monarquía Absoluta-220609001','Monarquía Absoluta-220609001 | Prod: Gobernanza-220609 | Sector: Política&amp;Gob | Industria: SOCIEDAD - 22',220609);</v>
      </c>
    </row>
    <row r="1650" spans="1:13" ht="30.6" x14ac:dyDescent="0.3">
      <c r="A1650" s="12">
        <f t="shared" si="209"/>
        <v>22</v>
      </c>
      <c r="B1650" s="8" t="str">
        <f>+VLOOKUP(A1650,Industria[],2,0)</f>
        <v>Sociedad</v>
      </c>
      <c r="C1650" s="12">
        <f t="shared" si="210"/>
        <v>2206</v>
      </c>
      <c r="D1650" s="8" t="str">
        <f>+VLOOKUP(C1650,Sector[[Id_sector]:[Codigo]],3,0)</f>
        <v>Política y Gobierno</v>
      </c>
      <c r="E1650" s="12">
        <f t="shared" si="211"/>
        <v>220609</v>
      </c>
      <c r="F1650" s="8" t="str">
        <f>+VLOOKUP(E1650,Productos[[Id_producto]:[Codigo]],3,0)</f>
        <v>Formas de Gobierno</v>
      </c>
      <c r="G1650" s="13">
        <f t="shared" si="212"/>
        <v>220609002</v>
      </c>
      <c r="H1650" s="7">
        <v>2</v>
      </c>
      <c r="I1650" s="8" t="s">
        <v>2007</v>
      </c>
      <c r="J1650" s="37" t="str">
        <f>+Categorias[[#This Row],[Categoría]]&amp;"-"&amp;Categorias[[#This Row],[Id_categoría]]</f>
        <v>República-220609002</v>
      </c>
      <c r="K1650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50" s="9" t="str">
        <f t="shared" si="213"/>
        <v>220609002republica</v>
      </c>
      <c r="M1650" s="39" t="str">
        <f t="shared" si="214"/>
        <v>INSERT INTO categoria VALUES (220609002,'República','República-220609002','República-220609002 | Prod: Gobernanza-220609 | Sector: Política&amp;Gob | Industria: SOCIEDAD - 22',220609);</v>
      </c>
    </row>
    <row r="1651" spans="1:13" ht="40.799999999999997" x14ac:dyDescent="0.3">
      <c r="A1651" s="12">
        <f t="shared" si="209"/>
        <v>22</v>
      </c>
      <c r="B1651" s="8" t="str">
        <f>+VLOOKUP(A1651,Industria[],2,0)</f>
        <v>Sociedad</v>
      </c>
      <c r="C1651" s="12">
        <f t="shared" si="210"/>
        <v>2206</v>
      </c>
      <c r="D1651" s="8" t="str">
        <f>+VLOOKUP(C1651,Sector[[Id_sector]:[Codigo]],3,0)</f>
        <v>Política y Gobierno</v>
      </c>
      <c r="E1651" s="12">
        <f t="shared" si="211"/>
        <v>220609</v>
      </c>
      <c r="F1651" s="8" t="str">
        <f>+VLOOKUP(E1651,Productos[[Id_producto]:[Codigo]],3,0)</f>
        <v>Formas de Gobierno</v>
      </c>
      <c r="G1651" s="13">
        <f t="shared" si="212"/>
        <v>220609003</v>
      </c>
      <c r="H1651" s="7">
        <v>3</v>
      </c>
      <c r="I1651" s="8" t="s">
        <v>2008</v>
      </c>
      <c r="J1651" s="37" t="str">
        <f>+Categorias[[#This Row],[Categoría]]&amp;"-"&amp;Categorias[[#This Row],[Id_categoría]]</f>
        <v>Monarquía Parlamentaria-220609003</v>
      </c>
      <c r="K1651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51" s="9" t="str">
        <f t="shared" si="213"/>
        <v>220609003monarquia_parlamentaria</v>
      </c>
      <c r="M1651" s="39" t="str">
        <f t="shared" si="214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52" spans="1:13" ht="40.799999999999997" x14ac:dyDescent="0.3">
      <c r="A1652" s="12">
        <f t="shared" si="209"/>
        <v>22</v>
      </c>
      <c r="B1652" s="8" t="str">
        <f>+VLOOKUP(A1652,Industria[],2,0)</f>
        <v>Sociedad</v>
      </c>
      <c r="C1652" s="12">
        <f t="shared" si="210"/>
        <v>2206</v>
      </c>
      <c r="D1652" s="8" t="str">
        <f>+VLOOKUP(C1652,Sector[[Id_sector]:[Codigo]],3,0)</f>
        <v>Política y Gobierno</v>
      </c>
      <c r="E1652" s="12">
        <f t="shared" si="211"/>
        <v>220609</v>
      </c>
      <c r="F1652" s="8" t="str">
        <f>+VLOOKUP(E1652,Productos[[Id_producto]:[Codigo]],3,0)</f>
        <v>Formas de Gobierno</v>
      </c>
      <c r="G1652" s="13">
        <f t="shared" si="212"/>
        <v>220609004</v>
      </c>
      <c r="H1652" s="7">
        <v>4</v>
      </c>
      <c r="I1652" s="8" t="s">
        <v>2009</v>
      </c>
      <c r="J1652" s="37" t="str">
        <f>+Categorias[[#This Row],[Categoría]]&amp;"-"&amp;Categorias[[#This Row],[Id_categoría]]</f>
        <v>Monarquía Constitucional-220609004</v>
      </c>
      <c r="K1652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52" s="9" t="str">
        <f t="shared" si="213"/>
        <v>220609004monarquia_constitucional</v>
      </c>
      <c r="M1652" s="39" t="str">
        <f t="shared" si="214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53" spans="1:13" ht="30.6" x14ac:dyDescent="0.3">
      <c r="A1653" s="12">
        <f t="shared" si="209"/>
        <v>22</v>
      </c>
      <c r="B1653" s="8" t="str">
        <f>+VLOOKUP(A1653,Industria[],2,0)</f>
        <v>Sociedad</v>
      </c>
      <c r="C1653" s="12">
        <f t="shared" si="210"/>
        <v>2206</v>
      </c>
      <c r="D1653" s="8" t="str">
        <f>+VLOOKUP(C1653,Sector[[Id_sector]:[Codigo]],3,0)</f>
        <v>Política y Gobierno</v>
      </c>
      <c r="E1653" s="12">
        <f t="shared" si="211"/>
        <v>220609</v>
      </c>
      <c r="F1653" s="8" t="str">
        <f>+VLOOKUP(E1653,Productos[[Id_producto]:[Codigo]],3,0)</f>
        <v>Formas de Gobierno</v>
      </c>
      <c r="G1653" s="13">
        <f t="shared" si="212"/>
        <v>220609005</v>
      </c>
      <c r="H1653" s="7">
        <v>5</v>
      </c>
      <c r="I1653" s="8" t="s">
        <v>2010</v>
      </c>
      <c r="J1653" s="37" t="str">
        <f>+Categorias[[#This Row],[Categoría]]&amp;"-"&amp;Categorias[[#This Row],[Id_categoría]]</f>
        <v>Dictadura Militar-220609005</v>
      </c>
      <c r="K1653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53" s="9" t="str">
        <f t="shared" si="213"/>
        <v>220609005dictadura_militar</v>
      </c>
      <c r="M1653" s="39" t="str">
        <f t="shared" si="214"/>
        <v>INSERT INTO categoria VALUES (220609005,'Dictadura Militar','Dictadura Militar-220609005','Dictadura Militar-220609005 | Prod: Gobernanza-220609 | Sector: Política&amp;Gob | Industria: SOCIEDAD - 22',220609);</v>
      </c>
    </row>
    <row r="1654" spans="1:13" ht="40.799999999999997" x14ac:dyDescent="0.3">
      <c r="A1654" s="12">
        <f t="shared" si="209"/>
        <v>22</v>
      </c>
      <c r="B1654" s="8" t="str">
        <f>+VLOOKUP(A1654,Industria[],2,0)</f>
        <v>Sociedad</v>
      </c>
      <c r="C1654" s="12">
        <f t="shared" si="210"/>
        <v>2206</v>
      </c>
      <c r="D1654" s="8" t="str">
        <f>+VLOOKUP(C1654,Sector[[Id_sector]:[Codigo]],3,0)</f>
        <v>Política y Gobierno</v>
      </c>
      <c r="E1654" s="12">
        <f t="shared" si="211"/>
        <v>220609</v>
      </c>
      <c r="F1654" s="8" t="str">
        <f>+VLOOKUP(E1654,Productos[[Id_producto]:[Codigo]],3,0)</f>
        <v>Formas de Gobierno</v>
      </c>
      <c r="G1654" s="13">
        <f t="shared" si="212"/>
        <v>220609006</v>
      </c>
      <c r="H1654" s="7">
        <v>6</v>
      </c>
      <c r="I1654" s="8" t="s">
        <v>2011</v>
      </c>
      <c r="J1654" s="37" t="str">
        <f>+Categorias[[#This Row],[Categoría]]&amp;"-"&amp;Categorias[[#This Row],[Id_categoría]]</f>
        <v>Presidencialismo Pleno-220609006</v>
      </c>
      <c r="K1654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54" s="9" t="str">
        <f t="shared" si="213"/>
        <v>220609006presidencialismo_pleno</v>
      </c>
      <c r="M1654" s="39" t="str">
        <f t="shared" si="214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55" spans="1:13" ht="51" x14ac:dyDescent="0.3">
      <c r="A1655" s="12">
        <f t="shared" si="209"/>
        <v>22</v>
      </c>
      <c r="B1655" s="8" t="str">
        <f>+VLOOKUP(A1655,Industria[],2,0)</f>
        <v>Sociedad</v>
      </c>
      <c r="C1655" s="12">
        <f t="shared" si="210"/>
        <v>2206</v>
      </c>
      <c r="D1655" s="8" t="str">
        <f>+VLOOKUP(C1655,Sector[[Id_sector]:[Codigo]],3,0)</f>
        <v>Política y Gobierno</v>
      </c>
      <c r="E1655" s="12">
        <f t="shared" si="211"/>
        <v>220609</v>
      </c>
      <c r="F1655" s="8" t="str">
        <f>+VLOOKUP(E1655,Productos[[Id_producto]:[Codigo]],3,0)</f>
        <v>Formas de Gobierno</v>
      </c>
      <c r="G1655" s="13">
        <f t="shared" si="212"/>
        <v>220609007</v>
      </c>
      <c r="H1655" s="7">
        <v>7</v>
      </c>
      <c r="I1655" s="8" t="s">
        <v>2012</v>
      </c>
      <c r="J1655" s="37" t="str">
        <f>+Categorias[[#This Row],[Categoría]]&amp;"-"&amp;Categorias[[#This Row],[Id_categoría]]</f>
        <v>Presidencialismo con Gobierno vinculado al Parlamento-220609007</v>
      </c>
      <c r="K1655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55" s="9" t="str">
        <f t="shared" si="213"/>
        <v>220609007presidencialismo_con_gobierno_vinculado_al_parlamento</v>
      </c>
      <c r="M1655" s="39" t="str">
        <f t="shared" si="214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56" spans="1:13" ht="40.799999999999997" x14ac:dyDescent="0.3">
      <c r="A1656" s="12">
        <f t="shared" si="209"/>
        <v>22</v>
      </c>
      <c r="B1656" s="8" t="str">
        <f>+VLOOKUP(A1656,Industria[],2,0)</f>
        <v>Sociedad</v>
      </c>
      <c r="C1656" s="12">
        <f t="shared" si="210"/>
        <v>2206</v>
      </c>
      <c r="D1656" s="8" t="str">
        <f>+VLOOKUP(C1656,Sector[[Id_sector]:[Codigo]],3,0)</f>
        <v>Política y Gobierno</v>
      </c>
      <c r="E1656" s="12">
        <f t="shared" si="211"/>
        <v>220609</v>
      </c>
      <c r="F1656" s="8" t="str">
        <f>+VLOOKUP(E1656,Productos[[Id_producto]:[Codigo]],3,0)</f>
        <v>Formas de Gobierno</v>
      </c>
      <c r="G1656" s="13">
        <f t="shared" si="212"/>
        <v>220609008</v>
      </c>
      <c r="H1656" s="7">
        <v>8</v>
      </c>
      <c r="I1656" s="8" t="s">
        <v>2013</v>
      </c>
      <c r="J1656" s="37" t="str">
        <f>+Categorias[[#This Row],[Categoría]]&amp;"-"&amp;Categorias[[#This Row],[Id_categoría]]</f>
        <v>Semi Presidencialismo -220609008</v>
      </c>
      <c r="K1656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56" s="9" t="str">
        <f t="shared" si="213"/>
        <v>220609008semi_presidencialismo_</v>
      </c>
      <c r="M1656" s="39" t="str">
        <f t="shared" si="214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57" spans="1:13" ht="40.799999999999997" x14ac:dyDescent="0.3">
      <c r="A1657" s="12">
        <f t="shared" si="209"/>
        <v>22</v>
      </c>
      <c r="B1657" s="8" t="str">
        <f>+VLOOKUP(A1657,Industria[],2,0)</f>
        <v>Sociedad</v>
      </c>
      <c r="C1657" s="12">
        <f t="shared" si="210"/>
        <v>2206</v>
      </c>
      <c r="D1657" s="8" t="str">
        <f>+VLOOKUP(C1657,Sector[[Id_sector]:[Codigo]],3,0)</f>
        <v>Política y Gobierno</v>
      </c>
      <c r="E1657" s="12">
        <f t="shared" si="211"/>
        <v>220609</v>
      </c>
      <c r="F1657" s="8" t="str">
        <f>+VLOOKUP(E1657,Productos[[Id_producto]:[Codigo]],3,0)</f>
        <v>Formas de Gobierno</v>
      </c>
      <c r="G1657" s="13">
        <f t="shared" si="212"/>
        <v>220609009</v>
      </c>
      <c r="H1657" s="7">
        <v>9</v>
      </c>
      <c r="I1657" s="8" t="s">
        <v>2014</v>
      </c>
      <c r="J1657" s="37" t="str">
        <f>+Categorias[[#This Row],[Categoría]]&amp;"-"&amp;Categorias[[#This Row],[Id_categoría]]</f>
        <v>Parlamentarismo-220609009</v>
      </c>
      <c r="K1657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57" s="9" t="str">
        <f t="shared" si="213"/>
        <v>220609009parlamentarismo</v>
      </c>
      <c r="M1657" s="39" t="str">
        <f t="shared" si="214"/>
        <v>INSERT INTO categoria VALUES (220609009,'Parlamentarismo','Parlamentarismo-220609009','Parlamentarismo-220609009 | Prod: Gobernanza-220609 | Sector: Política&amp;Gob | Industria: SOCIEDAD - 22',220609);</v>
      </c>
    </row>
    <row r="1658" spans="1:13" ht="30.6" x14ac:dyDescent="0.3">
      <c r="A1658" s="12">
        <f t="shared" si="209"/>
        <v>22</v>
      </c>
      <c r="B1658" s="8" t="str">
        <f>+VLOOKUP(A1658,Industria[],2,0)</f>
        <v>Sociedad</v>
      </c>
      <c r="C1658" s="12">
        <f t="shared" si="210"/>
        <v>2206</v>
      </c>
      <c r="D1658" s="8" t="str">
        <f>+VLOOKUP(C1658,Sector[[Id_sector]:[Codigo]],3,0)</f>
        <v>Política y Gobierno</v>
      </c>
      <c r="E1658" s="12">
        <f t="shared" si="211"/>
        <v>220609</v>
      </c>
      <c r="F1658" s="8" t="str">
        <f>+VLOOKUP(E1658,Productos[[Id_producto]:[Codigo]],3,0)</f>
        <v>Formas de Gobierno</v>
      </c>
      <c r="G1658" s="13">
        <f t="shared" si="212"/>
        <v>220609010</v>
      </c>
      <c r="H1658" s="7">
        <v>10</v>
      </c>
      <c r="I1658" s="8" t="s">
        <v>2015</v>
      </c>
      <c r="J1658" s="37" t="str">
        <f>+Categorias[[#This Row],[Categoría]]&amp;"-"&amp;Categorias[[#This Row],[Id_categoría]]</f>
        <v>Unipartidismo-220609010</v>
      </c>
      <c r="K1658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58" s="9" t="str">
        <f t="shared" si="213"/>
        <v>220609010unipartidismo</v>
      </c>
      <c r="M1658" s="39" t="str">
        <f t="shared" si="214"/>
        <v>INSERT INTO categoria VALUES (220609010,'Unipartidismo','Unipartidismo-220609010','Unipartidismo-220609010 | Prod: Gobernanza-220609 | Sector: Política&amp;Gob | Industria: SOCIEDAD - 22',220609);</v>
      </c>
    </row>
    <row r="1659" spans="1:13" ht="40.799999999999997" x14ac:dyDescent="0.3">
      <c r="A1659" s="12">
        <f t="shared" si="209"/>
        <v>22</v>
      </c>
      <c r="B1659" s="8" t="str">
        <f>+VLOOKUP(A1659,Industria[],2,0)</f>
        <v>Sociedad</v>
      </c>
      <c r="C1659" s="12">
        <f t="shared" si="210"/>
        <v>2206</v>
      </c>
      <c r="D1659" s="8" t="str">
        <f>+VLOOKUP(C1659,Sector[[Id_sector]:[Codigo]],3,0)</f>
        <v>Política y Gobierno</v>
      </c>
      <c r="E1659" s="12">
        <f t="shared" si="211"/>
        <v>220609</v>
      </c>
      <c r="F1659" s="8" t="str">
        <f>+VLOOKUP(E1659,Productos[[Id_producto]:[Codigo]],3,0)</f>
        <v>Formas de Gobierno</v>
      </c>
      <c r="G1659" s="13">
        <f t="shared" si="212"/>
        <v>220609011</v>
      </c>
      <c r="H1659" s="7">
        <v>11</v>
      </c>
      <c r="I1659" s="8" t="s">
        <v>2016</v>
      </c>
      <c r="J1659" s="37" t="str">
        <f>+Categorias[[#This Row],[Categoría]]&amp;"-"&amp;Categorias[[#This Row],[Id_categoría]]</f>
        <v>Dictadura de Partido Único-220609011</v>
      </c>
      <c r="K1659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59" s="9" t="str">
        <f t="shared" si="213"/>
        <v>220609011dictadura_de_partido_unico</v>
      </c>
      <c r="M1659" s="39" t="str">
        <f t="shared" si="214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60" spans="1:13" ht="40.799999999999997" x14ac:dyDescent="0.3">
      <c r="A1660" s="12">
        <f t="shared" si="209"/>
        <v>22</v>
      </c>
      <c r="B1660" s="8" t="str">
        <f>+VLOOKUP(A1660,Industria[],2,0)</f>
        <v>Sociedad</v>
      </c>
      <c r="C1660" s="12">
        <f t="shared" si="210"/>
        <v>2206</v>
      </c>
      <c r="D1660" s="8" t="str">
        <f>+VLOOKUP(C1660,Sector[[Id_sector]:[Codigo]],3,0)</f>
        <v>Política y Gobierno</v>
      </c>
      <c r="E1660" s="12">
        <f t="shared" si="211"/>
        <v>220609</v>
      </c>
      <c r="F1660" s="8" t="str">
        <f>+VLOOKUP(E1660,Productos[[Id_producto]:[Codigo]],3,0)</f>
        <v>Formas de Gobierno</v>
      </c>
      <c r="G1660" s="13">
        <f t="shared" si="212"/>
        <v>220609012</v>
      </c>
      <c r="H1660" s="7">
        <v>12</v>
      </c>
      <c r="I1660" s="8" t="s">
        <v>2017</v>
      </c>
      <c r="J1660" s="37" t="str">
        <f>+Categorias[[#This Row],[Categoría]]&amp;"-"&amp;Categorias[[#This Row],[Id_categoría]]</f>
        <v>Dictadura Personalista-220609012</v>
      </c>
      <c r="K1660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60" s="9" t="str">
        <f t="shared" si="213"/>
        <v>220609012dictadura_personalista</v>
      </c>
      <c r="M1660" s="39" t="str">
        <f t="shared" si="214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61" spans="1:13" ht="40.799999999999997" x14ac:dyDescent="0.3">
      <c r="A1661" s="12">
        <f t="shared" si="209"/>
        <v>22</v>
      </c>
      <c r="B1661" s="8" t="str">
        <f>+VLOOKUP(A1661,Industria[],2,0)</f>
        <v>Sociedad</v>
      </c>
      <c r="C1661" s="12">
        <f t="shared" si="210"/>
        <v>2206</v>
      </c>
      <c r="D1661" s="8" t="str">
        <f>+VLOOKUP(C1661,Sector[[Id_sector]:[Codigo]],3,0)</f>
        <v>Política y Gobierno</v>
      </c>
      <c r="E1661" s="12">
        <f t="shared" si="211"/>
        <v>220609</v>
      </c>
      <c r="F1661" s="8" t="str">
        <f>+VLOOKUP(E1661,Productos[[Id_producto]:[Codigo]],3,0)</f>
        <v>Formas de Gobierno</v>
      </c>
      <c r="G1661" s="13">
        <f t="shared" si="212"/>
        <v>220609013</v>
      </c>
      <c r="H1661" s="7">
        <v>13</v>
      </c>
      <c r="I1661" s="8" t="s">
        <v>2018</v>
      </c>
      <c r="J1661" s="37" t="str">
        <f>+Categorias[[#This Row],[Categoría]]&amp;"-"&amp;Categorias[[#This Row],[Id_categoría]]</f>
        <v>Dictadura Monárquica-220609013</v>
      </c>
      <c r="K1661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61" s="9" t="str">
        <f t="shared" si="213"/>
        <v>220609013dictadura_monarquica</v>
      </c>
      <c r="M1661" s="39" t="str">
        <f t="shared" si="214"/>
        <v>INSERT INTO categoria VALUES (220609013,'Dictadura Monárquica','Dictadura Monárquica-220609013','Dictadura Monárquica-220609013 | Prod: Gobernanza-220609 | Sector: Política&amp;Gob | Industria: SOCIEDAD - 22',220609);</v>
      </c>
    </row>
    <row r="1662" spans="1:13" ht="30.6" x14ac:dyDescent="0.3">
      <c r="A1662" s="12">
        <f t="shared" si="209"/>
        <v>22</v>
      </c>
      <c r="B1662" s="8" t="str">
        <f>+VLOOKUP(A1662,Industria[],2,0)</f>
        <v>Sociedad</v>
      </c>
      <c r="C1662" s="12">
        <f t="shared" si="210"/>
        <v>2206</v>
      </c>
      <c r="D1662" s="8" t="str">
        <f>+VLOOKUP(C1662,Sector[[Id_sector]:[Codigo]],3,0)</f>
        <v>Política y Gobierno</v>
      </c>
      <c r="E1662" s="12">
        <f t="shared" si="211"/>
        <v>220609</v>
      </c>
      <c r="F1662" s="8" t="str">
        <f>+VLOOKUP(E1662,Productos[[Id_producto]:[Codigo]],3,0)</f>
        <v>Formas de Gobierno</v>
      </c>
      <c r="G1662" s="13">
        <f t="shared" si="212"/>
        <v>220609014</v>
      </c>
      <c r="H1662" s="7">
        <v>14</v>
      </c>
      <c r="I1662" s="8" t="s">
        <v>2019</v>
      </c>
      <c r="J1662" s="37" t="str">
        <f>+Categorias[[#This Row],[Categoría]]&amp;"-"&amp;Categorias[[#This Row],[Id_categoría]]</f>
        <v>Dictadura Híbrida-220609014</v>
      </c>
      <c r="K1662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62" s="9" t="str">
        <f t="shared" si="213"/>
        <v>220609014dictadura_hibrida</v>
      </c>
      <c r="M1662" s="39" t="str">
        <f t="shared" si="214"/>
        <v>INSERT INTO categoria VALUES (220609014,'Dictadura Híbrida','Dictadura Híbrida-220609014','Dictadura Híbrida-220609014 | Prod: Gobernanza-220609 | Sector: Política&amp;Gob | Industria: SOCIEDAD - 22',220609);</v>
      </c>
    </row>
    <row r="1663" spans="1:13" ht="30.6" x14ac:dyDescent="0.3">
      <c r="A1663" s="12">
        <f t="shared" si="209"/>
        <v>22</v>
      </c>
      <c r="B1663" s="8" t="str">
        <f>+VLOOKUP(A1663,Industria[],2,0)</f>
        <v>Sociedad</v>
      </c>
      <c r="C1663" s="12">
        <f t="shared" si="210"/>
        <v>2206</v>
      </c>
      <c r="D1663" s="8" t="str">
        <f>+VLOOKUP(C1663,Sector[[Id_sector]:[Codigo]],3,0)</f>
        <v>Política y Gobierno</v>
      </c>
      <c r="E1663" s="12">
        <f t="shared" si="211"/>
        <v>220609</v>
      </c>
      <c r="F1663" s="8" t="str">
        <f>+VLOOKUP(E1663,Productos[[Id_producto]:[Codigo]],3,0)</f>
        <v>Formas de Gobierno</v>
      </c>
      <c r="G1663" s="13">
        <f t="shared" si="212"/>
        <v>220609015</v>
      </c>
      <c r="H1663" s="7">
        <v>15</v>
      </c>
      <c r="I1663" s="8" t="s">
        <v>2020</v>
      </c>
      <c r="J1663" s="37" t="str">
        <f>+Categorias[[#This Row],[Categoría]]&amp;"-"&amp;Categorias[[#This Row],[Id_categoría]]</f>
        <v>Teocracia-220609015</v>
      </c>
      <c r="K1663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63" s="9" t="str">
        <f t="shared" si="213"/>
        <v>220609015teocracia</v>
      </c>
      <c r="M1663" s="39" t="str">
        <f t="shared" si="214"/>
        <v>INSERT INTO categoria VALUES (220609015,'Teocracia','Teocracia-220609015','Teocracia-220609015 | Prod: Gobernanza-220609 | Sector: Política&amp;Gob | Industria: SOCIEDAD - 22',220609);</v>
      </c>
    </row>
    <row r="1664" spans="1:13" ht="30.6" x14ac:dyDescent="0.3">
      <c r="A1664" s="12">
        <f t="shared" si="209"/>
        <v>22</v>
      </c>
      <c r="B1664" s="8" t="str">
        <f>+VLOOKUP(A1664,Industria[],2,0)</f>
        <v>Sociedad</v>
      </c>
      <c r="C1664" s="12">
        <v>2207</v>
      </c>
      <c r="D1664" s="8" t="str">
        <f>+VLOOKUP(C1664,Sector[[Id_sector]:[Codigo]],3,0)</f>
        <v>Religión</v>
      </c>
      <c r="E1664" s="12">
        <v>220701</v>
      </c>
      <c r="F1664" s="8" t="str">
        <f>+VLOOKUP(E1664,Productos[[Id_producto]:[Codigo]],3,0)</f>
        <v>Lugares Religiosos</v>
      </c>
      <c r="G1664" s="13">
        <f t="shared" si="212"/>
        <v>220701001</v>
      </c>
      <c r="H1664" s="7">
        <v>1</v>
      </c>
      <c r="I1664" s="8" t="s">
        <v>2021</v>
      </c>
      <c r="J1664" s="37" t="str">
        <f>+Categorias[[#This Row],[Categoría]]&amp;"-"&amp;Categorias[[#This Row],[Id_categoría]]</f>
        <v>Iglesia-220701001</v>
      </c>
      <c r="K1664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64" s="9" t="str">
        <f t="shared" si="213"/>
        <v>220701001iglesia</v>
      </c>
      <c r="M1664" s="39" t="str">
        <f t="shared" si="214"/>
        <v>INSERT INTO categoria VALUES (220701001,'Iglesia','Iglesia-220701001','Iglesia-220701001 | Prod: Religión-220701 | Sector: Religión | Industria: SOCIEDAD - 22',220701);</v>
      </c>
    </row>
    <row r="1665" spans="1:13" ht="30.6" x14ac:dyDescent="0.3">
      <c r="A1665" s="12">
        <f t="shared" si="209"/>
        <v>22</v>
      </c>
      <c r="B1665" s="8" t="str">
        <f>+VLOOKUP(A1665,Industria[],2,0)</f>
        <v>Sociedad</v>
      </c>
      <c r="C1665" s="12">
        <f t="shared" si="210"/>
        <v>2207</v>
      </c>
      <c r="D1665" s="8" t="str">
        <f>+VLOOKUP(C1665,Sector[[Id_sector]:[Codigo]],3,0)</f>
        <v>Religión</v>
      </c>
      <c r="E1665" s="12">
        <f t="shared" si="211"/>
        <v>220701</v>
      </c>
      <c r="F1665" s="8" t="str">
        <f>+VLOOKUP(E1665,Productos[[Id_producto]:[Codigo]],3,0)</f>
        <v>Lugares Religiosos</v>
      </c>
      <c r="G1665" s="13">
        <f t="shared" si="212"/>
        <v>220701002</v>
      </c>
      <c r="H1665" s="7">
        <v>2</v>
      </c>
      <c r="I1665" s="8" t="s">
        <v>2022</v>
      </c>
      <c r="J1665" s="37" t="str">
        <f>+Categorias[[#This Row],[Categoría]]&amp;"-"&amp;Categorias[[#This Row],[Id_categoría]]</f>
        <v>Mesquita-220701002</v>
      </c>
      <c r="K1665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65" s="9" t="str">
        <f t="shared" si="213"/>
        <v>220701002mesquita</v>
      </c>
      <c r="M1665" s="39" t="str">
        <f t="shared" si="214"/>
        <v>INSERT INTO categoria VALUES (220701002,'Mesquita','Mesquita-220701002','Mesquita-220701002 | Prod: Religión-220701 | Sector: Religión | Industria: SOCIEDAD - 22',220701);</v>
      </c>
    </row>
    <row r="1666" spans="1:13" ht="30.6" x14ac:dyDescent="0.3">
      <c r="A1666" s="12">
        <f t="shared" si="209"/>
        <v>22</v>
      </c>
      <c r="B1666" s="8" t="str">
        <f>+VLOOKUP(A1666,Industria[],2,0)</f>
        <v>Sociedad</v>
      </c>
      <c r="C1666" s="12">
        <f t="shared" si="210"/>
        <v>2207</v>
      </c>
      <c r="D1666" s="8" t="str">
        <f>+VLOOKUP(C1666,Sector[[Id_sector]:[Codigo]],3,0)</f>
        <v>Religión</v>
      </c>
      <c r="E1666" s="12">
        <f t="shared" si="211"/>
        <v>220701</v>
      </c>
      <c r="F1666" s="8" t="str">
        <f>+VLOOKUP(E1666,Productos[[Id_producto]:[Codigo]],3,0)</f>
        <v>Lugares Religiosos</v>
      </c>
      <c r="G1666" s="13">
        <f t="shared" si="212"/>
        <v>220701003</v>
      </c>
      <c r="H1666" s="7">
        <v>3</v>
      </c>
      <c r="I1666" s="8" t="s">
        <v>2023</v>
      </c>
      <c r="J1666" s="37" t="str">
        <f>+Categorias[[#This Row],[Categoría]]&amp;"-"&amp;Categorias[[#This Row],[Id_categoría]]</f>
        <v>Altar-220701003</v>
      </c>
      <c r="K1666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66" s="9" t="str">
        <f t="shared" si="213"/>
        <v>220701003altar</v>
      </c>
      <c r="M1666" s="39" t="str">
        <f t="shared" si="214"/>
        <v>INSERT INTO categoria VALUES (220701003,'Altar','Altar-220701003','Altar-220701003 | Prod: Religión-220701 | Sector: Religión | Industria: SOCIEDAD - 22',220701);</v>
      </c>
    </row>
    <row r="1667" spans="1:13" ht="30.6" x14ac:dyDescent="0.3">
      <c r="A1667" s="12">
        <f t="shared" si="209"/>
        <v>22</v>
      </c>
      <c r="B1667" s="8" t="str">
        <f>+VLOOKUP(A1667,Industria[],2,0)</f>
        <v>Sociedad</v>
      </c>
      <c r="C1667" s="12">
        <f t="shared" si="210"/>
        <v>2207</v>
      </c>
      <c r="D1667" s="8" t="str">
        <f>+VLOOKUP(C1667,Sector[[Id_sector]:[Codigo]],3,0)</f>
        <v>Religión</v>
      </c>
      <c r="E1667" s="12">
        <f t="shared" si="211"/>
        <v>220701</v>
      </c>
      <c r="F1667" s="8" t="str">
        <f>+VLOOKUP(E1667,Productos[[Id_producto]:[Codigo]],3,0)</f>
        <v>Lugares Religiosos</v>
      </c>
      <c r="G1667" s="13">
        <f t="shared" si="212"/>
        <v>220701004</v>
      </c>
      <c r="H1667" s="7">
        <v>4</v>
      </c>
      <c r="I1667" s="8" t="s">
        <v>2024</v>
      </c>
      <c r="J1667" s="37" t="str">
        <f>+Categorias[[#This Row],[Categoría]]&amp;"-"&amp;Categorias[[#This Row],[Id_categoría]]</f>
        <v>Templo-220701004</v>
      </c>
      <c r="K1667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67" s="9" t="str">
        <f t="shared" si="213"/>
        <v>220701004templo</v>
      </c>
      <c r="M1667" s="39" t="str">
        <f t="shared" si="214"/>
        <v>INSERT INTO categoria VALUES (220701004,'Templo','Templo-220701004','Templo-220701004 | Prod: Religión-220701 | Sector: Religión | Industria: SOCIEDAD - 22',220701);</v>
      </c>
    </row>
    <row r="1668" spans="1:13" ht="30.6" x14ac:dyDescent="0.3">
      <c r="A1668" s="12">
        <f t="shared" si="209"/>
        <v>22</v>
      </c>
      <c r="B1668" s="8" t="str">
        <f>+VLOOKUP(A1668,Industria[],2,0)</f>
        <v>Sociedad</v>
      </c>
      <c r="C1668" s="12">
        <f t="shared" si="210"/>
        <v>2207</v>
      </c>
      <c r="D1668" s="8" t="str">
        <f>+VLOOKUP(C1668,Sector[[Id_sector]:[Codigo]],3,0)</f>
        <v>Religión</v>
      </c>
      <c r="E1668" s="12">
        <f t="shared" si="211"/>
        <v>220701</v>
      </c>
      <c r="F1668" s="8" t="str">
        <f>+VLOOKUP(E1668,Productos[[Id_producto]:[Codigo]],3,0)</f>
        <v>Lugares Religiosos</v>
      </c>
      <c r="G1668" s="13">
        <f t="shared" si="212"/>
        <v>220701005</v>
      </c>
      <c r="H1668" s="7">
        <v>5</v>
      </c>
      <c r="I1668" s="8" t="s">
        <v>2025</v>
      </c>
      <c r="J1668" s="37" t="str">
        <f>+Categorias[[#This Row],[Categoría]]&amp;"-"&amp;Categorias[[#This Row],[Id_categoría]]</f>
        <v>Animita-220701005</v>
      </c>
      <c r="K1668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68" s="9" t="str">
        <f t="shared" si="213"/>
        <v>220701005animita</v>
      </c>
      <c r="M1668" s="39" t="str">
        <f t="shared" si="214"/>
        <v>INSERT INTO categoria VALUES (220701005,'Animita','Animita-220701005','Animita-220701005 | Prod: Religión-220701 | Sector: Religión | Industria: SOCIEDAD - 22',220701);</v>
      </c>
    </row>
    <row r="1669" spans="1:13" ht="30.6" x14ac:dyDescent="0.3">
      <c r="A1669" s="12">
        <f t="shared" si="209"/>
        <v>22</v>
      </c>
      <c r="B1669" s="8" t="str">
        <f>+VLOOKUP(A1669,Industria[],2,0)</f>
        <v>Sociedad</v>
      </c>
      <c r="C1669" s="12">
        <f t="shared" si="210"/>
        <v>2207</v>
      </c>
      <c r="D1669" s="8" t="str">
        <f>+VLOOKUP(C1669,Sector[[Id_sector]:[Codigo]],3,0)</f>
        <v>Religión</v>
      </c>
      <c r="E1669" s="12">
        <f t="shared" si="211"/>
        <v>220701</v>
      </c>
      <c r="F1669" s="8" t="str">
        <f>+VLOOKUP(E1669,Productos[[Id_producto]:[Codigo]],3,0)</f>
        <v>Lugares Religiosos</v>
      </c>
      <c r="G1669" s="13">
        <f t="shared" si="212"/>
        <v>220701006</v>
      </c>
      <c r="H1669" s="7">
        <v>6</v>
      </c>
      <c r="I1669" s="8" t="s">
        <v>2026</v>
      </c>
      <c r="J1669" s="37" t="str">
        <f>+Categorias[[#This Row],[Categoría]]&amp;"-"&amp;Categorias[[#This Row],[Id_categoría]]</f>
        <v>Monasterio-220701006</v>
      </c>
      <c r="K1669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69" s="9" t="str">
        <f t="shared" si="213"/>
        <v>220701006monasterio</v>
      </c>
      <c r="M1669" s="39" t="str">
        <f t="shared" si="214"/>
        <v>INSERT INTO categoria VALUES (220701006,'Monasterio','Monasterio-220701006','Monasterio-220701006 | Prod: Religión-220701 | Sector: Religión | Industria: SOCIEDAD - 22',220701);</v>
      </c>
    </row>
    <row r="1670" spans="1:13" ht="40.799999999999997" x14ac:dyDescent="0.3">
      <c r="A1670" s="12">
        <f t="shared" si="209"/>
        <v>22</v>
      </c>
      <c r="B1670" s="8" t="str">
        <f>+VLOOKUP(A1670,Industria[],2,0)</f>
        <v>Sociedad</v>
      </c>
      <c r="C1670" s="12">
        <f t="shared" si="210"/>
        <v>2207</v>
      </c>
      <c r="D1670" s="8" t="str">
        <f>+VLOOKUP(C1670,Sector[[Id_sector]:[Codigo]],3,0)</f>
        <v>Religión</v>
      </c>
      <c r="E1670" s="12">
        <f t="shared" si="211"/>
        <v>220701</v>
      </c>
      <c r="F1670" s="8" t="str">
        <f>+VLOOKUP(E1670,Productos[[Id_producto]:[Codigo]],3,0)</f>
        <v>Lugares Religiosos</v>
      </c>
      <c r="G1670" s="13">
        <f t="shared" si="212"/>
        <v>220701007</v>
      </c>
      <c r="H1670" s="7">
        <v>7</v>
      </c>
      <c r="I1670" s="8" t="s">
        <v>2027</v>
      </c>
      <c r="J1670" s="37" t="str">
        <f>+Categorias[[#This Row],[Categoría]]&amp;"-"&amp;Categorias[[#This Row],[Id_categoría]]</f>
        <v>MonumentosMegalítico-220701007</v>
      </c>
      <c r="K1670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70" s="9" t="str">
        <f t="shared" si="213"/>
        <v>220701007monumentosmegalitico</v>
      </c>
      <c r="M1670" s="39" t="str">
        <f t="shared" si="214"/>
        <v>INSERT INTO categoria VALUES (220701007,'MonumentosMegalítico','MonumentosMegalítico-220701007','MonumentosMegalítico-220701007 | Prod: Religión-220701 | Sector: Religión | Industria: SOCIEDAD - 22',220701);</v>
      </c>
    </row>
    <row r="1671" spans="1:13" ht="30.6" x14ac:dyDescent="0.3">
      <c r="A1671" s="12">
        <f t="shared" si="209"/>
        <v>22</v>
      </c>
      <c r="B1671" s="8" t="str">
        <f>+VLOOKUP(A1671,Industria[],2,0)</f>
        <v>Sociedad</v>
      </c>
      <c r="C1671" s="12">
        <f t="shared" si="210"/>
        <v>2207</v>
      </c>
      <c r="D1671" s="8" t="str">
        <f>+VLOOKUP(C1671,Sector[[Id_sector]:[Codigo]],3,0)</f>
        <v>Religión</v>
      </c>
      <c r="E1671" s="12">
        <f t="shared" si="211"/>
        <v>220701</v>
      </c>
      <c r="F1671" s="8" t="str">
        <f>+VLOOKUP(E1671,Productos[[Id_producto]:[Codigo]],3,0)</f>
        <v>Lugares Religiosos</v>
      </c>
      <c r="G1671" s="13">
        <f t="shared" si="212"/>
        <v>220701008</v>
      </c>
      <c r="H1671" s="7">
        <v>8</v>
      </c>
      <c r="I1671" s="8" t="s">
        <v>2028</v>
      </c>
      <c r="J1671" s="37" t="str">
        <f>+Categorias[[#This Row],[Categoría]]&amp;"-"&amp;Categorias[[#This Row],[Id_categoría]]</f>
        <v>Bosque Sagrado-220701008</v>
      </c>
      <c r="K1671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71" s="9" t="str">
        <f t="shared" si="213"/>
        <v>220701008bosque_sagrado</v>
      </c>
      <c r="M1671" s="39" t="str">
        <f t="shared" si="214"/>
        <v>INSERT INTO categoria VALUES (220701008,'Bosque Sagrado','Bosque Sagrado-220701008','Bosque Sagrado-220701008 | Prod: Religión-220701 | Sector: Religión | Industria: SOCIEDAD - 22',220701);</v>
      </c>
    </row>
    <row r="1672" spans="1:13" ht="30.6" x14ac:dyDescent="0.3">
      <c r="A1672" s="12">
        <f t="shared" si="209"/>
        <v>22</v>
      </c>
      <c r="B1672" s="8" t="str">
        <f>+VLOOKUP(A1672,Industria[],2,0)</f>
        <v>Sociedad</v>
      </c>
      <c r="C1672" s="12">
        <f t="shared" si="210"/>
        <v>2207</v>
      </c>
      <c r="D1672" s="8" t="str">
        <f>+VLOOKUP(C1672,Sector[[Id_sector]:[Codigo]],3,0)</f>
        <v>Religión</v>
      </c>
      <c r="E1672" s="12">
        <f t="shared" si="211"/>
        <v>220701</v>
      </c>
      <c r="F1672" s="8" t="str">
        <f>+VLOOKUP(E1672,Productos[[Id_producto]:[Codigo]],3,0)</f>
        <v>Lugares Religiosos</v>
      </c>
      <c r="G1672" s="13">
        <f t="shared" si="212"/>
        <v>220701009</v>
      </c>
      <c r="H1672" s="7">
        <v>9</v>
      </c>
      <c r="I1672" s="8" t="s">
        <v>2029</v>
      </c>
      <c r="J1672" s="37" t="str">
        <f>+Categorias[[#This Row],[Categoría]]&amp;"-"&amp;Categorias[[#This Row],[Id_categoría]]</f>
        <v>Sinagoga-220701009</v>
      </c>
      <c r="K1672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72" s="9" t="str">
        <f t="shared" si="213"/>
        <v>220701009sinagoga</v>
      </c>
      <c r="M1672" s="39" t="str">
        <f t="shared" si="214"/>
        <v>INSERT INTO categoria VALUES (220701009,'Sinagoga','Sinagoga-220701009','Sinagoga-220701009 | Prod: Religión-220701 | Sector: Religión | Industria: SOCIEDAD - 22',220701);</v>
      </c>
    </row>
    <row r="1673" spans="1:13" ht="30.6" x14ac:dyDescent="0.3">
      <c r="A1673" s="12">
        <f t="shared" si="209"/>
        <v>22</v>
      </c>
      <c r="B1673" s="8" t="str">
        <f>+VLOOKUP(A1673,Industria[],2,0)</f>
        <v>Sociedad</v>
      </c>
      <c r="C1673" s="12">
        <f t="shared" si="210"/>
        <v>2207</v>
      </c>
      <c r="D1673" s="8" t="str">
        <f>+VLOOKUP(C1673,Sector[[Id_sector]:[Codigo]],3,0)</f>
        <v>Religión</v>
      </c>
      <c r="E1673" s="12">
        <f t="shared" si="211"/>
        <v>220701</v>
      </c>
      <c r="F1673" s="8" t="str">
        <f>+VLOOKUP(E1673,Productos[[Id_producto]:[Codigo]],3,0)</f>
        <v>Lugares Religiosos</v>
      </c>
      <c r="G1673" s="13">
        <f t="shared" si="212"/>
        <v>220701010</v>
      </c>
      <c r="H1673" s="7">
        <v>10</v>
      </c>
      <c r="I1673" s="8" t="s">
        <v>2030</v>
      </c>
      <c r="J1673" s="37" t="str">
        <f>+Categorias[[#This Row],[Categoría]]&amp;"-"&amp;Categorias[[#This Row],[Id_categoría]]</f>
        <v>Santuario-220701010</v>
      </c>
      <c r="K1673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73" s="9" t="str">
        <f t="shared" si="213"/>
        <v>220701010santuario</v>
      </c>
      <c r="M1673" s="39" t="str">
        <f t="shared" si="214"/>
        <v>INSERT INTO categoria VALUES (220701010,'Santuario','Santuario-220701010','Santuario-220701010 | Prod: Religión-220701 | Sector: Religión | Industria: SOCIEDAD - 22',220701);</v>
      </c>
    </row>
    <row r="1674" spans="1:13" ht="30.6" x14ac:dyDescent="0.3">
      <c r="A1674" s="12">
        <f t="shared" si="209"/>
        <v>22</v>
      </c>
      <c r="B1674" s="8" t="str">
        <f>+VLOOKUP(A1674,Industria[],2,0)</f>
        <v>Sociedad</v>
      </c>
      <c r="C1674" s="12">
        <f t="shared" si="210"/>
        <v>2207</v>
      </c>
      <c r="D1674" s="8" t="str">
        <f>+VLOOKUP(C1674,Sector[[Id_sector]:[Codigo]],3,0)</f>
        <v>Religión</v>
      </c>
      <c r="E1674" s="12">
        <f t="shared" si="211"/>
        <v>220701</v>
      </c>
      <c r="F1674" s="8" t="str">
        <f>+VLOOKUP(E1674,Productos[[Id_producto]:[Codigo]],3,0)</f>
        <v>Lugares Religiosos</v>
      </c>
      <c r="G1674" s="13">
        <f t="shared" si="212"/>
        <v>220701011</v>
      </c>
      <c r="H1674" s="7">
        <v>11</v>
      </c>
      <c r="I1674" s="8" t="s">
        <v>2031</v>
      </c>
      <c r="J1674" s="37" t="str">
        <f>+Categorias[[#This Row],[Categoría]]&amp;"-"&amp;Categorias[[#This Row],[Id_categoría]]</f>
        <v>Convento-220701011</v>
      </c>
      <c r="K1674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74" s="9" t="str">
        <f t="shared" si="213"/>
        <v>220701011convento</v>
      </c>
      <c r="M1674" s="39" t="str">
        <f t="shared" si="214"/>
        <v>INSERT INTO categoria VALUES (220701011,'Convento','Convento-220701011','Convento-220701011 | Prod: Religión-220701 | Sector: Religión | Industria: SOCIEDAD - 22',220701);</v>
      </c>
    </row>
    <row r="1675" spans="1:13" ht="30.6" x14ac:dyDescent="0.3">
      <c r="A1675" s="12">
        <f t="shared" si="209"/>
        <v>22</v>
      </c>
      <c r="B1675" s="8" t="str">
        <f>+VLOOKUP(A1675,Industria[],2,0)</f>
        <v>Sociedad</v>
      </c>
      <c r="C1675" s="12">
        <f t="shared" si="210"/>
        <v>2207</v>
      </c>
      <c r="D1675" s="8" t="str">
        <f>+VLOOKUP(C1675,Sector[[Id_sector]:[Codigo]],3,0)</f>
        <v>Religión</v>
      </c>
      <c r="E1675" s="12">
        <f t="shared" si="211"/>
        <v>220701</v>
      </c>
      <c r="F1675" s="8" t="str">
        <f>+VLOOKUP(E1675,Productos[[Id_producto]:[Codigo]],3,0)</f>
        <v>Lugares Religiosos</v>
      </c>
      <c r="G1675" s="13">
        <f t="shared" si="212"/>
        <v>220701012</v>
      </c>
      <c r="H1675" s="7">
        <v>12</v>
      </c>
      <c r="I1675" s="8" t="s">
        <v>2032</v>
      </c>
      <c r="J1675" s="37" t="str">
        <f>+Categorias[[#This Row],[Categoría]]&amp;"-"&amp;Categorias[[#This Row],[Id_categoría]]</f>
        <v>Abadía-220701012</v>
      </c>
      <c r="K1675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75" s="9" t="str">
        <f t="shared" si="213"/>
        <v>220701012abadia</v>
      </c>
      <c r="M1675" s="39" t="str">
        <f t="shared" si="214"/>
        <v>INSERT INTO categoria VALUES (220701012,'Abadía','Abadía-220701012','Abadía-220701012 | Prod: Religión-220701 | Sector: Religión | Industria: SOCIEDAD - 22',220701);</v>
      </c>
    </row>
    <row r="1676" spans="1:13" ht="30.6" x14ac:dyDescent="0.3">
      <c r="A1676" s="12">
        <f t="shared" si="209"/>
        <v>22</v>
      </c>
      <c r="B1676" s="8" t="str">
        <f>+VLOOKUP(A1676,Industria[],2,0)</f>
        <v>Sociedad</v>
      </c>
      <c r="C1676" s="12">
        <f t="shared" si="210"/>
        <v>2207</v>
      </c>
      <c r="D1676" s="8" t="str">
        <f>+VLOOKUP(C1676,Sector[[Id_sector]:[Codigo]],3,0)</f>
        <v>Religión</v>
      </c>
      <c r="E1676" s="12">
        <f t="shared" si="211"/>
        <v>220701</v>
      </c>
      <c r="F1676" s="8" t="str">
        <f>+VLOOKUP(E1676,Productos[[Id_producto]:[Codigo]],3,0)</f>
        <v>Lugares Religiosos</v>
      </c>
      <c r="G1676" s="13">
        <f t="shared" si="212"/>
        <v>220701013</v>
      </c>
      <c r="H1676" s="7">
        <v>13</v>
      </c>
      <c r="I1676" s="8" t="s">
        <v>2033</v>
      </c>
      <c r="J1676" s="37" t="str">
        <f>+Categorias[[#This Row],[Categoría]]&amp;"-"&amp;Categorias[[#This Row],[Id_categoría]]</f>
        <v>Pintura Rupestre-220701013</v>
      </c>
      <c r="K1676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76" s="9" t="str">
        <f t="shared" si="213"/>
        <v>220701013pintura_rupestre</v>
      </c>
      <c r="M1676" s="39" t="str">
        <f t="shared" si="214"/>
        <v>INSERT INTO categoria VALUES (220701013,'Pintura Rupestre','Pintura Rupestre-220701013','Pintura Rupestre-220701013 | Prod: Religión-220701 | Sector: Religión | Industria: SOCIEDAD - 22',220701);</v>
      </c>
    </row>
    <row r="1677" spans="1:13" ht="30.6" x14ac:dyDescent="0.3">
      <c r="A1677" s="12">
        <f t="shared" ref="A1677:A1744" si="215">+A1676</f>
        <v>22</v>
      </c>
      <c r="B1677" s="8" t="str">
        <f>+VLOOKUP(A1677,Industria[],2,0)</f>
        <v>Sociedad</v>
      </c>
      <c r="C1677" s="12">
        <f t="shared" ref="C1677:C1744" si="216">+C1676</f>
        <v>2207</v>
      </c>
      <c r="D1677" s="8" t="str">
        <f>+VLOOKUP(C1677,Sector[[Id_sector]:[Codigo]],3,0)</f>
        <v>Religión</v>
      </c>
      <c r="E1677" s="12">
        <f t="shared" ref="E1677:E1744" si="217">+IF(H1677=1,E1676+1,E1676)</f>
        <v>220701</v>
      </c>
      <c r="F1677" s="8" t="str">
        <f>+VLOOKUP(E1677,Productos[[Id_producto]:[Codigo]],3,0)</f>
        <v>Lugares Religiosos</v>
      </c>
      <c r="G1677" s="13">
        <f t="shared" ref="G1677:G1744" si="218">+E1677*1000+H1677</f>
        <v>220701014</v>
      </c>
      <c r="H1677" s="7">
        <v>14</v>
      </c>
      <c r="I1677" s="8" t="s">
        <v>2034</v>
      </c>
      <c r="J1677" s="37" t="str">
        <f>+Categorias[[#This Row],[Categoría]]&amp;"-"&amp;Categorias[[#This Row],[Id_categoría]]</f>
        <v>Árbol Sagrado-220701014</v>
      </c>
      <c r="K1677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77" s="9" t="str">
        <f t="shared" ref="L1677:L1744" si="219">+SUBSTITUTE(G1677&amp;LOWER(SUBSTITUTE( SUBSTITUTE( SUBSTITUTE( SUBSTITUTE( SUBSTITUTE( SUBSTITUTE( SUBSTITUTE( SUBSTITUTE( SUBSTITUTE( SUBSTITUTE(I1677, "á", "a"), "é", "e"), "í", "i"), "ó", "o"), "ú", "u"), "Á", "A"), "É", "E"), "Í", "I"), "Ó", "O"), "Ú", "U"))," ","_")</f>
        <v>220701014arbol_sagrado</v>
      </c>
      <c r="M1677" s="39" t="str">
        <f t="shared" ref="M1677:M1744" si="220">+"INSERT INTO categoria VALUES ("&amp;G1677&amp;",'"&amp;I1677&amp;"','"&amp;J1677&amp;"','"&amp;K1677&amp;"',"&amp;E1677&amp;");"</f>
        <v>INSERT INTO categoria VALUES (220701014,'Árbol Sagrado','Árbol Sagrado-220701014','Árbol Sagrado-220701014 | Prod: Religión-220701 | Sector: Religión | Industria: SOCIEDAD - 22',220701);</v>
      </c>
    </row>
    <row r="1678" spans="1:13" ht="30.6" x14ac:dyDescent="0.3">
      <c r="A1678" s="12">
        <f t="shared" si="215"/>
        <v>22</v>
      </c>
      <c r="B1678" s="8" t="str">
        <f>+VLOOKUP(A1678,Industria[],2,0)</f>
        <v>Sociedad</v>
      </c>
      <c r="C1678" s="12">
        <f t="shared" si="216"/>
        <v>2207</v>
      </c>
      <c r="D1678" s="8" t="str">
        <f>+VLOOKUP(C1678,Sector[[Id_sector]:[Codigo]],3,0)</f>
        <v>Religión</v>
      </c>
      <c r="E1678" s="12">
        <f t="shared" si="217"/>
        <v>220701</v>
      </c>
      <c r="F1678" s="8" t="str">
        <f>+VLOOKUP(E1678,Productos[[Id_producto]:[Codigo]],3,0)</f>
        <v>Lugares Religiosos</v>
      </c>
      <c r="G1678" s="13">
        <f t="shared" si="218"/>
        <v>220701015</v>
      </c>
      <c r="H1678" s="7">
        <v>15</v>
      </c>
      <c r="I1678" s="8" t="s">
        <v>2035</v>
      </c>
      <c r="J1678" s="37" t="str">
        <f>+Categorias[[#This Row],[Categoría]]&amp;"-"&amp;Categorias[[#This Row],[Id_categoría]]</f>
        <v>Montaña Sagrada-220701015</v>
      </c>
      <c r="K1678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78" s="9" t="str">
        <f t="shared" si="219"/>
        <v>220701015montaña_sagrada</v>
      </c>
      <c r="M1678" s="39" t="str">
        <f t="shared" si="220"/>
        <v>INSERT INTO categoria VALUES (220701015,'Montaña Sagrada','Montaña Sagrada-220701015','Montaña Sagrada-220701015 | Prod: Religión-220701 | Sector: Religión | Industria: SOCIEDAD - 22',220701);</v>
      </c>
    </row>
    <row r="1679" spans="1:13" ht="30.6" x14ac:dyDescent="0.3">
      <c r="A1679" s="12">
        <f t="shared" si="215"/>
        <v>22</v>
      </c>
      <c r="B1679" s="8" t="str">
        <f>+VLOOKUP(A1679,Industria[],2,0)</f>
        <v>Sociedad</v>
      </c>
      <c r="C1679" s="12">
        <f t="shared" si="216"/>
        <v>2207</v>
      </c>
      <c r="D1679" s="8" t="str">
        <f>+VLOOKUP(C1679,Sector[[Id_sector]:[Codigo]],3,0)</f>
        <v>Religión</v>
      </c>
      <c r="E1679" s="12">
        <f t="shared" si="217"/>
        <v>220701</v>
      </c>
      <c r="F1679" s="8" t="str">
        <f>+VLOOKUP(E1679,Productos[[Id_producto]:[Codigo]],3,0)</f>
        <v>Lugares Religiosos</v>
      </c>
      <c r="G1679" s="13">
        <f t="shared" si="218"/>
        <v>220701016</v>
      </c>
      <c r="H1679" s="7">
        <v>16</v>
      </c>
      <c r="I1679" s="8" t="s">
        <v>2036</v>
      </c>
      <c r="J1679" s="37" t="str">
        <f>+Categorias[[#This Row],[Categoría]]&amp;"-"&amp;Categorias[[#This Row],[Id_categoría]]</f>
        <v>Eremitorio-220701016</v>
      </c>
      <c r="K1679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79" s="9" t="str">
        <f t="shared" si="219"/>
        <v>220701016eremitorio</v>
      </c>
      <c r="M1679" s="39" t="str">
        <f t="shared" si="220"/>
        <v>INSERT INTO categoria VALUES (220701016,'Eremitorio','Eremitorio-220701016','Eremitorio-220701016 | Prod: Religión-220701 | Sector: Religión | Industria: SOCIEDAD - 22',220701);</v>
      </c>
    </row>
    <row r="1680" spans="1:13" ht="30.6" x14ac:dyDescent="0.3">
      <c r="A1680" s="12">
        <f t="shared" si="215"/>
        <v>22</v>
      </c>
      <c r="B1680" s="8" t="str">
        <f>+VLOOKUP(A1680,Industria[],2,0)</f>
        <v>Sociedad</v>
      </c>
      <c r="C1680" s="12">
        <f t="shared" si="216"/>
        <v>2207</v>
      </c>
      <c r="D1680" s="8" t="str">
        <f>+VLOOKUP(C1680,Sector[[Id_sector]:[Codigo]],3,0)</f>
        <v>Religión</v>
      </c>
      <c r="E1680" s="12">
        <f t="shared" si="217"/>
        <v>220701</v>
      </c>
      <c r="F1680" s="8" t="str">
        <f>+VLOOKUP(E1680,Productos[[Id_producto]:[Codigo]],3,0)</f>
        <v>Lugares Religiosos</v>
      </c>
      <c r="G1680" s="13">
        <f t="shared" si="218"/>
        <v>220701017</v>
      </c>
      <c r="H1680" s="7">
        <v>17</v>
      </c>
      <c r="I1680" s="8" t="s">
        <v>2037</v>
      </c>
      <c r="J1680" s="37" t="str">
        <f>+Categorias[[#This Row],[Categoría]]&amp;"-"&amp;Categorias[[#This Row],[Id_categoría]]</f>
        <v>Cueva Sagrada-220701017</v>
      </c>
      <c r="K1680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80" s="9" t="str">
        <f t="shared" si="219"/>
        <v>220701017cueva_sagrada</v>
      </c>
      <c r="M1680" s="39" t="str">
        <f t="shared" si="220"/>
        <v>INSERT INTO categoria VALUES (220701017,'Cueva Sagrada','Cueva Sagrada-220701017','Cueva Sagrada-220701017 | Prod: Religión-220701 | Sector: Religión | Industria: SOCIEDAD - 22',220701);</v>
      </c>
    </row>
    <row r="1681" spans="1:13" ht="30.6" x14ac:dyDescent="0.3">
      <c r="A1681" s="12">
        <f t="shared" si="215"/>
        <v>22</v>
      </c>
      <c r="B1681" s="8" t="str">
        <f>+VLOOKUP(A1681,Industria[],2,0)</f>
        <v>Sociedad</v>
      </c>
      <c r="C1681" s="12">
        <f t="shared" si="216"/>
        <v>2207</v>
      </c>
      <c r="D1681" s="8" t="str">
        <f>+VLOOKUP(C1681,Sector[[Id_sector]:[Codigo]],3,0)</f>
        <v>Religión</v>
      </c>
      <c r="E1681" s="12">
        <f t="shared" si="217"/>
        <v>220701</v>
      </c>
      <c r="F1681" s="8" t="str">
        <f>+VLOOKUP(E1681,Productos[[Id_producto]:[Codigo]],3,0)</f>
        <v>Lugares Religiosos</v>
      </c>
      <c r="G1681" s="13">
        <f t="shared" si="218"/>
        <v>220701018</v>
      </c>
      <c r="H1681" s="7">
        <v>18</v>
      </c>
      <c r="I1681" s="8" t="s">
        <v>2038</v>
      </c>
      <c r="J1681" s="37" t="str">
        <f>+Categorias[[#This Row],[Categoría]]&amp;"-"&amp;Categorias[[#This Row],[Id_categoría]]</f>
        <v>Ciudad Sagrada-220701018</v>
      </c>
      <c r="K1681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81" s="9" t="str">
        <f t="shared" si="219"/>
        <v>220701018ciudad_sagrada</v>
      </c>
      <c r="M1681" s="39" t="str">
        <f t="shared" si="220"/>
        <v>INSERT INTO categoria VALUES (220701018,'Ciudad Sagrada','Ciudad Sagrada-220701018','Ciudad Sagrada-220701018 | Prod: Religión-220701 | Sector: Religión | Industria: SOCIEDAD - 22',220701);</v>
      </c>
    </row>
    <row r="1682" spans="1:13" ht="30.6" x14ac:dyDescent="0.3">
      <c r="A1682" s="12">
        <f t="shared" si="215"/>
        <v>22</v>
      </c>
      <c r="B1682" s="8" t="str">
        <f>+VLOOKUP(A1682,Industria[],2,0)</f>
        <v>Sociedad</v>
      </c>
      <c r="C1682" s="12">
        <f t="shared" si="216"/>
        <v>2207</v>
      </c>
      <c r="D1682" s="8" t="str">
        <f>+VLOOKUP(C1682,Sector[[Id_sector]:[Codigo]],3,0)</f>
        <v>Religión</v>
      </c>
      <c r="E1682" s="12">
        <f t="shared" si="217"/>
        <v>220701</v>
      </c>
      <c r="F1682" s="8" t="str">
        <f>+VLOOKUP(E1682,Productos[[Id_producto]:[Codigo]],3,0)</f>
        <v>Lugares Religiosos</v>
      </c>
      <c r="G1682" s="13">
        <f t="shared" si="218"/>
        <v>220701019</v>
      </c>
      <c r="H1682" s="7">
        <v>19</v>
      </c>
      <c r="I1682" s="8" t="s">
        <v>2039</v>
      </c>
      <c r="J1682" s="37" t="str">
        <f>+Categorias[[#This Row],[Categoría]]&amp;"-"&amp;Categorias[[#This Row],[Id_categoría]]</f>
        <v>Capilla-220701019</v>
      </c>
      <c r="K1682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82" s="9" t="str">
        <f t="shared" si="219"/>
        <v>220701019capilla</v>
      </c>
      <c r="M1682" s="39" t="str">
        <f t="shared" si="220"/>
        <v>INSERT INTO categoria VALUES (220701019,'Capilla','Capilla-220701019','Capilla-220701019 | Prod: Religión-220701 | Sector: Religión | Industria: SOCIEDAD - 22',220701);</v>
      </c>
    </row>
    <row r="1683" spans="1:13" ht="30.6" x14ac:dyDescent="0.3">
      <c r="A1683" s="12">
        <f t="shared" si="215"/>
        <v>22</v>
      </c>
      <c r="B1683" s="8" t="str">
        <f>+VLOOKUP(A1683,Industria[],2,0)</f>
        <v>Sociedad</v>
      </c>
      <c r="C1683" s="12">
        <f t="shared" si="216"/>
        <v>2207</v>
      </c>
      <c r="D1683" s="8" t="str">
        <f>+VLOOKUP(C1683,Sector[[Id_sector]:[Codigo]],3,0)</f>
        <v>Religión</v>
      </c>
      <c r="E1683" s="12">
        <f t="shared" si="217"/>
        <v>220701</v>
      </c>
      <c r="F1683" s="8" t="str">
        <f>+VLOOKUP(E1683,Productos[[Id_producto]:[Codigo]],3,0)</f>
        <v>Lugares Religiosos</v>
      </c>
      <c r="G1683" s="13">
        <f t="shared" si="218"/>
        <v>220701020</v>
      </c>
      <c r="H1683" s="7">
        <v>20</v>
      </c>
      <c r="I1683" s="8" t="s">
        <v>2040</v>
      </c>
      <c r="J1683" s="37" t="str">
        <f>+Categorias[[#This Row],[Categoría]]&amp;"-"&amp;Categorias[[#This Row],[Id_categoría]]</f>
        <v>Catedral-220701020</v>
      </c>
      <c r="K1683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83" s="9" t="str">
        <f t="shared" si="219"/>
        <v>220701020catedral</v>
      </c>
      <c r="M1683" s="39" t="str">
        <f t="shared" si="220"/>
        <v>INSERT INTO categoria VALUES (220701020,'Catedral','Catedral-220701020','Catedral-220701020 | Prod: Religión-220701 | Sector: Religión | Industria: SOCIEDAD - 22',220701);</v>
      </c>
    </row>
    <row r="1684" spans="1:13" ht="30.6" x14ac:dyDescent="0.3">
      <c r="A1684" s="12">
        <f t="shared" si="215"/>
        <v>22</v>
      </c>
      <c r="B1684" s="8" t="str">
        <f>+VLOOKUP(A1684,Industria[],2,0)</f>
        <v>Sociedad</v>
      </c>
      <c r="C1684" s="12">
        <f t="shared" si="216"/>
        <v>2207</v>
      </c>
      <c r="D1684" s="8" t="str">
        <f>+VLOOKUP(C1684,Sector[[Id_sector]:[Codigo]],3,0)</f>
        <v>Religión</v>
      </c>
      <c r="E1684" s="12">
        <f t="shared" si="217"/>
        <v>220701</v>
      </c>
      <c r="F1684" s="8" t="str">
        <f>+VLOOKUP(E1684,Productos[[Id_producto]:[Codigo]],3,0)</f>
        <v>Lugares Religiosos</v>
      </c>
      <c r="G1684" s="13">
        <f t="shared" si="218"/>
        <v>220701021</v>
      </c>
      <c r="H1684" s="7">
        <v>21</v>
      </c>
      <c r="I1684" s="8" t="s">
        <v>2041</v>
      </c>
      <c r="J1684" s="37" t="str">
        <f>+Categorias[[#This Row],[Categoría]]&amp;"-"&amp;Categorias[[#This Row],[Id_categoría]]</f>
        <v>Basílica-220701021</v>
      </c>
      <c r="K1684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84" s="9" t="str">
        <f t="shared" si="219"/>
        <v>220701021basilica</v>
      </c>
      <c r="M1684" s="39" t="str">
        <f t="shared" si="220"/>
        <v>INSERT INTO categoria VALUES (220701021,'Basílica','Basílica-220701021','Basílica-220701021 | Prod: Religión-220701 | Sector: Religión | Industria: SOCIEDAD - 22',220701);</v>
      </c>
    </row>
    <row r="1685" spans="1:13" ht="30.6" x14ac:dyDescent="0.3">
      <c r="A1685" s="12">
        <f>+A1684</f>
        <v>22</v>
      </c>
      <c r="B1685" s="8" t="str">
        <f>+VLOOKUP(A1685,Industria[],2,0)</f>
        <v>Sociedad</v>
      </c>
      <c r="C1685" s="12">
        <f>+C1684</f>
        <v>2207</v>
      </c>
      <c r="D1685" s="8" t="str">
        <f>+VLOOKUP(C1685,Sector[[Id_sector]:[Codigo]],3,0)</f>
        <v>Religión</v>
      </c>
      <c r="E1685" s="12">
        <f>+IF(H1685=1,E1684+1,E1684)</f>
        <v>220701</v>
      </c>
      <c r="F1685" s="8" t="str">
        <f>+VLOOKUP(E1685,Productos[[Id_producto]:[Codigo]],3,0)</f>
        <v>Lugares Religiosos</v>
      </c>
      <c r="G1685" s="13">
        <f>+E1685*1000+H1685</f>
        <v>220701022</v>
      </c>
      <c r="H1685" s="7">
        <v>22</v>
      </c>
      <c r="I1685" s="8" t="s">
        <v>2042</v>
      </c>
      <c r="J1685" s="37" t="str">
        <f>+Categorias[[#This Row],[Categoría]]&amp;"-"&amp;Categorias[[#This Row],[Id_categoría]]</f>
        <v>Cementerios-220701022</v>
      </c>
      <c r="K1685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85" s="9" t="str">
        <f>+SUBSTITUTE(G1685&amp;LOWER(SUBSTITUTE( SUBSTITUTE( SUBSTITUTE( SUBSTITUTE( SUBSTITUTE( SUBSTITUTE( SUBSTITUTE( SUBSTITUTE( SUBSTITUTE( SUBSTITUTE(I1685, "á", "a"), "é", "e"), "í", "i"), "ó", "o"), "ú", "u"), "Á", "A"), "É", "E"), "Í", "I"), "Ó", "O"), "Ú", "U"))," ","_")</f>
        <v>220701022cementerios</v>
      </c>
      <c r="M1685" s="39" t="str">
        <f>+"INSERT INTO categoria VALUES ("&amp;G1685&amp;",'"&amp;I1685&amp;"','"&amp;J1685&amp;"','"&amp;K1685&amp;"',"&amp;E1685&amp;");"</f>
        <v>INSERT INTO categoria VALUES (220701022,'Cementerios','Cementerios-220701022','Cementerios-220701022 | Prod: Religión-220701 | Sector: Religión | Industria: SOCIEDAD - 22',220701);</v>
      </c>
    </row>
    <row r="1686" spans="1:13" ht="30.6" x14ac:dyDescent="0.3">
      <c r="A1686" s="12">
        <f t="shared" ref="A1686:A1689" si="221">+A1685</f>
        <v>22</v>
      </c>
      <c r="B1686" s="8" t="str">
        <f>+VLOOKUP(A1686,Industria[],2,0)</f>
        <v>Sociedad</v>
      </c>
      <c r="C1686" s="12">
        <f t="shared" ref="C1686:C1689" si="222">+C1685</f>
        <v>2207</v>
      </c>
      <c r="D1686" s="8" t="str">
        <f>+VLOOKUP(C1686,Sector[[Id_sector]:[Codigo]],3,0)</f>
        <v>Religión</v>
      </c>
      <c r="E1686" s="12">
        <f t="shared" ref="E1686:E1689" si="223">+IF(H1686=1,E1685+1,E1685)</f>
        <v>220701</v>
      </c>
      <c r="F1686" s="8" t="str">
        <f>+VLOOKUP(E1686,Productos[[Id_producto]:[Codigo]],3,0)</f>
        <v>Lugares Religiosos</v>
      </c>
      <c r="G1686" s="13">
        <f>+E1686*1000+H1686</f>
        <v>220701023</v>
      </c>
      <c r="H1686" s="7">
        <v>23</v>
      </c>
      <c r="I1686" s="8" t="s">
        <v>2043</v>
      </c>
      <c r="J1686" s="37" t="str">
        <f>+Categorias[[#This Row],[Categoría]]&amp;"-"&amp;Categorias[[#This Row],[Id_categoría]]</f>
        <v>Mausoleos-220701023</v>
      </c>
      <c r="K1686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86" s="9" t="str">
        <f>+SUBSTITUTE(G1686&amp;LOWER(SUBSTITUTE( SUBSTITUTE( SUBSTITUTE( SUBSTITUTE( SUBSTITUTE( SUBSTITUTE( SUBSTITUTE( SUBSTITUTE( SUBSTITUTE( SUBSTITUTE(I1686, "á", "a"), "é", "e"), "í", "i"), "ó", "o"), "ú", "u"), "Á", "A"), "É", "E"), "Í", "I"), "Ó", "O"), "Ú", "U"))," ","_")</f>
        <v>220701023mausoleos</v>
      </c>
      <c r="M1686" s="39" t="str">
        <f>+"INSERT INTO categoria VALUES ("&amp;G1686&amp;",'"&amp;I1686&amp;"','"&amp;J1686&amp;"','"&amp;K1686&amp;"',"&amp;E1686&amp;");"</f>
        <v>INSERT INTO categoria VALUES (220701023,'Mausoleos','Mausoleos-220701023','Mausoleos-220701023 | Prod: Religión-220701 | Sector: Religión | Industria: SOCIEDAD - 22',220701);</v>
      </c>
    </row>
    <row r="1687" spans="1:13" ht="30.6" x14ac:dyDescent="0.3">
      <c r="A1687" s="12">
        <f t="shared" si="221"/>
        <v>22</v>
      </c>
      <c r="B1687" s="8" t="str">
        <f>+VLOOKUP(A1687,Industria[],2,0)</f>
        <v>Sociedad</v>
      </c>
      <c r="C1687" s="12">
        <f t="shared" si="222"/>
        <v>2207</v>
      </c>
      <c r="D1687" s="8" t="str">
        <f>+VLOOKUP(C1687,Sector[[Id_sector]:[Codigo]],3,0)</f>
        <v>Religión</v>
      </c>
      <c r="E1687" s="12">
        <f t="shared" si="223"/>
        <v>220701</v>
      </c>
      <c r="F1687" s="8" t="str">
        <f>+VLOOKUP(E1687,Productos[[Id_producto]:[Codigo]],3,0)</f>
        <v>Lugares Religiosos</v>
      </c>
      <c r="G1687" s="13">
        <f>+E1687*1000+H1687</f>
        <v>220701024</v>
      </c>
      <c r="H1687" s="7">
        <v>24</v>
      </c>
      <c r="I1687" s="8" t="s">
        <v>2044</v>
      </c>
      <c r="J1687" s="37" t="str">
        <f>+Categorias[[#This Row],[Categoría]]&amp;"-"&amp;Categorias[[#This Row],[Id_categoría]]</f>
        <v>Parroquias-220701024</v>
      </c>
      <c r="K1687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87" s="9" t="str">
        <f>+SUBSTITUTE(G1687&amp;LOWER(SUBSTITUTE( SUBSTITUTE( SUBSTITUTE( SUBSTITUTE( SUBSTITUTE( SUBSTITUTE( SUBSTITUTE( SUBSTITUTE( SUBSTITUTE( SUBSTITUTE(I1687, "á", "a"), "é", "e"), "í", "i"), "ó", "o"), "ú", "u"), "Á", "A"), "É", "E"), "Í", "I"), "Ó", "O"), "Ú", "U"))," ","_")</f>
        <v>220701024parroquias</v>
      </c>
      <c r="M1687" s="39" t="str">
        <f>+"INSERT INTO categoria VALUES ("&amp;G1687&amp;",'"&amp;I1687&amp;"','"&amp;J1687&amp;"','"&amp;K1687&amp;"',"&amp;E1687&amp;");"</f>
        <v>INSERT INTO categoria VALUES (220701024,'Parroquias','Parroquias-220701024','Parroquias-220701024 | Prod: Religión-220701 | Sector: Religión | Industria: SOCIEDAD - 22',220701);</v>
      </c>
    </row>
    <row r="1688" spans="1:13" ht="30.6" x14ac:dyDescent="0.3">
      <c r="A1688" s="12">
        <f t="shared" si="221"/>
        <v>22</v>
      </c>
      <c r="B1688" s="8" t="str">
        <f>+VLOOKUP(A1688,Industria[],2,0)</f>
        <v>Sociedad</v>
      </c>
      <c r="C1688" s="12">
        <f t="shared" si="222"/>
        <v>2207</v>
      </c>
      <c r="D1688" s="8" t="str">
        <f>+VLOOKUP(C1688,Sector[[Id_sector]:[Codigo]],3,0)</f>
        <v>Religión</v>
      </c>
      <c r="E1688" s="12">
        <f t="shared" si="223"/>
        <v>220701</v>
      </c>
      <c r="F1688" s="8" t="str">
        <f>+VLOOKUP(E1688,Productos[[Id_producto]:[Codigo]],3,0)</f>
        <v>Lugares Religiosos</v>
      </c>
      <c r="G1688" s="13">
        <f>+E1688*1000+H1688</f>
        <v>220701025</v>
      </c>
      <c r="H1688" s="7">
        <v>25</v>
      </c>
      <c r="I1688" s="8" t="s">
        <v>2045</v>
      </c>
      <c r="J1688" s="37" t="str">
        <f>+Categorias[[#This Row],[Categoría]]&amp;"-"&amp;Categorias[[#This Row],[Id_categoría]]</f>
        <v>Complejos Religiosos-220701025</v>
      </c>
      <c r="K1688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88" s="9" t="str">
        <f>+SUBSTITUTE(G1688&amp;LOWER(SUBSTITUTE( SUBSTITUTE( SUBSTITUTE( SUBSTITUTE( SUBSTITUTE( SUBSTITUTE( SUBSTITUTE( SUBSTITUTE( SUBSTITUTE( SUBSTITUTE(I1688, "á", "a"), "é", "e"), "í", "i"), "ó", "o"), "ú", "u"), "Á", "A"), "É", "E"), "Í", "I"), "Ó", "O"), "Ú", "U"))," ","_")</f>
        <v>220701025complejos_religiosos</v>
      </c>
      <c r="M1688" s="39" t="str">
        <f>+"INSERT INTO categoria VALUES ("&amp;G1688&amp;",'"&amp;I1688&amp;"','"&amp;J1688&amp;"','"&amp;K1688&amp;"',"&amp;E1688&amp;");"</f>
        <v>INSERT INTO categoria VALUES (220701025,'Complejos Religiosos','Complejos Religiosos-220701025','Complejos Religiosos-220701025 | Prod: Religión-220701 | Sector: Religión | Industria: SOCIEDAD - 22',220701);</v>
      </c>
    </row>
    <row r="1689" spans="1:13" ht="30.6" x14ac:dyDescent="0.3">
      <c r="A1689" s="12">
        <f t="shared" si="221"/>
        <v>22</v>
      </c>
      <c r="B1689" s="8" t="str">
        <f>+VLOOKUP(A1689,Industria[],2,0)</f>
        <v>Sociedad</v>
      </c>
      <c r="C1689" s="12">
        <f t="shared" si="222"/>
        <v>2207</v>
      </c>
      <c r="D1689" s="8" t="str">
        <f>+VLOOKUP(C1689,Sector[[Id_sector]:[Codigo]],3,0)</f>
        <v>Religión</v>
      </c>
      <c r="E1689" s="12">
        <f t="shared" si="223"/>
        <v>220702</v>
      </c>
      <c r="F1689" s="8" t="str">
        <f>+VLOOKUP(E1689,Productos[[Id_producto]:[Codigo]],3,0)</f>
        <v>Religiones predominantes</v>
      </c>
      <c r="G1689" s="13">
        <f t="shared" si="218"/>
        <v>220702001</v>
      </c>
      <c r="H1689" s="7">
        <v>1</v>
      </c>
      <c r="I1689" s="8" t="s">
        <v>2046</v>
      </c>
      <c r="J1689" s="37" t="str">
        <f>+Categorias[[#This Row],[Categoría]]&amp;"-"&amp;Categorias[[#This Row],[Id_categoría]]</f>
        <v>Cristianismo-220702001</v>
      </c>
      <c r="K1689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89" s="9" t="str">
        <f t="shared" si="219"/>
        <v>220702001cristianismo</v>
      </c>
      <c r="M1689" s="39" t="str">
        <f t="shared" si="220"/>
        <v>INSERT INTO categoria VALUES (220702001,'Cristianismo','Cristianismo-220702001','Cristianismo-220702001 | Prod: Religión-220702 | Sector: Religión | Industria: SOCIEDAD - 22',220702);</v>
      </c>
    </row>
    <row r="1690" spans="1:13" ht="30.6" x14ac:dyDescent="0.3">
      <c r="A1690" s="12">
        <f t="shared" si="215"/>
        <v>22</v>
      </c>
      <c r="B1690" s="8" t="str">
        <f>+VLOOKUP(A1690,Industria[],2,0)</f>
        <v>Sociedad</v>
      </c>
      <c r="C1690" s="12">
        <f t="shared" si="216"/>
        <v>2207</v>
      </c>
      <c r="D1690" s="8" t="str">
        <f>+VLOOKUP(C1690,Sector[[Id_sector]:[Codigo]],3,0)</f>
        <v>Religión</v>
      </c>
      <c r="E1690" s="12">
        <f t="shared" si="217"/>
        <v>220702</v>
      </c>
      <c r="F1690" s="8" t="str">
        <f>+VLOOKUP(E1690,Productos[[Id_producto]:[Codigo]],3,0)</f>
        <v>Religiones predominantes</v>
      </c>
      <c r="G1690" s="13">
        <f t="shared" si="218"/>
        <v>220702002</v>
      </c>
      <c r="H1690" s="7">
        <v>2</v>
      </c>
      <c r="I1690" s="8" t="s">
        <v>2047</v>
      </c>
      <c r="J1690" s="37" t="str">
        <f>+Categorias[[#This Row],[Categoría]]&amp;"-"&amp;Categorias[[#This Row],[Id_categoría]]</f>
        <v>Catolicismo-220702002</v>
      </c>
      <c r="K1690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90" s="9" t="str">
        <f t="shared" si="219"/>
        <v>220702002catolicismo</v>
      </c>
      <c r="M1690" s="39" t="str">
        <f t="shared" si="220"/>
        <v>INSERT INTO categoria VALUES (220702002,'Catolicismo','Catolicismo-220702002','Catolicismo-220702002 | Prod: Religión-220702 | Sector: Religión | Industria: SOCIEDAD - 22',220702);</v>
      </c>
    </row>
    <row r="1691" spans="1:13" ht="30.6" x14ac:dyDescent="0.3">
      <c r="A1691" s="12">
        <f t="shared" si="215"/>
        <v>22</v>
      </c>
      <c r="B1691" s="8" t="str">
        <f>+VLOOKUP(A1691,Industria[],2,0)</f>
        <v>Sociedad</v>
      </c>
      <c r="C1691" s="12">
        <f t="shared" si="216"/>
        <v>2207</v>
      </c>
      <c r="D1691" s="8" t="str">
        <f>+VLOOKUP(C1691,Sector[[Id_sector]:[Codigo]],3,0)</f>
        <v>Religión</v>
      </c>
      <c r="E1691" s="12">
        <f t="shared" si="217"/>
        <v>220702</v>
      </c>
      <c r="F1691" s="8" t="str">
        <f>+VLOOKUP(E1691,Productos[[Id_producto]:[Codigo]],3,0)</f>
        <v>Religiones predominantes</v>
      </c>
      <c r="G1691" s="13">
        <f t="shared" si="218"/>
        <v>220702003</v>
      </c>
      <c r="H1691" s="7">
        <v>3</v>
      </c>
      <c r="I1691" s="8" t="s">
        <v>2048</v>
      </c>
      <c r="J1691" s="37" t="str">
        <f>+Categorias[[#This Row],[Categoría]]&amp;"-"&amp;Categorias[[#This Row],[Id_categoría]]</f>
        <v>Protestantismo-220702003</v>
      </c>
      <c r="K1691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91" s="9" t="str">
        <f t="shared" si="219"/>
        <v>220702003protestantismo</v>
      </c>
      <c r="M1691" s="39" t="str">
        <f t="shared" si="220"/>
        <v>INSERT INTO categoria VALUES (220702003,'Protestantismo','Protestantismo-220702003','Protestantismo-220702003 | Prod: Religión-220702 | Sector: Religión | Industria: SOCIEDAD - 22',220702);</v>
      </c>
    </row>
    <row r="1692" spans="1:13" ht="40.799999999999997" x14ac:dyDescent="0.3">
      <c r="A1692" s="12">
        <f t="shared" si="215"/>
        <v>22</v>
      </c>
      <c r="B1692" s="8" t="str">
        <f>+VLOOKUP(A1692,Industria[],2,0)</f>
        <v>Sociedad</v>
      </c>
      <c r="C1692" s="12">
        <f t="shared" si="216"/>
        <v>2207</v>
      </c>
      <c r="D1692" s="8" t="str">
        <f>+VLOOKUP(C1692,Sector[[Id_sector]:[Codigo]],3,0)</f>
        <v>Religión</v>
      </c>
      <c r="E1692" s="12">
        <f t="shared" si="217"/>
        <v>220702</v>
      </c>
      <c r="F1692" s="8" t="str">
        <f>+VLOOKUP(E1692,Productos[[Id_producto]:[Codigo]],3,0)</f>
        <v>Religiones predominantes</v>
      </c>
      <c r="G1692" s="13">
        <f t="shared" si="218"/>
        <v>220702004</v>
      </c>
      <c r="H1692" s="7">
        <v>4</v>
      </c>
      <c r="I1692" s="8" t="s">
        <v>2049</v>
      </c>
      <c r="J1692" s="37" t="str">
        <f>+Categorias[[#This Row],[Categoría]]&amp;"-"&amp;Categorias[[#This Row],[Id_categoría]]</f>
        <v>Cristianismo Ortodoxo-220702004</v>
      </c>
      <c r="K1692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92" s="9" t="str">
        <f t="shared" si="219"/>
        <v>220702004cristianismo_ortodoxo</v>
      </c>
      <c r="M1692" s="39" t="str">
        <f t="shared" si="220"/>
        <v>INSERT INTO categoria VALUES (220702004,'Cristianismo Ortodoxo','Cristianismo Ortodoxo-220702004','Cristianismo Ortodoxo-220702004 | Prod: Religión-220702 | Sector: Religión | Industria: SOCIEDAD - 22',220702);</v>
      </c>
    </row>
    <row r="1693" spans="1:13" ht="30.6" x14ac:dyDescent="0.3">
      <c r="A1693" s="12">
        <f t="shared" si="215"/>
        <v>22</v>
      </c>
      <c r="B1693" s="8" t="str">
        <f>+VLOOKUP(A1693,Industria[],2,0)</f>
        <v>Sociedad</v>
      </c>
      <c r="C1693" s="12">
        <f t="shared" si="216"/>
        <v>2207</v>
      </c>
      <c r="D1693" s="8" t="str">
        <f>+VLOOKUP(C1693,Sector[[Id_sector]:[Codigo]],3,0)</f>
        <v>Religión</v>
      </c>
      <c r="E1693" s="12">
        <f t="shared" si="217"/>
        <v>220702</v>
      </c>
      <c r="F1693" s="8" t="str">
        <f>+VLOOKUP(E1693,Productos[[Id_producto]:[Codigo]],3,0)</f>
        <v>Religiones predominantes</v>
      </c>
      <c r="G1693" s="13">
        <f t="shared" si="218"/>
        <v>220702005</v>
      </c>
      <c r="H1693" s="7">
        <v>5</v>
      </c>
      <c r="I1693" s="8" t="s">
        <v>2050</v>
      </c>
      <c r="J1693" s="37" t="str">
        <f>+Categorias[[#This Row],[Categoría]]&amp;"-"&amp;Categorias[[#This Row],[Id_categoría]]</f>
        <v>Islam-220702005</v>
      </c>
      <c r="K1693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93" s="9" t="str">
        <f t="shared" si="219"/>
        <v>220702005islam</v>
      </c>
      <c r="M1693" s="39" t="str">
        <f t="shared" si="220"/>
        <v>INSERT INTO categoria VALUES (220702005,'Islam','Islam-220702005','Islam-220702005 | Prod: Religión-220702 | Sector: Religión | Industria: SOCIEDAD - 22',220702);</v>
      </c>
    </row>
    <row r="1694" spans="1:13" ht="30.6" x14ac:dyDescent="0.3">
      <c r="A1694" s="12">
        <f t="shared" si="215"/>
        <v>22</v>
      </c>
      <c r="B1694" s="8" t="str">
        <f>+VLOOKUP(A1694,Industria[],2,0)</f>
        <v>Sociedad</v>
      </c>
      <c r="C1694" s="12">
        <f t="shared" si="216"/>
        <v>2207</v>
      </c>
      <c r="D1694" s="8" t="str">
        <f>+VLOOKUP(C1694,Sector[[Id_sector]:[Codigo]],3,0)</f>
        <v>Religión</v>
      </c>
      <c r="E1694" s="12">
        <f t="shared" si="217"/>
        <v>220702</v>
      </c>
      <c r="F1694" s="8" t="str">
        <f>+VLOOKUP(E1694,Productos[[Id_producto]:[Codigo]],3,0)</f>
        <v>Religiones predominantes</v>
      </c>
      <c r="G1694" s="13">
        <f t="shared" si="218"/>
        <v>220702006</v>
      </c>
      <c r="H1694" s="7">
        <v>6</v>
      </c>
      <c r="I1694" s="8" t="s">
        <v>2051</v>
      </c>
      <c r="J1694" s="37" t="str">
        <f>+Categorias[[#This Row],[Categoría]]&amp;"-"&amp;Categorias[[#This Row],[Id_categoría]]</f>
        <v>Sunismo-220702006</v>
      </c>
      <c r="K1694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94" s="9" t="str">
        <f t="shared" si="219"/>
        <v>220702006sunismo</v>
      </c>
      <c r="M1694" s="39" t="str">
        <f t="shared" si="220"/>
        <v>INSERT INTO categoria VALUES (220702006,'Sunismo','Sunismo-220702006','Sunismo-220702006 | Prod: Religión-220702 | Sector: Religión | Industria: SOCIEDAD - 22',220702);</v>
      </c>
    </row>
    <row r="1695" spans="1:13" ht="30.6" x14ac:dyDescent="0.3">
      <c r="A1695" s="12">
        <f t="shared" si="215"/>
        <v>22</v>
      </c>
      <c r="B1695" s="8" t="str">
        <f>+VLOOKUP(A1695,Industria[],2,0)</f>
        <v>Sociedad</v>
      </c>
      <c r="C1695" s="12">
        <f t="shared" si="216"/>
        <v>2207</v>
      </c>
      <c r="D1695" s="8" t="str">
        <f>+VLOOKUP(C1695,Sector[[Id_sector]:[Codigo]],3,0)</f>
        <v>Religión</v>
      </c>
      <c r="E1695" s="12">
        <f t="shared" si="217"/>
        <v>220702</v>
      </c>
      <c r="F1695" s="8" t="str">
        <f>+VLOOKUP(E1695,Productos[[Id_producto]:[Codigo]],3,0)</f>
        <v>Religiones predominantes</v>
      </c>
      <c r="G1695" s="13">
        <f t="shared" si="218"/>
        <v>220702007</v>
      </c>
      <c r="H1695" s="7">
        <v>7</v>
      </c>
      <c r="I1695" s="8" t="s">
        <v>2052</v>
      </c>
      <c r="J1695" s="37" t="str">
        <f>+Categorias[[#This Row],[Categoría]]&amp;"-"&amp;Categorias[[#This Row],[Id_categoría]]</f>
        <v>Chiismo-220702007</v>
      </c>
      <c r="K1695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95" s="9" t="str">
        <f t="shared" si="219"/>
        <v>220702007chiismo</v>
      </c>
      <c r="M1695" s="39" t="str">
        <f t="shared" si="220"/>
        <v>INSERT INTO categoria VALUES (220702007,'Chiismo','Chiismo-220702007','Chiismo-220702007 | Prod: Religión-220702 | Sector: Religión | Industria: SOCIEDAD - 22',220702);</v>
      </c>
    </row>
    <row r="1696" spans="1:13" ht="30.6" x14ac:dyDescent="0.3">
      <c r="A1696" s="12">
        <f t="shared" si="215"/>
        <v>22</v>
      </c>
      <c r="B1696" s="8" t="str">
        <f>+VLOOKUP(A1696,Industria[],2,0)</f>
        <v>Sociedad</v>
      </c>
      <c r="C1696" s="12">
        <f t="shared" si="216"/>
        <v>2207</v>
      </c>
      <c r="D1696" s="8" t="str">
        <f>+VLOOKUP(C1696,Sector[[Id_sector]:[Codigo]],3,0)</f>
        <v>Religión</v>
      </c>
      <c r="E1696" s="12">
        <f t="shared" si="217"/>
        <v>220702</v>
      </c>
      <c r="F1696" s="8" t="str">
        <f>+VLOOKUP(E1696,Productos[[Id_producto]:[Codigo]],3,0)</f>
        <v>Religiones predominantes</v>
      </c>
      <c r="G1696" s="13">
        <f t="shared" si="218"/>
        <v>220702008</v>
      </c>
      <c r="H1696" s="7">
        <v>8</v>
      </c>
      <c r="I1696" s="8" t="s">
        <v>2053</v>
      </c>
      <c r="J1696" s="37" t="str">
        <f>+Categorias[[#This Row],[Categoría]]&amp;"-"&amp;Categorias[[#This Row],[Id_categoría]]</f>
        <v>Budismo-220702008</v>
      </c>
      <c r="K1696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96" s="9" t="str">
        <f t="shared" si="219"/>
        <v>220702008budismo</v>
      </c>
      <c r="M1696" s="39" t="str">
        <f t="shared" si="220"/>
        <v>INSERT INTO categoria VALUES (220702008,'Budismo','Budismo-220702008','Budismo-220702008 | Prod: Religión-220702 | Sector: Religión | Industria: SOCIEDAD - 22',220702);</v>
      </c>
    </row>
    <row r="1697" spans="1:13" ht="30.6" x14ac:dyDescent="0.3">
      <c r="A1697" s="12">
        <f t="shared" si="215"/>
        <v>22</v>
      </c>
      <c r="B1697" s="8" t="str">
        <f>+VLOOKUP(A1697,Industria[],2,0)</f>
        <v>Sociedad</v>
      </c>
      <c r="C1697" s="12">
        <f t="shared" si="216"/>
        <v>2207</v>
      </c>
      <c r="D1697" s="8" t="str">
        <f>+VLOOKUP(C1697,Sector[[Id_sector]:[Codigo]],3,0)</f>
        <v>Religión</v>
      </c>
      <c r="E1697" s="12">
        <f t="shared" si="217"/>
        <v>220702</v>
      </c>
      <c r="F1697" s="8" t="str">
        <f>+VLOOKUP(E1697,Productos[[Id_producto]:[Codigo]],3,0)</f>
        <v>Religiones predominantes</v>
      </c>
      <c r="G1697" s="13">
        <f t="shared" si="218"/>
        <v>220702009</v>
      </c>
      <c r="H1697" s="7">
        <v>9</v>
      </c>
      <c r="I1697" s="8" t="s">
        <v>2054</v>
      </c>
      <c r="J1697" s="37" t="str">
        <f>+Categorias[[#This Row],[Categoría]]&amp;"-"&amp;Categorias[[#This Row],[Id_categoría]]</f>
        <v>Theravada-220702009</v>
      </c>
      <c r="K1697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97" s="9" t="str">
        <f t="shared" si="219"/>
        <v>220702009theravada</v>
      </c>
      <c r="M1697" s="39" t="str">
        <f t="shared" si="220"/>
        <v>INSERT INTO categoria VALUES (220702009,'Theravada','Theravada-220702009','Theravada-220702009 | Prod: Religión-220702 | Sector: Religión | Industria: SOCIEDAD - 22',220702);</v>
      </c>
    </row>
    <row r="1698" spans="1:13" ht="30.6" x14ac:dyDescent="0.3">
      <c r="A1698" s="12">
        <f t="shared" si="215"/>
        <v>22</v>
      </c>
      <c r="B1698" s="8" t="str">
        <f>+VLOOKUP(A1698,Industria[],2,0)</f>
        <v>Sociedad</v>
      </c>
      <c r="C1698" s="12">
        <f t="shared" si="216"/>
        <v>2207</v>
      </c>
      <c r="D1698" s="8" t="str">
        <f>+VLOOKUP(C1698,Sector[[Id_sector]:[Codigo]],3,0)</f>
        <v>Religión</v>
      </c>
      <c r="E1698" s="12">
        <f t="shared" si="217"/>
        <v>220702</v>
      </c>
      <c r="F1698" s="8" t="str">
        <f>+VLOOKUP(E1698,Productos[[Id_producto]:[Codigo]],3,0)</f>
        <v>Religiones predominantes</v>
      </c>
      <c r="G1698" s="13">
        <f t="shared" si="218"/>
        <v>220702010</v>
      </c>
      <c r="H1698" s="7">
        <v>10</v>
      </c>
      <c r="I1698" s="8" t="s">
        <v>2055</v>
      </c>
      <c r="J1698" s="37" t="str">
        <f>+Categorias[[#This Row],[Categoría]]&amp;"-"&amp;Categorias[[#This Row],[Id_categoría]]</f>
        <v>Mahayana-220702010</v>
      </c>
      <c r="K1698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98" s="9" t="str">
        <f t="shared" si="219"/>
        <v>220702010mahayana</v>
      </c>
      <c r="M1698" s="39" t="str">
        <f t="shared" si="220"/>
        <v>INSERT INTO categoria VALUES (220702010,'Mahayana','Mahayana-220702010','Mahayana-220702010 | Prod: Religión-220702 | Sector: Religión | Industria: SOCIEDAD - 22',220702);</v>
      </c>
    </row>
    <row r="1699" spans="1:13" ht="30.6" x14ac:dyDescent="0.3">
      <c r="A1699" s="12">
        <f t="shared" si="215"/>
        <v>22</v>
      </c>
      <c r="B1699" s="8" t="str">
        <f>+VLOOKUP(A1699,Industria[],2,0)</f>
        <v>Sociedad</v>
      </c>
      <c r="C1699" s="12">
        <f t="shared" si="216"/>
        <v>2207</v>
      </c>
      <c r="D1699" s="8" t="str">
        <f>+VLOOKUP(C1699,Sector[[Id_sector]:[Codigo]],3,0)</f>
        <v>Religión</v>
      </c>
      <c r="E1699" s="12">
        <f t="shared" si="217"/>
        <v>220702</v>
      </c>
      <c r="F1699" s="8" t="str">
        <f>+VLOOKUP(E1699,Productos[[Id_producto]:[Codigo]],3,0)</f>
        <v>Religiones predominantes</v>
      </c>
      <c r="G1699" s="13">
        <f t="shared" si="218"/>
        <v>220702011</v>
      </c>
      <c r="H1699" s="7">
        <v>11</v>
      </c>
      <c r="I1699" s="8" t="s">
        <v>2056</v>
      </c>
      <c r="J1699" s="37" t="str">
        <f>+Categorias[[#This Row],[Categoría]]&amp;"-"&amp;Categorias[[#This Row],[Id_categoría]]</f>
        <v>Vajrayana-220702011</v>
      </c>
      <c r="K1699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99" s="9" t="str">
        <f t="shared" si="219"/>
        <v>220702011vajrayana</v>
      </c>
      <c r="M1699" s="39" t="str">
        <f t="shared" si="220"/>
        <v>INSERT INTO categoria VALUES (220702011,'Vajrayana','Vajrayana-220702011','Vajrayana-220702011 | Prod: Religión-220702 | Sector: Religión | Industria: SOCIEDAD - 22',220702);</v>
      </c>
    </row>
    <row r="1700" spans="1:13" ht="30.6" x14ac:dyDescent="0.3">
      <c r="A1700" s="12">
        <f t="shared" si="215"/>
        <v>22</v>
      </c>
      <c r="B1700" s="8" t="str">
        <f>+VLOOKUP(A1700,Industria[],2,0)</f>
        <v>Sociedad</v>
      </c>
      <c r="C1700" s="12">
        <f t="shared" si="216"/>
        <v>2207</v>
      </c>
      <c r="D1700" s="8" t="str">
        <f>+VLOOKUP(C1700,Sector[[Id_sector]:[Codigo]],3,0)</f>
        <v>Religión</v>
      </c>
      <c r="E1700" s="12">
        <f t="shared" si="217"/>
        <v>220702</v>
      </c>
      <c r="F1700" s="8" t="str">
        <f>+VLOOKUP(E1700,Productos[[Id_producto]:[Codigo]],3,0)</f>
        <v>Religiones predominantes</v>
      </c>
      <c r="G1700" s="13">
        <f t="shared" si="218"/>
        <v>220702012</v>
      </c>
      <c r="H1700" s="7">
        <v>12</v>
      </c>
      <c r="I1700" s="8" t="s">
        <v>2057</v>
      </c>
      <c r="J1700" s="37" t="str">
        <f>+Categorias[[#This Row],[Categoría]]&amp;"-"&amp;Categorias[[#This Row],[Id_categoría]]</f>
        <v>Étnicas-220702012</v>
      </c>
      <c r="K1700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700" s="9" t="str">
        <f t="shared" si="219"/>
        <v>220702012etnicas</v>
      </c>
      <c r="M1700" s="39" t="str">
        <f t="shared" si="220"/>
        <v>INSERT INTO categoria VALUES (220702012,'Étnicas','Étnicas-220702012','Étnicas-220702012 | Prod: Religión-220702 | Sector: Religión | Industria: SOCIEDAD - 22',220702);</v>
      </c>
    </row>
    <row r="1701" spans="1:13" ht="30.6" x14ac:dyDescent="0.3">
      <c r="A1701" s="12">
        <f t="shared" si="215"/>
        <v>22</v>
      </c>
      <c r="B1701" s="8" t="str">
        <f>+VLOOKUP(A1701,Industria[],2,0)</f>
        <v>Sociedad</v>
      </c>
      <c r="C1701" s="12">
        <f t="shared" si="216"/>
        <v>2207</v>
      </c>
      <c r="D1701" s="8" t="str">
        <f>+VLOOKUP(C1701,Sector[[Id_sector]:[Codigo]],3,0)</f>
        <v>Religión</v>
      </c>
      <c r="E1701" s="12">
        <f t="shared" si="217"/>
        <v>220702</v>
      </c>
      <c r="F1701" s="8" t="str">
        <f>+VLOOKUP(E1701,Productos[[Id_producto]:[Codigo]],3,0)</f>
        <v>Religiones predominantes</v>
      </c>
      <c r="G1701" s="13">
        <f t="shared" si="218"/>
        <v>220702013</v>
      </c>
      <c r="H1701" s="7">
        <v>13</v>
      </c>
      <c r="I1701" s="8" t="s">
        <v>2058</v>
      </c>
      <c r="J1701" s="37" t="str">
        <f>+Categorias[[#This Row],[Categoría]]&amp;"-"&amp;Categorias[[#This Row],[Id_categoría]]</f>
        <v>Judaísmo-220702013</v>
      </c>
      <c r="K1701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701" s="9" t="str">
        <f t="shared" si="219"/>
        <v>220702013judaismo</v>
      </c>
      <c r="M1701" s="39" t="str">
        <f t="shared" si="220"/>
        <v>INSERT INTO categoria VALUES (220702013,'Judaísmo','Judaísmo-220702013','Judaísmo-220702013 | Prod: Religión-220702 | Sector: Religión | Industria: SOCIEDAD - 22',220702);</v>
      </c>
    </row>
    <row r="1702" spans="1:13" ht="30.6" x14ac:dyDescent="0.3">
      <c r="A1702" s="12">
        <f t="shared" si="215"/>
        <v>22</v>
      </c>
      <c r="B1702" s="8" t="str">
        <f>+VLOOKUP(A1702,Industria[],2,0)</f>
        <v>Sociedad</v>
      </c>
      <c r="C1702" s="12">
        <f t="shared" si="216"/>
        <v>2207</v>
      </c>
      <c r="D1702" s="8" t="str">
        <f>+VLOOKUP(C1702,Sector[[Id_sector]:[Codigo]],3,0)</f>
        <v>Religión</v>
      </c>
      <c r="E1702" s="12">
        <f t="shared" si="217"/>
        <v>220702</v>
      </c>
      <c r="F1702" s="8" t="str">
        <f>+VLOOKUP(E1702,Productos[[Id_producto]:[Codigo]],3,0)</f>
        <v>Religiones predominantes</v>
      </c>
      <c r="G1702" s="13">
        <f t="shared" si="218"/>
        <v>220702014</v>
      </c>
      <c r="H1702" s="7">
        <v>14</v>
      </c>
      <c r="I1702" s="8" t="s">
        <v>2059</v>
      </c>
      <c r="J1702" s="37" t="str">
        <f>+Categorias[[#This Row],[Categoría]]&amp;"-"&amp;Categorias[[#This Row],[Id_categoría]]</f>
        <v>Hinduismo-220702014</v>
      </c>
      <c r="K1702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702" s="9" t="str">
        <f t="shared" si="219"/>
        <v>220702014hinduismo</v>
      </c>
      <c r="M1702" s="39" t="str">
        <f t="shared" si="220"/>
        <v>INSERT INTO categoria VALUES (220702014,'Hinduismo','Hinduismo-220702014','Hinduismo-220702014 | Prod: Religión-220702 | Sector: Religión | Industria: SOCIEDAD - 22',220702);</v>
      </c>
    </row>
    <row r="1703" spans="1:13" ht="40.799999999999997" x14ac:dyDescent="0.3">
      <c r="A1703" s="12">
        <f t="shared" si="215"/>
        <v>22</v>
      </c>
      <c r="B1703" s="8" t="str">
        <f>+VLOOKUP(A1703,Industria[],2,0)</f>
        <v>Sociedad</v>
      </c>
      <c r="C1703" s="12">
        <f t="shared" si="216"/>
        <v>2207</v>
      </c>
      <c r="D1703" s="8" t="str">
        <f>+VLOOKUP(C1703,Sector[[Id_sector]:[Codigo]],3,0)</f>
        <v>Religión</v>
      </c>
      <c r="E1703" s="12">
        <f t="shared" si="217"/>
        <v>220702</v>
      </c>
      <c r="F1703" s="8" t="str">
        <f>+VLOOKUP(E1703,Productos[[Id_producto]:[Codigo]],3,0)</f>
        <v>Religiones predominantes</v>
      </c>
      <c r="G1703" s="13">
        <f t="shared" si="218"/>
        <v>220702015</v>
      </c>
      <c r="H1703" s="7">
        <v>15</v>
      </c>
      <c r="I1703" s="8" t="s">
        <v>2060</v>
      </c>
      <c r="J1703" s="37" t="str">
        <f>+Categorias[[#This Row],[Categoría]]&amp;"-"&amp;Categorias[[#This Row],[Id_categoría]]</f>
        <v>Religión Tradicional China-220702015</v>
      </c>
      <c r="K1703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703" s="9" t="str">
        <f t="shared" si="219"/>
        <v>220702015religion_tradicional_china</v>
      </c>
      <c r="M1703" s="39" t="str">
        <f t="shared" si="220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704" spans="1:13" ht="30.6" x14ac:dyDescent="0.3">
      <c r="A1704" s="12">
        <f t="shared" si="215"/>
        <v>22</v>
      </c>
      <c r="B1704" s="8" t="str">
        <f>+VLOOKUP(A1704,Industria[],2,0)</f>
        <v>Sociedad</v>
      </c>
      <c r="C1704" s="12">
        <f t="shared" si="216"/>
        <v>2207</v>
      </c>
      <c r="D1704" s="8" t="str">
        <f>+VLOOKUP(C1704,Sector[[Id_sector]:[Codigo]],3,0)</f>
        <v>Religión</v>
      </c>
      <c r="E1704" s="12">
        <f t="shared" si="217"/>
        <v>220703</v>
      </c>
      <c r="F1704" s="8" t="str">
        <f>+VLOOKUP(E1704,Productos[[Id_producto]:[Codigo]],3,0)</f>
        <v>Tipos de Religión</v>
      </c>
      <c r="G1704" s="13">
        <f t="shared" si="218"/>
        <v>220703001</v>
      </c>
      <c r="H1704" s="7">
        <v>1</v>
      </c>
      <c r="I1704" s="8" t="s">
        <v>2061</v>
      </c>
      <c r="J1704" s="37" t="str">
        <f>+Categorias[[#This Row],[Categoría]]&amp;"-"&amp;Categorias[[#This Row],[Id_categoría]]</f>
        <v>Monoteista-220703001</v>
      </c>
      <c r="K1704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704" s="9" t="str">
        <f t="shared" si="219"/>
        <v>220703001monoteista</v>
      </c>
      <c r="M1704" s="39" t="str">
        <f t="shared" si="220"/>
        <v>INSERT INTO categoria VALUES (220703001,'Monoteista','Monoteista-220703001','Monoteista-220703001 | Prod: Religión-220703 | Sector: Religión | Industria: SOCIEDAD - 22',220703);</v>
      </c>
    </row>
    <row r="1705" spans="1:13" ht="30.6" x14ac:dyDescent="0.3">
      <c r="A1705" s="12">
        <f t="shared" si="215"/>
        <v>22</v>
      </c>
      <c r="B1705" s="8" t="str">
        <f>+VLOOKUP(A1705,Industria[],2,0)</f>
        <v>Sociedad</v>
      </c>
      <c r="C1705" s="12">
        <f t="shared" si="216"/>
        <v>2207</v>
      </c>
      <c r="D1705" s="8" t="str">
        <f>+VLOOKUP(C1705,Sector[[Id_sector]:[Codigo]],3,0)</f>
        <v>Religión</v>
      </c>
      <c r="E1705" s="12">
        <f t="shared" si="217"/>
        <v>220703</v>
      </c>
      <c r="F1705" s="8" t="str">
        <f>+VLOOKUP(E1705,Productos[[Id_producto]:[Codigo]],3,0)</f>
        <v>Tipos de Religión</v>
      </c>
      <c r="G1705" s="13">
        <f t="shared" si="218"/>
        <v>220703002</v>
      </c>
      <c r="H1705" s="7">
        <v>2</v>
      </c>
      <c r="I1705" s="8" t="s">
        <v>2062</v>
      </c>
      <c r="J1705" s="37" t="str">
        <f>+Categorias[[#This Row],[Categoría]]&amp;"-"&amp;Categorias[[#This Row],[Id_categoría]]</f>
        <v>Teismo-220703002</v>
      </c>
      <c r="K1705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705" s="9" t="str">
        <f t="shared" si="219"/>
        <v>220703002teismo</v>
      </c>
      <c r="M1705" s="39" t="str">
        <f t="shared" si="220"/>
        <v>INSERT INTO categoria VALUES (220703002,'Teismo','Teismo-220703002','Teismo-220703002 | Prod: Religión-220703 | Sector: Religión | Industria: SOCIEDAD - 22',220703);</v>
      </c>
    </row>
    <row r="1706" spans="1:13" ht="30.6" x14ac:dyDescent="0.3">
      <c r="A1706" s="12">
        <f t="shared" si="215"/>
        <v>22</v>
      </c>
      <c r="B1706" s="8" t="str">
        <f>+VLOOKUP(A1706,Industria[],2,0)</f>
        <v>Sociedad</v>
      </c>
      <c r="C1706" s="12">
        <f t="shared" si="216"/>
        <v>2207</v>
      </c>
      <c r="D1706" s="8" t="str">
        <f>+VLOOKUP(C1706,Sector[[Id_sector]:[Codigo]],3,0)</f>
        <v>Religión</v>
      </c>
      <c r="E1706" s="12">
        <f t="shared" si="217"/>
        <v>220703</v>
      </c>
      <c r="F1706" s="8" t="str">
        <f>+VLOOKUP(E1706,Productos[[Id_producto]:[Codigo]],3,0)</f>
        <v>Tipos de Religión</v>
      </c>
      <c r="G1706" s="13">
        <f t="shared" si="218"/>
        <v>220703003</v>
      </c>
      <c r="H1706" s="7">
        <v>3</v>
      </c>
      <c r="I1706" s="8" t="s">
        <v>2063</v>
      </c>
      <c r="J1706" s="37" t="str">
        <f>+Categorias[[#This Row],[Categoría]]&amp;"-"&amp;Categorias[[#This Row],[Id_categoría]]</f>
        <v>No Teista-220703003</v>
      </c>
      <c r="K1706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706" s="9" t="str">
        <f t="shared" si="219"/>
        <v>220703003no_teista</v>
      </c>
      <c r="M1706" s="39" t="str">
        <f t="shared" si="220"/>
        <v>INSERT INTO categoria VALUES (220703003,'No Teista','No Teista-220703003','No Teista-220703003 | Prod: Religión-220703 | Sector: Religión | Industria: SOCIEDAD - 22',220703);</v>
      </c>
    </row>
    <row r="1707" spans="1:13" ht="30.6" x14ac:dyDescent="0.3">
      <c r="A1707" s="12">
        <f t="shared" si="215"/>
        <v>22</v>
      </c>
      <c r="B1707" s="8" t="str">
        <f>+VLOOKUP(A1707,Industria[],2,0)</f>
        <v>Sociedad</v>
      </c>
      <c r="C1707" s="12">
        <f t="shared" si="216"/>
        <v>2207</v>
      </c>
      <c r="D1707" s="8" t="str">
        <f>+VLOOKUP(C1707,Sector[[Id_sector]:[Codigo]],3,0)</f>
        <v>Religión</v>
      </c>
      <c r="E1707" s="12">
        <f t="shared" si="217"/>
        <v>220703</v>
      </c>
      <c r="F1707" s="8" t="str">
        <f>+VLOOKUP(E1707,Productos[[Id_producto]:[Codigo]],3,0)</f>
        <v>Tipos de Religión</v>
      </c>
      <c r="G1707" s="13">
        <f t="shared" si="218"/>
        <v>220703004</v>
      </c>
      <c r="H1707" s="7">
        <v>4</v>
      </c>
      <c r="I1707" s="8" t="s">
        <v>2064</v>
      </c>
      <c r="J1707" s="37" t="str">
        <f>+Categorias[[#This Row],[Categoría]]&amp;"-"&amp;Categorias[[#This Row],[Id_categoría]]</f>
        <v>Panteismo-220703004</v>
      </c>
      <c r="K1707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707" s="9" t="str">
        <f t="shared" si="219"/>
        <v>220703004panteismo</v>
      </c>
      <c r="M1707" s="39" t="str">
        <f t="shared" si="220"/>
        <v>INSERT INTO categoria VALUES (220703004,'Panteismo','Panteismo-220703004','Panteismo-220703004 | Prod: Religión-220703 | Sector: Religión | Industria: SOCIEDAD - 22',220703);</v>
      </c>
    </row>
    <row r="1708" spans="1:13" ht="30.6" x14ac:dyDescent="0.3">
      <c r="A1708" s="12">
        <f t="shared" si="215"/>
        <v>22</v>
      </c>
      <c r="B1708" s="8" t="str">
        <f>+VLOOKUP(A1708,Industria[],2,0)</f>
        <v>Sociedad</v>
      </c>
      <c r="C1708" s="12">
        <f t="shared" si="216"/>
        <v>2207</v>
      </c>
      <c r="D1708" s="8" t="str">
        <f>+VLOOKUP(C1708,Sector[[Id_sector]:[Codigo]],3,0)</f>
        <v>Religión</v>
      </c>
      <c r="E1708" s="12">
        <f t="shared" si="217"/>
        <v>220703</v>
      </c>
      <c r="F1708" s="8" t="str">
        <f>+VLOOKUP(E1708,Productos[[Id_producto]:[Codigo]],3,0)</f>
        <v>Tipos de Religión</v>
      </c>
      <c r="G1708" s="13">
        <f t="shared" si="218"/>
        <v>220703005</v>
      </c>
      <c r="H1708" s="7">
        <v>5</v>
      </c>
      <c r="I1708" s="8" t="s">
        <v>2065</v>
      </c>
      <c r="J1708" s="37" t="str">
        <f>+Categorias[[#This Row],[Categoría]]&amp;"-"&amp;Categorias[[#This Row],[Id_categoría]]</f>
        <v>Politeista-220703005</v>
      </c>
      <c r="K1708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708" s="9" t="str">
        <f t="shared" si="219"/>
        <v>220703005politeista</v>
      </c>
      <c r="M1708" s="39" t="str">
        <f t="shared" si="220"/>
        <v>INSERT INTO categoria VALUES (220703005,'Politeista','Politeista-220703005','Politeista-220703005 | Prod: Religión-220703 | Sector: Religión | Industria: SOCIEDAD - 22',220703);</v>
      </c>
    </row>
    <row r="1709" spans="1:13" ht="30.6" x14ac:dyDescent="0.3">
      <c r="A1709" s="12">
        <f t="shared" si="215"/>
        <v>22</v>
      </c>
      <c r="B1709" s="8" t="str">
        <f>+VLOOKUP(A1709,Industria[],2,0)</f>
        <v>Sociedad</v>
      </c>
      <c r="C1709" s="12">
        <f t="shared" si="216"/>
        <v>2207</v>
      </c>
      <c r="D1709" s="8" t="str">
        <f>+VLOOKUP(C1709,Sector[[Id_sector]:[Codigo]],3,0)</f>
        <v>Religión</v>
      </c>
      <c r="E1709" s="12">
        <f t="shared" si="217"/>
        <v>220703</v>
      </c>
      <c r="F1709" s="8" t="str">
        <f>+VLOOKUP(E1709,Productos[[Id_producto]:[Codigo]],3,0)</f>
        <v>Tipos de Religión</v>
      </c>
      <c r="G1709" s="13">
        <f t="shared" si="218"/>
        <v>220703006</v>
      </c>
      <c r="H1709" s="7">
        <v>6</v>
      </c>
      <c r="I1709" s="8" t="s">
        <v>2066</v>
      </c>
      <c r="J1709" s="37" t="str">
        <f>+Categorias[[#This Row],[Categoría]]&amp;"-"&amp;Categorias[[#This Row],[Id_categoría]]</f>
        <v>Dualista-220703006</v>
      </c>
      <c r="K1709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709" s="9" t="str">
        <f t="shared" si="219"/>
        <v>220703006dualista</v>
      </c>
      <c r="M1709" s="39" t="str">
        <f t="shared" si="220"/>
        <v>INSERT INTO categoria VALUES (220703006,'Dualista','Dualista-220703006','Dualista-220703006 | Prod: Religión-220703 | Sector: Religión | Industria: SOCIEDAD - 22',220703);</v>
      </c>
    </row>
    <row r="1710" spans="1:13" ht="30.6" x14ac:dyDescent="0.3">
      <c r="A1710" s="12">
        <f t="shared" si="215"/>
        <v>22</v>
      </c>
      <c r="B1710" s="8" t="str">
        <f>+VLOOKUP(A1710,Industria[],2,0)</f>
        <v>Sociedad</v>
      </c>
      <c r="C1710" s="12">
        <f t="shared" si="216"/>
        <v>2207</v>
      </c>
      <c r="D1710" s="8" t="str">
        <f>+VLOOKUP(C1710,Sector[[Id_sector]:[Codigo]],3,0)</f>
        <v>Religión</v>
      </c>
      <c r="E1710" s="12">
        <f t="shared" si="217"/>
        <v>220703</v>
      </c>
      <c r="F1710" s="8" t="str">
        <f>+VLOOKUP(E1710,Productos[[Id_producto]:[Codigo]],3,0)</f>
        <v>Tipos de Religión</v>
      </c>
      <c r="G1710" s="13">
        <f t="shared" si="218"/>
        <v>220703007</v>
      </c>
      <c r="H1710" s="7">
        <v>7</v>
      </c>
      <c r="I1710" s="8" t="s">
        <v>2067</v>
      </c>
      <c r="J1710" s="37" t="str">
        <f>+Categorias[[#This Row],[Categoría]]&amp;"-"&amp;Categorias[[#This Row],[Id_categoría]]</f>
        <v>Abrahamicas-220703007</v>
      </c>
      <c r="K1710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710" s="9" t="str">
        <f t="shared" si="219"/>
        <v>220703007abrahamicas</v>
      </c>
      <c r="M1710" s="39" t="str">
        <f t="shared" si="220"/>
        <v>INSERT INTO categoria VALUES (220703007,'Abrahamicas','Abrahamicas-220703007','Abrahamicas-220703007 | Prod: Religión-220703 | Sector: Religión | Industria: SOCIEDAD - 22',220703);</v>
      </c>
    </row>
    <row r="1711" spans="1:13" ht="30.6" x14ac:dyDescent="0.3">
      <c r="A1711" s="12">
        <f t="shared" si="215"/>
        <v>22</v>
      </c>
      <c r="B1711" s="8" t="str">
        <f>+VLOOKUP(A1711,Industria[],2,0)</f>
        <v>Sociedad</v>
      </c>
      <c r="C1711" s="12">
        <f t="shared" si="216"/>
        <v>2207</v>
      </c>
      <c r="D1711" s="8" t="str">
        <f>+VLOOKUP(C1711,Sector[[Id_sector]:[Codigo]],3,0)</f>
        <v>Religión</v>
      </c>
      <c r="E1711" s="12">
        <f t="shared" si="217"/>
        <v>220703</v>
      </c>
      <c r="F1711" s="8" t="str">
        <f>+VLOOKUP(E1711,Productos[[Id_producto]:[Codigo]],3,0)</f>
        <v>Tipos de Religión</v>
      </c>
      <c r="G1711" s="13">
        <f t="shared" si="218"/>
        <v>220703008</v>
      </c>
      <c r="H1711" s="7">
        <v>8</v>
      </c>
      <c r="I1711" s="8" t="s">
        <v>2068</v>
      </c>
      <c r="J1711" s="37" t="str">
        <f>+Categorias[[#This Row],[Categoría]]&amp;"-"&amp;Categorias[[#This Row],[Id_categoría]]</f>
        <v>Dharmicas-220703008</v>
      </c>
      <c r="K1711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711" s="9" t="str">
        <f t="shared" si="219"/>
        <v>220703008dharmicas</v>
      </c>
      <c r="M1711" s="39" t="str">
        <f t="shared" si="220"/>
        <v>INSERT INTO categoria VALUES (220703008,'Dharmicas','Dharmicas-220703008','Dharmicas-220703008 | Prod: Religión-220703 | Sector: Religión | Industria: SOCIEDAD - 22',220703);</v>
      </c>
    </row>
    <row r="1712" spans="1:13" ht="30.6" x14ac:dyDescent="0.3">
      <c r="A1712" s="12">
        <f t="shared" si="215"/>
        <v>22</v>
      </c>
      <c r="B1712" s="8" t="str">
        <f>+VLOOKUP(A1712,Industria[],2,0)</f>
        <v>Sociedad</v>
      </c>
      <c r="C1712" s="12">
        <f t="shared" si="216"/>
        <v>2207</v>
      </c>
      <c r="D1712" s="8" t="str">
        <f>+VLOOKUP(C1712,Sector[[Id_sector]:[Codigo]],3,0)</f>
        <v>Religión</v>
      </c>
      <c r="E1712" s="12">
        <f t="shared" si="217"/>
        <v>220703</v>
      </c>
      <c r="F1712" s="8" t="str">
        <f>+VLOOKUP(E1712,Productos[[Id_producto]:[Codigo]],3,0)</f>
        <v>Tipos de Religión</v>
      </c>
      <c r="G1712" s="13">
        <f t="shared" si="218"/>
        <v>220703009</v>
      </c>
      <c r="H1712" s="7">
        <v>9</v>
      </c>
      <c r="I1712" s="8" t="s">
        <v>2069</v>
      </c>
      <c r="J1712" s="37" t="str">
        <f>+Categorias[[#This Row],[Categoría]]&amp;"-"&amp;Categorias[[#This Row],[Id_categoría]]</f>
        <v>Indoeuropeas-220703009</v>
      </c>
      <c r="K1712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712" s="9" t="str">
        <f t="shared" si="219"/>
        <v>220703009indoeuropeas</v>
      </c>
      <c r="M1712" s="39" t="str">
        <f t="shared" si="220"/>
        <v>INSERT INTO categoria VALUES (220703009,'Indoeuropeas','Indoeuropeas-220703009','Indoeuropeas-220703009 | Prod: Religión-220703 | Sector: Religión | Industria: SOCIEDAD - 22',220703);</v>
      </c>
    </row>
    <row r="1713" spans="1:13" ht="30.6" x14ac:dyDescent="0.3">
      <c r="A1713" s="12">
        <f t="shared" si="215"/>
        <v>22</v>
      </c>
      <c r="B1713" s="8" t="str">
        <f>+VLOOKUP(A1713,Industria[],2,0)</f>
        <v>Sociedad</v>
      </c>
      <c r="C1713" s="12">
        <f t="shared" si="216"/>
        <v>2207</v>
      </c>
      <c r="D1713" s="8" t="str">
        <f>+VLOOKUP(C1713,Sector[[Id_sector]:[Codigo]],3,0)</f>
        <v>Religión</v>
      </c>
      <c r="E1713" s="12">
        <f t="shared" si="217"/>
        <v>220703</v>
      </c>
      <c r="F1713" s="8" t="str">
        <f>+VLOOKUP(E1713,Productos[[Id_producto]:[Codigo]],3,0)</f>
        <v>Tipos de Religión</v>
      </c>
      <c r="G1713" s="13">
        <f t="shared" si="218"/>
        <v>220703010</v>
      </c>
      <c r="H1713" s="7">
        <v>10</v>
      </c>
      <c r="I1713" s="8" t="s">
        <v>2070</v>
      </c>
      <c r="J1713" s="37" t="str">
        <f>+Categorias[[#This Row],[Categoría]]&amp;"-"&amp;Categorias[[#This Row],[Id_categoría]]</f>
        <v>Iranias-220703010</v>
      </c>
      <c r="K1713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13" s="9" t="str">
        <f t="shared" si="219"/>
        <v>220703010iranias</v>
      </c>
      <c r="M1713" s="39" t="str">
        <f t="shared" si="220"/>
        <v>INSERT INTO categoria VALUES (220703010,'Iranias','Iranias-220703010','Iranias-220703010 | Prod: Religión-220703 | Sector: Religión | Industria: SOCIEDAD - 22',220703);</v>
      </c>
    </row>
    <row r="1714" spans="1:13" ht="30.6" x14ac:dyDescent="0.3">
      <c r="A1714" s="12">
        <f t="shared" si="215"/>
        <v>22</v>
      </c>
      <c r="B1714" s="8" t="str">
        <f>+VLOOKUP(A1714,Industria[],2,0)</f>
        <v>Sociedad</v>
      </c>
      <c r="C1714" s="12">
        <f t="shared" si="216"/>
        <v>2207</v>
      </c>
      <c r="D1714" s="8" t="str">
        <f>+VLOOKUP(C1714,Sector[[Id_sector]:[Codigo]],3,0)</f>
        <v>Religión</v>
      </c>
      <c r="E1714" s="12">
        <f t="shared" si="217"/>
        <v>220703</v>
      </c>
      <c r="F1714" s="8" t="str">
        <f>+VLOOKUP(E1714,Productos[[Id_producto]:[Codigo]],3,0)</f>
        <v>Tipos de Religión</v>
      </c>
      <c r="G1714" s="13">
        <f t="shared" si="218"/>
        <v>220703011</v>
      </c>
      <c r="H1714" s="7">
        <v>11</v>
      </c>
      <c r="I1714" s="8" t="s">
        <v>2071</v>
      </c>
      <c r="J1714" s="37" t="str">
        <f>+Categorias[[#This Row],[Categoría]]&amp;"-"&amp;Categorias[[#This Row],[Id_categoría]]</f>
        <v>Neopaganas-220703011</v>
      </c>
      <c r="K1714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14" s="9" t="str">
        <f t="shared" si="219"/>
        <v>220703011neopaganas</v>
      </c>
      <c r="M1714" s="39" t="str">
        <f t="shared" si="220"/>
        <v>INSERT INTO categoria VALUES (220703011,'Neopaganas','Neopaganas-220703011','Neopaganas-220703011 | Prod: Religión-220703 | Sector: Religión | Industria: SOCIEDAD - 22',220703);</v>
      </c>
    </row>
    <row r="1715" spans="1:13" ht="40.799999999999997" x14ac:dyDescent="0.3">
      <c r="A1715" s="12">
        <f t="shared" si="215"/>
        <v>22</v>
      </c>
      <c r="B1715" s="8" t="str">
        <f>+VLOOKUP(A1715,Industria[],2,0)</f>
        <v>Sociedad</v>
      </c>
      <c r="C1715" s="12">
        <f t="shared" si="216"/>
        <v>2207</v>
      </c>
      <c r="D1715" s="8" t="str">
        <f>+VLOOKUP(C1715,Sector[[Id_sector]:[Codigo]],3,0)</f>
        <v>Religión</v>
      </c>
      <c r="E1715" s="12">
        <f t="shared" si="217"/>
        <v>220703</v>
      </c>
      <c r="F1715" s="8" t="str">
        <f>+VLOOKUP(E1715,Productos[[Id_producto]:[Codigo]],3,0)</f>
        <v>Tipos de Religión</v>
      </c>
      <c r="G1715" s="13">
        <f t="shared" si="218"/>
        <v>220703012</v>
      </c>
      <c r="H1715" s="7">
        <v>12</v>
      </c>
      <c r="I1715" s="8" t="s">
        <v>2072</v>
      </c>
      <c r="J1715" s="37" t="str">
        <f>+Categorias[[#This Row],[Categoría]]&amp;"-"&amp;Categorias[[#This Row],[Id_categoría]]</f>
        <v>Tradicionales Africanas-220703012</v>
      </c>
      <c r="K1715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15" s="9" t="str">
        <f t="shared" si="219"/>
        <v>220703012tradicionales_africanas</v>
      </c>
      <c r="M1715" s="39" t="str">
        <f t="shared" si="220"/>
        <v>INSERT INTO categoria VALUES (220703012,'Tradicionales Africanas','Tradicionales Africanas-220703012','Tradicionales Africanas-220703012 | Prod: Religión-220703 | Sector: Religión | Industria: SOCIEDAD - 22',220703);</v>
      </c>
    </row>
    <row r="1716" spans="1:13" ht="40.799999999999997" x14ac:dyDescent="0.3">
      <c r="A1716" s="12">
        <f t="shared" si="215"/>
        <v>22</v>
      </c>
      <c r="B1716" s="8" t="str">
        <f>+VLOOKUP(A1716,Industria[],2,0)</f>
        <v>Sociedad</v>
      </c>
      <c r="C1716" s="12">
        <f t="shared" si="216"/>
        <v>2207</v>
      </c>
      <c r="D1716" s="8" t="str">
        <f>+VLOOKUP(C1716,Sector[[Id_sector]:[Codigo]],3,0)</f>
        <v>Religión</v>
      </c>
      <c r="E1716" s="12">
        <f t="shared" si="217"/>
        <v>220703</v>
      </c>
      <c r="F1716" s="8" t="str">
        <f>+VLOOKUP(E1716,Productos[[Id_producto]:[Codigo]],3,0)</f>
        <v>Tipos de Religión</v>
      </c>
      <c r="G1716" s="13">
        <f t="shared" si="218"/>
        <v>220703013</v>
      </c>
      <c r="H1716" s="7">
        <v>13</v>
      </c>
      <c r="I1716" s="8" t="s">
        <v>2073</v>
      </c>
      <c r="J1716" s="37" t="str">
        <f>+Categorias[[#This Row],[Categoría]]&amp;"-"&amp;Categorias[[#This Row],[Id_categoría]]</f>
        <v>Tradicionales Nativo Americanas-220703013</v>
      </c>
      <c r="K1716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16" s="9" t="str">
        <f t="shared" si="219"/>
        <v>220703013tradicionales_nativo_americanas</v>
      </c>
      <c r="M1716" s="39" t="str">
        <f t="shared" si="220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17" spans="1:13" ht="30.6" x14ac:dyDescent="0.3">
      <c r="A1717" s="12">
        <f t="shared" si="215"/>
        <v>22</v>
      </c>
      <c r="B1717" s="8" t="str">
        <f>+VLOOKUP(A1717,Industria[],2,0)</f>
        <v>Sociedad</v>
      </c>
      <c r="C1717" s="12">
        <f t="shared" si="216"/>
        <v>2207</v>
      </c>
      <c r="D1717" s="8" t="str">
        <f>+VLOOKUP(C1717,Sector[[Id_sector]:[Codigo]],3,0)</f>
        <v>Religión</v>
      </c>
      <c r="E1717" s="12">
        <f t="shared" si="217"/>
        <v>220704</v>
      </c>
      <c r="F1717" s="8" t="str">
        <f>+VLOOKUP(E1717,Productos[[Id_producto]:[Codigo]],3,0)</f>
        <v>Escrituras Sagradas</v>
      </c>
      <c r="G1717" s="13">
        <f t="shared" si="218"/>
        <v>220704001</v>
      </c>
      <c r="H1717" s="7">
        <v>1</v>
      </c>
      <c r="I1717" s="8" t="s">
        <v>2074</v>
      </c>
      <c r="J1717" s="37" t="str">
        <f>+Categorias[[#This Row],[Categoría]]&amp;"-"&amp;Categorias[[#This Row],[Id_categoría]]</f>
        <v>Biblia-220704001</v>
      </c>
      <c r="K1717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17" s="9" t="str">
        <f t="shared" si="219"/>
        <v>220704001biblia</v>
      </c>
      <c r="M1717" s="39" t="str">
        <f t="shared" si="220"/>
        <v>INSERT INTO categoria VALUES (220704001,'Biblia','Biblia-220704001','Biblia-220704001 | Prod: Religión-220704 | Sector: Religión | Industria: SOCIEDAD - 22',220704);</v>
      </c>
    </row>
    <row r="1718" spans="1:13" ht="30.6" x14ac:dyDescent="0.3">
      <c r="A1718" s="12">
        <f t="shared" si="215"/>
        <v>22</v>
      </c>
      <c r="B1718" s="8" t="str">
        <f>+VLOOKUP(A1718,Industria[],2,0)</f>
        <v>Sociedad</v>
      </c>
      <c r="C1718" s="12">
        <f t="shared" si="216"/>
        <v>2207</v>
      </c>
      <c r="D1718" s="8" t="str">
        <f>+VLOOKUP(C1718,Sector[[Id_sector]:[Codigo]],3,0)</f>
        <v>Religión</v>
      </c>
      <c r="E1718" s="12">
        <f t="shared" si="217"/>
        <v>220704</v>
      </c>
      <c r="F1718" s="8" t="str">
        <f>+VLOOKUP(E1718,Productos[[Id_producto]:[Codigo]],3,0)</f>
        <v>Escrituras Sagradas</v>
      </c>
      <c r="G1718" s="13">
        <f t="shared" si="218"/>
        <v>220704002</v>
      </c>
      <c r="H1718" s="7">
        <v>2</v>
      </c>
      <c r="I1718" s="8" t="s">
        <v>2075</v>
      </c>
      <c r="J1718" s="37" t="str">
        <f>+Categorias[[#This Row],[Categoría]]&amp;"-"&amp;Categorias[[#This Row],[Id_categoría]]</f>
        <v>Corán-220704002</v>
      </c>
      <c r="K1718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18" s="9" t="str">
        <f t="shared" si="219"/>
        <v>220704002coran</v>
      </c>
      <c r="M1718" s="39" t="str">
        <f t="shared" si="220"/>
        <v>INSERT INTO categoria VALUES (220704002,'Corán','Corán-220704002','Corán-220704002 | Prod: Religión-220704 | Sector: Religión | Industria: SOCIEDAD - 22',220704);</v>
      </c>
    </row>
    <row r="1719" spans="1:13" ht="30.6" x14ac:dyDescent="0.3">
      <c r="A1719" s="12">
        <f t="shared" si="215"/>
        <v>22</v>
      </c>
      <c r="B1719" s="8" t="str">
        <f>+VLOOKUP(A1719,Industria[],2,0)</f>
        <v>Sociedad</v>
      </c>
      <c r="C1719" s="12">
        <f t="shared" si="216"/>
        <v>2207</v>
      </c>
      <c r="D1719" s="8" t="str">
        <f>+VLOOKUP(C1719,Sector[[Id_sector]:[Codigo]],3,0)</f>
        <v>Religión</v>
      </c>
      <c r="E1719" s="12">
        <f t="shared" si="217"/>
        <v>220704</v>
      </c>
      <c r="F1719" s="8" t="str">
        <f>+VLOOKUP(E1719,Productos[[Id_producto]:[Codigo]],3,0)</f>
        <v>Escrituras Sagradas</v>
      </c>
      <c r="G1719" s="13">
        <f t="shared" si="218"/>
        <v>220704003</v>
      </c>
      <c r="H1719" s="7">
        <v>3</v>
      </c>
      <c r="I1719" s="8" t="s">
        <v>2076</v>
      </c>
      <c r="J1719" s="37" t="str">
        <f>+Categorias[[#This Row],[Categoría]]&amp;"-"&amp;Categorias[[#This Row],[Id_categoría]]</f>
        <v>Torá-220704003</v>
      </c>
      <c r="K1719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19" s="9" t="str">
        <f t="shared" si="219"/>
        <v>220704003tora</v>
      </c>
      <c r="M1719" s="39" t="str">
        <f t="shared" si="220"/>
        <v>INSERT INTO categoria VALUES (220704003,'Torá','Torá-220704003','Torá-220704003 | Prod: Religión-220704 | Sector: Religión | Industria: SOCIEDAD - 22',220704);</v>
      </c>
    </row>
    <row r="1720" spans="1:13" ht="30.6" x14ac:dyDescent="0.3">
      <c r="A1720" s="12">
        <f t="shared" si="215"/>
        <v>22</v>
      </c>
      <c r="B1720" s="8" t="str">
        <f>+VLOOKUP(A1720,Industria[],2,0)</f>
        <v>Sociedad</v>
      </c>
      <c r="C1720" s="12">
        <f t="shared" si="216"/>
        <v>2207</v>
      </c>
      <c r="D1720" s="8" t="str">
        <f>+VLOOKUP(C1720,Sector[[Id_sector]:[Codigo]],3,0)</f>
        <v>Religión</v>
      </c>
      <c r="E1720" s="12">
        <f t="shared" si="217"/>
        <v>220704</v>
      </c>
      <c r="F1720" s="8" t="str">
        <f>+VLOOKUP(E1720,Productos[[Id_producto]:[Codigo]],3,0)</f>
        <v>Escrituras Sagradas</v>
      </c>
      <c r="G1720" s="13">
        <f t="shared" si="218"/>
        <v>220704004</v>
      </c>
      <c r="H1720" s="7">
        <v>4</v>
      </c>
      <c r="I1720" s="8" t="s">
        <v>2077</v>
      </c>
      <c r="J1720" s="37" t="str">
        <f>+Categorias[[#This Row],[Categoría]]&amp;"-"&amp;Categorias[[#This Row],[Id_categoría]]</f>
        <v>Tanak-220704004</v>
      </c>
      <c r="K1720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20" s="9" t="str">
        <f t="shared" si="219"/>
        <v>220704004tanak</v>
      </c>
      <c r="M1720" s="39" t="str">
        <f t="shared" si="220"/>
        <v>INSERT INTO categoria VALUES (220704004,'Tanak','Tanak-220704004','Tanak-220704004 | Prod: Religión-220704 | Sector: Religión | Industria: SOCIEDAD - 22',220704);</v>
      </c>
    </row>
    <row r="1721" spans="1:13" ht="30.6" x14ac:dyDescent="0.3">
      <c r="A1721" s="12">
        <f t="shared" si="215"/>
        <v>22</v>
      </c>
      <c r="B1721" s="8" t="str">
        <f>+VLOOKUP(A1721,Industria[],2,0)</f>
        <v>Sociedad</v>
      </c>
      <c r="C1721" s="12">
        <f t="shared" si="216"/>
        <v>2207</v>
      </c>
      <c r="D1721" s="8" t="str">
        <f>+VLOOKUP(C1721,Sector[[Id_sector]:[Codigo]],3,0)</f>
        <v>Religión</v>
      </c>
      <c r="E1721" s="12">
        <f t="shared" si="217"/>
        <v>220704</v>
      </c>
      <c r="F1721" s="8" t="str">
        <f>+VLOOKUP(E1721,Productos[[Id_producto]:[Codigo]],3,0)</f>
        <v>Escrituras Sagradas</v>
      </c>
      <c r="G1721" s="13">
        <f t="shared" si="218"/>
        <v>220704005</v>
      </c>
      <c r="H1721" s="7">
        <v>5</v>
      </c>
      <c r="I1721" s="8" t="s">
        <v>2078</v>
      </c>
      <c r="J1721" s="37" t="str">
        <f>+Categorias[[#This Row],[Categoría]]&amp;"-"&amp;Categorias[[#This Row],[Id_categoría]]</f>
        <v>Vedas-220704005</v>
      </c>
      <c r="K1721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21" s="9" t="str">
        <f t="shared" si="219"/>
        <v>220704005vedas</v>
      </c>
      <c r="M1721" s="39" t="str">
        <f t="shared" si="220"/>
        <v>INSERT INTO categoria VALUES (220704005,'Vedas','Vedas-220704005','Vedas-220704005 | Prod: Religión-220704 | Sector: Religión | Industria: SOCIEDAD - 22',220704);</v>
      </c>
    </row>
    <row r="1722" spans="1:13" ht="30.6" x14ac:dyDescent="0.3">
      <c r="A1722" s="12">
        <f t="shared" si="215"/>
        <v>22</v>
      </c>
      <c r="B1722" s="8" t="str">
        <f>+VLOOKUP(A1722,Industria[],2,0)</f>
        <v>Sociedad</v>
      </c>
      <c r="C1722" s="12">
        <f t="shared" si="216"/>
        <v>2207</v>
      </c>
      <c r="D1722" s="8" t="str">
        <f>+VLOOKUP(C1722,Sector[[Id_sector]:[Codigo]],3,0)</f>
        <v>Religión</v>
      </c>
      <c r="E1722" s="12">
        <f t="shared" si="217"/>
        <v>220704</v>
      </c>
      <c r="F1722" s="8" t="str">
        <f>+VLOOKUP(E1722,Productos[[Id_producto]:[Codigo]],3,0)</f>
        <v>Escrituras Sagradas</v>
      </c>
      <c r="G1722" s="13">
        <f t="shared" si="218"/>
        <v>220704006</v>
      </c>
      <c r="H1722" s="7">
        <v>6</v>
      </c>
      <c r="I1722" s="8" t="s">
        <v>2079</v>
      </c>
      <c r="J1722" s="37" t="str">
        <f>+Categorias[[#This Row],[Categoría]]&amp;"-"&amp;Categorias[[#This Row],[Id_categoría]]</f>
        <v>Upanishad-220704006</v>
      </c>
      <c r="K1722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22" s="9" t="str">
        <f t="shared" si="219"/>
        <v>220704006upanishad</v>
      </c>
      <c r="M1722" s="39" t="str">
        <f t="shared" si="220"/>
        <v>INSERT INTO categoria VALUES (220704006,'Upanishad','Upanishad-220704006','Upanishad-220704006 | Prod: Religión-220704 | Sector: Religión | Industria: SOCIEDAD - 22',220704);</v>
      </c>
    </row>
    <row r="1723" spans="1:13" ht="30.6" x14ac:dyDescent="0.3">
      <c r="A1723" s="12">
        <f t="shared" si="215"/>
        <v>22</v>
      </c>
      <c r="B1723" s="8" t="str">
        <f>+VLOOKUP(A1723,Industria[],2,0)</f>
        <v>Sociedad</v>
      </c>
      <c r="C1723" s="12">
        <f t="shared" si="216"/>
        <v>2207</v>
      </c>
      <c r="D1723" s="8" t="str">
        <f>+VLOOKUP(C1723,Sector[[Id_sector]:[Codigo]],3,0)</f>
        <v>Religión</v>
      </c>
      <c r="E1723" s="12">
        <f t="shared" si="217"/>
        <v>220705</v>
      </c>
      <c r="F1723" s="8" t="str">
        <f>+VLOOKUP(E1723,Productos[[Id_producto]:[Codigo]],3,0)</f>
        <v>Posturas en torno a la Religión</v>
      </c>
      <c r="G1723" s="13">
        <f t="shared" si="218"/>
        <v>220705001</v>
      </c>
      <c r="H1723" s="7">
        <v>1</v>
      </c>
      <c r="I1723" s="8" t="s">
        <v>2080</v>
      </c>
      <c r="J1723" s="37" t="str">
        <f>+Categorias[[#This Row],[Categoría]]&amp;"-"&amp;Categorias[[#This Row],[Id_categoría]]</f>
        <v>Practicantes -220705001</v>
      </c>
      <c r="K1723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23" s="9" t="str">
        <f t="shared" si="219"/>
        <v>220705001practicantes_</v>
      </c>
      <c r="M1723" s="39" t="str">
        <f t="shared" si="220"/>
        <v>INSERT INTO categoria VALUES (220705001,'Practicantes ','Practicantes -220705001','Practicantes -220705001 | Prod: Religión-220705 | Sector: Religión | Industria: SOCIEDAD - 22',220705);</v>
      </c>
    </row>
    <row r="1724" spans="1:13" ht="30.6" x14ac:dyDescent="0.3">
      <c r="A1724" s="12">
        <f t="shared" si="215"/>
        <v>22</v>
      </c>
      <c r="B1724" s="8" t="str">
        <f>+VLOOKUP(A1724,Industria[],2,0)</f>
        <v>Sociedad</v>
      </c>
      <c r="C1724" s="12">
        <f t="shared" si="216"/>
        <v>2207</v>
      </c>
      <c r="D1724" s="8" t="str">
        <f>+VLOOKUP(C1724,Sector[[Id_sector]:[Codigo]],3,0)</f>
        <v>Religión</v>
      </c>
      <c r="E1724" s="12">
        <f t="shared" si="217"/>
        <v>220705</v>
      </c>
      <c r="F1724" s="8" t="str">
        <f>+VLOOKUP(E1724,Productos[[Id_producto]:[Codigo]],3,0)</f>
        <v>Posturas en torno a la Religión</v>
      </c>
      <c r="G1724" s="13">
        <f t="shared" si="218"/>
        <v>220705002</v>
      </c>
      <c r="H1724" s="7">
        <v>2</v>
      </c>
      <c r="I1724" s="8" t="s">
        <v>2081</v>
      </c>
      <c r="J1724" s="37" t="str">
        <f>+Categorias[[#This Row],[Categoría]]&amp;"-"&amp;Categorias[[#This Row],[Id_categoría]]</f>
        <v>No Practicantes-220705002</v>
      </c>
      <c r="K1724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24" s="9" t="str">
        <f t="shared" si="219"/>
        <v>220705002no_practicantes</v>
      </c>
      <c r="M1724" s="39" t="str">
        <f t="shared" si="220"/>
        <v>INSERT INTO categoria VALUES (220705002,'No Practicantes','No Practicantes-220705002','No Practicantes-220705002 | Prod: Religión-220705 | Sector: Religión | Industria: SOCIEDAD - 22',220705);</v>
      </c>
    </row>
    <row r="1725" spans="1:13" ht="30.6" x14ac:dyDescent="0.3">
      <c r="A1725" s="12">
        <f t="shared" si="215"/>
        <v>22</v>
      </c>
      <c r="B1725" s="8" t="str">
        <f>+VLOOKUP(A1725,Industria[],2,0)</f>
        <v>Sociedad</v>
      </c>
      <c r="C1725" s="12">
        <f t="shared" si="216"/>
        <v>2207</v>
      </c>
      <c r="D1725" s="8" t="str">
        <f>+VLOOKUP(C1725,Sector[[Id_sector]:[Codigo]],3,0)</f>
        <v>Religión</v>
      </c>
      <c r="E1725" s="12">
        <f t="shared" si="217"/>
        <v>220705</v>
      </c>
      <c r="F1725" s="8" t="str">
        <f>+VLOOKUP(E1725,Productos[[Id_producto]:[Codigo]],3,0)</f>
        <v>Posturas en torno a la Religión</v>
      </c>
      <c r="G1725" s="13">
        <f t="shared" si="218"/>
        <v>220705003</v>
      </c>
      <c r="H1725" s="7">
        <v>3</v>
      </c>
      <c r="I1725" s="8" t="s">
        <v>2082</v>
      </c>
      <c r="J1725" s="37" t="str">
        <f>+Categorias[[#This Row],[Categoría]]&amp;"-"&amp;Categorias[[#This Row],[Id_categoría]]</f>
        <v>Ateos-220705003</v>
      </c>
      <c r="K1725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25" s="9" t="str">
        <f t="shared" si="219"/>
        <v>220705003ateos</v>
      </c>
      <c r="M1725" s="39" t="str">
        <f t="shared" si="220"/>
        <v>INSERT INTO categoria VALUES (220705003,'Ateos','Ateos-220705003','Ateos-220705003 | Prod: Religión-220705 | Sector: Religión | Industria: SOCIEDAD - 22',220705);</v>
      </c>
    </row>
    <row r="1726" spans="1:13" ht="30.6" x14ac:dyDescent="0.3">
      <c r="A1726" s="12">
        <f t="shared" si="215"/>
        <v>22</v>
      </c>
      <c r="B1726" s="8" t="str">
        <f>+VLOOKUP(A1726,Industria[],2,0)</f>
        <v>Sociedad</v>
      </c>
      <c r="C1726" s="12">
        <f t="shared" si="216"/>
        <v>2207</v>
      </c>
      <c r="D1726" s="8" t="str">
        <f>+VLOOKUP(C1726,Sector[[Id_sector]:[Codigo]],3,0)</f>
        <v>Religión</v>
      </c>
      <c r="E1726" s="12">
        <f t="shared" si="217"/>
        <v>220705</v>
      </c>
      <c r="F1726" s="8" t="str">
        <f>+VLOOKUP(E1726,Productos[[Id_producto]:[Codigo]],3,0)</f>
        <v>Posturas en torno a la Religión</v>
      </c>
      <c r="G1726" s="13">
        <f t="shared" si="218"/>
        <v>220705004</v>
      </c>
      <c r="H1726" s="7">
        <v>4</v>
      </c>
      <c r="I1726" s="8" t="s">
        <v>2083</v>
      </c>
      <c r="J1726" s="37" t="str">
        <f>+Categorias[[#This Row],[Categoría]]&amp;"-"&amp;Categorias[[#This Row],[Id_categoría]]</f>
        <v>Agnósticos-220705004</v>
      </c>
      <c r="K1726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26" s="9" t="str">
        <f t="shared" si="219"/>
        <v>220705004agnosticos</v>
      </c>
      <c r="M1726" s="39" t="str">
        <f t="shared" si="220"/>
        <v>INSERT INTO categoria VALUES (220705004,'Agnósticos','Agnósticos-220705004','Agnósticos-220705004 | Prod: Religión-220705 | Sector: Religión | Industria: SOCIEDAD - 22',220705);</v>
      </c>
    </row>
    <row r="1727" spans="1:13" ht="30.6" x14ac:dyDescent="0.3">
      <c r="A1727" s="12">
        <f t="shared" si="215"/>
        <v>22</v>
      </c>
      <c r="B1727" s="8" t="str">
        <f>+VLOOKUP(A1727,Industria[],2,0)</f>
        <v>Sociedad</v>
      </c>
      <c r="C1727" s="12">
        <f t="shared" si="216"/>
        <v>2207</v>
      </c>
      <c r="D1727" s="8" t="str">
        <f>+VLOOKUP(C1727,Sector[[Id_sector]:[Codigo]],3,0)</f>
        <v>Religión</v>
      </c>
      <c r="E1727" s="12">
        <f t="shared" si="217"/>
        <v>220705</v>
      </c>
      <c r="F1727" s="8" t="str">
        <f>+VLOOKUP(E1727,Productos[[Id_producto]:[Codigo]],3,0)</f>
        <v>Posturas en torno a la Religión</v>
      </c>
      <c r="G1727" s="13">
        <f t="shared" si="218"/>
        <v>220705005</v>
      </c>
      <c r="H1727" s="7">
        <v>5</v>
      </c>
      <c r="I1727" s="8" t="s">
        <v>2084</v>
      </c>
      <c r="J1727" s="37" t="str">
        <f>+Categorias[[#This Row],[Categoría]]&amp;"-"&amp;Categorias[[#This Row],[Id_categoría]]</f>
        <v>Ignósticos-220705005</v>
      </c>
      <c r="K1727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27" s="9" t="str">
        <f t="shared" si="219"/>
        <v>220705005ignosticos</v>
      </c>
      <c r="M1727" s="39" t="str">
        <f t="shared" si="220"/>
        <v>INSERT INTO categoria VALUES (220705005,'Ignósticos','Ignósticos-220705005','Ignósticos-220705005 | Prod: Religión-220705 | Sector: Religión | Industria: SOCIEDAD - 22',220705);</v>
      </c>
    </row>
    <row r="1728" spans="1:13" ht="40.799999999999997" x14ac:dyDescent="0.3">
      <c r="A1728" s="12">
        <f t="shared" si="215"/>
        <v>22</v>
      </c>
      <c r="B1728" s="8" t="str">
        <f>+VLOOKUP(A1728,Industria[],2,0)</f>
        <v>Sociedad</v>
      </c>
      <c r="C1728" s="12">
        <f t="shared" si="216"/>
        <v>2207</v>
      </c>
      <c r="D1728" s="8" t="str">
        <f>+VLOOKUP(C1728,Sector[[Id_sector]:[Codigo]],3,0)</f>
        <v>Religión</v>
      </c>
      <c r="E1728" s="12">
        <f t="shared" si="217"/>
        <v>220705</v>
      </c>
      <c r="F1728" s="8" t="str">
        <f>+VLOOKUP(E1728,Productos[[Id_producto]:[Codigo]],3,0)</f>
        <v>Posturas en torno a la Religión</v>
      </c>
      <c r="G1728" s="13">
        <f t="shared" si="218"/>
        <v>220705006</v>
      </c>
      <c r="H1728" s="7">
        <v>6</v>
      </c>
      <c r="I1728" s="8" t="s">
        <v>2085</v>
      </c>
      <c r="J1728" s="37" t="str">
        <f>+Categorias[[#This Row],[Categoría]]&amp;"-"&amp;Categorias[[#This Row],[Id_categoría]]</f>
        <v>Fundamentalistas-220705006</v>
      </c>
      <c r="K1728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28" s="9" t="str">
        <f t="shared" si="219"/>
        <v>220705006fundamentalistas</v>
      </c>
      <c r="M1728" s="39" t="str">
        <f t="shared" si="220"/>
        <v>INSERT INTO categoria VALUES (220705006,'Fundamentalistas','Fundamentalistas-220705006','Fundamentalistas-220705006 | Prod: Religión-220705 | Sector: Religión | Industria: SOCIEDAD - 22',220705);</v>
      </c>
    </row>
    <row r="1729" spans="1:13" ht="30.6" x14ac:dyDescent="0.3">
      <c r="A1729" s="12">
        <f t="shared" si="215"/>
        <v>22</v>
      </c>
      <c r="B1729" s="8" t="str">
        <f>+VLOOKUP(A1729,Industria[],2,0)</f>
        <v>Sociedad</v>
      </c>
      <c r="C1729" s="12">
        <f t="shared" si="216"/>
        <v>2207</v>
      </c>
      <c r="D1729" s="8" t="str">
        <f>+VLOOKUP(C1729,Sector[[Id_sector]:[Codigo]],3,0)</f>
        <v>Religión</v>
      </c>
      <c r="E1729" s="12">
        <f t="shared" si="217"/>
        <v>220705</v>
      </c>
      <c r="F1729" s="8" t="str">
        <f>+VLOOKUP(E1729,Productos[[Id_producto]:[Codigo]],3,0)</f>
        <v>Posturas en torno a la Religión</v>
      </c>
      <c r="G1729" s="13">
        <f t="shared" si="218"/>
        <v>220705007</v>
      </c>
      <c r="H1729" s="7">
        <v>7</v>
      </c>
      <c r="I1729" s="8" t="s">
        <v>2086</v>
      </c>
      <c r="J1729" s="37" t="str">
        <f>+Categorias[[#This Row],[Categoría]]&amp;"-"&amp;Categorias[[#This Row],[Id_categoría]]</f>
        <v>Laicismo-220705007</v>
      </c>
      <c r="K1729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29" s="9" t="str">
        <f t="shared" si="219"/>
        <v>220705007laicismo</v>
      </c>
      <c r="M1729" s="39" t="str">
        <f t="shared" si="220"/>
        <v>INSERT INTO categoria VALUES (220705007,'Laicismo','Laicismo-220705007','Laicismo-220705007 | Prod: Religión-220705 | Sector: Religión | Industria: SOCIEDAD - 22',220705);</v>
      </c>
    </row>
    <row r="1730" spans="1:13" ht="30.6" x14ac:dyDescent="0.3">
      <c r="A1730" s="12">
        <f t="shared" si="215"/>
        <v>22</v>
      </c>
      <c r="B1730" s="8" t="str">
        <f>+VLOOKUP(A1730,Industria[],2,0)</f>
        <v>Sociedad</v>
      </c>
      <c r="C1730" s="12">
        <f t="shared" si="216"/>
        <v>2207</v>
      </c>
      <c r="D1730" s="8" t="str">
        <f>+VLOOKUP(C1730,Sector[[Id_sector]:[Codigo]],3,0)</f>
        <v>Religión</v>
      </c>
      <c r="E1730" s="12">
        <f t="shared" si="217"/>
        <v>220705</v>
      </c>
      <c r="F1730" s="8" t="str">
        <f>+VLOOKUP(E1730,Productos[[Id_producto]:[Codigo]],3,0)</f>
        <v>Posturas en torno a la Religión</v>
      </c>
      <c r="G1730" s="13">
        <f t="shared" si="218"/>
        <v>220705008</v>
      </c>
      <c r="H1730" s="7">
        <v>8</v>
      </c>
      <c r="I1730" s="8" t="s">
        <v>2087</v>
      </c>
      <c r="J1730" s="37" t="str">
        <f>+Categorias[[#This Row],[Categoría]]&amp;"-"&amp;Categorias[[#This Row],[Id_categoría]]</f>
        <v>Diálogo Interreligioso-220705008</v>
      </c>
      <c r="K1730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30" s="9" t="str">
        <f t="shared" si="219"/>
        <v>220705008dialogo_interreligioso</v>
      </c>
      <c r="M1730" s="39" t="str">
        <f t="shared" si="220"/>
        <v>INSERT INTO categoria VALUES (220705008,'Diálogo Interreligioso','Diálogo Interreligioso-220705008','Diálogo Interreligioso-220705008 | Prod: Religión-220705 | Sector: Religión | Industria: SOCIEDAD - 22',220705);</v>
      </c>
    </row>
    <row r="1731" spans="1:13" ht="30.6" x14ac:dyDescent="0.3">
      <c r="A1731" s="12">
        <f t="shared" si="215"/>
        <v>22</v>
      </c>
      <c r="B1731" s="8" t="str">
        <f>+VLOOKUP(A1731,Industria[],2,0)</f>
        <v>Sociedad</v>
      </c>
      <c r="C1731" s="12">
        <f t="shared" si="216"/>
        <v>2207</v>
      </c>
      <c r="D1731" s="8" t="str">
        <f>+VLOOKUP(C1731,Sector[[Id_sector]:[Codigo]],3,0)</f>
        <v>Religión</v>
      </c>
      <c r="E1731" s="12">
        <f t="shared" si="217"/>
        <v>220706</v>
      </c>
      <c r="F1731" s="8" t="str">
        <f>+VLOOKUP(E1731,Productos[[Id_producto]:[Codigo]],3,0)</f>
        <v>Figuras Religiosas</v>
      </c>
      <c r="G1731" s="13">
        <f t="shared" si="218"/>
        <v>220706001</v>
      </c>
      <c r="H1731" s="7">
        <v>1</v>
      </c>
      <c r="I1731" s="8" t="s">
        <v>2088</v>
      </c>
      <c r="J1731" s="37" t="str">
        <f>+Categorias[[#This Row],[Categoría]]&amp;"-"&amp;Categorias[[#This Row],[Id_categoría]]</f>
        <v>Buda-220706001</v>
      </c>
      <c r="K1731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31" s="9" t="str">
        <f t="shared" si="219"/>
        <v>220706001buda</v>
      </c>
      <c r="M1731" s="39" t="str">
        <f t="shared" si="220"/>
        <v>INSERT INTO categoria VALUES (220706001,'Buda','Buda-220706001','Buda-220706001 | Prod: Religión-220706 | Sector: Religión | Industria: SOCIEDAD - 22',220706);</v>
      </c>
    </row>
    <row r="1732" spans="1:13" ht="30.6" x14ac:dyDescent="0.3">
      <c r="A1732" s="12">
        <f t="shared" si="215"/>
        <v>22</v>
      </c>
      <c r="B1732" s="8" t="str">
        <f>+VLOOKUP(A1732,Industria[],2,0)</f>
        <v>Sociedad</v>
      </c>
      <c r="C1732" s="12">
        <f t="shared" si="216"/>
        <v>2207</v>
      </c>
      <c r="D1732" s="8" t="str">
        <f>+VLOOKUP(C1732,Sector[[Id_sector]:[Codigo]],3,0)</f>
        <v>Religión</v>
      </c>
      <c r="E1732" s="12">
        <f t="shared" si="217"/>
        <v>220706</v>
      </c>
      <c r="F1732" s="8" t="str">
        <f>+VLOOKUP(E1732,Productos[[Id_producto]:[Codigo]],3,0)</f>
        <v>Figuras Religiosas</v>
      </c>
      <c r="G1732" s="13">
        <f t="shared" si="218"/>
        <v>220706002</v>
      </c>
      <c r="H1732" s="7">
        <v>2</v>
      </c>
      <c r="I1732" s="8" t="s">
        <v>2089</v>
      </c>
      <c r="J1732" s="37" t="str">
        <f>+Categorias[[#This Row],[Categoría]]&amp;"-"&amp;Categorias[[#This Row],[Id_categoría]]</f>
        <v>Jesús-220706002</v>
      </c>
      <c r="K1732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32" s="9" t="str">
        <f t="shared" si="219"/>
        <v>220706002jesus</v>
      </c>
      <c r="M1732" s="39" t="str">
        <f t="shared" si="220"/>
        <v>INSERT INTO categoria VALUES (220706002,'Jesús','Jesús-220706002','Jesús-220706002 | Prod: Religión-220706 | Sector: Religión | Industria: SOCIEDAD - 22',220706);</v>
      </c>
    </row>
    <row r="1733" spans="1:13" ht="30.6" x14ac:dyDescent="0.3">
      <c r="A1733" s="12">
        <f t="shared" si="215"/>
        <v>22</v>
      </c>
      <c r="B1733" s="8" t="str">
        <f>+VLOOKUP(A1733,Industria[],2,0)</f>
        <v>Sociedad</v>
      </c>
      <c r="C1733" s="12">
        <f t="shared" si="216"/>
        <v>2207</v>
      </c>
      <c r="D1733" s="8" t="str">
        <f>+VLOOKUP(C1733,Sector[[Id_sector]:[Codigo]],3,0)</f>
        <v>Religión</v>
      </c>
      <c r="E1733" s="12">
        <f t="shared" si="217"/>
        <v>220706</v>
      </c>
      <c r="F1733" s="8" t="str">
        <f>+VLOOKUP(E1733,Productos[[Id_producto]:[Codigo]],3,0)</f>
        <v>Figuras Religiosas</v>
      </c>
      <c r="G1733" s="13">
        <f t="shared" si="218"/>
        <v>220706003</v>
      </c>
      <c r="H1733" s="7">
        <v>3</v>
      </c>
      <c r="I1733" s="8" t="s">
        <v>594</v>
      </c>
      <c r="J1733" s="37" t="str">
        <f>+Categorias[[#This Row],[Categoría]]&amp;"-"&amp;Categorias[[#This Row],[Id_categoría]]</f>
        <v>Papa-220706003</v>
      </c>
      <c r="K1733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33" s="9" t="str">
        <f t="shared" si="219"/>
        <v>220706003papa</v>
      </c>
      <c r="M1733" s="39" t="str">
        <f t="shared" si="220"/>
        <v>INSERT INTO categoria VALUES (220706003,'Papa','Papa-220706003','Papa-220706003 | Prod: Religión-220706 | Sector: Religión | Industria: SOCIEDAD - 22',220706);</v>
      </c>
    </row>
    <row r="1734" spans="1:13" ht="30.6" x14ac:dyDescent="0.3">
      <c r="A1734" s="12">
        <f t="shared" si="215"/>
        <v>22</v>
      </c>
      <c r="B1734" s="8" t="str">
        <f>+VLOOKUP(A1734,Industria[],2,0)</f>
        <v>Sociedad</v>
      </c>
      <c r="C1734" s="12">
        <f t="shared" si="216"/>
        <v>2207</v>
      </c>
      <c r="D1734" s="8" t="str">
        <f>+VLOOKUP(C1734,Sector[[Id_sector]:[Codigo]],3,0)</f>
        <v>Religión</v>
      </c>
      <c r="E1734" s="12">
        <f t="shared" si="217"/>
        <v>220706</v>
      </c>
      <c r="F1734" s="8" t="str">
        <f>+VLOOKUP(E1734,Productos[[Id_producto]:[Codigo]],3,0)</f>
        <v>Figuras Religiosas</v>
      </c>
      <c r="G1734" s="13">
        <f t="shared" si="218"/>
        <v>220706004</v>
      </c>
      <c r="H1734" s="7">
        <v>4</v>
      </c>
      <c r="I1734" s="8" t="s">
        <v>2090</v>
      </c>
      <c r="J1734" s="37" t="str">
        <f>+Categorias[[#This Row],[Categoría]]&amp;"-"&amp;Categorias[[#This Row],[Id_categoría]]</f>
        <v>Arzobispo-220706004</v>
      </c>
      <c r="K1734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34" s="9" t="str">
        <f t="shared" si="219"/>
        <v>220706004arzobispo</v>
      </c>
      <c r="M1734" s="39" t="str">
        <f t="shared" si="220"/>
        <v>INSERT INTO categoria VALUES (220706004,'Arzobispo','Arzobispo-220706004','Arzobispo-220706004 | Prod: Religión-220706 | Sector: Religión | Industria: SOCIEDAD - 22',220706);</v>
      </c>
    </row>
    <row r="1735" spans="1:13" ht="30.6" x14ac:dyDescent="0.3">
      <c r="A1735" s="12">
        <f t="shared" si="215"/>
        <v>22</v>
      </c>
      <c r="B1735" s="8" t="str">
        <f>+VLOOKUP(A1735,Industria[],2,0)</f>
        <v>Sociedad</v>
      </c>
      <c r="C1735" s="12">
        <f t="shared" si="216"/>
        <v>2207</v>
      </c>
      <c r="D1735" s="8" t="str">
        <f>+VLOOKUP(C1735,Sector[[Id_sector]:[Codigo]],3,0)</f>
        <v>Religión</v>
      </c>
      <c r="E1735" s="12">
        <f t="shared" si="217"/>
        <v>220706</v>
      </c>
      <c r="F1735" s="8" t="str">
        <f>+VLOOKUP(E1735,Productos[[Id_producto]:[Codigo]],3,0)</f>
        <v>Figuras Religiosas</v>
      </c>
      <c r="G1735" s="13">
        <f t="shared" si="218"/>
        <v>220706005</v>
      </c>
      <c r="H1735" s="7">
        <v>5</v>
      </c>
      <c r="I1735" s="8" t="s">
        <v>2091</v>
      </c>
      <c r="J1735" s="37" t="str">
        <f>+Categorias[[#This Row],[Categoría]]&amp;"-"&amp;Categorias[[#This Row],[Id_categoría]]</f>
        <v>Dalai Lama-220706005</v>
      </c>
      <c r="K1735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35" s="9" t="str">
        <f t="shared" si="219"/>
        <v>220706005dalai_lama</v>
      </c>
      <c r="M1735" s="39" t="str">
        <f t="shared" si="220"/>
        <v>INSERT INTO categoria VALUES (220706005,'Dalai Lama','Dalai Lama-220706005','Dalai Lama-220706005 | Prod: Religión-220706 | Sector: Religión | Industria: SOCIEDAD - 22',220706);</v>
      </c>
    </row>
    <row r="1736" spans="1:13" ht="30.6" x14ac:dyDescent="0.3">
      <c r="A1736" s="12">
        <f t="shared" si="215"/>
        <v>22</v>
      </c>
      <c r="B1736" s="8" t="str">
        <f>+VLOOKUP(A1736,Industria[],2,0)</f>
        <v>Sociedad</v>
      </c>
      <c r="C1736" s="12">
        <f t="shared" si="216"/>
        <v>2207</v>
      </c>
      <c r="D1736" s="8" t="str">
        <f>+VLOOKUP(C1736,Sector[[Id_sector]:[Codigo]],3,0)</f>
        <v>Religión</v>
      </c>
      <c r="E1736" s="12">
        <f t="shared" si="217"/>
        <v>220706</v>
      </c>
      <c r="F1736" s="8" t="str">
        <f>+VLOOKUP(E1736,Productos[[Id_producto]:[Codigo]],3,0)</f>
        <v>Figuras Religiosas</v>
      </c>
      <c r="G1736" s="13">
        <f t="shared" si="218"/>
        <v>220706006</v>
      </c>
      <c r="H1736" s="7">
        <v>6</v>
      </c>
      <c r="I1736" s="8" t="s">
        <v>2092</v>
      </c>
      <c r="J1736" s="37" t="str">
        <f>+Categorias[[#This Row],[Categoría]]&amp;"-"&amp;Categorias[[#This Row],[Id_categoría]]</f>
        <v>Monje Budista-220706006</v>
      </c>
      <c r="K1736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36" s="9" t="str">
        <f t="shared" si="219"/>
        <v>220706006monje_budista</v>
      </c>
      <c r="M1736" s="39" t="str">
        <f t="shared" si="220"/>
        <v>INSERT INTO categoria VALUES (220706006,'Monje Budista','Monje Budista-220706006','Monje Budista-220706006 | Prod: Religión-220706 | Sector: Religión | Industria: SOCIEDAD - 22',220706);</v>
      </c>
    </row>
    <row r="1737" spans="1:13" ht="30.6" x14ac:dyDescent="0.3">
      <c r="A1737" s="12">
        <f t="shared" si="215"/>
        <v>22</v>
      </c>
      <c r="B1737" s="8" t="str">
        <f>+VLOOKUP(A1737,Industria[],2,0)</f>
        <v>Sociedad</v>
      </c>
      <c r="C1737" s="12">
        <f t="shared" si="216"/>
        <v>2207</v>
      </c>
      <c r="D1737" s="8" t="str">
        <f>+VLOOKUP(C1737,Sector[[Id_sector]:[Codigo]],3,0)</f>
        <v>Religión</v>
      </c>
      <c r="E1737" s="12">
        <f t="shared" si="217"/>
        <v>220706</v>
      </c>
      <c r="F1737" s="8" t="str">
        <f>+VLOOKUP(E1737,Productos[[Id_producto]:[Codigo]],3,0)</f>
        <v>Figuras Religiosas</v>
      </c>
      <c r="G1737" s="13">
        <f t="shared" si="218"/>
        <v>220706007</v>
      </c>
      <c r="H1737" s="7">
        <v>7</v>
      </c>
      <c r="I1737" s="8" t="s">
        <v>2093</v>
      </c>
      <c r="J1737" s="37" t="str">
        <f>+Categorias[[#This Row],[Categoría]]&amp;"-"&amp;Categorias[[#This Row],[Id_categoría]]</f>
        <v>Pastor-220706007</v>
      </c>
      <c r="K1737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37" s="9" t="str">
        <f t="shared" si="219"/>
        <v>220706007pastor</v>
      </c>
      <c r="M1737" s="39" t="str">
        <f t="shared" si="220"/>
        <v>INSERT INTO categoria VALUES (220706007,'Pastor','Pastor-220706007','Pastor-220706007 | Prod: Religión-220706 | Sector: Religión | Industria: SOCIEDAD - 22',220706);</v>
      </c>
    </row>
    <row r="1738" spans="1:13" ht="30.6" x14ac:dyDescent="0.3">
      <c r="A1738" s="12">
        <f t="shared" si="215"/>
        <v>22</v>
      </c>
      <c r="B1738" s="8" t="str">
        <f>+VLOOKUP(A1738,Industria[],2,0)</f>
        <v>Sociedad</v>
      </c>
      <c r="C1738" s="12">
        <f t="shared" si="216"/>
        <v>2207</v>
      </c>
      <c r="D1738" s="8" t="str">
        <f>+VLOOKUP(C1738,Sector[[Id_sector]:[Codigo]],3,0)</f>
        <v>Religión</v>
      </c>
      <c r="E1738" s="12">
        <f t="shared" si="217"/>
        <v>220706</v>
      </c>
      <c r="F1738" s="8" t="str">
        <f>+VLOOKUP(E1738,Productos[[Id_producto]:[Codigo]],3,0)</f>
        <v>Figuras Religiosas</v>
      </c>
      <c r="G1738" s="13">
        <f t="shared" si="218"/>
        <v>220706008</v>
      </c>
      <c r="H1738" s="7">
        <v>8</v>
      </c>
      <c r="I1738" s="8" t="s">
        <v>2094</v>
      </c>
      <c r="J1738" s="37" t="str">
        <f>+Categorias[[#This Row],[Categoría]]&amp;"-"&amp;Categorias[[#This Row],[Id_categoría]]</f>
        <v>Rabino-220706008</v>
      </c>
      <c r="K1738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38" s="9" t="str">
        <f t="shared" si="219"/>
        <v>220706008rabino</v>
      </c>
      <c r="M1738" s="39" t="str">
        <f t="shared" si="220"/>
        <v>INSERT INTO categoria VALUES (220706008,'Rabino','Rabino-220706008','Rabino-220706008 | Prod: Religión-220706 | Sector: Religión | Industria: SOCIEDAD - 22',220706);</v>
      </c>
    </row>
    <row r="1739" spans="1:13" ht="30.6" x14ac:dyDescent="0.3">
      <c r="A1739" s="12">
        <f t="shared" si="215"/>
        <v>22</v>
      </c>
      <c r="B1739" s="8" t="str">
        <f>+VLOOKUP(A1739,Industria[],2,0)</f>
        <v>Sociedad</v>
      </c>
      <c r="C1739" s="12">
        <f t="shared" si="216"/>
        <v>2207</v>
      </c>
      <c r="D1739" s="8" t="str">
        <f>+VLOOKUP(C1739,Sector[[Id_sector]:[Codigo]],3,0)</f>
        <v>Religión</v>
      </c>
      <c r="E1739" s="12">
        <f t="shared" si="217"/>
        <v>220706</v>
      </c>
      <c r="F1739" s="8" t="str">
        <f>+VLOOKUP(E1739,Productos[[Id_producto]:[Codigo]],3,0)</f>
        <v>Figuras Religiosas</v>
      </c>
      <c r="G1739" s="13">
        <f t="shared" si="218"/>
        <v>220706009</v>
      </c>
      <c r="H1739" s="7">
        <v>9</v>
      </c>
      <c r="I1739" s="8" t="s">
        <v>2095</v>
      </c>
      <c r="J1739" s="37" t="str">
        <f>+Categorias[[#This Row],[Categoría]]&amp;"-"&amp;Categorias[[#This Row],[Id_categoría]]</f>
        <v>Clérigo Chií-220706009</v>
      </c>
      <c r="K1739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39" s="9" t="str">
        <f t="shared" si="219"/>
        <v>220706009clerigo_chii</v>
      </c>
      <c r="M1739" s="39" t="str">
        <f t="shared" si="220"/>
        <v>INSERT INTO categoria VALUES (220706009,'Clérigo Chií','Clérigo Chií-220706009','Clérigo Chií-220706009 | Prod: Religión-220706 | Sector: Religión | Industria: SOCIEDAD - 22',220706);</v>
      </c>
    </row>
    <row r="1740" spans="1:13" ht="30.6" x14ac:dyDescent="0.3">
      <c r="A1740" s="12">
        <f t="shared" si="215"/>
        <v>22</v>
      </c>
      <c r="B1740" s="8" t="str">
        <f>+VLOOKUP(A1740,Industria[],2,0)</f>
        <v>Sociedad</v>
      </c>
      <c r="C1740" s="12">
        <f t="shared" si="216"/>
        <v>2207</v>
      </c>
      <c r="D1740" s="8" t="str">
        <f>+VLOOKUP(C1740,Sector[[Id_sector]:[Codigo]],3,0)</f>
        <v>Religión</v>
      </c>
      <c r="E1740" s="12">
        <f t="shared" si="217"/>
        <v>220706</v>
      </c>
      <c r="F1740" s="8" t="str">
        <f>+VLOOKUP(E1740,Productos[[Id_producto]:[Codigo]],3,0)</f>
        <v>Figuras Religiosas</v>
      </c>
      <c r="G1740" s="13">
        <f t="shared" si="218"/>
        <v>220706010</v>
      </c>
      <c r="H1740" s="7">
        <v>10</v>
      </c>
      <c r="I1740" s="8" t="s">
        <v>2096</v>
      </c>
      <c r="J1740" s="37" t="str">
        <f>+Categorias[[#This Row],[Categoría]]&amp;"-"&amp;Categorias[[#This Row],[Id_categoría]]</f>
        <v>Monja-220706010</v>
      </c>
      <c r="K1740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40" s="9" t="str">
        <f t="shared" si="219"/>
        <v>220706010monja</v>
      </c>
      <c r="M1740" s="39" t="str">
        <f t="shared" si="220"/>
        <v>INSERT INTO categoria VALUES (220706010,'Monja','Monja-220706010','Monja-220706010 | Prod: Religión-220706 | Sector: Religión | Industria: SOCIEDAD - 22',220706);</v>
      </c>
    </row>
    <row r="1741" spans="1:13" ht="30.6" x14ac:dyDescent="0.3">
      <c r="A1741" s="12">
        <f t="shared" si="215"/>
        <v>22</v>
      </c>
      <c r="B1741" s="8" t="str">
        <f>+VLOOKUP(A1741,Industria[],2,0)</f>
        <v>Sociedad</v>
      </c>
      <c r="C1741" s="12">
        <f t="shared" si="216"/>
        <v>2207</v>
      </c>
      <c r="D1741" s="8" t="str">
        <f>+VLOOKUP(C1741,Sector[[Id_sector]:[Codigo]],3,0)</f>
        <v>Religión</v>
      </c>
      <c r="E1741" s="12">
        <f t="shared" si="217"/>
        <v>220706</v>
      </c>
      <c r="F1741" s="8" t="str">
        <f>+VLOOKUP(E1741,Productos[[Id_producto]:[Codigo]],3,0)</f>
        <v>Figuras Religiosas</v>
      </c>
      <c r="G1741" s="13">
        <f t="shared" si="218"/>
        <v>220706011</v>
      </c>
      <c r="H1741" s="7">
        <v>11</v>
      </c>
      <c r="I1741" s="8" t="s">
        <v>2097</v>
      </c>
      <c r="J1741" s="37" t="str">
        <f>+Categorias[[#This Row],[Categoría]]&amp;"-"&amp;Categorias[[#This Row],[Id_categoría]]</f>
        <v>Califa-220706011</v>
      </c>
      <c r="K1741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41" s="9" t="str">
        <f t="shared" si="219"/>
        <v>220706011califa</v>
      </c>
      <c r="M1741" s="39" t="str">
        <f t="shared" si="220"/>
        <v>INSERT INTO categoria VALUES (220706011,'Califa','Califa-220706011','Califa-220706011 | Prod: Religión-220706 | Sector: Religión | Industria: SOCIEDAD - 22',220706);</v>
      </c>
    </row>
    <row r="1742" spans="1:13" ht="30.6" x14ac:dyDescent="0.3">
      <c r="A1742" s="12">
        <f t="shared" si="215"/>
        <v>22</v>
      </c>
      <c r="B1742" s="8" t="str">
        <f>+VLOOKUP(A1742,Industria[],2,0)</f>
        <v>Sociedad</v>
      </c>
      <c r="C1742" s="12">
        <f t="shared" si="216"/>
        <v>2207</v>
      </c>
      <c r="D1742" s="8" t="str">
        <f>+VLOOKUP(C1742,Sector[[Id_sector]:[Codigo]],3,0)</f>
        <v>Religión</v>
      </c>
      <c r="E1742" s="12">
        <f t="shared" si="217"/>
        <v>220706</v>
      </c>
      <c r="F1742" s="8" t="str">
        <f>+VLOOKUP(E1742,Productos[[Id_producto]:[Codigo]],3,0)</f>
        <v>Figuras Religiosas</v>
      </c>
      <c r="G1742" s="13">
        <f t="shared" si="218"/>
        <v>220706012</v>
      </c>
      <c r="H1742" s="7">
        <v>12</v>
      </c>
      <c r="I1742" s="8" t="s">
        <v>2098</v>
      </c>
      <c r="J1742" s="37" t="str">
        <f>+Categorias[[#This Row],[Categoría]]&amp;"-"&amp;Categorias[[#This Row],[Id_categoría]]</f>
        <v>Sacerdote-220706012</v>
      </c>
      <c r="K1742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42" s="9" t="str">
        <f t="shared" si="219"/>
        <v>220706012sacerdote</v>
      </c>
      <c r="M1742" s="39" t="str">
        <f t="shared" si="220"/>
        <v>INSERT INTO categoria VALUES (220706012,'Sacerdote','Sacerdote-220706012','Sacerdote-220706012 | Prod: Religión-220706 | Sector: Religión | Industria: SOCIEDAD - 22',220706);</v>
      </c>
    </row>
    <row r="1743" spans="1:13" ht="30.6" x14ac:dyDescent="0.3">
      <c r="A1743" s="12">
        <f t="shared" si="215"/>
        <v>22</v>
      </c>
      <c r="B1743" s="8" t="str">
        <f>+VLOOKUP(A1743,Industria[],2,0)</f>
        <v>Sociedad</v>
      </c>
      <c r="C1743" s="12">
        <f t="shared" si="216"/>
        <v>2207</v>
      </c>
      <c r="D1743" s="8" t="str">
        <f>+VLOOKUP(C1743,Sector[[Id_sector]:[Codigo]],3,0)</f>
        <v>Religión</v>
      </c>
      <c r="E1743" s="12">
        <f t="shared" si="217"/>
        <v>220706</v>
      </c>
      <c r="F1743" s="8" t="str">
        <f>+VLOOKUP(E1743,Productos[[Id_producto]:[Codigo]],3,0)</f>
        <v>Figuras Religiosas</v>
      </c>
      <c r="G1743" s="13">
        <f t="shared" si="218"/>
        <v>220706013</v>
      </c>
      <c r="H1743" s="7">
        <v>13</v>
      </c>
      <c r="I1743" s="8" t="s">
        <v>2099</v>
      </c>
      <c r="J1743" s="37" t="str">
        <f>+Categorias[[#This Row],[Categoría]]&amp;"-"&amp;Categorias[[#This Row],[Id_categoría]]</f>
        <v>Sumo Sacerdote-220706013</v>
      </c>
      <c r="K1743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43" s="9" t="str">
        <f t="shared" si="219"/>
        <v>220706013sumo_sacerdote</v>
      </c>
      <c r="M1743" s="39" t="str">
        <f t="shared" si="220"/>
        <v>INSERT INTO categoria VALUES (220706013,'Sumo Sacerdote','Sumo Sacerdote-220706013','Sumo Sacerdote-220706013 | Prod: Religión-220706 | Sector: Religión | Industria: SOCIEDAD - 22',220706);</v>
      </c>
    </row>
    <row r="1744" spans="1:13" ht="30.6" x14ac:dyDescent="0.3">
      <c r="A1744" s="12">
        <f t="shared" si="215"/>
        <v>22</v>
      </c>
      <c r="B1744" s="8" t="str">
        <f>+VLOOKUP(A1744,Industria[],2,0)</f>
        <v>Sociedad</v>
      </c>
      <c r="C1744" s="12">
        <f t="shared" si="216"/>
        <v>2207</v>
      </c>
      <c r="D1744" s="8" t="str">
        <f>+VLOOKUP(C1744,Sector[[Id_sector]:[Codigo]],3,0)</f>
        <v>Religión</v>
      </c>
      <c r="E1744" s="12">
        <f t="shared" si="217"/>
        <v>220706</v>
      </c>
      <c r="F1744" s="8" t="str">
        <f>+VLOOKUP(E1744,Productos[[Id_producto]:[Codigo]],3,0)</f>
        <v>Figuras Religiosas</v>
      </c>
      <c r="G1744" s="13">
        <f t="shared" si="218"/>
        <v>220706014</v>
      </c>
      <c r="H1744" s="7">
        <v>14</v>
      </c>
      <c r="I1744" s="8" t="s">
        <v>2100</v>
      </c>
      <c r="J1744" s="37" t="str">
        <f>+Categorias[[#This Row],[Categoría]]&amp;"-"&amp;Categorias[[#This Row],[Id_categoría]]</f>
        <v>Sacristán-220706014</v>
      </c>
      <c r="K1744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44" s="9" t="str">
        <f t="shared" si="219"/>
        <v>220706014sacristan</v>
      </c>
      <c r="M1744" s="39" t="str">
        <f t="shared" si="220"/>
        <v>INSERT INTO categoria VALUES (220706014,'Sacristán','Sacristán-220706014','Sacristán-220706014 | Prod: Religión-220706 | Sector: Religión | Industria: SOCIEDAD - 22',220706);</v>
      </c>
    </row>
    <row r="1745" spans="1:13" ht="30.6" x14ac:dyDescent="0.3">
      <c r="A1745" s="12">
        <f t="shared" ref="A1745:A1878" si="224">+A1744</f>
        <v>22</v>
      </c>
      <c r="B1745" s="8" t="str">
        <f>+VLOOKUP(A1745,Industria[],2,0)</f>
        <v>Sociedad</v>
      </c>
      <c r="C1745" s="12">
        <f t="shared" ref="C1745:C1878" si="225">+C1744</f>
        <v>2207</v>
      </c>
      <c r="D1745" s="8" t="str">
        <f>+VLOOKUP(C1745,Sector[[Id_sector]:[Codigo]],3,0)</f>
        <v>Religión</v>
      </c>
      <c r="E1745" s="12">
        <f t="shared" ref="E1745:E1875" si="226">+IF(H1745=1,E1744+1,E1744)</f>
        <v>220706</v>
      </c>
      <c r="F1745" s="8" t="str">
        <f>+VLOOKUP(E1745,Productos[[Id_producto]:[Codigo]],3,0)</f>
        <v>Figuras Religiosas</v>
      </c>
      <c r="G1745" s="13">
        <f t="shared" ref="G1745:G1875" si="227">+E1745*1000+H1745</f>
        <v>220706015</v>
      </c>
      <c r="H1745" s="7">
        <v>15</v>
      </c>
      <c r="I1745" s="8" t="s">
        <v>2101</v>
      </c>
      <c r="J1745" s="37" t="str">
        <f>+Categorias[[#This Row],[Categoría]]&amp;"-"&amp;Categorias[[#This Row],[Id_categoría]]</f>
        <v>Capellán-220706015</v>
      </c>
      <c r="K1745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45" s="9" t="str">
        <f t="shared" ref="L1745:L1875" si="228">+SUBSTITUTE(G1745&amp;LOWER(SUBSTITUTE( SUBSTITUTE( SUBSTITUTE( SUBSTITUTE( SUBSTITUTE( SUBSTITUTE( SUBSTITUTE( SUBSTITUTE( SUBSTITUTE( SUBSTITUTE(I1745, "á", "a"), "é", "e"), "í", "i"), "ó", "o"), "ú", "u"), "Á", "A"), "É", "E"), "Í", "I"), "Ó", "O"), "Ú", "U"))," ","_")</f>
        <v>220706015capellan</v>
      </c>
      <c r="M1745" s="39" t="str">
        <f t="shared" ref="M1745:M1875" si="229">+"INSERT INTO categoria VALUES ("&amp;G1745&amp;",'"&amp;I1745&amp;"','"&amp;J1745&amp;"','"&amp;K1745&amp;"',"&amp;E1745&amp;");"</f>
        <v>INSERT INTO categoria VALUES (220706015,'Capellán','Capellán-220706015','Capellán-220706015 | Prod: Religión-220706 | Sector: Religión | Industria: SOCIEDAD - 22',220706);</v>
      </c>
    </row>
    <row r="1746" spans="1:13" ht="30.6" x14ac:dyDescent="0.3">
      <c r="A1746" s="12">
        <f t="shared" si="224"/>
        <v>22</v>
      </c>
      <c r="B1746" s="8" t="str">
        <f>+VLOOKUP(A1746,Industria[],2,0)</f>
        <v>Sociedad</v>
      </c>
      <c r="C1746" s="12">
        <f t="shared" si="225"/>
        <v>2207</v>
      </c>
      <c r="D1746" s="8" t="str">
        <f>+VLOOKUP(C1746,Sector[[Id_sector]:[Codigo]],3,0)</f>
        <v>Religión</v>
      </c>
      <c r="E1746" s="12">
        <f t="shared" si="226"/>
        <v>220706</v>
      </c>
      <c r="F1746" s="8" t="str">
        <f>+VLOOKUP(E1746,Productos[[Id_producto]:[Codigo]],3,0)</f>
        <v>Figuras Religiosas</v>
      </c>
      <c r="G1746" s="13">
        <f t="shared" si="227"/>
        <v>220706016</v>
      </c>
      <c r="H1746" s="7">
        <v>16</v>
      </c>
      <c r="I1746" s="8" t="s">
        <v>2102</v>
      </c>
      <c r="J1746" s="37" t="str">
        <f>+Categorias[[#This Row],[Categoría]]&amp;"-"&amp;Categorias[[#This Row],[Id_categoría]]</f>
        <v>Houngan-220706016</v>
      </c>
      <c r="K1746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46" s="9" t="str">
        <f t="shared" si="228"/>
        <v>220706016houngan</v>
      </c>
      <c r="M1746" s="39" t="str">
        <f t="shared" si="229"/>
        <v>INSERT INTO categoria VALUES (220706016,'Houngan','Houngan-220706016','Houngan-220706016 | Prod: Religión-220706 | Sector: Religión | Industria: SOCIEDAD - 22',220706);</v>
      </c>
    </row>
    <row r="1747" spans="1:13" ht="30.6" x14ac:dyDescent="0.3">
      <c r="A1747" s="12">
        <f t="shared" si="224"/>
        <v>22</v>
      </c>
      <c r="B1747" s="8" t="str">
        <f>+VLOOKUP(A1747,Industria[],2,0)</f>
        <v>Sociedad</v>
      </c>
      <c r="C1747" s="12">
        <f t="shared" si="225"/>
        <v>2207</v>
      </c>
      <c r="D1747" s="8" t="str">
        <f>+VLOOKUP(C1747,Sector[[Id_sector]:[Codigo]],3,0)</f>
        <v>Religión</v>
      </c>
      <c r="E1747" s="12">
        <f t="shared" si="226"/>
        <v>220706</v>
      </c>
      <c r="F1747" s="8" t="str">
        <f>+VLOOKUP(E1747,Productos[[Id_producto]:[Codigo]],3,0)</f>
        <v>Figuras Religiosas</v>
      </c>
      <c r="G1747" s="13">
        <f t="shared" si="227"/>
        <v>220706017</v>
      </c>
      <c r="H1747" s="7">
        <v>17</v>
      </c>
      <c r="I1747" s="8" t="s">
        <v>2103</v>
      </c>
      <c r="J1747" s="37" t="str">
        <f>+Categorias[[#This Row],[Categoría]]&amp;"-"&amp;Categorias[[#This Row],[Id_categoría]]</f>
        <v>Chamán-220706017</v>
      </c>
      <c r="K1747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47" s="9" t="str">
        <f t="shared" si="228"/>
        <v>220706017chaman</v>
      </c>
      <c r="M1747" s="39" t="str">
        <f t="shared" si="229"/>
        <v>INSERT INTO categoria VALUES (220706017,'Chamán','Chamán-220706017','Chamán-220706017 | Prod: Religión-220706 | Sector: Religión | Industria: SOCIEDAD - 22',220706);</v>
      </c>
    </row>
    <row r="1748" spans="1:13" ht="30.6" x14ac:dyDescent="0.3">
      <c r="A1748" s="12">
        <f t="shared" si="224"/>
        <v>22</v>
      </c>
      <c r="B1748" s="8" t="str">
        <f>+VLOOKUP(A1748,Industria[],2,0)</f>
        <v>Sociedad</v>
      </c>
      <c r="C1748" s="12">
        <f t="shared" si="225"/>
        <v>2207</v>
      </c>
      <c r="D1748" s="8" t="str">
        <f>+VLOOKUP(C1748,Sector[[Id_sector]:[Codigo]],3,0)</f>
        <v>Religión</v>
      </c>
      <c r="E1748" s="12">
        <f t="shared" si="226"/>
        <v>220706</v>
      </c>
      <c r="F1748" s="8" t="str">
        <f>+VLOOKUP(E1748,Productos[[Id_producto]:[Codigo]],3,0)</f>
        <v>Figuras Religiosas</v>
      </c>
      <c r="G1748" s="13">
        <f t="shared" si="227"/>
        <v>220706018</v>
      </c>
      <c r="H1748" s="7">
        <v>18</v>
      </c>
      <c r="I1748" s="8" t="s">
        <v>2104</v>
      </c>
      <c r="J1748" s="37" t="str">
        <f>+Categorias[[#This Row],[Categoría]]&amp;"-"&amp;Categorias[[#This Row],[Id_categoría]]</f>
        <v>Karmapa-220706018</v>
      </c>
      <c r="K1748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48" s="9" t="str">
        <f t="shared" si="228"/>
        <v>220706018karmapa</v>
      </c>
      <c r="M1748" s="39" t="str">
        <f t="shared" si="229"/>
        <v>INSERT INTO categoria VALUES (220706018,'Karmapa','Karmapa-220706018','Karmapa-220706018 | Prod: Religión-220706 | Sector: Religión | Industria: SOCIEDAD - 22',220706);</v>
      </c>
    </row>
    <row r="1749" spans="1:13" ht="30.6" x14ac:dyDescent="0.3">
      <c r="A1749" s="12">
        <f t="shared" si="224"/>
        <v>22</v>
      </c>
      <c r="B1749" s="8" t="str">
        <f>+VLOOKUP(A1749,Industria[],2,0)</f>
        <v>Sociedad</v>
      </c>
      <c r="C1749" s="12">
        <f t="shared" si="225"/>
        <v>2207</v>
      </c>
      <c r="D1749" s="8" t="str">
        <f>+VLOOKUP(C1749,Sector[[Id_sector]:[Codigo]],3,0)</f>
        <v>Religión</v>
      </c>
      <c r="E1749" s="12">
        <f t="shared" si="226"/>
        <v>220706</v>
      </c>
      <c r="F1749" s="8" t="str">
        <f>+VLOOKUP(E1749,Productos[[Id_producto]:[Codigo]],3,0)</f>
        <v>Figuras Religiosas</v>
      </c>
      <c r="G1749" s="13">
        <f t="shared" si="227"/>
        <v>220706019</v>
      </c>
      <c r="H1749" s="7">
        <v>19</v>
      </c>
      <c r="I1749" s="8" t="s">
        <v>2105</v>
      </c>
      <c r="J1749" s="37" t="str">
        <f>+Categorias[[#This Row],[Categoría]]&amp;"-"&amp;Categorias[[#This Row],[Id_categoría]]</f>
        <v>Ayatolá-220706019</v>
      </c>
      <c r="K1749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49" s="9" t="str">
        <f t="shared" si="228"/>
        <v>220706019ayatola</v>
      </c>
      <c r="M1749" s="39" t="str">
        <f t="shared" si="229"/>
        <v>INSERT INTO categoria VALUES (220706019,'Ayatolá','Ayatolá-220706019','Ayatolá-220706019 | Prod: Religión-220706 | Sector: Religión | Industria: SOCIEDAD - 22',220706);</v>
      </c>
    </row>
    <row r="1750" spans="1:13" ht="30.6" x14ac:dyDescent="0.3">
      <c r="A1750" s="12">
        <f t="shared" si="224"/>
        <v>22</v>
      </c>
      <c r="B1750" s="8" t="str">
        <f>+VLOOKUP(A1750,Industria[],2,0)</f>
        <v>Sociedad</v>
      </c>
      <c r="C1750" s="12">
        <f t="shared" si="225"/>
        <v>2207</v>
      </c>
      <c r="D1750" s="8" t="str">
        <f>+VLOOKUP(C1750,Sector[[Id_sector]:[Codigo]],3,0)</f>
        <v>Religión</v>
      </c>
      <c r="E1750" s="12">
        <f t="shared" si="226"/>
        <v>220706</v>
      </c>
      <c r="F1750" s="8" t="str">
        <f>+VLOOKUP(E1750,Productos[[Id_producto]:[Codigo]],3,0)</f>
        <v>Figuras Religiosas</v>
      </c>
      <c r="G1750" s="13">
        <f t="shared" si="227"/>
        <v>220706020</v>
      </c>
      <c r="H1750" s="7">
        <v>20</v>
      </c>
      <c r="I1750" s="8" t="s">
        <v>2106</v>
      </c>
      <c r="J1750" s="37" t="str">
        <f>+Categorias[[#This Row],[Categoría]]&amp;"-"&amp;Categorias[[#This Row],[Id_categoría]]</f>
        <v>Jajam Pashi-220706020</v>
      </c>
      <c r="K1750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50" s="9" t="str">
        <f t="shared" si="228"/>
        <v>220706020jajam_pashi</v>
      </c>
      <c r="M1750" s="39" t="str">
        <f t="shared" si="229"/>
        <v>INSERT INTO categoria VALUES (220706020,'Jajam Pashi','Jajam Pashi-220706020','Jajam Pashi-220706020 | Prod: Religión-220706 | Sector: Religión | Industria: SOCIEDAD - 22',220706);</v>
      </c>
    </row>
    <row r="1751" spans="1:13" ht="30.6" x14ac:dyDescent="0.3">
      <c r="A1751" s="12">
        <f t="shared" si="224"/>
        <v>22</v>
      </c>
      <c r="B1751" s="8" t="str">
        <f>+VLOOKUP(A1751,Industria[],2,0)</f>
        <v>Sociedad</v>
      </c>
      <c r="C1751" s="12">
        <f t="shared" si="225"/>
        <v>2207</v>
      </c>
      <c r="D1751" s="8" t="str">
        <f>+VLOOKUP(C1751,Sector[[Id_sector]:[Codigo]],3,0)</f>
        <v>Religión</v>
      </c>
      <c r="E1751" s="12">
        <f t="shared" si="226"/>
        <v>220706</v>
      </c>
      <c r="F1751" s="8" t="str">
        <f>+VLOOKUP(E1751,Productos[[Id_producto]:[Codigo]],3,0)</f>
        <v>Figuras Religiosas</v>
      </c>
      <c r="G1751" s="13">
        <f t="shared" si="227"/>
        <v>220706021</v>
      </c>
      <c r="H1751" s="7">
        <v>21</v>
      </c>
      <c r="I1751" s="8" t="s">
        <v>2107</v>
      </c>
      <c r="J1751" s="37" t="str">
        <f>+Categorias[[#This Row],[Categoría]]&amp;"-"&amp;Categorias[[#This Row],[Id_categoría]]</f>
        <v>Lama-220706021</v>
      </c>
      <c r="K1751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51" s="9" t="str">
        <f t="shared" si="228"/>
        <v>220706021lama</v>
      </c>
      <c r="M1751" s="39" t="str">
        <f t="shared" si="229"/>
        <v>INSERT INTO categoria VALUES (220706021,'Lama','Lama-220706021','Lama-220706021 | Prod: Religión-220706 | Sector: Religión | Industria: SOCIEDAD - 22',220706);</v>
      </c>
    </row>
    <row r="1752" spans="1:13" ht="30.6" x14ac:dyDescent="0.3">
      <c r="A1752" s="12">
        <f t="shared" si="224"/>
        <v>22</v>
      </c>
      <c r="B1752" s="8" t="str">
        <f>+VLOOKUP(A1752,Industria[],2,0)</f>
        <v>Sociedad</v>
      </c>
      <c r="C1752" s="12">
        <f t="shared" si="225"/>
        <v>2207</v>
      </c>
      <c r="D1752" s="8" t="str">
        <f>+VLOOKUP(C1752,Sector[[Id_sector]:[Codigo]],3,0)</f>
        <v>Religión</v>
      </c>
      <c r="E1752" s="12">
        <f t="shared" si="226"/>
        <v>220706</v>
      </c>
      <c r="F1752" s="8" t="str">
        <f>+VLOOKUP(E1752,Productos[[Id_producto]:[Codigo]],3,0)</f>
        <v>Figuras Religiosas</v>
      </c>
      <c r="G1752" s="13">
        <f t="shared" si="227"/>
        <v>220706022</v>
      </c>
      <c r="H1752" s="7">
        <v>22</v>
      </c>
      <c r="I1752" s="8" t="s">
        <v>2108</v>
      </c>
      <c r="J1752" s="37" t="str">
        <f>+Categorias[[#This Row],[Categoría]]&amp;"-"&amp;Categorias[[#This Row],[Id_categoría]]</f>
        <v>Jeque-220706022</v>
      </c>
      <c r="K1752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52" s="9" t="str">
        <f t="shared" si="228"/>
        <v>220706022jeque</v>
      </c>
      <c r="M1752" s="39" t="str">
        <f t="shared" si="229"/>
        <v>INSERT INTO categoria VALUES (220706022,'Jeque','Jeque-220706022','Jeque-220706022 | Prod: Religión-220706 | Sector: Religión | Industria: SOCIEDAD - 22',220706);</v>
      </c>
    </row>
    <row r="1753" spans="1:13" ht="30.6" x14ac:dyDescent="0.3">
      <c r="A1753" s="12">
        <f t="shared" si="224"/>
        <v>22</v>
      </c>
      <c r="B1753" s="8" t="str">
        <f>+VLOOKUP(A1753,Industria[],2,0)</f>
        <v>Sociedad</v>
      </c>
      <c r="C1753" s="12">
        <f t="shared" si="225"/>
        <v>2207</v>
      </c>
      <c r="D1753" s="8" t="str">
        <f>+VLOOKUP(C1753,Sector[[Id_sector]:[Codigo]],3,0)</f>
        <v>Religión</v>
      </c>
      <c r="E1753" s="12">
        <f t="shared" si="226"/>
        <v>220706</v>
      </c>
      <c r="F1753" s="8" t="str">
        <f>+VLOOKUP(E1753,Productos[[Id_producto]:[Codigo]],3,0)</f>
        <v>Figuras Religiosas</v>
      </c>
      <c r="G1753" s="13">
        <f t="shared" si="227"/>
        <v>220706023</v>
      </c>
      <c r="H1753" s="7">
        <v>23</v>
      </c>
      <c r="I1753" s="8" t="s">
        <v>2109</v>
      </c>
      <c r="J1753" s="37" t="str">
        <f>+Categorias[[#This Row],[Categoría]]&amp;"-"&amp;Categorias[[#This Row],[Id_categoría]]</f>
        <v>Gurú-220706023</v>
      </c>
      <c r="K1753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53" s="9" t="str">
        <f t="shared" si="228"/>
        <v>220706023guru</v>
      </c>
      <c r="M1753" s="39" t="str">
        <f t="shared" si="229"/>
        <v>INSERT INTO categoria VALUES (220706023,'Gurú','Gurú-220706023','Gurú-220706023 | Prod: Religión-220706 | Sector: Religión | Industria: SOCIEDAD - 22',220706);</v>
      </c>
    </row>
    <row r="1754" spans="1:13" ht="40.799999999999997" x14ac:dyDescent="0.3">
      <c r="A1754" s="12">
        <f t="shared" si="224"/>
        <v>22</v>
      </c>
      <c r="B1754" s="8" t="str">
        <f>+VLOOKUP(A1754,Industria[],2,0)</f>
        <v>Sociedad</v>
      </c>
      <c r="C1754" s="12">
        <v>2208</v>
      </c>
      <c r="D1754" s="8" t="str">
        <f>+VLOOKUP(C1754,Sector[[Id_sector]:[Codigo]],3,0)</f>
        <v>Calidad de Vida</v>
      </c>
      <c r="E1754" s="12">
        <v>220801</v>
      </c>
      <c r="F1754" s="8" t="str">
        <f>+VLOOKUP(E1754,Productos[[Id_producto]:[Codigo]],3,0)</f>
        <v xml:space="preserve">Índice de Calidad de Vida </v>
      </c>
      <c r="G1754" s="13">
        <f t="shared" si="227"/>
        <v>220801001</v>
      </c>
      <c r="H1754" s="7">
        <v>1</v>
      </c>
      <c r="I1754" s="8" t="s">
        <v>2110</v>
      </c>
      <c r="J1754" s="37" t="str">
        <f>+Categorias[[#This Row],[Categoría]]&amp;"-"&amp;Categorias[[#This Row],[Id_categoría]]</f>
        <v>Índice calidad vida urbana-220801001</v>
      </c>
      <c r="K1754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54" s="9" t="str">
        <f t="shared" si="228"/>
        <v>220801001indice_calidad_vida_urbana</v>
      </c>
      <c r="M1754" s="39" t="str">
        <f t="shared" si="229"/>
        <v>INSERT INTO categoria VALUES (220801001,'Índice calidad vida urbana','Índice calidad vida urbana-220801001','Índice calidad vida urbana-220801001 | Prod: ICVU-220801 | Sector: CalVida | Industria: SOCIEDAD - 22',220801);</v>
      </c>
    </row>
    <row r="1755" spans="1:13" ht="40.799999999999997" x14ac:dyDescent="0.3">
      <c r="A1755" s="12">
        <f t="shared" si="224"/>
        <v>22</v>
      </c>
      <c r="B1755" s="8" t="str">
        <f>+VLOOKUP(A1755,Industria[],2,0)</f>
        <v>Sociedad</v>
      </c>
      <c r="C1755" s="12">
        <f t="shared" si="225"/>
        <v>2208</v>
      </c>
      <c r="D1755" s="8" t="str">
        <f>+VLOOKUP(C1755,Sector[[Id_sector]:[Codigo]],3,0)</f>
        <v>Calidad de Vida</v>
      </c>
      <c r="E1755" s="12">
        <f t="shared" si="226"/>
        <v>220801</v>
      </c>
      <c r="F1755" s="8" t="str">
        <f>+VLOOKUP(E1755,Productos[[Id_producto]:[Codigo]],3,0)</f>
        <v xml:space="preserve">Índice de Calidad de Vida </v>
      </c>
      <c r="G1755" s="13">
        <f t="shared" si="227"/>
        <v>220801002</v>
      </c>
      <c r="H1755" s="7">
        <v>2</v>
      </c>
      <c r="I1755" s="8" t="s">
        <v>2111</v>
      </c>
      <c r="J1755" s="37" t="str">
        <f>+Categorias[[#This Row],[Categoría]]&amp;"-"&amp;Categorias[[#This Row],[Id_categoría]]</f>
        <v>Índice socio material territorial-220801002</v>
      </c>
      <c r="K1755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55" s="9" t="str">
        <f t="shared" si="228"/>
        <v>220801002indice_socio_material_territorial</v>
      </c>
      <c r="M1755" s="39" t="str">
        <f t="shared" si="229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56" spans="1:13" ht="40.799999999999997" x14ac:dyDescent="0.3">
      <c r="A1756" s="12">
        <f t="shared" si="224"/>
        <v>22</v>
      </c>
      <c r="B1756" s="8" t="str">
        <f>+VLOOKUP(A1756,Industria[],2,0)</f>
        <v>Sociedad</v>
      </c>
      <c r="C1756" s="12">
        <f t="shared" si="225"/>
        <v>2208</v>
      </c>
      <c r="D1756" s="8" t="str">
        <f>+VLOOKUP(C1756,Sector[[Id_sector]:[Codigo]],3,0)</f>
        <v>Calidad de Vida</v>
      </c>
      <c r="E1756" s="12">
        <f t="shared" si="226"/>
        <v>220801</v>
      </c>
      <c r="F1756" s="8" t="str">
        <f>+VLOOKUP(E1756,Productos[[Id_producto]:[Codigo]],3,0)</f>
        <v xml:space="preserve">Índice de Calidad de Vida </v>
      </c>
      <c r="G1756" s="13">
        <f t="shared" si="227"/>
        <v>220801003</v>
      </c>
      <c r="H1756" s="7">
        <v>3</v>
      </c>
      <c r="I1756" s="8" t="s">
        <v>2112</v>
      </c>
      <c r="J1756" s="37" t="str">
        <f>+Categorias[[#This Row],[Categoría]]&amp;"-"&amp;Categorias[[#This Row],[Id_categoría]]</f>
        <v>Esperanza de Vida al nacer-220801003</v>
      </c>
      <c r="K1756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56" s="9" t="str">
        <f t="shared" si="228"/>
        <v>220801003esperanza_de_vida_al_nacer</v>
      </c>
      <c r="M1756" s="39" t="str">
        <f t="shared" si="229"/>
        <v>INSERT INTO categoria VALUES (220801003,'Esperanza de Vida al nacer','Esperanza de Vida al nacer-220801003','Esperanza de Vida al nacer-220801003 | Prod: ICVU-220801 | Sector: CalVida | Industria: SOCIEDAD - 22',220801);</v>
      </c>
    </row>
    <row r="1757" spans="1:13" ht="30.6" x14ac:dyDescent="0.3">
      <c r="A1757" s="12">
        <f t="shared" si="224"/>
        <v>22</v>
      </c>
      <c r="B1757" s="8" t="str">
        <f>+VLOOKUP(A1757,Industria[],2,0)</f>
        <v>Sociedad</v>
      </c>
      <c r="C1757" s="12">
        <f t="shared" si="225"/>
        <v>2208</v>
      </c>
      <c r="D1757" s="8" t="str">
        <f>+VLOOKUP(C1757,Sector[[Id_sector]:[Codigo]],3,0)</f>
        <v>Calidad de Vida</v>
      </c>
      <c r="E1757" s="12">
        <f t="shared" si="226"/>
        <v>220801</v>
      </c>
      <c r="F1757" s="8" t="str">
        <f>+VLOOKUP(E1757,Productos[[Id_producto]:[Codigo]],3,0)</f>
        <v xml:space="preserve">Índice de Calidad de Vida </v>
      </c>
      <c r="G1757" s="13">
        <f t="shared" si="227"/>
        <v>220801004</v>
      </c>
      <c r="H1757" s="7">
        <v>4</v>
      </c>
      <c r="I1757" s="8" t="s">
        <v>2113</v>
      </c>
      <c r="J1757" s="37" t="str">
        <f>+Categorias[[#This Row],[Categoría]]&amp;"-"&amp;Categorias[[#This Row],[Id_categoría]]</f>
        <v>Tasa de Divorcio-220801004</v>
      </c>
      <c r="K1757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57" s="9" t="str">
        <f t="shared" si="228"/>
        <v>220801004tasa_de_divorcio</v>
      </c>
      <c r="M1757" s="39" t="str">
        <f t="shared" si="229"/>
        <v>INSERT INTO categoria VALUES (220801004,'Tasa de Divorcio','Tasa de Divorcio-220801004','Tasa de Divorcio-220801004 | Prod: ICVU-220801 | Sector: CalVida | Industria: SOCIEDAD - 22',220801);</v>
      </c>
    </row>
    <row r="1758" spans="1:13" ht="40.799999999999997" x14ac:dyDescent="0.3">
      <c r="A1758" s="12">
        <f t="shared" si="224"/>
        <v>22</v>
      </c>
      <c r="B1758" s="8" t="str">
        <f>+VLOOKUP(A1758,Industria[],2,0)</f>
        <v>Sociedad</v>
      </c>
      <c r="C1758" s="12">
        <f t="shared" si="225"/>
        <v>2208</v>
      </c>
      <c r="D1758" s="8" t="str">
        <f>+VLOOKUP(C1758,Sector[[Id_sector]:[Codigo]],3,0)</f>
        <v>Calidad de Vida</v>
      </c>
      <c r="E1758" s="12">
        <f t="shared" si="226"/>
        <v>220801</v>
      </c>
      <c r="F1758" s="8" t="str">
        <f>+VLOOKUP(E1758,Productos[[Id_producto]:[Codigo]],3,0)</f>
        <v xml:space="preserve">Índice de Calidad de Vida </v>
      </c>
      <c r="G1758" s="13">
        <f t="shared" si="227"/>
        <v>220801005</v>
      </c>
      <c r="H1758" s="7">
        <v>5</v>
      </c>
      <c r="I1758" s="8" t="s">
        <v>2114</v>
      </c>
      <c r="J1758" s="37" t="str">
        <f>+Categorias[[#This Row],[Categoría]]&amp;"-"&amp;Categorias[[#This Row],[Id_categoría]]</f>
        <v>Asistencia a la Iglesia o Pertenencia a Sindicatos-220801005</v>
      </c>
      <c r="K1758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58" s="9" t="str">
        <f t="shared" si="228"/>
        <v>220801005asistencia_a_la_iglesia_o_pertenencia_a_sindicatos</v>
      </c>
      <c r="M1758" s="39" t="str">
        <f t="shared" si="229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59" spans="1:13" ht="30.6" x14ac:dyDescent="0.3">
      <c r="A1759" s="12">
        <f t="shared" si="224"/>
        <v>22</v>
      </c>
      <c r="B1759" s="8" t="str">
        <f>+VLOOKUP(A1759,Industria[],2,0)</f>
        <v>Sociedad</v>
      </c>
      <c r="C1759" s="12">
        <f t="shared" si="225"/>
        <v>2208</v>
      </c>
      <c r="D1759" s="8" t="str">
        <f>+VLOOKUP(C1759,Sector[[Id_sector]:[Codigo]],3,0)</f>
        <v>Calidad de Vida</v>
      </c>
      <c r="E1759" s="12">
        <f t="shared" si="226"/>
        <v>220801</v>
      </c>
      <c r="F1759" s="8" t="str">
        <f>+VLOOKUP(E1759,Productos[[Id_producto]:[Codigo]],3,0)</f>
        <v xml:space="preserve">Índice de Calidad de Vida </v>
      </c>
      <c r="G1759" s="13">
        <f t="shared" si="227"/>
        <v>220801006</v>
      </c>
      <c r="H1759" s="7">
        <v>6</v>
      </c>
      <c r="I1759" s="8" t="s">
        <v>2115</v>
      </c>
      <c r="J1759" s="37" t="str">
        <f>+Categorias[[#This Row],[Categoría]]&amp;"-"&amp;Categorias[[#This Row],[Id_categoría]]</f>
        <v>PIB por persona-220801006</v>
      </c>
      <c r="K1759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59" s="9" t="str">
        <f t="shared" si="228"/>
        <v>220801006pib_por_persona</v>
      </c>
      <c r="M1759" s="39" t="str">
        <f t="shared" si="229"/>
        <v>INSERT INTO categoria VALUES (220801006,'PIB por persona','PIB por persona-220801006','PIB por persona-220801006 | Prod: ICVU-220801 | Sector: CalVida | Industria: SOCIEDAD - 22',220801);</v>
      </c>
    </row>
    <row r="1760" spans="1:13" ht="51" x14ac:dyDescent="0.3">
      <c r="A1760" s="12">
        <f t="shared" si="224"/>
        <v>22</v>
      </c>
      <c r="B1760" s="8" t="str">
        <f>+VLOOKUP(A1760,Industria[],2,0)</f>
        <v>Sociedad</v>
      </c>
      <c r="C1760" s="12">
        <f t="shared" si="225"/>
        <v>2208</v>
      </c>
      <c r="D1760" s="8" t="str">
        <f>+VLOOKUP(C1760,Sector[[Id_sector]:[Codigo]],3,0)</f>
        <v>Calidad de Vida</v>
      </c>
      <c r="E1760" s="12">
        <f t="shared" si="226"/>
        <v>220801</v>
      </c>
      <c r="F1760" s="8" t="str">
        <f>+VLOOKUP(E1760,Productos[[Id_producto]:[Codigo]],3,0)</f>
        <v xml:space="preserve">Índice de Calidad de Vida </v>
      </c>
      <c r="G1760" s="13">
        <f t="shared" si="227"/>
        <v>220801007</v>
      </c>
      <c r="H1760" s="7">
        <v>7</v>
      </c>
      <c r="I1760" s="8" t="s">
        <v>2116</v>
      </c>
      <c r="J1760" s="37" t="str">
        <f>+Categorias[[#This Row],[Categoría]]&amp;"-"&amp;Categorias[[#This Row],[Id_categoría]]</f>
        <v>Estabilidad Política y Calsificaciones de Seguridad-220801007</v>
      </c>
      <c r="K1760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60" s="9" t="str">
        <f t="shared" si="228"/>
        <v>220801007estabilidad_politica_y_calsificaciones_de_seguridad</v>
      </c>
      <c r="M1760" s="39" t="str">
        <f t="shared" si="229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61" spans="1:13" ht="30.6" x14ac:dyDescent="0.3">
      <c r="A1761" s="12">
        <f t="shared" si="224"/>
        <v>22</v>
      </c>
      <c r="B1761" s="8" t="str">
        <f>+VLOOKUP(A1761,Industria[],2,0)</f>
        <v>Sociedad</v>
      </c>
      <c r="C1761" s="12">
        <f t="shared" si="225"/>
        <v>2208</v>
      </c>
      <c r="D1761" s="8" t="str">
        <f>+VLOOKUP(C1761,Sector[[Id_sector]:[Codigo]],3,0)</f>
        <v>Calidad de Vida</v>
      </c>
      <c r="E1761" s="12">
        <f t="shared" si="226"/>
        <v>220801</v>
      </c>
      <c r="F1761" s="8" t="str">
        <f>+VLOOKUP(E1761,Productos[[Id_producto]:[Codigo]],3,0)</f>
        <v xml:space="preserve">Índice de Calidad de Vida </v>
      </c>
      <c r="G1761" s="13">
        <f t="shared" si="227"/>
        <v>220801008</v>
      </c>
      <c r="H1761" s="7">
        <v>8</v>
      </c>
      <c r="I1761" s="8" t="s">
        <v>2117</v>
      </c>
      <c r="J1761" s="37" t="str">
        <f>+Categorias[[#This Row],[Categoría]]&amp;"-"&amp;Categorias[[#This Row],[Id_categoría]]</f>
        <v>Latitud-220801008</v>
      </c>
      <c r="K1761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61" s="9" t="str">
        <f t="shared" si="228"/>
        <v>220801008latitud</v>
      </c>
      <c r="M1761" s="39" t="str">
        <f t="shared" si="229"/>
        <v>INSERT INTO categoria VALUES (220801008,'Latitud','Latitud-220801008','Latitud-220801008 | Prod: ICVU-220801 | Sector: CalVida | Industria: SOCIEDAD - 22',220801);</v>
      </c>
    </row>
    <row r="1762" spans="1:13" ht="30.6" x14ac:dyDescent="0.3">
      <c r="A1762" s="12">
        <f t="shared" si="224"/>
        <v>22</v>
      </c>
      <c r="B1762" s="8" t="str">
        <f>+VLOOKUP(A1762,Industria[],2,0)</f>
        <v>Sociedad</v>
      </c>
      <c r="C1762" s="12">
        <f t="shared" si="225"/>
        <v>2208</v>
      </c>
      <c r="D1762" s="8" t="str">
        <f>+VLOOKUP(C1762,Sector[[Id_sector]:[Codigo]],3,0)</f>
        <v>Calidad de Vida</v>
      </c>
      <c r="E1762" s="12">
        <f t="shared" si="226"/>
        <v>220801</v>
      </c>
      <c r="F1762" s="8" t="str">
        <f>+VLOOKUP(E1762,Productos[[Id_producto]:[Codigo]],3,0)</f>
        <v xml:space="preserve">Índice de Calidad de Vida </v>
      </c>
      <c r="G1762" s="13">
        <f t="shared" si="227"/>
        <v>220801009</v>
      </c>
      <c r="H1762" s="7">
        <v>9</v>
      </c>
      <c r="I1762" s="8" t="s">
        <v>2118</v>
      </c>
      <c r="J1762" s="37" t="str">
        <f>+Categorias[[#This Row],[Categoría]]&amp;"-"&amp;Categorias[[#This Row],[Id_categoría]]</f>
        <v>Tasa de Desempleo-220801009</v>
      </c>
      <c r="K1762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62" s="9" t="str">
        <f t="shared" si="228"/>
        <v>220801009tasa_de_desempleo</v>
      </c>
      <c r="M1762" s="39" t="str">
        <f t="shared" si="229"/>
        <v>INSERT INTO categoria VALUES (220801009,'Tasa de Desempleo','Tasa de Desempleo-220801009','Tasa de Desempleo-220801009 | Prod: ICVU-220801 | Sector: CalVida | Industria: SOCIEDAD - 22',220801);</v>
      </c>
    </row>
    <row r="1763" spans="1:13" ht="40.799999999999997" x14ac:dyDescent="0.3">
      <c r="A1763" s="12">
        <f t="shared" si="224"/>
        <v>22</v>
      </c>
      <c r="B1763" s="8" t="str">
        <f>+VLOOKUP(A1763,Industria[],2,0)</f>
        <v>Sociedad</v>
      </c>
      <c r="C1763" s="12">
        <f t="shared" si="225"/>
        <v>2208</v>
      </c>
      <c r="D1763" s="8" t="str">
        <f>+VLOOKUP(C1763,Sector[[Id_sector]:[Codigo]],3,0)</f>
        <v>Calidad de Vida</v>
      </c>
      <c r="E1763" s="12">
        <f t="shared" si="226"/>
        <v>220801</v>
      </c>
      <c r="F1763" s="8" t="str">
        <f>+VLOOKUP(E1763,Productos[[Id_producto]:[Codigo]],3,0)</f>
        <v xml:space="preserve">Índice de Calidad de Vida </v>
      </c>
      <c r="G1763" s="13">
        <f t="shared" si="227"/>
        <v>220801010</v>
      </c>
      <c r="H1763" s="7">
        <v>10</v>
      </c>
      <c r="I1763" s="8" t="s">
        <v>2119</v>
      </c>
      <c r="J1763" s="37" t="str">
        <f>+Categorias[[#This Row],[Categoría]]&amp;"-"&amp;Categorias[[#This Row],[Id_categoría]]</f>
        <v>Índices de las Libertades Políticas y Civiles-220801010</v>
      </c>
      <c r="K1763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63" s="9" t="str">
        <f t="shared" si="228"/>
        <v>220801010indices_de_las_libertades_politicas_y_civiles</v>
      </c>
      <c r="M1763" s="39" t="str">
        <f t="shared" si="229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64" spans="1:13" ht="30.6" x14ac:dyDescent="0.3">
      <c r="A1764" s="12">
        <f t="shared" si="224"/>
        <v>22</v>
      </c>
      <c r="B1764" s="8" t="str">
        <f>+VLOOKUP(A1764,Industria[],2,0)</f>
        <v>Sociedad</v>
      </c>
      <c r="C1764" s="12">
        <f t="shared" si="225"/>
        <v>2208</v>
      </c>
      <c r="D1764" s="8" t="str">
        <f>+VLOOKUP(C1764,Sector[[Id_sector]:[Codigo]],3,0)</f>
        <v>Calidad de Vida</v>
      </c>
      <c r="E1764" s="12">
        <f t="shared" si="226"/>
        <v>220801</v>
      </c>
      <c r="F1764" s="8" t="str">
        <f>+VLOOKUP(E1764,Productos[[Id_producto]:[Codigo]],3,0)</f>
        <v xml:space="preserve">Índice de Calidad de Vida </v>
      </c>
      <c r="G1764" s="13">
        <f t="shared" si="227"/>
        <v>220801011</v>
      </c>
      <c r="H1764" s="7">
        <v>11</v>
      </c>
      <c r="I1764" s="8" t="s">
        <v>2120</v>
      </c>
      <c r="J1764" s="37" t="str">
        <f>+Categorias[[#This Row],[Categoría]]&amp;"-"&amp;Categorias[[#This Row],[Id_categoría]]</f>
        <v>Igualdad de Género-220801011</v>
      </c>
      <c r="K1764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64" s="9" t="str">
        <f t="shared" si="228"/>
        <v>220801011igualdad_de_genero</v>
      </c>
      <c r="M1764" s="39" t="str">
        <f t="shared" si="229"/>
        <v>INSERT INTO categoria VALUES (220801011,'Igualdad de Género','Igualdad de Género-220801011','Igualdad de Género-220801011 | Prod: ICVU-220801 | Sector: CalVida | Industria: SOCIEDAD - 22',220801);</v>
      </c>
    </row>
    <row r="1765" spans="1:13" ht="40.799999999999997" x14ac:dyDescent="0.3">
      <c r="A1765" s="12">
        <f t="shared" si="224"/>
        <v>22</v>
      </c>
      <c r="B1765" s="8" t="str">
        <f>+VLOOKUP(A1765,Industria[],2,0)</f>
        <v>Sociedad</v>
      </c>
      <c r="C1765" s="12">
        <f t="shared" si="225"/>
        <v>2208</v>
      </c>
      <c r="D1765" s="8" t="str">
        <f>+VLOOKUP(C1765,Sector[[Id_sector]:[Codigo]],3,0)</f>
        <v>Calidad de Vida</v>
      </c>
      <c r="E1765" s="12">
        <f t="shared" si="226"/>
        <v>220802</v>
      </c>
      <c r="F1765" s="8" t="str">
        <f>+VLOOKUP(E1765,Productos[[Id_producto]:[Codigo]],3,0)</f>
        <v>Infraestructura Cultural</v>
      </c>
      <c r="G1765" s="13">
        <f t="shared" si="227"/>
        <v>220802001</v>
      </c>
      <c r="H1765" s="7">
        <v>1</v>
      </c>
      <c r="I1765" s="8" t="s">
        <v>2121</v>
      </c>
      <c r="J1765" s="37" t="str">
        <f>+Categorias[[#This Row],[Categoría]]&amp;"-"&amp;Categorias[[#This Row],[Id_categoría]]</f>
        <v>Infraestructura Cultural Privada-220802001</v>
      </c>
      <c r="K1765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65" s="9" t="str">
        <f t="shared" si="228"/>
        <v>220802001infraestructura_cultural_privada</v>
      </c>
      <c r="M1765" s="39" t="str">
        <f t="shared" si="229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66" spans="1:13" ht="40.799999999999997" x14ac:dyDescent="0.3">
      <c r="A1766" s="12">
        <f t="shared" si="224"/>
        <v>22</v>
      </c>
      <c r="B1766" s="8" t="str">
        <f>+VLOOKUP(A1766,Industria[],2,0)</f>
        <v>Sociedad</v>
      </c>
      <c r="C1766" s="12">
        <f t="shared" si="225"/>
        <v>2208</v>
      </c>
      <c r="D1766" s="8" t="str">
        <f>+VLOOKUP(C1766,Sector[[Id_sector]:[Codigo]],3,0)</f>
        <v>Calidad de Vida</v>
      </c>
      <c r="E1766" s="12">
        <f t="shared" si="226"/>
        <v>220802</v>
      </c>
      <c r="F1766" s="8" t="str">
        <f>+VLOOKUP(E1766,Productos[[Id_producto]:[Codigo]],3,0)</f>
        <v>Infraestructura Cultural</v>
      </c>
      <c r="G1766" s="13">
        <f t="shared" si="227"/>
        <v>220802002</v>
      </c>
      <c r="H1766" s="7">
        <v>2</v>
      </c>
      <c r="I1766" s="8" t="s">
        <v>2122</v>
      </c>
      <c r="J1766" s="37" t="str">
        <f>+Categorias[[#This Row],[Categoría]]&amp;"-"&amp;Categorias[[#This Row],[Id_categoría]]</f>
        <v>Infraestructura Cultural Pública-220802002</v>
      </c>
      <c r="K1766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66" s="9" t="str">
        <f t="shared" si="228"/>
        <v>220802002infraestructura_cultural_publica</v>
      </c>
      <c r="M1766" s="39" t="str">
        <f t="shared" si="229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67" spans="1:13" ht="30.6" x14ac:dyDescent="0.3">
      <c r="A1767" s="12">
        <f t="shared" si="224"/>
        <v>22</v>
      </c>
      <c r="B1767" s="8" t="str">
        <f>+VLOOKUP(A1767,Industria[],2,0)</f>
        <v>Sociedad</v>
      </c>
      <c r="C1767" s="12">
        <f t="shared" si="225"/>
        <v>2208</v>
      </c>
      <c r="D1767" s="8" t="str">
        <f>+VLOOKUP(C1767,Sector[[Id_sector]:[Codigo]],3,0)</f>
        <v>Calidad de Vida</v>
      </c>
      <c r="E1767" s="12">
        <f t="shared" si="226"/>
        <v>220802</v>
      </c>
      <c r="F1767" s="8" t="str">
        <f>+VLOOKUP(E1767,Productos[[Id_producto]:[Codigo]],3,0)</f>
        <v>Infraestructura Cultural</v>
      </c>
      <c r="G1767" s="13">
        <f t="shared" si="227"/>
        <v>220802003</v>
      </c>
      <c r="H1767" s="7">
        <v>3</v>
      </c>
      <c r="I1767" s="8" t="s">
        <v>2123</v>
      </c>
      <c r="J1767" s="37" t="str">
        <f>+Categorias[[#This Row],[Categoría]]&amp;"-"&amp;Categorias[[#This Row],[Id_categoría]]</f>
        <v>Archivos-220802003</v>
      </c>
      <c r="K1767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67" s="9" t="str">
        <f t="shared" si="228"/>
        <v>220802003archivos</v>
      </c>
      <c r="M1767" s="39" t="str">
        <f t="shared" si="229"/>
        <v>INSERT INTO categoria VALUES (220802003,'Archivos','Archivos-220802003','Archivos-220802003 | Prod: Cultura-220802 | Sector: CalVida | Industria: SOCIEDAD - 22',220802);</v>
      </c>
    </row>
    <row r="1768" spans="1:13" ht="30.6" x14ac:dyDescent="0.3">
      <c r="A1768" s="12">
        <f t="shared" si="224"/>
        <v>22</v>
      </c>
      <c r="B1768" s="8" t="str">
        <f>+VLOOKUP(A1768,Industria[],2,0)</f>
        <v>Sociedad</v>
      </c>
      <c r="C1768" s="12">
        <f t="shared" si="225"/>
        <v>2208</v>
      </c>
      <c r="D1768" s="8" t="str">
        <f>+VLOOKUP(C1768,Sector[[Id_sector]:[Codigo]],3,0)</f>
        <v>Calidad de Vida</v>
      </c>
      <c r="E1768" s="12">
        <f t="shared" si="226"/>
        <v>220802</v>
      </c>
      <c r="F1768" s="8" t="str">
        <f>+VLOOKUP(E1768,Productos[[Id_producto]:[Codigo]],3,0)</f>
        <v>Infraestructura Cultural</v>
      </c>
      <c r="G1768" s="13">
        <f t="shared" si="227"/>
        <v>220802004</v>
      </c>
      <c r="H1768" s="7">
        <v>4</v>
      </c>
      <c r="I1768" s="8" t="s">
        <v>2124</v>
      </c>
      <c r="J1768" s="37" t="str">
        <f>+Categorias[[#This Row],[Categoría]]&amp;"-"&amp;Categorias[[#This Row],[Id_categoría]]</f>
        <v>Bibliotecas-220802004</v>
      </c>
      <c r="K1768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68" s="9" t="str">
        <f t="shared" si="228"/>
        <v>220802004bibliotecas</v>
      </c>
      <c r="M1768" s="39" t="str">
        <f t="shared" si="229"/>
        <v>INSERT INTO categoria VALUES (220802004,'Bibliotecas','Bibliotecas-220802004','Bibliotecas-220802004 | Prod: Cultura-220802 | Sector: CalVida | Industria: SOCIEDAD - 22',220802);</v>
      </c>
    </row>
    <row r="1769" spans="1:13" ht="30.6" x14ac:dyDescent="0.3">
      <c r="A1769" s="12">
        <f t="shared" si="224"/>
        <v>22</v>
      </c>
      <c r="B1769" s="8" t="str">
        <f>+VLOOKUP(A1769,Industria[],2,0)</f>
        <v>Sociedad</v>
      </c>
      <c r="C1769" s="12">
        <f t="shared" si="225"/>
        <v>2208</v>
      </c>
      <c r="D1769" s="8" t="str">
        <f>+VLOOKUP(C1769,Sector[[Id_sector]:[Codigo]],3,0)</f>
        <v>Calidad de Vida</v>
      </c>
      <c r="E1769" s="12">
        <f t="shared" si="226"/>
        <v>220802</v>
      </c>
      <c r="F1769" s="8" t="str">
        <f>+VLOOKUP(E1769,Productos[[Id_producto]:[Codigo]],3,0)</f>
        <v>Infraestructura Cultural</v>
      </c>
      <c r="G1769" s="13">
        <f t="shared" si="227"/>
        <v>220802005</v>
      </c>
      <c r="H1769" s="7">
        <v>5</v>
      </c>
      <c r="I1769" s="8" t="s">
        <v>2125</v>
      </c>
      <c r="J1769" s="37" t="str">
        <f>+Categorias[[#This Row],[Categoría]]&amp;"-"&amp;Categorias[[#This Row],[Id_categoría]]</f>
        <v>Centros Culturales-220802005</v>
      </c>
      <c r="K1769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69" s="9" t="str">
        <f t="shared" si="228"/>
        <v>220802005centros_culturales</v>
      </c>
      <c r="M1769" s="39" t="str">
        <f t="shared" si="229"/>
        <v>INSERT INTO categoria VALUES (220802005,'Centros Culturales','Centros Culturales-220802005','Centros Culturales-220802005 | Prod: Cultura-220802 | Sector: CalVida | Industria: SOCIEDAD - 22',220802);</v>
      </c>
    </row>
    <row r="1770" spans="1:13" ht="30.6" x14ac:dyDescent="0.3">
      <c r="A1770" s="12">
        <f t="shared" si="224"/>
        <v>22</v>
      </c>
      <c r="B1770" s="8" t="str">
        <f>+VLOOKUP(A1770,Industria[],2,0)</f>
        <v>Sociedad</v>
      </c>
      <c r="C1770" s="12">
        <f t="shared" si="225"/>
        <v>2208</v>
      </c>
      <c r="D1770" s="8" t="str">
        <f>+VLOOKUP(C1770,Sector[[Id_sector]:[Codigo]],3,0)</f>
        <v>Calidad de Vida</v>
      </c>
      <c r="E1770" s="12">
        <f t="shared" si="226"/>
        <v>220802</v>
      </c>
      <c r="F1770" s="8" t="str">
        <f>+VLOOKUP(E1770,Productos[[Id_producto]:[Codigo]],3,0)</f>
        <v>Infraestructura Cultural</v>
      </c>
      <c r="G1770" s="13">
        <f t="shared" si="227"/>
        <v>220802006</v>
      </c>
      <c r="H1770" s="7">
        <v>6</v>
      </c>
      <c r="I1770" s="8" t="s">
        <v>2126</v>
      </c>
      <c r="J1770" s="37" t="str">
        <f>+Categorias[[#This Row],[Categoría]]&amp;"-"&amp;Categorias[[#This Row],[Id_categoría]]</f>
        <v>Casas de la Cultura-220802006</v>
      </c>
      <c r="K1770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70" s="9" t="str">
        <f t="shared" si="228"/>
        <v>220802006casas_de_la_cultura</v>
      </c>
      <c r="M1770" s="39" t="str">
        <f t="shared" si="229"/>
        <v>INSERT INTO categoria VALUES (220802006,'Casas de la Cultura','Casas de la Cultura-220802006','Casas de la Cultura-220802006 | Prod: Cultura-220802 | Sector: CalVida | Industria: SOCIEDAD - 22',220802);</v>
      </c>
    </row>
    <row r="1771" spans="1:13" ht="30.6" x14ac:dyDescent="0.3">
      <c r="A1771" s="12">
        <f t="shared" si="224"/>
        <v>22</v>
      </c>
      <c r="B1771" s="8" t="str">
        <f>+VLOOKUP(A1771,Industria[],2,0)</f>
        <v>Sociedad</v>
      </c>
      <c r="C1771" s="12">
        <f t="shared" si="225"/>
        <v>2208</v>
      </c>
      <c r="D1771" s="8" t="str">
        <f>+VLOOKUP(C1771,Sector[[Id_sector]:[Codigo]],3,0)</f>
        <v>Calidad de Vida</v>
      </c>
      <c r="E1771" s="12">
        <f t="shared" si="226"/>
        <v>220802</v>
      </c>
      <c r="F1771" s="8" t="str">
        <f>+VLOOKUP(E1771,Productos[[Id_producto]:[Codigo]],3,0)</f>
        <v>Infraestructura Cultural</v>
      </c>
      <c r="G1771" s="13">
        <f t="shared" si="227"/>
        <v>220802007</v>
      </c>
      <c r="H1771" s="7">
        <v>7</v>
      </c>
      <c r="I1771" s="8" t="s">
        <v>2127</v>
      </c>
      <c r="J1771" s="37" t="str">
        <f>+Categorias[[#This Row],[Categoría]]&amp;"-"&amp;Categorias[[#This Row],[Id_categoría]]</f>
        <v>Centro de Documentación-220802007</v>
      </c>
      <c r="K1771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71" s="9" t="str">
        <f t="shared" si="228"/>
        <v>220802007centro_de_documentacion</v>
      </c>
      <c r="M1771" s="39" t="str">
        <f t="shared" si="229"/>
        <v>INSERT INTO categoria VALUES (220802007,'Centro de Documentación','Centro de Documentación-220802007','Centro de Documentación-220802007 | Prod: Cultura-220802 | Sector: CalVida | Industria: SOCIEDAD - 22',220802);</v>
      </c>
    </row>
    <row r="1772" spans="1:13" ht="30.6" x14ac:dyDescent="0.3">
      <c r="A1772" s="12">
        <f t="shared" si="224"/>
        <v>22</v>
      </c>
      <c r="B1772" s="8" t="str">
        <f>+VLOOKUP(A1772,Industria[],2,0)</f>
        <v>Sociedad</v>
      </c>
      <c r="C1772" s="12">
        <f t="shared" si="225"/>
        <v>2208</v>
      </c>
      <c r="D1772" s="8" t="str">
        <f>+VLOOKUP(C1772,Sector[[Id_sector]:[Codigo]],3,0)</f>
        <v>Calidad de Vida</v>
      </c>
      <c r="E1772" s="12">
        <f t="shared" si="226"/>
        <v>220802</v>
      </c>
      <c r="F1772" s="8" t="str">
        <f>+VLOOKUP(E1772,Productos[[Id_producto]:[Codigo]],3,0)</f>
        <v>Infraestructura Cultural</v>
      </c>
      <c r="G1772" s="13">
        <f t="shared" si="227"/>
        <v>220802008</v>
      </c>
      <c r="H1772" s="7">
        <v>8</v>
      </c>
      <c r="I1772" s="8" t="s">
        <v>2128</v>
      </c>
      <c r="J1772" s="37" t="str">
        <f>+Categorias[[#This Row],[Categoría]]&amp;"-"&amp;Categorias[[#This Row],[Id_categoría]]</f>
        <v>Circos-220802008</v>
      </c>
      <c r="K1772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72" s="9" t="str">
        <f t="shared" si="228"/>
        <v>220802008circos</v>
      </c>
      <c r="M1772" s="39" t="str">
        <f t="shared" si="229"/>
        <v>INSERT INTO categoria VALUES (220802008,'Circos','Circos-220802008','Circos-220802008 | Prod: Cultura-220802 | Sector: CalVida | Industria: SOCIEDAD - 22',220802);</v>
      </c>
    </row>
    <row r="1773" spans="1:13" ht="30.6" x14ac:dyDescent="0.3">
      <c r="A1773" s="12">
        <f t="shared" si="224"/>
        <v>22</v>
      </c>
      <c r="B1773" s="8" t="str">
        <f>+VLOOKUP(A1773,Industria[],2,0)</f>
        <v>Sociedad</v>
      </c>
      <c r="C1773" s="12">
        <f t="shared" si="225"/>
        <v>2208</v>
      </c>
      <c r="D1773" s="8" t="str">
        <f>+VLOOKUP(C1773,Sector[[Id_sector]:[Codigo]],3,0)</f>
        <v>Calidad de Vida</v>
      </c>
      <c r="E1773" s="12">
        <f t="shared" si="226"/>
        <v>220802</v>
      </c>
      <c r="F1773" s="8" t="str">
        <f>+VLOOKUP(E1773,Productos[[Id_producto]:[Codigo]],3,0)</f>
        <v>Infraestructura Cultural</v>
      </c>
      <c r="G1773" s="13">
        <f t="shared" si="227"/>
        <v>220802009</v>
      </c>
      <c r="H1773" s="7">
        <v>9</v>
      </c>
      <c r="I1773" s="8" t="s">
        <v>2129</v>
      </c>
      <c r="J1773" s="37" t="str">
        <f>+Categorias[[#This Row],[Categoría]]&amp;"-"&amp;Categorias[[#This Row],[Id_categoría]]</f>
        <v>Estudios de Grabación-220802009</v>
      </c>
      <c r="K1773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73" s="9" t="str">
        <f t="shared" si="228"/>
        <v>220802009estudios_de_grabacion</v>
      </c>
      <c r="M1773" s="39" t="str">
        <f t="shared" si="229"/>
        <v>INSERT INTO categoria VALUES (220802009,'Estudios de Grabación','Estudios de Grabación-220802009','Estudios de Grabación-220802009 | Prod: Cultura-220802 | Sector: CalVida | Industria: SOCIEDAD - 22',220802);</v>
      </c>
    </row>
    <row r="1774" spans="1:13" ht="30.6" x14ac:dyDescent="0.3">
      <c r="A1774" s="12">
        <f t="shared" si="224"/>
        <v>22</v>
      </c>
      <c r="B1774" s="8" t="str">
        <f>+VLOOKUP(A1774,Industria[],2,0)</f>
        <v>Sociedad</v>
      </c>
      <c r="C1774" s="12">
        <f t="shared" si="225"/>
        <v>2208</v>
      </c>
      <c r="D1774" s="8" t="str">
        <f>+VLOOKUP(C1774,Sector[[Id_sector]:[Codigo]],3,0)</f>
        <v>Calidad de Vida</v>
      </c>
      <c r="E1774" s="12">
        <f t="shared" si="226"/>
        <v>220802</v>
      </c>
      <c r="F1774" s="8" t="str">
        <f>+VLOOKUP(E1774,Productos[[Id_producto]:[Codigo]],3,0)</f>
        <v>Infraestructura Cultural</v>
      </c>
      <c r="G1774" s="13">
        <f t="shared" si="227"/>
        <v>220802010</v>
      </c>
      <c r="H1774" s="7">
        <v>10</v>
      </c>
      <c r="I1774" s="8" t="s">
        <v>2130</v>
      </c>
      <c r="J1774" s="37" t="str">
        <f>+Categorias[[#This Row],[Categoría]]&amp;"-"&amp;Categorias[[#This Row],[Id_categoría]]</f>
        <v>Galerías de Arte-220802010</v>
      </c>
      <c r="K1774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74" s="9" t="str">
        <f t="shared" si="228"/>
        <v>220802010galerias_de_arte</v>
      </c>
      <c r="M1774" s="39" t="str">
        <f t="shared" si="229"/>
        <v>INSERT INTO categoria VALUES (220802010,'Galerías de Arte','Galerías de Arte-220802010','Galerías de Arte-220802010 | Prod: Cultura-220802 | Sector: CalVida | Industria: SOCIEDAD - 22',220802);</v>
      </c>
    </row>
    <row r="1775" spans="1:13" ht="30.6" x14ac:dyDescent="0.3">
      <c r="A1775" s="12">
        <f t="shared" si="224"/>
        <v>22</v>
      </c>
      <c r="B1775" s="8" t="str">
        <f>+VLOOKUP(A1775,Industria[],2,0)</f>
        <v>Sociedad</v>
      </c>
      <c r="C1775" s="12">
        <f t="shared" si="225"/>
        <v>2208</v>
      </c>
      <c r="D1775" s="8" t="str">
        <f>+VLOOKUP(C1775,Sector[[Id_sector]:[Codigo]],3,0)</f>
        <v>Calidad de Vida</v>
      </c>
      <c r="E1775" s="12">
        <f t="shared" si="226"/>
        <v>220802</v>
      </c>
      <c r="F1775" s="8" t="str">
        <f>+VLOOKUP(E1775,Productos[[Id_producto]:[Codigo]],3,0)</f>
        <v>Infraestructura Cultural</v>
      </c>
      <c r="G1775" s="13">
        <f t="shared" si="227"/>
        <v>220802011</v>
      </c>
      <c r="H1775" s="7">
        <v>11</v>
      </c>
      <c r="I1775" s="8" t="s">
        <v>2131</v>
      </c>
      <c r="J1775" s="37" t="str">
        <f>+Categorias[[#This Row],[Categoría]]&amp;"-"&amp;Categorias[[#This Row],[Id_categoría]]</f>
        <v>Museos-220802011</v>
      </c>
      <c r="K1775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75" s="9" t="str">
        <f t="shared" si="228"/>
        <v>220802011museos</v>
      </c>
      <c r="M1775" s="39" t="str">
        <f t="shared" si="229"/>
        <v>INSERT INTO categoria VALUES (220802011,'Museos','Museos-220802011','Museos-220802011 | Prod: Cultura-220802 | Sector: CalVida | Industria: SOCIEDAD - 22',220802);</v>
      </c>
    </row>
    <row r="1776" spans="1:13" ht="30.6" x14ac:dyDescent="0.3">
      <c r="A1776" s="12">
        <f t="shared" si="224"/>
        <v>22</v>
      </c>
      <c r="B1776" s="8" t="str">
        <f>+VLOOKUP(A1776,Industria[],2,0)</f>
        <v>Sociedad</v>
      </c>
      <c r="C1776" s="12">
        <f t="shared" si="225"/>
        <v>2208</v>
      </c>
      <c r="D1776" s="8" t="str">
        <f>+VLOOKUP(C1776,Sector[[Id_sector]:[Codigo]],3,0)</f>
        <v>Calidad de Vida</v>
      </c>
      <c r="E1776" s="12">
        <f t="shared" si="226"/>
        <v>220802</v>
      </c>
      <c r="F1776" s="8" t="str">
        <f>+VLOOKUP(E1776,Productos[[Id_producto]:[Codigo]],3,0)</f>
        <v>Infraestructura Cultural</v>
      </c>
      <c r="G1776" s="13">
        <f t="shared" si="227"/>
        <v>220802012</v>
      </c>
      <c r="H1776" s="7">
        <v>12</v>
      </c>
      <c r="I1776" s="8" t="s">
        <v>2132</v>
      </c>
      <c r="J1776" s="37" t="str">
        <f>+Categorias[[#This Row],[Categoría]]&amp;"-"&amp;Categorias[[#This Row],[Id_categoría]]</f>
        <v>Salas de Exposición-220802012</v>
      </c>
      <c r="K1776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76" s="9" t="str">
        <f t="shared" si="228"/>
        <v>220802012salas_de_exposicion</v>
      </c>
      <c r="M1776" s="39" t="str">
        <f t="shared" si="229"/>
        <v>INSERT INTO categoria VALUES (220802012,'Salas de Exposición','Salas de Exposición-220802012','Salas de Exposición-220802012 | Prod: Cultura-220802 | Sector: CalVida | Industria: SOCIEDAD - 22',220802);</v>
      </c>
    </row>
    <row r="1777" spans="1:13" ht="30.6" x14ac:dyDescent="0.3">
      <c r="A1777" s="12">
        <f t="shared" si="224"/>
        <v>22</v>
      </c>
      <c r="B1777" s="8" t="str">
        <f>+VLOOKUP(A1777,Industria[],2,0)</f>
        <v>Sociedad</v>
      </c>
      <c r="C1777" s="12">
        <f t="shared" si="225"/>
        <v>2208</v>
      </c>
      <c r="D1777" s="8" t="str">
        <f>+VLOOKUP(C1777,Sector[[Id_sector]:[Codigo]],3,0)</f>
        <v>Calidad de Vida</v>
      </c>
      <c r="E1777" s="12">
        <f t="shared" si="226"/>
        <v>220802</v>
      </c>
      <c r="F1777" s="8" t="str">
        <f>+VLOOKUP(E1777,Productos[[Id_producto]:[Codigo]],3,0)</f>
        <v>Infraestructura Cultural</v>
      </c>
      <c r="G1777" s="13">
        <f t="shared" si="227"/>
        <v>220802013</v>
      </c>
      <c r="H1777" s="7">
        <v>13</v>
      </c>
      <c r="I1777" s="8" t="s">
        <v>2133</v>
      </c>
      <c r="J1777" s="37" t="str">
        <f>+Categorias[[#This Row],[Categoría]]&amp;"-"&amp;Categorias[[#This Row],[Id_categoría]]</f>
        <v>Salas de Cine-220802013</v>
      </c>
      <c r="K1777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77" s="9" t="str">
        <f t="shared" si="228"/>
        <v>220802013salas_de_cine</v>
      </c>
      <c r="M1777" s="39" t="str">
        <f t="shared" si="229"/>
        <v>INSERT INTO categoria VALUES (220802013,'Salas de Cine','Salas de Cine-220802013','Salas de Cine-220802013 | Prod: Cultura-220802 | Sector: CalVida | Industria: SOCIEDAD - 22',220802);</v>
      </c>
    </row>
    <row r="1778" spans="1:13" ht="30.6" x14ac:dyDescent="0.3">
      <c r="A1778" s="12">
        <f t="shared" si="224"/>
        <v>22</v>
      </c>
      <c r="B1778" s="8" t="str">
        <f>+VLOOKUP(A1778,Industria[],2,0)</f>
        <v>Sociedad</v>
      </c>
      <c r="C1778" s="12">
        <f t="shared" si="225"/>
        <v>2208</v>
      </c>
      <c r="D1778" s="8" t="str">
        <f>+VLOOKUP(C1778,Sector[[Id_sector]:[Codigo]],3,0)</f>
        <v>Calidad de Vida</v>
      </c>
      <c r="E1778" s="12">
        <f t="shared" si="226"/>
        <v>220802</v>
      </c>
      <c r="F1778" s="8" t="str">
        <f>+VLOOKUP(E1778,Productos[[Id_producto]:[Codigo]],3,0)</f>
        <v>Infraestructura Cultural</v>
      </c>
      <c r="G1778" s="13">
        <f t="shared" si="227"/>
        <v>220802014</v>
      </c>
      <c r="H1778" s="7">
        <v>14</v>
      </c>
      <c r="I1778" s="8" t="s">
        <v>2134</v>
      </c>
      <c r="J1778" s="37" t="str">
        <f>+Categorias[[#This Row],[Categoría]]&amp;"-"&amp;Categorias[[#This Row],[Id_categoría]]</f>
        <v>Salas de Ensayo-220802014</v>
      </c>
      <c r="K1778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78" s="9" t="str">
        <f t="shared" si="228"/>
        <v>220802014salas_de_ensayo</v>
      </c>
      <c r="M1778" s="39" t="str">
        <f t="shared" si="229"/>
        <v>INSERT INTO categoria VALUES (220802014,'Salas de Ensayo','Salas de Ensayo-220802014','Salas de Ensayo-220802014 | Prod: Cultura-220802 | Sector: CalVida | Industria: SOCIEDAD - 22',220802);</v>
      </c>
    </row>
    <row r="1779" spans="1:13" ht="30.6" x14ac:dyDescent="0.3">
      <c r="A1779" s="12">
        <f t="shared" si="224"/>
        <v>22</v>
      </c>
      <c r="B1779" s="8" t="str">
        <f>+VLOOKUP(A1779,Industria[],2,0)</f>
        <v>Sociedad</v>
      </c>
      <c r="C1779" s="12">
        <f t="shared" si="225"/>
        <v>2208</v>
      </c>
      <c r="D1779" s="8" t="str">
        <f>+VLOOKUP(C1779,Sector[[Id_sector]:[Codigo]],3,0)</f>
        <v>Calidad de Vida</v>
      </c>
      <c r="E1779" s="12">
        <f t="shared" si="226"/>
        <v>220802</v>
      </c>
      <c r="F1779" s="8" t="str">
        <f>+VLOOKUP(E1779,Productos[[Id_producto]:[Codigo]],3,0)</f>
        <v>Infraestructura Cultural</v>
      </c>
      <c r="G1779" s="13">
        <f t="shared" si="227"/>
        <v>220802015</v>
      </c>
      <c r="H1779" s="7">
        <v>15</v>
      </c>
      <c r="I1779" s="8" t="s">
        <v>2135</v>
      </c>
      <c r="J1779" s="37" t="str">
        <f>+Categorias[[#This Row],[Categoría]]&amp;"-"&amp;Categorias[[#This Row],[Id_categoría]]</f>
        <v>Teatros-220802015</v>
      </c>
      <c r="K1779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79" s="9" t="str">
        <f t="shared" si="228"/>
        <v>220802015teatros</v>
      </c>
      <c r="M1779" s="39" t="str">
        <f t="shared" si="229"/>
        <v>INSERT INTO categoria VALUES (220802015,'Teatros','Teatros-220802015','Teatros-220802015 | Prod: Cultura-220802 | Sector: CalVida | Industria: SOCIEDAD - 22',220802);</v>
      </c>
    </row>
    <row r="1780" spans="1:13" ht="30.6" x14ac:dyDescent="0.3">
      <c r="A1780" s="12">
        <f t="shared" si="224"/>
        <v>22</v>
      </c>
      <c r="B1780" s="8" t="str">
        <f>+VLOOKUP(A1780,Industria[],2,0)</f>
        <v>Sociedad</v>
      </c>
      <c r="C1780" s="12">
        <f t="shared" si="225"/>
        <v>2208</v>
      </c>
      <c r="D1780" s="8" t="str">
        <f>+VLOOKUP(C1780,Sector[[Id_sector]:[Codigo]],3,0)</f>
        <v>Calidad de Vida</v>
      </c>
      <c r="E1780" s="12">
        <f t="shared" si="226"/>
        <v>220802</v>
      </c>
      <c r="F1780" s="8" t="str">
        <f>+VLOOKUP(E1780,Productos[[Id_producto]:[Codigo]],3,0)</f>
        <v>Infraestructura Cultural</v>
      </c>
      <c r="G1780" s="13">
        <f t="shared" si="227"/>
        <v>220802016</v>
      </c>
      <c r="H1780" s="7">
        <v>16</v>
      </c>
      <c r="I1780" s="8" t="s">
        <v>2136</v>
      </c>
      <c r="J1780" s="37" t="str">
        <f>+Categorias[[#This Row],[Categoría]]&amp;"-"&amp;Categorias[[#This Row],[Id_categoría]]</f>
        <v>Salas de Teatros-220802016</v>
      </c>
      <c r="K1780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80" s="9" t="str">
        <f t="shared" si="228"/>
        <v>220802016salas_de_teatros</v>
      </c>
      <c r="M1780" s="39" t="str">
        <f t="shared" si="229"/>
        <v>INSERT INTO categoria VALUES (220802016,'Salas de Teatros','Salas de Teatros-220802016','Salas de Teatros-220802016 | Prod: Cultura-220802 | Sector: CalVida | Industria: SOCIEDAD - 22',220802);</v>
      </c>
    </row>
    <row r="1781" spans="1:13" ht="30.6" x14ac:dyDescent="0.3">
      <c r="A1781" s="12">
        <f t="shared" si="224"/>
        <v>22</v>
      </c>
      <c r="B1781" s="8" t="str">
        <f>+VLOOKUP(A1781,Industria[],2,0)</f>
        <v>Sociedad</v>
      </c>
      <c r="C1781" s="12">
        <f t="shared" si="225"/>
        <v>2208</v>
      </c>
      <c r="D1781" s="8" t="str">
        <f>+VLOOKUP(C1781,Sector[[Id_sector]:[Codigo]],3,0)</f>
        <v>Calidad de Vida</v>
      </c>
      <c r="E1781" s="12">
        <f t="shared" si="226"/>
        <v>220802</v>
      </c>
      <c r="F1781" s="8" t="str">
        <f>+VLOOKUP(E1781,Productos[[Id_producto]:[Codigo]],3,0)</f>
        <v>Infraestructura Cultural</v>
      </c>
      <c r="G1781" s="13">
        <f t="shared" si="227"/>
        <v>220802017</v>
      </c>
      <c r="H1781" s="7">
        <v>17</v>
      </c>
      <c r="I1781" s="8" t="s">
        <v>2137</v>
      </c>
      <c r="J1781" s="37" t="str">
        <f>+Categorias[[#This Row],[Categoría]]&amp;"-"&amp;Categorias[[#This Row],[Id_categoría]]</f>
        <v>Espacios Públicos-220802017</v>
      </c>
      <c r="K1781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81" s="9" t="str">
        <f t="shared" si="228"/>
        <v>220802017espacios_publicos</v>
      </c>
      <c r="M1781" s="39" t="str">
        <f t="shared" si="229"/>
        <v>INSERT INTO categoria VALUES (220802017,'Espacios Públicos','Espacios Públicos-220802017','Espacios Públicos-220802017 | Prod: Cultura-220802 | Sector: CalVida | Industria: SOCIEDAD - 22',220802);</v>
      </c>
    </row>
    <row r="1782" spans="1:13" ht="30.6" x14ac:dyDescent="0.3">
      <c r="A1782" s="12">
        <f t="shared" si="224"/>
        <v>22</v>
      </c>
      <c r="B1782" s="8" t="str">
        <f>+VLOOKUP(A1782,Industria[],2,0)</f>
        <v>Sociedad</v>
      </c>
      <c r="C1782" s="12">
        <f t="shared" si="225"/>
        <v>2208</v>
      </c>
      <c r="D1782" s="8" t="str">
        <f>+VLOOKUP(C1782,Sector[[Id_sector]:[Codigo]],3,0)</f>
        <v>Calidad de Vida</v>
      </c>
      <c r="E1782" s="12">
        <f t="shared" si="226"/>
        <v>220802</v>
      </c>
      <c r="F1782" s="8" t="str">
        <f>+VLOOKUP(E1782,Productos[[Id_producto]:[Codigo]],3,0)</f>
        <v>Infraestructura Cultural</v>
      </c>
      <c r="G1782" s="13">
        <f t="shared" si="227"/>
        <v>220802018</v>
      </c>
      <c r="H1782" s="7">
        <v>18</v>
      </c>
      <c r="I1782" s="8" t="s">
        <v>2138</v>
      </c>
      <c r="J1782" s="37" t="str">
        <f>+Categorias[[#This Row],[Categoría]]&amp;"-"&amp;Categorias[[#This Row],[Id_categoría]]</f>
        <v>Espacios Deportivos-220802018</v>
      </c>
      <c r="K1782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82" s="9" t="str">
        <f t="shared" si="228"/>
        <v>220802018espacios_deportivos</v>
      </c>
      <c r="M1782" s="39" t="str">
        <f t="shared" si="229"/>
        <v>INSERT INTO categoria VALUES (220802018,'Espacios Deportivos','Espacios Deportivos-220802018','Espacios Deportivos-220802018 | Prod: Cultura-220802 | Sector: CalVida | Industria: SOCIEDAD - 22',220802);</v>
      </c>
    </row>
    <row r="1783" spans="1:13" ht="30.6" x14ac:dyDescent="0.3">
      <c r="A1783" s="12">
        <f t="shared" si="224"/>
        <v>22</v>
      </c>
      <c r="B1783" s="8" t="str">
        <f>+VLOOKUP(A1783,Industria[],2,0)</f>
        <v>Sociedad</v>
      </c>
      <c r="C1783" s="12">
        <f t="shared" si="225"/>
        <v>2208</v>
      </c>
      <c r="D1783" s="8" t="str">
        <f>+VLOOKUP(C1783,Sector[[Id_sector]:[Codigo]],3,0)</f>
        <v>Calidad de Vida</v>
      </c>
      <c r="E1783" s="12">
        <f t="shared" si="226"/>
        <v>220802</v>
      </c>
      <c r="F1783" s="8" t="str">
        <f>+VLOOKUP(E1783,Productos[[Id_producto]:[Codigo]],3,0)</f>
        <v>Infraestructura Cultural</v>
      </c>
      <c r="G1783" s="13">
        <f t="shared" si="227"/>
        <v>220802019</v>
      </c>
      <c r="H1783" s="7">
        <v>19</v>
      </c>
      <c r="I1783" s="8" t="s">
        <v>2139</v>
      </c>
      <c r="J1783" s="37" t="str">
        <f>+Categorias[[#This Row],[Categoría]]&amp;"-"&amp;Categorias[[#This Row],[Id_categoría]]</f>
        <v>Espacios Multiusos-220802019</v>
      </c>
      <c r="K1783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83" s="9" t="str">
        <f t="shared" si="228"/>
        <v>220802019espacios_multiusos</v>
      </c>
      <c r="M1783" s="39" t="str">
        <f t="shared" si="229"/>
        <v>INSERT INTO categoria VALUES (220802019,'Espacios Multiusos','Espacios Multiusos-220802019','Espacios Multiusos-220802019 | Prod: Cultura-220802 | Sector: CalVida | Industria: SOCIEDAD - 22',220802);</v>
      </c>
    </row>
    <row r="1784" spans="1:13" ht="30.6" x14ac:dyDescent="0.3">
      <c r="A1784" s="12">
        <f t="shared" si="224"/>
        <v>22</v>
      </c>
      <c r="B1784" s="8" t="str">
        <f>+VLOOKUP(A1784,Industria[],2,0)</f>
        <v>Sociedad</v>
      </c>
      <c r="C1784" s="12">
        <f t="shared" si="225"/>
        <v>2208</v>
      </c>
      <c r="D1784" s="8" t="str">
        <f>+VLOOKUP(C1784,Sector[[Id_sector]:[Codigo]],3,0)</f>
        <v>Calidad de Vida</v>
      </c>
      <c r="E1784" s="12">
        <f t="shared" si="226"/>
        <v>220802</v>
      </c>
      <c r="F1784" s="8" t="str">
        <f>+VLOOKUP(E1784,Productos[[Id_producto]:[Codigo]],3,0)</f>
        <v>Infraestructura Cultural</v>
      </c>
      <c r="G1784" s="13">
        <f t="shared" si="227"/>
        <v>220802020</v>
      </c>
      <c r="H1784" s="7">
        <v>20</v>
      </c>
      <c r="I1784" s="8" t="s">
        <v>2140</v>
      </c>
      <c r="J1784" s="37" t="str">
        <f>+Categorias[[#This Row],[Categoría]]&amp;"-"&amp;Categorias[[#This Row],[Id_categoría]]</f>
        <v>Muelles-220802020</v>
      </c>
      <c r="K1784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84" s="9" t="str">
        <f t="shared" si="228"/>
        <v>220802020muelles</v>
      </c>
      <c r="M1784" s="39" t="str">
        <f t="shared" si="229"/>
        <v>INSERT INTO categoria VALUES (220802020,'Muelles','Muelles-220802020','Muelles-220802020 | Prod: Cultura-220802 | Sector: CalVida | Industria: SOCIEDAD - 22',220802);</v>
      </c>
    </row>
    <row r="1785" spans="1:13" ht="30.6" x14ac:dyDescent="0.3">
      <c r="A1785" s="12">
        <f t="shared" si="224"/>
        <v>22</v>
      </c>
      <c r="B1785" s="8" t="str">
        <f>+VLOOKUP(A1785,Industria[],2,0)</f>
        <v>Sociedad</v>
      </c>
      <c r="C1785" s="12">
        <f t="shared" si="225"/>
        <v>2208</v>
      </c>
      <c r="D1785" s="8" t="str">
        <f>+VLOOKUP(C1785,Sector[[Id_sector]:[Codigo]],3,0)</f>
        <v>Calidad de Vida</v>
      </c>
      <c r="E1785" s="12">
        <f t="shared" si="226"/>
        <v>220802</v>
      </c>
      <c r="F1785" s="8" t="str">
        <f>+VLOOKUP(E1785,Productos[[Id_producto]:[Codigo]],3,0)</f>
        <v>Infraestructura Cultural</v>
      </c>
      <c r="G1785" s="13">
        <f t="shared" si="227"/>
        <v>220802021</v>
      </c>
      <c r="H1785" s="7">
        <v>21</v>
      </c>
      <c r="I1785" s="8" t="s">
        <v>2141</v>
      </c>
      <c r="J1785" s="37" t="str">
        <f>+Categorias[[#This Row],[Categoría]]&amp;"-"&amp;Categorias[[#This Row],[Id_categoría]]</f>
        <v>Costaneras-220802021</v>
      </c>
      <c r="K1785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85" s="9" t="str">
        <f t="shared" si="228"/>
        <v>220802021costaneras</v>
      </c>
      <c r="M1785" s="39" t="str">
        <f t="shared" si="229"/>
        <v>INSERT INTO categoria VALUES (220802021,'Costaneras','Costaneras-220802021','Costaneras-220802021 | Prod: Cultura-220802 | Sector: CalVida | Industria: SOCIEDAD - 22',220802);</v>
      </c>
    </row>
    <row r="1786" spans="1:13" ht="30.6" x14ac:dyDescent="0.3">
      <c r="A1786" s="12">
        <f t="shared" si="224"/>
        <v>22</v>
      </c>
      <c r="B1786" s="8" t="str">
        <f>+VLOOKUP(A1786,Industria[],2,0)</f>
        <v>Sociedad</v>
      </c>
      <c r="C1786" s="12">
        <f t="shared" si="225"/>
        <v>2208</v>
      </c>
      <c r="D1786" s="8" t="str">
        <f>+VLOOKUP(C1786,Sector[[Id_sector]:[Codigo]],3,0)</f>
        <v>Calidad de Vida</v>
      </c>
      <c r="E1786" s="12">
        <f t="shared" si="226"/>
        <v>220802</v>
      </c>
      <c r="F1786" s="8" t="str">
        <f>+VLOOKUP(E1786,Productos[[Id_producto]:[Codigo]],3,0)</f>
        <v>Infraestructura Cultural</v>
      </c>
      <c r="G1786" s="13">
        <f t="shared" si="227"/>
        <v>220802022</v>
      </c>
      <c r="H1786" s="7">
        <v>22</v>
      </c>
      <c r="I1786" s="8" t="s">
        <v>2142</v>
      </c>
      <c r="J1786" s="37" t="str">
        <f>+Categorias[[#This Row],[Categoría]]&amp;"-"&amp;Categorias[[#This Row],[Id_categoría]]</f>
        <v>Salones Municipales-220802022</v>
      </c>
      <c r="K1786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86" s="9" t="str">
        <f t="shared" si="228"/>
        <v>220802022salones_municipales</v>
      </c>
      <c r="M1786" s="39" t="str">
        <f t="shared" si="229"/>
        <v>INSERT INTO categoria VALUES (220802022,'Salones Municipales','Salones Municipales-220802022','Salones Municipales-220802022 | Prod: Cultura-220802 | Sector: CalVida | Industria: SOCIEDAD - 22',220802);</v>
      </c>
    </row>
    <row r="1787" spans="1:13" ht="30.6" x14ac:dyDescent="0.3">
      <c r="A1787" s="12">
        <f t="shared" si="224"/>
        <v>22</v>
      </c>
      <c r="B1787" s="8" t="str">
        <f>+VLOOKUP(A1787,Industria[],2,0)</f>
        <v>Sociedad</v>
      </c>
      <c r="C1787" s="12">
        <f t="shared" si="225"/>
        <v>2208</v>
      </c>
      <c r="D1787" s="8" t="str">
        <f>+VLOOKUP(C1787,Sector[[Id_sector]:[Codigo]],3,0)</f>
        <v>Calidad de Vida</v>
      </c>
      <c r="E1787" s="12">
        <f t="shared" si="226"/>
        <v>220802</v>
      </c>
      <c r="F1787" s="8" t="str">
        <f>+VLOOKUP(E1787,Productos[[Id_producto]:[Codigo]],3,0)</f>
        <v>Infraestructura Cultural</v>
      </c>
      <c r="G1787" s="13">
        <f t="shared" si="227"/>
        <v>220802023</v>
      </c>
      <c r="H1787" s="7">
        <v>23</v>
      </c>
      <c r="I1787" s="8" t="s">
        <v>2143</v>
      </c>
      <c r="J1787" s="37" t="str">
        <f>+Categorias[[#This Row],[Categoría]]&amp;"-"&amp;Categorias[[#This Row],[Id_categoría]]</f>
        <v>Anfiteatros-220802023</v>
      </c>
      <c r="K1787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87" s="9" t="str">
        <f t="shared" si="228"/>
        <v>220802023anfiteatros</v>
      </c>
      <c r="M1787" s="39" t="str">
        <f t="shared" si="229"/>
        <v>INSERT INTO categoria VALUES (220802023,'Anfiteatros','Anfiteatros-220802023','Anfiteatros-220802023 | Prod: Cultura-220802 | Sector: CalVida | Industria: SOCIEDAD - 22',220802);</v>
      </c>
    </row>
    <row r="1788" spans="1:13" ht="30.6" x14ac:dyDescent="0.3">
      <c r="A1788" s="12">
        <f t="shared" si="224"/>
        <v>22</v>
      </c>
      <c r="B1788" s="8" t="str">
        <f>+VLOOKUP(A1788,Industria[],2,0)</f>
        <v>Sociedad</v>
      </c>
      <c r="C1788" s="12">
        <f t="shared" si="225"/>
        <v>2208</v>
      </c>
      <c r="D1788" s="8" t="str">
        <f>+VLOOKUP(C1788,Sector[[Id_sector]:[Codigo]],3,0)</f>
        <v>Calidad de Vida</v>
      </c>
      <c r="E1788" s="12">
        <f t="shared" si="226"/>
        <v>220802</v>
      </c>
      <c r="F1788" s="8" t="str">
        <f>+VLOOKUP(E1788,Productos[[Id_producto]:[Codigo]],3,0)</f>
        <v>Infraestructura Cultural</v>
      </c>
      <c r="G1788" s="13">
        <f t="shared" si="227"/>
        <v>220802024</v>
      </c>
      <c r="H1788" s="7">
        <v>24</v>
      </c>
      <c r="I1788" s="8" t="s">
        <v>2144</v>
      </c>
      <c r="J1788" s="37" t="str">
        <f>+Categorias[[#This Row],[Categoría]]&amp;"-"&amp;Categorias[[#This Row],[Id_categoría]]</f>
        <v>Plazas-220802024</v>
      </c>
      <c r="K1788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88" s="9" t="str">
        <f t="shared" si="228"/>
        <v>220802024plazas</v>
      </c>
      <c r="M1788" s="39" t="str">
        <f t="shared" si="229"/>
        <v>INSERT INTO categoria VALUES (220802024,'Plazas','Plazas-220802024','Plazas-220802024 | Prod: Cultura-220802 | Sector: CalVida | Industria: SOCIEDAD - 22',220802);</v>
      </c>
    </row>
    <row r="1789" spans="1:13" ht="30.6" x14ac:dyDescent="0.3">
      <c r="A1789" s="12">
        <f t="shared" si="224"/>
        <v>22</v>
      </c>
      <c r="B1789" s="8" t="str">
        <f>+VLOOKUP(A1789,Industria[],2,0)</f>
        <v>Sociedad</v>
      </c>
      <c r="C1789" s="12">
        <f t="shared" si="225"/>
        <v>2208</v>
      </c>
      <c r="D1789" s="8" t="str">
        <f>+VLOOKUP(C1789,Sector[[Id_sector]:[Codigo]],3,0)</f>
        <v>Calidad de Vida</v>
      </c>
      <c r="E1789" s="12">
        <f t="shared" si="226"/>
        <v>220802</v>
      </c>
      <c r="F1789" s="8" t="str">
        <f>+VLOOKUP(E1789,Productos[[Id_producto]:[Codigo]],3,0)</f>
        <v>Infraestructura Cultural</v>
      </c>
      <c r="G1789" s="13">
        <f t="shared" si="227"/>
        <v>220802025</v>
      </c>
      <c r="H1789" s="7">
        <v>25</v>
      </c>
      <c r="I1789" s="8" t="s">
        <v>431</v>
      </c>
      <c r="J1789" s="37" t="str">
        <f>+Categorias[[#This Row],[Categoría]]&amp;"-"&amp;Categorias[[#This Row],[Id_categoría]]</f>
        <v>Parques-220802025</v>
      </c>
      <c r="K1789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89" s="9" t="str">
        <f t="shared" si="228"/>
        <v>220802025parques</v>
      </c>
      <c r="M1789" s="39" t="str">
        <f t="shared" si="229"/>
        <v>INSERT INTO categoria VALUES (220802025,'Parques','Parques-220802025','Parques-220802025 | Prod: Cultura-220802 | Sector: CalVida | Industria: SOCIEDAD - 22',220802);</v>
      </c>
    </row>
    <row r="1790" spans="1:13" ht="30.6" x14ac:dyDescent="0.3">
      <c r="A1790" s="12">
        <f t="shared" si="224"/>
        <v>22</v>
      </c>
      <c r="B1790" s="8" t="str">
        <f>+VLOOKUP(A1790,Industria[],2,0)</f>
        <v>Sociedad</v>
      </c>
      <c r="C1790" s="12">
        <f t="shared" si="225"/>
        <v>2208</v>
      </c>
      <c r="D1790" s="8" t="str">
        <f>+VLOOKUP(C1790,Sector[[Id_sector]:[Codigo]],3,0)</f>
        <v>Calidad de Vida</v>
      </c>
      <c r="E1790" s="12">
        <f t="shared" si="226"/>
        <v>220802</v>
      </c>
      <c r="F1790" s="8" t="str">
        <f>+VLOOKUP(E1790,Productos[[Id_producto]:[Codigo]],3,0)</f>
        <v>Infraestructura Cultural</v>
      </c>
      <c r="G1790" s="13">
        <f t="shared" si="227"/>
        <v>220802026</v>
      </c>
      <c r="H1790" s="7">
        <v>26</v>
      </c>
      <c r="I1790" s="8" t="s">
        <v>2145</v>
      </c>
      <c r="J1790" s="37" t="str">
        <f>+Categorias[[#This Row],[Categoría]]&amp;"-"&amp;Categorias[[#This Row],[Id_categoría]]</f>
        <v>Aulas Magnas-220802026</v>
      </c>
      <c r="K1790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90" s="9" t="str">
        <f t="shared" si="228"/>
        <v>220802026aulas_magnas</v>
      </c>
      <c r="M1790" s="39" t="str">
        <f t="shared" si="229"/>
        <v>INSERT INTO categoria VALUES (220802026,'Aulas Magnas','Aulas Magnas-220802026','Aulas Magnas-220802026 | Prod: Cultura-220802 | Sector: CalVida | Industria: SOCIEDAD - 22',220802);</v>
      </c>
    </row>
    <row r="1791" spans="1:13" ht="30.6" x14ac:dyDescent="0.3">
      <c r="A1791" s="12">
        <f t="shared" si="224"/>
        <v>22</v>
      </c>
      <c r="B1791" s="8" t="str">
        <f>+VLOOKUP(A1791,Industria[],2,0)</f>
        <v>Sociedad</v>
      </c>
      <c r="C1791" s="12">
        <f t="shared" si="225"/>
        <v>2208</v>
      </c>
      <c r="D1791" s="8" t="str">
        <f>+VLOOKUP(C1791,Sector[[Id_sector]:[Codigo]],3,0)</f>
        <v>Calidad de Vida</v>
      </c>
      <c r="E1791" s="12">
        <f t="shared" si="226"/>
        <v>220802</v>
      </c>
      <c r="F1791" s="8" t="str">
        <f>+VLOOKUP(E1791,Productos[[Id_producto]:[Codigo]],3,0)</f>
        <v>Infraestructura Cultural</v>
      </c>
      <c r="G1791" s="13">
        <f t="shared" si="227"/>
        <v>220802027</v>
      </c>
      <c r="H1791" s="7">
        <v>27</v>
      </c>
      <c r="I1791" s="8" t="s">
        <v>2146</v>
      </c>
      <c r="J1791" s="37" t="str">
        <f>+Categorias[[#This Row],[Categoría]]&amp;"-"&amp;Categorias[[#This Row],[Id_categoría]]</f>
        <v>Galpones-220802027</v>
      </c>
      <c r="K1791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91" s="9" t="str">
        <f t="shared" si="228"/>
        <v>220802027galpones</v>
      </c>
      <c r="M1791" s="39" t="str">
        <f t="shared" si="229"/>
        <v>INSERT INTO categoria VALUES (220802027,'Galpones','Galpones-220802027','Galpones-220802027 | Prod: Cultura-220802 | Sector: CalVida | Industria: SOCIEDAD - 22',220802);</v>
      </c>
    </row>
    <row r="1792" spans="1:13" ht="40.799999999999997" x14ac:dyDescent="0.3">
      <c r="A1792" s="12">
        <f>+A1791</f>
        <v>22</v>
      </c>
      <c r="B1792" s="8" t="str">
        <f>+VLOOKUP(A1792,Industria[],2,0)</f>
        <v>Sociedad</v>
      </c>
      <c r="C1792" s="12">
        <f>+C1791</f>
        <v>2208</v>
      </c>
      <c r="D1792" s="8" t="str">
        <f>+VLOOKUP(C1792,Sector[[Id_sector]:[Codigo]],3,0)</f>
        <v>Calidad de Vida</v>
      </c>
      <c r="E1792" s="12">
        <f>+IF(H1792=1,E1791+1,E1791)</f>
        <v>220803</v>
      </c>
      <c r="F1792" s="8" t="str">
        <f>+VLOOKUP(E1792,Productos[[Id_producto]:[Codigo]],3,0)</f>
        <v>Monumentos Nacionales</v>
      </c>
      <c r="G1792" s="13">
        <f t="shared" ref="G1792:G1825" si="230">+E1792*1000+H1792</f>
        <v>220803001</v>
      </c>
      <c r="H1792" s="7">
        <v>1</v>
      </c>
      <c r="I1792" s="8" t="s">
        <v>2147</v>
      </c>
      <c r="J1792" s="37" t="str">
        <f>+Categorias[[#This Row],[Categoría]]&amp;"-"&amp;Categorias[[#This Row],[Id_categoría]]</f>
        <v>Monumentos Históricos Muebles-220803001</v>
      </c>
      <c r="K1792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92" s="9" t="str">
        <f t="shared" ref="L1792:L1825" si="231">+SUBSTITUTE(G1792&amp;LOWER(SUBSTITUTE( SUBSTITUTE( SUBSTITUTE( SUBSTITUTE( SUBSTITUTE( SUBSTITUTE( SUBSTITUTE( SUBSTITUTE( SUBSTITUTE( SUBSTITUTE(I1792, "á", "a"), "é", "e"), "í", "i"), "ó", "o"), "ú", "u"), "Á", "A"), "É", "E"), "Í", "I"), "Ó", "O"), "Ú", "U"))," ","_")</f>
        <v>220803001monumentos_historicos_muebles</v>
      </c>
      <c r="M1792" s="39" t="str">
        <f t="shared" ref="M1792:M1825" si="232">+"INSERT INTO categoria VALUES ("&amp;G1792&amp;",'"&amp;I1792&amp;"','"&amp;J1792&amp;"','"&amp;K1792&amp;"',"&amp;E1792&amp;");"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93" spans="1:13" ht="40.799999999999997" x14ac:dyDescent="0.3">
      <c r="A1793" s="12">
        <f t="shared" ref="A1793:A1825" si="233">+A1792</f>
        <v>22</v>
      </c>
      <c r="B1793" s="8" t="str">
        <f>+VLOOKUP(A1793,Industria[],2,0)</f>
        <v>Sociedad</v>
      </c>
      <c r="C1793" s="12">
        <f t="shared" ref="C1793:C1825" si="234">+C1792</f>
        <v>2208</v>
      </c>
      <c r="D1793" s="8" t="str">
        <f>+VLOOKUP(C1793,Sector[[Id_sector]:[Codigo]],3,0)</f>
        <v>Calidad de Vida</v>
      </c>
      <c r="E1793" s="12">
        <f t="shared" ref="E1793:E1825" si="235">+IF(H1793=1,E1792+1,E1792)</f>
        <v>220803</v>
      </c>
      <c r="F1793" s="8" t="str">
        <f>+VLOOKUP(E1793,Productos[[Id_producto]:[Codigo]],3,0)</f>
        <v>Monumentos Nacionales</v>
      </c>
      <c r="G1793" s="13">
        <f t="shared" si="230"/>
        <v>220803002</v>
      </c>
      <c r="H1793" s="7">
        <v>2</v>
      </c>
      <c r="I1793" s="8" t="s">
        <v>2148</v>
      </c>
      <c r="J1793" s="37" t="str">
        <f>+Categorias[[#This Row],[Categoría]]&amp;"-"&amp;Categorias[[#This Row],[Id_categoría]]</f>
        <v>Monumentos Históricos Inmuebles-220803002</v>
      </c>
      <c r="K1793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93" s="9" t="str">
        <f t="shared" si="231"/>
        <v>220803002monumentos_historicos_inmuebles</v>
      </c>
      <c r="M1793" s="39" t="str">
        <f t="shared" si="232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94" spans="1:13" ht="40.799999999999997" x14ac:dyDescent="0.3">
      <c r="A1794" s="12">
        <f t="shared" si="233"/>
        <v>22</v>
      </c>
      <c r="B1794" s="8" t="str">
        <f>+VLOOKUP(A1794,Industria[],2,0)</f>
        <v>Sociedad</v>
      </c>
      <c r="C1794" s="12">
        <f t="shared" si="234"/>
        <v>2208</v>
      </c>
      <c r="D1794" s="8" t="str">
        <f>+VLOOKUP(C1794,Sector[[Id_sector]:[Codigo]],3,0)</f>
        <v>Calidad de Vida</v>
      </c>
      <c r="E1794" s="12">
        <f t="shared" si="235"/>
        <v>220803</v>
      </c>
      <c r="F1794" s="8" t="str">
        <f>+VLOOKUP(E1794,Productos[[Id_producto]:[Codigo]],3,0)</f>
        <v>Monumentos Nacionales</v>
      </c>
      <c r="G1794" s="13">
        <f t="shared" si="230"/>
        <v>220803003</v>
      </c>
      <c r="H1794" s="7">
        <v>3</v>
      </c>
      <c r="I1794" s="8" t="s">
        <v>2149</v>
      </c>
      <c r="J1794" s="37" t="str">
        <f>+Categorias[[#This Row],[Categoría]]&amp;"-"&amp;Categorias[[#This Row],[Id_categoría]]</f>
        <v>Santuarios de la Naturaleza-220803003</v>
      </c>
      <c r="K1794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94" s="9" t="str">
        <f t="shared" si="231"/>
        <v>220803003santuarios_de_la_naturaleza</v>
      </c>
      <c r="M1794" s="39" t="str">
        <f t="shared" si="232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95" spans="1:13" ht="30.6" x14ac:dyDescent="0.3">
      <c r="A1795" s="12">
        <f t="shared" si="233"/>
        <v>22</v>
      </c>
      <c r="B1795" s="8" t="str">
        <f>+VLOOKUP(A1795,Industria[],2,0)</f>
        <v>Sociedad</v>
      </c>
      <c r="C1795" s="12">
        <f t="shared" si="234"/>
        <v>2208</v>
      </c>
      <c r="D1795" s="8" t="str">
        <f>+VLOOKUP(C1795,Sector[[Id_sector]:[Codigo]],3,0)</f>
        <v>Calidad de Vida</v>
      </c>
      <c r="E1795" s="12">
        <f t="shared" si="235"/>
        <v>220803</v>
      </c>
      <c r="F1795" s="8" t="str">
        <f>+VLOOKUP(E1795,Productos[[Id_producto]:[Codigo]],3,0)</f>
        <v>Monumentos Nacionales</v>
      </c>
      <c r="G1795" s="13">
        <f t="shared" si="230"/>
        <v>220803004</v>
      </c>
      <c r="H1795" s="7">
        <v>4</v>
      </c>
      <c r="I1795" s="8" t="s">
        <v>2150</v>
      </c>
      <c r="J1795" s="37" t="str">
        <f>+Categorias[[#This Row],[Categoría]]&amp;"-"&amp;Categorias[[#This Row],[Id_categoría]]</f>
        <v>Zonas Típicas-220803004</v>
      </c>
      <c r="K1795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95" s="9" t="str">
        <f t="shared" si="231"/>
        <v>220803004zonas_tipicas</v>
      </c>
      <c r="M1795" s="39" t="str">
        <f t="shared" si="232"/>
        <v>INSERT INTO categoria VALUES (220803004,'Zonas Típicas','Zonas Típicas-220803004','Zonas Típicas-220803004 | Prod: Monumentos-220803 | Sector: CalVida | Industria: SOCIEDAD - 22',220803);</v>
      </c>
    </row>
    <row r="1796" spans="1:13" ht="40.799999999999997" x14ac:dyDescent="0.3">
      <c r="A1796" s="12">
        <f t="shared" si="233"/>
        <v>22</v>
      </c>
      <c r="B1796" s="8" t="str">
        <f>+VLOOKUP(A1796,Industria[],2,0)</f>
        <v>Sociedad</v>
      </c>
      <c r="C1796" s="12">
        <f t="shared" si="234"/>
        <v>2208</v>
      </c>
      <c r="D1796" s="8" t="str">
        <f>+VLOOKUP(C1796,Sector[[Id_sector]:[Codigo]],3,0)</f>
        <v>Calidad de Vida</v>
      </c>
      <c r="E1796" s="12">
        <f t="shared" si="235"/>
        <v>220803</v>
      </c>
      <c r="F1796" s="8" t="str">
        <f>+VLOOKUP(E1796,Productos[[Id_producto]:[Codigo]],3,0)</f>
        <v>Monumentos Nacionales</v>
      </c>
      <c r="G1796" s="13">
        <f t="shared" si="230"/>
        <v>220803005</v>
      </c>
      <c r="H1796" s="7">
        <v>5</v>
      </c>
      <c r="I1796" s="8" t="s">
        <v>2151</v>
      </c>
      <c r="J1796" s="37" t="str">
        <f>+Categorias[[#This Row],[Categoría]]&amp;"-"&amp;Categorias[[#This Row],[Id_categoría]]</f>
        <v>Monumentos Públicos-220803005</v>
      </c>
      <c r="K1796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96" s="9" t="str">
        <f t="shared" si="231"/>
        <v>220803005monumentos_publicos</v>
      </c>
      <c r="M1796" s="39" t="str">
        <f t="shared" si="232"/>
        <v>INSERT INTO categoria VALUES (220803005,'Monumentos Públicos','Monumentos Públicos-220803005','Monumentos Públicos-220803005 | Prod: Monumentos-220803 | Sector: CalVida | Industria: SOCIEDAD - 22',220803);</v>
      </c>
    </row>
    <row r="1797" spans="1:13" ht="40.799999999999997" x14ac:dyDescent="0.3">
      <c r="A1797" s="12">
        <f t="shared" si="233"/>
        <v>22</v>
      </c>
      <c r="B1797" s="8" t="str">
        <f>+VLOOKUP(A1797,Industria[],2,0)</f>
        <v>Sociedad</v>
      </c>
      <c r="C1797" s="12">
        <f t="shared" si="234"/>
        <v>2208</v>
      </c>
      <c r="D1797" s="8" t="str">
        <f>+VLOOKUP(C1797,Sector[[Id_sector]:[Codigo]],3,0)</f>
        <v>Calidad de Vida</v>
      </c>
      <c r="E1797" s="12">
        <f t="shared" si="235"/>
        <v>220803</v>
      </c>
      <c r="F1797" s="8" t="str">
        <f>+VLOOKUP(E1797,Productos[[Id_producto]:[Codigo]],3,0)</f>
        <v>Monumentos Nacionales</v>
      </c>
      <c r="G1797" s="13">
        <f t="shared" si="230"/>
        <v>220803006</v>
      </c>
      <c r="H1797" s="7">
        <v>6</v>
      </c>
      <c r="I1797" s="8" t="s">
        <v>2152</v>
      </c>
      <c r="J1797" s="37" t="str">
        <f>+Categorias[[#This Row],[Categoría]]&amp;"-"&amp;Categorias[[#This Row],[Id_categoría]]</f>
        <v>Monumentos Arqueológicos-220803006</v>
      </c>
      <c r="K1797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97" s="9" t="str">
        <f t="shared" si="231"/>
        <v>220803006monumentos_arqueologicos</v>
      </c>
      <c r="M1797" s="39" t="str">
        <f t="shared" si="232"/>
        <v>INSERT INTO categoria VALUES (220803006,'Monumentos Arqueológicos','Monumentos Arqueológicos-220803006','Monumentos Arqueológicos-220803006 | Prod: Monumentos-220803 | Sector: CalVida | Industria: SOCIEDAD - 22',220803);</v>
      </c>
    </row>
    <row r="1798" spans="1:13" ht="40.799999999999997" x14ac:dyDescent="0.3">
      <c r="A1798" s="12">
        <f t="shared" si="233"/>
        <v>22</v>
      </c>
      <c r="B1798" s="8" t="str">
        <f>+VLOOKUP(A1798,Industria[],2,0)</f>
        <v>Sociedad</v>
      </c>
      <c r="C1798" s="12">
        <f t="shared" si="234"/>
        <v>2208</v>
      </c>
      <c r="D1798" s="8" t="str">
        <f>+VLOOKUP(C1798,Sector[[Id_sector]:[Codigo]],3,0)</f>
        <v>Calidad de Vida</v>
      </c>
      <c r="E1798" s="12">
        <f t="shared" si="235"/>
        <v>220803</v>
      </c>
      <c r="F1798" s="8" t="str">
        <f>+VLOOKUP(E1798,Productos[[Id_producto]:[Codigo]],3,0)</f>
        <v>Monumentos Nacionales</v>
      </c>
      <c r="G1798" s="13">
        <f t="shared" si="230"/>
        <v>220803007</v>
      </c>
      <c r="H1798" s="7">
        <v>7</v>
      </c>
      <c r="I1798" s="8" t="s">
        <v>2153</v>
      </c>
      <c r="J1798" s="37" t="str">
        <f>+Categorias[[#This Row],[Categoría]]&amp;"-"&amp;Categorias[[#This Row],[Id_categoría]]</f>
        <v>Monumentos Paleontológicos-220803007</v>
      </c>
      <c r="K1798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98" s="9" t="str">
        <f t="shared" si="231"/>
        <v>220803007monumentos_paleontologicos</v>
      </c>
      <c r="M1798" s="39" t="str">
        <f t="shared" si="232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99" spans="1:13" ht="30.6" x14ac:dyDescent="0.3">
      <c r="A1799" s="12">
        <f t="shared" si="233"/>
        <v>22</v>
      </c>
      <c r="B1799" s="8" t="str">
        <f>+VLOOKUP(A1799,Industria[],2,0)</f>
        <v>Sociedad</v>
      </c>
      <c r="C1799" s="12">
        <f t="shared" si="234"/>
        <v>2208</v>
      </c>
      <c r="D1799" s="8" t="str">
        <f>+VLOOKUP(C1799,Sector[[Id_sector]:[Codigo]],3,0)</f>
        <v>Calidad de Vida</v>
      </c>
      <c r="E1799" s="12">
        <f t="shared" si="235"/>
        <v>220803</v>
      </c>
      <c r="F1799" s="8" t="str">
        <f>+VLOOKUP(E1799,Productos[[Id_producto]:[Codigo]],3,0)</f>
        <v>Monumentos Nacionales</v>
      </c>
      <c r="G1799" s="13">
        <f t="shared" si="230"/>
        <v>220803008</v>
      </c>
      <c r="H1799" s="7">
        <v>8</v>
      </c>
      <c r="I1799" s="8" t="s">
        <v>2154</v>
      </c>
      <c r="J1799" s="37" t="str">
        <f>+Categorias[[#This Row],[Categoría]]&amp;"-"&amp;Categorias[[#This Row],[Id_categoría]]</f>
        <v>Libros-220803008</v>
      </c>
      <c r="K1799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99" s="9" t="str">
        <f t="shared" si="231"/>
        <v>220803008libros</v>
      </c>
      <c r="M1799" s="39" t="str">
        <f t="shared" si="232"/>
        <v>INSERT INTO categoria VALUES (220803008,'Libros','Libros-220803008','Libros-220803008 | Prod: Monumentos-220803 | Sector: CalVida | Industria: SOCIEDAD - 22',220803);</v>
      </c>
    </row>
    <row r="1800" spans="1:13" ht="30.6" x14ac:dyDescent="0.3">
      <c r="A1800" s="12">
        <f t="shared" si="233"/>
        <v>22</v>
      </c>
      <c r="B1800" s="8" t="str">
        <f>+VLOOKUP(A1800,Industria[],2,0)</f>
        <v>Sociedad</v>
      </c>
      <c r="C1800" s="12">
        <f t="shared" si="234"/>
        <v>2208</v>
      </c>
      <c r="D1800" s="8" t="str">
        <f>+VLOOKUP(C1800,Sector[[Id_sector]:[Codigo]],3,0)</f>
        <v>Calidad de Vida</v>
      </c>
      <c r="E1800" s="12">
        <f t="shared" si="235"/>
        <v>220803</v>
      </c>
      <c r="F1800" s="8" t="str">
        <f>+VLOOKUP(E1800,Productos[[Id_producto]:[Codigo]],3,0)</f>
        <v>Monumentos Nacionales</v>
      </c>
      <c r="G1800" s="13">
        <f t="shared" si="230"/>
        <v>220803009</v>
      </c>
      <c r="H1800" s="7">
        <v>9</v>
      </c>
      <c r="I1800" s="8" t="s">
        <v>2155</v>
      </c>
      <c r="J1800" s="37" t="str">
        <f>+Categorias[[#This Row],[Categoría]]&amp;"-"&amp;Categorias[[#This Row],[Id_categoría]]</f>
        <v>Cuadros-220803009</v>
      </c>
      <c r="K1800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800" s="9" t="str">
        <f t="shared" si="231"/>
        <v>220803009cuadros</v>
      </c>
      <c r="M1800" s="39" t="str">
        <f t="shared" si="232"/>
        <v>INSERT INTO categoria VALUES (220803009,'Cuadros','Cuadros-220803009','Cuadros-220803009 | Prod: Monumentos-220803 | Sector: CalVida | Industria: SOCIEDAD - 22',220803);</v>
      </c>
    </row>
    <row r="1801" spans="1:13" ht="30.6" x14ac:dyDescent="0.3">
      <c r="A1801" s="12">
        <f t="shared" si="233"/>
        <v>22</v>
      </c>
      <c r="B1801" s="8" t="str">
        <f>+VLOOKUP(A1801,Industria[],2,0)</f>
        <v>Sociedad</v>
      </c>
      <c r="C1801" s="12">
        <f t="shared" si="234"/>
        <v>2208</v>
      </c>
      <c r="D1801" s="8" t="str">
        <f>+VLOOKUP(C1801,Sector[[Id_sector]:[Codigo]],3,0)</f>
        <v>Calidad de Vida</v>
      </c>
      <c r="E1801" s="12">
        <f t="shared" si="235"/>
        <v>220803</v>
      </c>
      <c r="F1801" s="8" t="str">
        <f>+VLOOKUP(E1801,Productos[[Id_producto]:[Codigo]],3,0)</f>
        <v>Monumentos Nacionales</v>
      </c>
      <c r="G1801" s="13">
        <f t="shared" si="230"/>
        <v>220803010</v>
      </c>
      <c r="H1801" s="7">
        <v>10</v>
      </c>
      <c r="I1801" s="8" t="s">
        <v>2156</v>
      </c>
      <c r="J1801" s="37" t="str">
        <f>+Categorias[[#This Row],[Categoría]]&amp;"-"&amp;Categorias[[#This Row],[Id_categoría]]</f>
        <v>Torres-220803010</v>
      </c>
      <c r="K1801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801" s="9" t="str">
        <f t="shared" si="231"/>
        <v>220803010torres</v>
      </c>
      <c r="M1801" s="39" t="str">
        <f t="shared" si="232"/>
        <v>INSERT INTO categoria VALUES (220803010,'Torres','Torres-220803010','Torres-220803010 | Prod: Monumentos-220803 | Sector: CalVida | Industria: SOCIEDAD - 22',220803);</v>
      </c>
    </row>
    <row r="1802" spans="1:13" ht="30.6" x14ac:dyDescent="0.3">
      <c r="A1802" s="12">
        <f t="shared" si="233"/>
        <v>22</v>
      </c>
      <c r="B1802" s="8" t="str">
        <f>+VLOOKUP(A1802,Industria[],2,0)</f>
        <v>Sociedad</v>
      </c>
      <c r="C1802" s="12">
        <f t="shared" si="234"/>
        <v>2208</v>
      </c>
      <c r="D1802" s="8" t="str">
        <f>+VLOOKUP(C1802,Sector[[Id_sector]:[Codigo]],3,0)</f>
        <v>Calidad de Vida</v>
      </c>
      <c r="E1802" s="12">
        <f t="shared" si="235"/>
        <v>220803</v>
      </c>
      <c r="F1802" s="8" t="str">
        <f>+VLOOKUP(E1802,Productos[[Id_producto]:[Codigo]],3,0)</f>
        <v>Monumentos Nacionales</v>
      </c>
      <c r="G1802" s="13">
        <f t="shared" si="230"/>
        <v>220803011</v>
      </c>
      <c r="H1802" s="7">
        <v>11</v>
      </c>
      <c r="I1802" s="8" t="s">
        <v>2157</v>
      </c>
      <c r="J1802" s="37" t="str">
        <f>+Categorias[[#This Row],[Categoría]]&amp;"-"&amp;Categorias[[#This Row],[Id_categoría]]</f>
        <v>Torreones-220803011</v>
      </c>
      <c r="K1802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802" s="9" t="str">
        <f t="shared" si="231"/>
        <v>220803011torreones</v>
      </c>
      <c r="M1802" s="39" t="str">
        <f t="shared" si="232"/>
        <v>INSERT INTO categoria VALUES (220803011,'Torreones','Torreones-220803011','Torreones-220803011 | Prod: Monumentos-220803 | Sector: CalVida | Industria: SOCIEDAD - 22',220803);</v>
      </c>
    </row>
    <row r="1803" spans="1:13" ht="30.6" x14ac:dyDescent="0.3">
      <c r="A1803" s="12">
        <f t="shared" si="233"/>
        <v>22</v>
      </c>
      <c r="B1803" s="8" t="str">
        <f>+VLOOKUP(A1803,Industria[],2,0)</f>
        <v>Sociedad</v>
      </c>
      <c r="C1803" s="12">
        <f t="shared" si="234"/>
        <v>2208</v>
      </c>
      <c r="D1803" s="8" t="str">
        <f>+VLOOKUP(C1803,Sector[[Id_sector]:[Codigo]],3,0)</f>
        <v>Calidad de Vida</v>
      </c>
      <c r="E1803" s="12">
        <f t="shared" si="235"/>
        <v>220803</v>
      </c>
      <c r="F1803" s="8" t="str">
        <f>+VLOOKUP(E1803,Productos[[Id_producto]:[Codigo]],3,0)</f>
        <v>Monumentos Nacionales</v>
      </c>
      <c r="G1803" s="13">
        <f t="shared" si="230"/>
        <v>220803012</v>
      </c>
      <c r="H1803" s="7">
        <v>12</v>
      </c>
      <c r="I1803" s="8" t="s">
        <v>2158</v>
      </c>
      <c r="J1803" s="37" t="str">
        <f>+Categorias[[#This Row],[Categoría]]&amp;"-"&amp;Categorias[[#This Row],[Id_categoría]]</f>
        <v>Fuertes-220803012</v>
      </c>
      <c r="K1803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803" s="9" t="str">
        <f t="shared" si="231"/>
        <v>220803012fuertes</v>
      </c>
      <c r="M1803" s="39" t="str">
        <f t="shared" si="232"/>
        <v>INSERT INTO categoria VALUES (220803012,'Fuertes','Fuertes-220803012','Fuertes-220803012 | Prod: Monumentos-220803 | Sector: CalVida | Industria: SOCIEDAD - 22',220803);</v>
      </c>
    </row>
    <row r="1804" spans="1:13" ht="30.6" x14ac:dyDescent="0.3">
      <c r="A1804" s="12">
        <f t="shared" si="233"/>
        <v>22</v>
      </c>
      <c r="B1804" s="8" t="str">
        <f>+VLOOKUP(A1804,Industria[],2,0)</f>
        <v>Sociedad</v>
      </c>
      <c r="C1804" s="12">
        <f t="shared" si="234"/>
        <v>2208</v>
      </c>
      <c r="D1804" s="8" t="str">
        <f>+VLOOKUP(C1804,Sector[[Id_sector]:[Codigo]],3,0)</f>
        <v>Calidad de Vida</v>
      </c>
      <c r="E1804" s="12">
        <f t="shared" si="235"/>
        <v>220803</v>
      </c>
      <c r="F1804" s="8" t="str">
        <f>+VLOOKUP(E1804,Productos[[Id_producto]:[Codigo]],3,0)</f>
        <v>Monumentos Nacionales</v>
      </c>
      <c r="G1804" s="13">
        <f t="shared" si="230"/>
        <v>220803013</v>
      </c>
      <c r="H1804" s="7">
        <v>13</v>
      </c>
      <c r="I1804" s="8" t="s">
        <v>2159</v>
      </c>
      <c r="J1804" s="37" t="str">
        <f>+Categorias[[#This Row],[Categoría]]&amp;"-"&amp;Categorias[[#This Row],[Id_categoría]]</f>
        <v>Fortines-220803013</v>
      </c>
      <c r="K1804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804" s="9" t="str">
        <f t="shared" si="231"/>
        <v>220803013fortines</v>
      </c>
      <c r="M1804" s="39" t="str">
        <f t="shared" si="232"/>
        <v>INSERT INTO categoria VALUES (220803013,'Fortines','Fortines-220803013','Fortines-220803013 | Prod: Monumentos-220803 | Sector: CalVida | Industria: SOCIEDAD - 22',220803);</v>
      </c>
    </row>
    <row r="1805" spans="1:13" ht="30.6" x14ac:dyDescent="0.3">
      <c r="A1805" s="12">
        <f t="shared" si="233"/>
        <v>22</v>
      </c>
      <c r="B1805" s="8" t="str">
        <f>+VLOOKUP(A1805,Industria[],2,0)</f>
        <v>Sociedad</v>
      </c>
      <c r="C1805" s="12">
        <f t="shared" si="234"/>
        <v>2208</v>
      </c>
      <c r="D1805" s="8" t="str">
        <f>+VLOOKUP(C1805,Sector[[Id_sector]:[Codigo]],3,0)</f>
        <v>Calidad de Vida</v>
      </c>
      <c r="E1805" s="12">
        <f t="shared" si="235"/>
        <v>220803</v>
      </c>
      <c r="F1805" s="8" t="str">
        <f>+VLOOKUP(E1805,Productos[[Id_producto]:[Codigo]],3,0)</f>
        <v>Monumentos Nacionales</v>
      </c>
      <c r="G1805" s="13">
        <f t="shared" si="230"/>
        <v>220803014</v>
      </c>
      <c r="H1805" s="7">
        <v>14</v>
      </c>
      <c r="I1805" s="8" t="s">
        <v>2160</v>
      </c>
      <c r="J1805" s="37" t="str">
        <f>+Categorias[[#This Row],[Categoría]]&amp;"-"&amp;Categorias[[#This Row],[Id_categoría]]</f>
        <v>Campanarios-220803014</v>
      </c>
      <c r="K1805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805" s="9" t="str">
        <f t="shared" si="231"/>
        <v>220803014campanarios</v>
      </c>
      <c r="M1805" s="39" t="str">
        <f t="shared" si="232"/>
        <v>INSERT INTO categoria VALUES (220803014,'Campanarios','Campanarios-220803014','Campanarios-220803014 | Prod: Monumentos-220803 | Sector: CalVida | Industria: SOCIEDAD - 22',220803);</v>
      </c>
    </row>
    <row r="1806" spans="1:13" ht="40.799999999999997" x14ac:dyDescent="0.3">
      <c r="A1806" s="12">
        <f t="shared" si="233"/>
        <v>22</v>
      </c>
      <c r="B1806" s="8" t="str">
        <f>+VLOOKUP(A1806,Industria[],2,0)</f>
        <v>Sociedad</v>
      </c>
      <c r="C1806" s="12">
        <f t="shared" si="234"/>
        <v>2208</v>
      </c>
      <c r="D1806" s="8" t="str">
        <f>+VLOOKUP(C1806,Sector[[Id_sector]:[Codigo]],3,0)</f>
        <v>Calidad de Vida</v>
      </c>
      <c r="E1806" s="12">
        <f t="shared" si="235"/>
        <v>220803</v>
      </c>
      <c r="F1806" s="8" t="str">
        <f>+VLOOKUP(E1806,Productos[[Id_producto]:[Codigo]],3,0)</f>
        <v>Monumentos Nacionales</v>
      </c>
      <c r="G1806" s="13">
        <f t="shared" si="230"/>
        <v>220803015</v>
      </c>
      <c r="H1806" s="7">
        <v>15</v>
      </c>
      <c r="I1806" s="8" t="s">
        <v>2161</v>
      </c>
      <c r="J1806" s="37" t="str">
        <f>+Categorias[[#This Row],[Categoría]]&amp;"-"&amp;Categorias[[#This Row],[Id_categoría]]</f>
        <v>Estaciones de Ferrocarril-220803015</v>
      </c>
      <c r="K1806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806" s="9" t="str">
        <f t="shared" si="231"/>
        <v>220803015estaciones_de_ferrocarril</v>
      </c>
      <c r="M1806" s="39" t="str">
        <f t="shared" si="232"/>
        <v>INSERT INTO categoria VALUES (220803015,'Estaciones de Ferrocarril','Estaciones de Ferrocarril-220803015','Estaciones de Ferrocarril-220803015 | Prod: Monumentos-220803 | Sector: CalVida | Industria: SOCIEDAD - 22',220803);</v>
      </c>
    </row>
    <row r="1807" spans="1:13" ht="51" x14ac:dyDescent="0.3">
      <c r="A1807" s="12">
        <f t="shared" si="233"/>
        <v>22</v>
      </c>
      <c r="B1807" s="8" t="str">
        <f>+VLOOKUP(A1807,Industria[],2,0)</f>
        <v>Sociedad</v>
      </c>
      <c r="C1807" s="12">
        <f t="shared" si="234"/>
        <v>2208</v>
      </c>
      <c r="D1807" s="8" t="str">
        <f>+VLOOKUP(C1807,Sector[[Id_sector]:[Codigo]],3,0)</f>
        <v>Calidad de Vida</v>
      </c>
      <c r="E1807" s="12">
        <f t="shared" si="235"/>
        <v>220803</v>
      </c>
      <c r="F1807" s="8" t="str">
        <f>+VLOOKUP(E1807,Productos[[Id_producto]:[Codigo]],3,0)</f>
        <v>Monumentos Nacionales</v>
      </c>
      <c r="G1807" s="13">
        <f t="shared" si="230"/>
        <v>220803016</v>
      </c>
      <c r="H1807" s="7">
        <v>16</v>
      </c>
      <c r="I1807" s="8" t="s">
        <v>2162</v>
      </c>
      <c r="J1807" s="37" t="str">
        <f>+Categorias[[#This Row],[Categoría]]&amp;"-"&amp;Categorias[[#This Row],[Id_categoría]]</f>
        <v>Yacimientos Arqueológicos y/o Paleontológicos-220803016</v>
      </c>
      <c r="K1807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807" s="9" t="str">
        <f t="shared" si="231"/>
        <v>220803016yacimientos_arqueologicos_y/o_paleontologicos</v>
      </c>
      <c r="M1807" s="39" t="str">
        <f t="shared" si="232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808" spans="1:13" ht="30.6" x14ac:dyDescent="0.3">
      <c r="A1808" s="12">
        <f t="shared" si="233"/>
        <v>22</v>
      </c>
      <c r="B1808" s="8" t="str">
        <f>+VLOOKUP(A1808,Industria[],2,0)</f>
        <v>Sociedad</v>
      </c>
      <c r="C1808" s="12">
        <f t="shared" si="234"/>
        <v>2208</v>
      </c>
      <c r="D1808" s="8" t="str">
        <f>+VLOOKUP(C1808,Sector[[Id_sector]:[Codigo]],3,0)</f>
        <v>Calidad de Vida</v>
      </c>
      <c r="E1808" s="12">
        <f t="shared" si="235"/>
        <v>220803</v>
      </c>
      <c r="F1808" s="8" t="str">
        <f>+VLOOKUP(E1808,Productos[[Id_producto]:[Codigo]],3,0)</f>
        <v>Monumentos Nacionales</v>
      </c>
      <c r="G1808" s="13">
        <f t="shared" si="230"/>
        <v>220803017</v>
      </c>
      <c r="H1808" s="7">
        <v>17</v>
      </c>
      <c r="I1808" s="8" t="s">
        <v>2163</v>
      </c>
      <c r="J1808" s="37" t="str">
        <f>+Categorias[[#This Row],[Categoría]]&amp;"-"&amp;Categorias[[#This Row],[Id_categoría]]</f>
        <v>Pictografías-220803017</v>
      </c>
      <c r="K1808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808" s="9" t="str">
        <f t="shared" si="231"/>
        <v>220803017pictografias</v>
      </c>
      <c r="M1808" s="39" t="str">
        <f t="shared" si="232"/>
        <v>INSERT INTO categoria VALUES (220803017,'Pictografías','Pictografías-220803017','Pictografías-220803017 | Prod: Monumentos-220803 | Sector: CalVida | Industria: SOCIEDAD - 22',220803);</v>
      </c>
    </row>
    <row r="1809" spans="1:13" ht="30.6" x14ac:dyDescent="0.3">
      <c r="A1809" s="12">
        <f t="shared" si="233"/>
        <v>22</v>
      </c>
      <c r="B1809" s="8" t="str">
        <f>+VLOOKUP(A1809,Industria[],2,0)</f>
        <v>Sociedad</v>
      </c>
      <c r="C1809" s="12">
        <f t="shared" si="234"/>
        <v>2208</v>
      </c>
      <c r="D1809" s="8" t="str">
        <f>+VLOOKUP(C1809,Sector[[Id_sector]:[Codigo]],3,0)</f>
        <v>Calidad de Vida</v>
      </c>
      <c r="E1809" s="12">
        <f t="shared" si="235"/>
        <v>220803</v>
      </c>
      <c r="F1809" s="8" t="str">
        <f>+VLOOKUP(E1809,Productos[[Id_producto]:[Codigo]],3,0)</f>
        <v>Monumentos Nacionales</v>
      </c>
      <c r="G1809" s="13">
        <f t="shared" si="230"/>
        <v>220803018</v>
      </c>
      <c r="H1809" s="7">
        <v>18</v>
      </c>
      <c r="I1809" s="8" t="s">
        <v>2164</v>
      </c>
      <c r="J1809" s="37" t="str">
        <f>+Categorias[[#This Row],[Categoría]]&amp;"-"&amp;Categorias[[#This Row],[Id_categoría]]</f>
        <v>Geoglifos-220803018</v>
      </c>
      <c r="K1809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809" s="9" t="str">
        <f t="shared" si="231"/>
        <v>220803018geoglifos</v>
      </c>
      <c r="M1809" s="39" t="str">
        <f t="shared" si="232"/>
        <v>INSERT INTO categoria VALUES (220803018,'Geoglifos','Geoglifos-220803018','Geoglifos-220803018 | Prod: Monumentos-220803 | Sector: CalVida | Industria: SOCIEDAD - 22',220803);</v>
      </c>
    </row>
    <row r="1810" spans="1:13" ht="30.6" x14ac:dyDescent="0.3">
      <c r="A1810" s="12">
        <f t="shared" si="233"/>
        <v>22</v>
      </c>
      <c r="B1810" s="8" t="str">
        <f>+VLOOKUP(A1810,Industria[],2,0)</f>
        <v>Sociedad</v>
      </c>
      <c r="C1810" s="12">
        <f t="shared" si="234"/>
        <v>2208</v>
      </c>
      <c r="D1810" s="8" t="str">
        <f>+VLOOKUP(C1810,Sector[[Id_sector]:[Codigo]],3,0)</f>
        <v>Calidad de Vida</v>
      </c>
      <c r="E1810" s="12">
        <f t="shared" si="235"/>
        <v>220803</v>
      </c>
      <c r="F1810" s="8" t="str">
        <f>+VLOOKUP(E1810,Productos[[Id_producto]:[Codigo]],3,0)</f>
        <v>Monumentos Nacionales</v>
      </c>
      <c r="G1810" s="13">
        <f t="shared" si="230"/>
        <v>220803019</v>
      </c>
      <c r="H1810" s="7">
        <v>19</v>
      </c>
      <c r="I1810" s="8" t="s">
        <v>2165</v>
      </c>
      <c r="J1810" s="37" t="str">
        <f>+Categorias[[#This Row],[Categoría]]&amp;"-"&amp;Categorias[[#This Row],[Id_categoría]]</f>
        <v>Oficinas Salitreras-220803019</v>
      </c>
      <c r="K1810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810" s="9" t="str">
        <f t="shared" si="231"/>
        <v>220803019oficinas_salitreras</v>
      </c>
      <c r="M1810" s="39" t="str">
        <f t="shared" si="232"/>
        <v>INSERT INTO categoria VALUES (220803019,'Oficinas Salitreras','Oficinas Salitreras-220803019','Oficinas Salitreras-220803019 | Prod: Monumentos-220803 | Sector: CalVida | Industria: SOCIEDAD - 22',220803);</v>
      </c>
    </row>
    <row r="1811" spans="1:13" ht="30.6" x14ac:dyDescent="0.3">
      <c r="A1811" s="12">
        <f t="shared" si="233"/>
        <v>22</v>
      </c>
      <c r="B1811" s="8" t="str">
        <f>+VLOOKUP(A1811,Industria[],2,0)</f>
        <v>Sociedad</v>
      </c>
      <c r="C1811" s="12">
        <f t="shared" si="234"/>
        <v>2208</v>
      </c>
      <c r="D1811" s="8" t="str">
        <f>+VLOOKUP(C1811,Sector[[Id_sector]:[Codigo]],3,0)</f>
        <v>Calidad de Vida</v>
      </c>
      <c r="E1811" s="12">
        <f t="shared" si="235"/>
        <v>220803</v>
      </c>
      <c r="F1811" s="8" t="str">
        <f>+VLOOKUP(E1811,Productos[[Id_producto]:[Codigo]],3,0)</f>
        <v>Monumentos Nacionales</v>
      </c>
      <c r="G1811" s="13">
        <f t="shared" si="230"/>
        <v>220803020</v>
      </c>
      <c r="H1811" s="7">
        <v>20</v>
      </c>
      <c r="I1811" s="8" t="s">
        <v>2166</v>
      </c>
      <c r="J1811" s="37" t="str">
        <f>+Categorias[[#This Row],[Categoría]]&amp;"-"&amp;Categorias[[#This Row],[Id_categoría]]</f>
        <v>Oficinas-220803020</v>
      </c>
      <c r="K1811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811" s="9" t="str">
        <f t="shared" si="231"/>
        <v>220803020oficinas</v>
      </c>
      <c r="M1811" s="39" t="str">
        <f t="shared" si="232"/>
        <v>INSERT INTO categoria VALUES (220803020,'Oficinas','Oficinas-220803020','Oficinas-220803020 | Prod: Monumentos-220803 | Sector: CalVida | Industria: SOCIEDAD - 22',220803);</v>
      </c>
    </row>
    <row r="1812" spans="1:13" ht="30.6" x14ac:dyDescent="0.3">
      <c r="A1812" s="12">
        <f t="shared" si="233"/>
        <v>22</v>
      </c>
      <c r="B1812" s="8" t="str">
        <f>+VLOOKUP(A1812,Industria[],2,0)</f>
        <v>Sociedad</v>
      </c>
      <c r="C1812" s="12">
        <f t="shared" si="234"/>
        <v>2208</v>
      </c>
      <c r="D1812" s="8" t="str">
        <f>+VLOOKUP(C1812,Sector[[Id_sector]:[Codigo]],3,0)</f>
        <v>Calidad de Vida</v>
      </c>
      <c r="E1812" s="12">
        <f t="shared" si="235"/>
        <v>220803</v>
      </c>
      <c r="F1812" s="8" t="str">
        <f>+VLOOKUP(E1812,Productos[[Id_producto]:[Codigo]],3,0)</f>
        <v>Monumentos Nacionales</v>
      </c>
      <c r="G1812" s="13">
        <f t="shared" si="230"/>
        <v>220803021</v>
      </c>
      <c r="H1812" s="7">
        <v>21</v>
      </c>
      <c r="I1812" s="8" t="s">
        <v>2167</v>
      </c>
      <c r="J1812" s="37" t="str">
        <f>+Categorias[[#This Row],[Categoría]]&amp;"-"&amp;Categorias[[#This Row],[Id_categoría]]</f>
        <v>Relojes-220803021</v>
      </c>
      <c r="K1812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812" s="9" t="str">
        <f t="shared" si="231"/>
        <v>220803021relojes</v>
      </c>
      <c r="M1812" s="39" t="str">
        <f t="shared" si="232"/>
        <v>INSERT INTO categoria VALUES (220803021,'Relojes','Relojes-220803021','Relojes-220803021 | Prod: Monumentos-220803 | Sector: CalVida | Industria: SOCIEDAD - 22',220803);</v>
      </c>
    </row>
    <row r="1813" spans="1:13" ht="30.6" x14ac:dyDescent="0.3">
      <c r="A1813" s="12">
        <f t="shared" si="233"/>
        <v>22</v>
      </c>
      <c r="B1813" s="8" t="str">
        <f>+VLOOKUP(A1813,Industria[],2,0)</f>
        <v>Sociedad</v>
      </c>
      <c r="C1813" s="12">
        <f t="shared" si="234"/>
        <v>2208</v>
      </c>
      <c r="D1813" s="8" t="str">
        <f>+VLOOKUP(C1813,Sector[[Id_sector]:[Codigo]],3,0)</f>
        <v>Calidad de Vida</v>
      </c>
      <c r="E1813" s="12">
        <f t="shared" si="235"/>
        <v>220803</v>
      </c>
      <c r="F1813" s="8" t="str">
        <f>+VLOOKUP(E1813,Productos[[Id_producto]:[Codigo]],3,0)</f>
        <v>Monumentos Nacionales</v>
      </c>
      <c r="G1813" s="13">
        <f t="shared" si="230"/>
        <v>220803022</v>
      </c>
      <c r="H1813" s="7">
        <v>22</v>
      </c>
      <c r="I1813" s="8" t="s">
        <v>2168</v>
      </c>
      <c r="J1813" s="37" t="str">
        <f>+Categorias[[#This Row],[Categoría]]&amp;"-"&amp;Categorias[[#This Row],[Id_categoría]]</f>
        <v>Trolebuses-220803022</v>
      </c>
      <c r="K1813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13" s="9" t="str">
        <f t="shared" si="231"/>
        <v>220803022trolebuses</v>
      </c>
      <c r="M1813" s="39" t="str">
        <f t="shared" si="232"/>
        <v>INSERT INTO categoria VALUES (220803022,'Trolebuses','Trolebuses-220803022','Trolebuses-220803022 | Prod: Monumentos-220803 | Sector: CalVida | Industria: SOCIEDAD - 22',220803);</v>
      </c>
    </row>
    <row r="1814" spans="1:13" ht="30.6" x14ac:dyDescent="0.3">
      <c r="A1814" s="12">
        <f t="shared" si="233"/>
        <v>22</v>
      </c>
      <c r="B1814" s="8" t="str">
        <f>+VLOOKUP(A1814,Industria[],2,0)</f>
        <v>Sociedad</v>
      </c>
      <c r="C1814" s="12">
        <f t="shared" si="234"/>
        <v>2208</v>
      </c>
      <c r="D1814" s="8" t="str">
        <f>+VLOOKUP(C1814,Sector[[Id_sector]:[Codigo]],3,0)</f>
        <v>Calidad de Vida</v>
      </c>
      <c r="E1814" s="12">
        <f t="shared" si="235"/>
        <v>220803</v>
      </c>
      <c r="F1814" s="8" t="str">
        <f>+VLOOKUP(E1814,Productos[[Id_producto]:[Codigo]],3,0)</f>
        <v>Monumentos Nacionales</v>
      </c>
      <c r="G1814" s="13">
        <f t="shared" si="230"/>
        <v>220803023</v>
      </c>
      <c r="H1814" s="7">
        <v>23</v>
      </c>
      <c r="I1814" s="8" t="s">
        <v>2169</v>
      </c>
      <c r="J1814" s="37" t="str">
        <f>+Categorias[[#This Row],[Categoría]]&amp;"-"&amp;Categorias[[#This Row],[Id_categoría]]</f>
        <v>Locomotoras-220803023</v>
      </c>
      <c r="K1814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14" s="9" t="str">
        <f t="shared" si="231"/>
        <v>220803023locomotoras</v>
      </c>
      <c r="M1814" s="39" t="str">
        <f t="shared" si="232"/>
        <v>INSERT INTO categoria VALUES (220803023,'Locomotoras','Locomotoras-220803023','Locomotoras-220803023 | Prod: Monumentos-220803 | Sector: CalVida | Industria: SOCIEDAD - 22',220803);</v>
      </c>
    </row>
    <row r="1815" spans="1:13" ht="30.6" x14ac:dyDescent="0.3">
      <c r="A1815" s="12">
        <f t="shared" si="233"/>
        <v>22</v>
      </c>
      <c r="B1815" s="8" t="str">
        <f>+VLOOKUP(A1815,Industria[],2,0)</f>
        <v>Sociedad</v>
      </c>
      <c r="C1815" s="12">
        <f t="shared" si="234"/>
        <v>2208</v>
      </c>
      <c r="D1815" s="8" t="str">
        <f>+VLOOKUP(C1815,Sector[[Id_sector]:[Codigo]],3,0)</f>
        <v>Calidad de Vida</v>
      </c>
      <c r="E1815" s="12">
        <f t="shared" si="235"/>
        <v>220803</v>
      </c>
      <c r="F1815" s="8" t="str">
        <f>+VLOOKUP(E1815,Productos[[Id_producto]:[Codigo]],3,0)</f>
        <v>Monumentos Nacionales</v>
      </c>
      <c r="G1815" s="13">
        <f t="shared" si="230"/>
        <v>220803024</v>
      </c>
      <c r="H1815" s="7">
        <v>24</v>
      </c>
      <c r="I1815" s="8" t="s">
        <v>2170</v>
      </c>
      <c r="J1815" s="37" t="str">
        <f>+Categorias[[#This Row],[Categoría]]&amp;"-"&amp;Categorias[[#This Row],[Id_categoría]]</f>
        <v>Murales-220803024</v>
      </c>
      <c r="K1815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15" s="9" t="str">
        <f t="shared" si="231"/>
        <v>220803024murales</v>
      </c>
      <c r="M1815" s="39" t="str">
        <f t="shared" si="232"/>
        <v>INSERT INTO categoria VALUES (220803024,'Murales','Murales-220803024','Murales-220803024 | Prod: Monumentos-220803 | Sector: CalVida | Industria: SOCIEDAD - 22',220803);</v>
      </c>
    </row>
    <row r="1816" spans="1:13" ht="30.6" x14ac:dyDescent="0.3">
      <c r="A1816" s="12">
        <f t="shared" si="233"/>
        <v>22</v>
      </c>
      <c r="B1816" s="8" t="str">
        <f>+VLOOKUP(A1816,Industria[],2,0)</f>
        <v>Sociedad</v>
      </c>
      <c r="C1816" s="12">
        <f t="shared" si="234"/>
        <v>2208</v>
      </c>
      <c r="D1816" s="8" t="str">
        <f>+VLOOKUP(C1816,Sector[[Id_sector]:[Codigo]],3,0)</f>
        <v>Calidad de Vida</v>
      </c>
      <c r="E1816" s="12">
        <f t="shared" si="235"/>
        <v>220803</v>
      </c>
      <c r="F1816" s="8" t="str">
        <f>+VLOOKUP(E1816,Productos[[Id_producto]:[Codigo]],3,0)</f>
        <v>Monumentos Nacionales</v>
      </c>
      <c r="G1816" s="13">
        <f t="shared" si="230"/>
        <v>220803025</v>
      </c>
      <c r="H1816" s="7">
        <v>25</v>
      </c>
      <c r="I1816" s="8" t="s">
        <v>2171</v>
      </c>
      <c r="J1816" s="37" t="str">
        <f>+Categorias[[#This Row],[Categoría]]&amp;"-"&amp;Categorias[[#This Row],[Id_categoría]]</f>
        <v>Muros-220803025</v>
      </c>
      <c r="K1816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16" s="9" t="str">
        <f t="shared" si="231"/>
        <v>220803025muros</v>
      </c>
      <c r="M1816" s="39" t="str">
        <f t="shared" si="232"/>
        <v>INSERT INTO categoria VALUES (220803025,'Muros','Muros-220803025','Muros-220803025 | Prod: Monumentos-220803 | Sector: CalVida | Industria: SOCIEDAD - 22',220803);</v>
      </c>
    </row>
    <row r="1817" spans="1:13" ht="30.6" x14ac:dyDescent="0.3">
      <c r="A1817" s="12">
        <f t="shared" si="233"/>
        <v>22</v>
      </c>
      <c r="B1817" s="8" t="str">
        <f>+VLOOKUP(A1817,Industria[],2,0)</f>
        <v>Sociedad</v>
      </c>
      <c r="C1817" s="12">
        <f t="shared" si="234"/>
        <v>2208</v>
      </c>
      <c r="D1817" s="8" t="str">
        <f>+VLOOKUP(C1817,Sector[[Id_sector]:[Codigo]],3,0)</f>
        <v>Calidad de Vida</v>
      </c>
      <c r="E1817" s="12">
        <f t="shared" si="235"/>
        <v>220803</v>
      </c>
      <c r="F1817" s="8" t="str">
        <f>+VLOOKUP(E1817,Productos[[Id_producto]:[Codigo]],3,0)</f>
        <v>Monumentos Nacionales</v>
      </c>
      <c r="G1817" s="13">
        <f t="shared" si="230"/>
        <v>220803026</v>
      </c>
      <c r="H1817" s="7">
        <v>26</v>
      </c>
      <c r="I1817" s="8" t="s">
        <v>2172</v>
      </c>
      <c r="J1817" s="37" t="str">
        <f>+Categorias[[#This Row],[Categoría]]&amp;"-"&amp;Categorias[[#This Row],[Id_categoría]]</f>
        <v>Ascensores-220803026</v>
      </c>
      <c r="K1817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17" s="9" t="str">
        <f t="shared" si="231"/>
        <v>220803026ascensores</v>
      </c>
      <c r="M1817" s="39" t="str">
        <f t="shared" si="232"/>
        <v>INSERT INTO categoria VALUES (220803026,'Ascensores','Ascensores-220803026','Ascensores-220803026 | Prod: Monumentos-220803 | Sector: CalVida | Industria: SOCIEDAD - 22',220803);</v>
      </c>
    </row>
    <row r="1818" spans="1:13" ht="30.6" x14ac:dyDescent="0.3">
      <c r="A1818" s="12">
        <f t="shared" si="233"/>
        <v>22</v>
      </c>
      <c r="B1818" s="8" t="str">
        <f>+VLOOKUP(A1818,Industria[],2,0)</f>
        <v>Sociedad</v>
      </c>
      <c r="C1818" s="12">
        <f t="shared" si="234"/>
        <v>2208</v>
      </c>
      <c r="D1818" s="8" t="str">
        <f>+VLOOKUP(C1818,Sector[[Id_sector]:[Codigo]],3,0)</f>
        <v>Calidad de Vida</v>
      </c>
      <c r="E1818" s="12">
        <f t="shared" si="235"/>
        <v>220803</v>
      </c>
      <c r="F1818" s="8" t="str">
        <f>+VLOOKUP(E1818,Productos[[Id_producto]:[Codigo]],3,0)</f>
        <v>Monumentos Nacionales</v>
      </c>
      <c r="G1818" s="13">
        <f t="shared" si="230"/>
        <v>220803027</v>
      </c>
      <c r="H1818" s="7">
        <v>27</v>
      </c>
      <c r="I1818" s="8" t="s">
        <v>2173</v>
      </c>
      <c r="J1818" s="37" t="str">
        <f>+Categorias[[#This Row],[Categoría]]&amp;"-"&amp;Categorias[[#This Row],[Id_categoría]]</f>
        <v>Documentos-220803027</v>
      </c>
      <c r="K1818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18" s="9" t="str">
        <f t="shared" si="231"/>
        <v>220803027documentos</v>
      </c>
      <c r="M1818" s="39" t="str">
        <f t="shared" si="232"/>
        <v>INSERT INTO categoria VALUES (220803027,'Documentos','Documentos-220803027','Documentos-220803027 | Prod: Monumentos-220803 | Sector: CalVida | Industria: SOCIEDAD - 22',220803);</v>
      </c>
    </row>
    <row r="1819" spans="1:13" ht="30.6" x14ac:dyDescent="0.3">
      <c r="A1819" s="12">
        <f t="shared" si="233"/>
        <v>22</v>
      </c>
      <c r="B1819" s="8" t="str">
        <f>+VLOOKUP(A1819,Industria[],2,0)</f>
        <v>Sociedad</v>
      </c>
      <c r="C1819" s="12">
        <f t="shared" si="234"/>
        <v>2208</v>
      </c>
      <c r="D1819" s="8" t="str">
        <f>+VLOOKUP(C1819,Sector[[Id_sector]:[Codigo]],3,0)</f>
        <v>Calidad de Vida</v>
      </c>
      <c r="E1819" s="12">
        <f t="shared" si="235"/>
        <v>220803</v>
      </c>
      <c r="F1819" s="8" t="str">
        <f>+VLOOKUP(E1819,Productos[[Id_producto]:[Codigo]],3,0)</f>
        <v>Monumentos Nacionales</v>
      </c>
      <c r="G1819" s="13">
        <f t="shared" si="230"/>
        <v>220803028</v>
      </c>
      <c r="H1819" s="7">
        <v>28</v>
      </c>
      <c r="I1819" s="8" t="s">
        <v>2123</v>
      </c>
      <c r="J1819" s="37" t="str">
        <f>+Categorias[[#This Row],[Categoría]]&amp;"-"&amp;Categorias[[#This Row],[Id_categoría]]</f>
        <v>Archivos-220803028</v>
      </c>
      <c r="K1819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19" s="9" t="str">
        <f t="shared" si="231"/>
        <v>220803028archivos</v>
      </c>
      <c r="M1819" s="39" t="str">
        <f t="shared" si="232"/>
        <v>INSERT INTO categoria VALUES (220803028,'Archivos','Archivos-220803028','Archivos-220803028 | Prod: Monumentos-220803 | Sector: CalVida | Industria: SOCIEDAD - 22',220803);</v>
      </c>
    </row>
    <row r="1820" spans="1:13" ht="30.6" x14ac:dyDescent="0.3">
      <c r="A1820" s="12">
        <f t="shared" si="233"/>
        <v>22</v>
      </c>
      <c r="B1820" s="8" t="str">
        <f>+VLOOKUP(A1820,Industria[],2,0)</f>
        <v>Sociedad</v>
      </c>
      <c r="C1820" s="12">
        <f t="shared" si="234"/>
        <v>2208</v>
      </c>
      <c r="D1820" s="8" t="str">
        <f>+VLOOKUP(C1820,Sector[[Id_sector]:[Codigo]],3,0)</f>
        <v>Calidad de Vida</v>
      </c>
      <c r="E1820" s="12">
        <f t="shared" si="235"/>
        <v>220803</v>
      </c>
      <c r="F1820" s="8" t="str">
        <f>+VLOOKUP(E1820,Productos[[Id_producto]:[Codigo]],3,0)</f>
        <v>Monumentos Nacionales</v>
      </c>
      <c r="G1820" s="13">
        <f t="shared" si="230"/>
        <v>220803029</v>
      </c>
      <c r="H1820" s="7">
        <v>29</v>
      </c>
      <c r="I1820" s="8" t="s">
        <v>2174</v>
      </c>
      <c r="J1820" s="37" t="str">
        <f>+Categorias[[#This Row],[Categoría]]&amp;"-"&amp;Categorias[[#This Row],[Id_categoría]]</f>
        <v>Centros Históricos-220803029</v>
      </c>
      <c r="K1820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20" s="9" t="str">
        <f t="shared" si="231"/>
        <v>220803029centros_historicos</v>
      </c>
      <c r="M1820" s="39" t="str">
        <f t="shared" si="232"/>
        <v>INSERT INTO categoria VALUES (220803029,'Centros Históricos','Centros Históricos-220803029','Centros Históricos-220803029 | Prod: Monumentos-220803 | Sector: CalVida | Industria: SOCIEDAD - 22',220803);</v>
      </c>
    </row>
    <row r="1821" spans="1:13" ht="30.6" x14ac:dyDescent="0.3">
      <c r="A1821" s="12">
        <f t="shared" si="233"/>
        <v>22</v>
      </c>
      <c r="B1821" s="8" t="str">
        <f>+VLOOKUP(A1821,Industria[],2,0)</f>
        <v>Sociedad</v>
      </c>
      <c r="C1821" s="12">
        <f t="shared" si="234"/>
        <v>2208</v>
      </c>
      <c r="D1821" s="8" t="str">
        <f>+VLOOKUP(C1821,Sector[[Id_sector]:[Codigo]],3,0)</f>
        <v>Calidad de Vida</v>
      </c>
      <c r="E1821" s="12">
        <f t="shared" si="235"/>
        <v>220803</v>
      </c>
      <c r="F1821" s="8" t="str">
        <f>+VLOOKUP(E1821,Productos[[Id_producto]:[Codigo]],3,0)</f>
        <v>Monumentos Nacionales</v>
      </c>
      <c r="G1821" s="13">
        <f t="shared" si="230"/>
        <v>220803030</v>
      </c>
      <c r="H1821" s="7">
        <v>30</v>
      </c>
      <c r="I1821" s="8" t="s">
        <v>2175</v>
      </c>
      <c r="J1821" s="37" t="str">
        <f>+Categorias[[#This Row],[Categoría]]&amp;"-"&amp;Categorias[[#This Row],[Id_categoría]]</f>
        <v>Pilas o Piletas-220803030</v>
      </c>
      <c r="K1821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21" s="9" t="str">
        <f t="shared" si="231"/>
        <v>220803030pilas_o_piletas</v>
      </c>
      <c r="M1821" s="39" t="str">
        <f t="shared" si="232"/>
        <v>INSERT INTO categoria VALUES (220803030,'Pilas o Piletas','Pilas o Piletas-220803030','Pilas o Piletas-220803030 | Prod: Monumentos-220803 | Sector: CalVida | Industria: SOCIEDAD - 22',220803);</v>
      </c>
    </row>
    <row r="1822" spans="1:13" ht="30.6" x14ac:dyDescent="0.3">
      <c r="A1822" s="12">
        <f t="shared" si="233"/>
        <v>22</v>
      </c>
      <c r="B1822" s="8" t="str">
        <f>+VLOOKUP(A1822,Industria[],2,0)</f>
        <v>Sociedad</v>
      </c>
      <c r="C1822" s="12">
        <f t="shared" si="234"/>
        <v>2208</v>
      </c>
      <c r="D1822" s="8" t="str">
        <f>+VLOOKUP(C1822,Sector[[Id_sector]:[Codigo]],3,0)</f>
        <v>Calidad de Vida</v>
      </c>
      <c r="E1822" s="12">
        <f t="shared" si="235"/>
        <v>220803</v>
      </c>
      <c r="F1822" s="8" t="str">
        <f>+VLOOKUP(E1822,Productos[[Id_producto]:[Codigo]],3,0)</f>
        <v>Monumentos Nacionales</v>
      </c>
      <c r="G1822" s="13">
        <f t="shared" si="230"/>
        <v>220803031</v>
      </c>
      <c r="H1822" s="7">
        <v>31</v>
      </c>
      <c r="I1822" s="8" t="s">
        <v>2176</v>
      </c>
      <c r="J1822" s="37" t="str">
        <f>+Categorias[[#This Row],[Categoría]]&amp;"-"&amp;Categorias[[#This Row],[Id_categoría]]</f>
        <v>Aeronaves-220803031</v>
      </c>
      <c r="K1822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22" s="9" t="str">
        <f t="shared" si="231"/>
        <v>220803031aeronaves</v>
      </c>
      <c r="M1822" s="39" t="str">
        <f t="shared" si="232"/>
        <v>INSERT INTO categoria VALUES (220803031,'Aeronaves','Aeronaves-220803031','Aeronaves-220803031 | Prod: Monumentos-220803 | Sector: CalVida | Industria: SOCIEDAD - 22',220803);</v>
      </c>
    </row>
    <row r="1823" spans="1:13" ht="30.6" x14ac:dyDescent="0.3">
      <c r="A1823" s="12">
        <f t="shared" si="233"/>
        <v>22</v>
      </c>
      <c r="B1823" s="8" t="str">
        <f>+VLOOKUP(A1823,Industria[],2,0)</f>
        <v>Sociedad</v>
      </c>
      <c r="C1823" s="12">
        <f t="shared" si="234"/>
        <v>2208</v>
      </c>
      <c r="D1823" s="8" t="str">
        <f>+VLOOKUP(C1823,Sector[[Id_sector]:[Codigo]],3,0)</f>
        <v>Calidad de Vida</v>
      </c>
      <c r="E1823" s="12">
        <f t="shared" si="235"/>
        <v>220803</v>
      </c>
      <c r="F1823" s="8" t="str">
        <f>+VLOOKUP(E1823,Productos[[Id_producto]:[Codigo]],3,0)</f>
        <v>Monumentos Nacionales</v>
      </c>
      <c r="G1823" s="13">
        <f t="shared" si="230"/>
        <v>220803032</v>
      </c>
      <c r="H1823" s="7">
        <v>32</v>
      </c>
      <c r="I1823" s="8" t="s">
        <v>2177</v>
      </c>
      <c r="J1823" s="37" t="str">
        <f>+Categorias[[#This Row],[Categoría]]&amp;"-"&amp;Categorias[[#This Row],[Id_categoría]]</f>
        <v>Rocas-220803032</v>
      </c>
      <c r="K1823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23" s="9" t="str">
        <f t="shared" si="231"/>
        <v>220803032rocas</v>
      </c>
      <c r="M1823" s="39" t="str">
        <f t="shared" si="232"/>
        <v>INSERT INTO categoria VALUES (220803032,'Rocas','Rocas-220803032','Rocas-220803032 | Prod: Monumentos-220803 | Sector: CalVida | Industria: SOCIEDAD - 22',220803);</v>
      </c>
    </row>
    <row r="1824" spans="1:13" ht="30.6" x14ac:dyDescent="0.3">
      <c r="A1824" s="12">
        <f t="shared" si="233"/>
        <v>22</v>
      </c>
      <c r="B1824" s="8" t="str">
        <f>+VLOOKUP(A1824,Industria[],2,0)</f>
        <v>Sociedad</v>
      </c>
      <c r="C1824" s="12">
        <f t="shared" si="234"/>
        <v>2208</v>
      </c>
      <c r="D1824" s="8" t="str">
        <f>+VLOOKUP(C1824,Sector[[Id_sector]:[Codigo]],3,0)</f>
        <v>Calidad de Vida</v>
      </c>
      <c r="E1824" s="12">
        <f t="shared" si="235"/>
        <v>220803</v>
      </c>
      <c r="F1824" s="8" t="str">
        <f>+VLOOKUP(E1824,Productos[[Id_producto]:[Codigo]],3,0)</f>
        <v>Monumentos Nacionales</v>
      </c>
      <c r="G1824" s="13">
        <f t="shared" si="230"/>
        <v>220803033</v>
      </c>
      <c r="H1824" s="7">
        <v>33</v>
      </c>
      <c r="I1824" s="8" t="s">
        <v>2178</v>
      </c>
      <c r="J1824" s="37" t="str">
        <f>+Categorias[[#This Row],[Categoría]]&amp;"-"&amp;Categorias[[#This Row],[Id_categoría]]</f>
        <v>Colecciones-220803033</v>
      </c>
      <c r="K1824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24" s="9" t="str">
        <f t="shared" si="231"/>
        <v>220803033colecciones</v>
      </c>
      <c r="M1824" s="39" t="str">
        <f t="shared" si="232"/>
        <v>INSERT INTO categoria VALUES (220803033,'Colecciones','Colecciones-220803033','Colecciones-220803033 | Prod: Monumentos-220803 | Sector: CalVida | Industria: SOCIEDAD - 22',220803);</v>
      </c>
    </row>
    <row r="1825" spans="1:13" ht="30.6" x14ac:dyDescent="0.3">
      <c r="A1825" s="12">
        <f t="shared" si="233"/>
        <v>22</v>
      </c>
      <c r="B1825" s="8" t="str">
        <f>+VLOOKUP(A1825,Industria[],2,0)</f>
        <v>Sociedad</v>
      </c>
      <c r="C1825" s="12">
        <f t="shared" si="234"/>
        <v>2208</v>
      </c>
      <c r="D1825" s="8" t="str">
        <f>+VLOOKUP(C1825,Sector[[Id_sector]:[Codigo]],3,0)</f>
        <v>Calidad de Vida</v>
      </c>
      <c r="E1825" s="12">
        <f t="shared" si="235"/>
        <v>220803</v>
      </c>
      <c r="F1825" s="8" t="str">
        <f>+VLOOKUP(E1825,Productos[[Id_producto]:[Codigo]],3,0)</f>
        <v>Monumentos Nacionales</v>
      </c>
      <c r="G1825" s="13">
        <f t="shared" si="230"/>
        <v>220803034</v>
      </c>
      <c r="H1825" s="7">
        <v>34</v>
      </c>
      <c r="I1825" s="8" t="s">
        <v>2179</v>
      </c>
      <c r="J1825" s="37" t="str">
        <f>+Categorias[[#This Row],[Categoría]]&amp;"-"&amp;Categorias[[#This Row],[Id_categoría]]</f>
        <v>Chimeneas-220803034</v>
      </c>
      <c r="K1825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25" s="9" t="str">
        <f t="shared" si="231"/>
        <v>220803034chimeneas</v>
      </c>
      <c r="M1825" s="39" t="str">
        <f t="shared" si="232"/>
        <v>INSERT INTO categoria VALUES (220803034,'Chimeneas','Chimeneas-220803034','Chimeneas-220803034 | Prod: Monumentos-220803 | Sector: CalVida | Industria: SOCIEDAD - 22',220803);</v>
      </c>
    </row>
    <row r="1826" spans="1:13" ht="30.6" x14ac:dyDescent="0.3">
      <c r="A1826" s="12">
        <f>+A1825</f>
        <v>22</v>
      </c>
      <c r="B1826" s="8" t="str">
        <f>+VLOOKUP(A1826,Industria[],2,0)</f>
        <v>Sociedad</v>
      </c>
      <c r="C1826" s="12">
        <f>+C1825</f>
        <v>2208</v>
      </c>
      <c r="D1826" s="8" t="str">
        <f>+VLOOKUP(C1826,Sector[[Id_sector]:[Codigo]],3,0)</f>
        <v>Calidad de Vida</v>
      </c>
      <c r="E1826" s="12">
        <f>+IF(H1826=1,E1825+1,E1825)</f>
        <v>220803</v>
      </c>
      <c r="F1826" s="8" t="str">
        <f>+VLOOKUP(E1826,Productos[[Id_producto]:[Codigo]],3,0)</f>
        <v>Monumentos Nacionales</v>
      </c>
      <c r="G1826" s="13">
        <f t="shared" ref="G1826:G1869" si="236">+E1826*1000+H1826</f>
        <v>220803035</v>
      </c>
      <c r="H1826" s="7">
        <v>35</v>
      </c>
      <c r="I1826" s="8" t="s">
        <v>2180</v>
      </c>
      <c r="J1826" s="37" t="str">
        <f>+Categorias[[#This Row],[Categoría]]&amp;"-"&amp;Categorias[[#This Row],[Id_categoría]]</f>
        <v>Asilos-220803035</v>
      </c>
      <c r="K1826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26" s="9" t="str">
        <f t="shared" ref="L1826:L1869" si="237">+SUBSTITUTE(G1826&amp;LOWER(SUBSTITUTE( SUBSTITUTE( SUBSTITUTE( SUBSTITUTE( SUBSTITUTE( SUBSTITUTE( SUBSTITUTE( SUBSTITUTE( SUBSTITUTE( SUBSTITUTE(I1826, "á", "a"), "é", "e"), "í", "i"), "ó", "o"), "ú", "u"), "Á", "A"), "É", "E"), "Í", "I"), "Ó", "O"), "Ú", "U"))," ","_")</f>
        <v>220803035asilos</v>
      </c>
      <c r="M1826" s="39" t="str">
        <f t="shared" ref="M1826:M1869" si="238">+"INSERT INTO categoria VALUES ("&amp;G1826&amp;",'"&amp;I1826&amp;"','"&amp;J1826&amp;"','"&amp;K1826&amp;"',"&amp;E1826&amp;");"</f>
        <v>INSERT INTO categoria VALUES (220803035,'Asilos','Asilos-220803035','Asilos-220803035 | Prod: Monumentos-220803 | Sector: CalVida | Industria: SOCIEDAD - 22',220803);</v>
      </c>
    </row>
    <row r="1827" spans="1:13" ht="30.6" x14ac:dyDescent="0.3">
      <c r="A1827" s="12">
        <f>+A1825</f>
        <v>22</v>
      </c>
      <c r="B1827" s="8" t="str">
        <f>+VLOOKUP(A1827,Industria[],2,0)</f>
        <v>Sociedad</v>
      </c>
      <c r="C1827" s="12">
        <f>+C1825</f>
        <v>2208</v>
      </c>
      <c r="D1827" s="8" t="str">
        <f>+VLOOKUP(C1827,Sector[[Id_sector]:[Codigo]],3,0)</f>
        <v>Calidad de Vida</v>
      </c>
      <c r="E1827" s="12">
        <f>+IF(H1827=1,E1825+1,E1825)</f>
        <v>220803</v>
      </c>
      <c r="F1827" s="8" t="str">
        <f>+VLOOKUP(E1827,Productos[[Id_producto]:[Codigo]],3,0)</f>
        <v>Monumentos Nacionales</v>
      </c>
      <c r="G1827" s="13">
        <f t="shared" si="236"/>
        <v>220803036</v>
      </c>
      <c r="H1827" s="7">
        <v>36</v>
      </c>
      <c r="I1827" s="8" t="s">
        <v>2181</v>
      </c>
      <c r="J1827" s="37" t="str">
        <f>+Categorias[[#This Row],[Categoría]]&amp;"-"&amp;Categorias[[#This Row],[Id_categoría]]</f>
        <v>Bases Militares-220803036</v>
      </c>
      <c r="K1827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27" s="9" t="str">
        <f t="shared" si="237"/>
        <v>220803036bases_militares</v>
      </c>
      <c r="M1827" s="39" t="str">
        <f t="shared" si="238"/>
        <v>INSERT INTO categoria VALUES (220803036,'Bases Militares','Bases Militares-220803036','Bases Militares-220803036 | Prod: Monumentos-220803 | Sector: CalVida | Industria: SOCIEDAD - 22',220803);</v>
      </c>
    </row>
    <row r="1828" spans="1:13" ht="30.6" x14ac:dyDescent="0.3">
      <c r="A1828" s="12">
        <f>+A1825</f>
        <v>22</v>
      </c>
      <c r="B1828" s="8" t="str">
        <f>+VLOOKUP(A1828,Industria[],2,0)</f>
        <v>Sociedad</v>
      </c>
      <c r="C1828" s="12">
        <f>+C1825</f>
        <v>2208</v>
      </c>
      <c r="D1828" s="8" t="str">
        <f>+VLOOKUP(C1828,Sector[[Id_sector]:[Codigo]],3,0)</f>
        <v>Calidad de Vida</v>
      </c>
      <c r="E1828" s="12">
        <f>+IF(H1828=1,E1825+1,E1825)</f>
        <v>220803</v>
      </c>
      <c r="F1828" s="8" t="str">
        <f>+VLOOKUP(E1828,Productos[[Id_producto]:[Codigo]],3,0)</f>
        <v>Monumentos Nacionales</v>
      </c>
      <c r="G1828" s="13">
        <f t="shared" si="236"/>
        <v>220803037</v>
      </c>
      <c r="H1828" s="7">
        <v>37</v>
      </c>
      <c r="I1828" s="8" t="s">
        <v>2182</v>
      </c>
      <c r="J1828" s="37" t="str">
        <f>+Categorias[[#This Row],[Categoría]]&amp;"-"&amp;Categorias[[#This Row],[Id_categoría]]</f>
        <v>Bodegas-220803037</v>
      </c>
      <c r="K1828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28" s="9" t="str">
        <f t="shared" si="237"/>
        <v>220803037bodegas</v>
      </c>
      <c r="M1828" s="39" t="str">
        <f t="shared" si="238"/>
        <v>INSERT INTO categoria VALUES (220803037,'Bodegas','Bodegas-220803037','Bodegas-220803037 | Prod: Monumentos-220803 | Sector: CalVida | Industria: SOCIEDAD - 22',220803);</v>
      </c>
    </row>
    <row r="1829" spans="1:13" ht="30.6" x14ac:dyDescent="0.3">
      <c r="A1829" s="12">
        <f>+A1825</f>
        <v>22</v>
      </c>
      <c r="B1829" s="8" t="str">
        <f>+VLOOKUP(A1829,Industria[],2,0)</f>
        <v>Sociedad</v>
      </c>
      <c r="C1829" s="12">
        <f>+C1825</f>
        <v>2208</v>
      </c>
      <c r="D1829" s="8" t="str">
        <f>+VLOOKUP(C1829,Sector[[Id_sector]:[Codigo]],3,0)</f>
        <v>Calidad de Vida</v>
      </c>
      <c r="E1829" s="12">
        <f>+IF(H1829=1,E1825+1,E1825)</f>
        <v>220803</v>
      </c>
      <c r="F1829" s="8" t="str">
        <f>+VLOOKUP(E1829,Productos[[Id_producto]:[Codigo]],3,0)</f>
        <v>Monumentos Nacionales</v>
      </c>
      <c r="G1829" s="13">
        <f t="shared" si="236"/>
        <v>220803038</v>
      </c>
      <c r="H1829" s="7">
        <v>38</v>
      </c>
      <c r="I1829" s="8" t="s">
        <v>2183</v>
      </c>
      <c r="J1829" s="37" t="str">
        <f>+Categorias[[#This Row],[Categoría]]&amp;"-"&amp;Categorias[[#This Row],[Id_categoría]]</f>
        <v>Buscarriles-220803038</v>
      </c>
      <c r="K1829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29" s="9" t="str">
        <f t="shared" si="237"/>
        <v>220803038buscarriles</v>
      </c>
      <c r="M1829" s="39" t="str">
        <f t="shared" si="238"/>
        <v>INSERT INTO categoria VALUES (220803038,'Buscarriles','Buscarriles-220803038','Buscarriles-220803038 | Prod: Monumentos-220803 | Sector: CalVida | Industria: SOCIEDAD - 22',220803);</v>
      </c>
    </row>
    <row r="1830" spans="1:13" ht="30.6" x14ac:dyDescent="0.3">
      <c r="A1830" s="12">
        <f>+A1825</f>
        <v>22</v>
      </c>
      <c r="B1830" s="8" t="str">
        <f>+VLOOKUP(A1830,Industria[],2,0)</f>
        <v>Sociedad</v>
      </c>
      <c r="C1830" s="12">
        <f>+C1825</f>
        <v>2208</v>
      </c>
      <c r="D1830" s="8" t="str">
        <f>+VLOOKUP(C1830,Sector[[Id_sector]:[Codigo]],3,0)</f>
        <v>Calidad de Vida</v>
      </c>
      <c r="E1830" s="12">
        <f>+IF(H1830=1,E1825+1,E1825)</f>
        <v>220803</v>
      </c>
      <c r="F1830" s="8" t="str">
        <f>+VLOOKUP(E1830,Productos[[Id_producto]:[Codigo]],3,0)</f>
        <v>Monumentos Nacionales</v>
      </c>
      <c r="G1830" s="13">
        <f t="shared" si="236"/>
        <v>220803039</v>
      </c>
      <c r="H1830" s="7">
        <v>39</v>
      </c>
      <c r="I1830" s="8" t="s">
        <v>2184</v>
      </c>
      <c r="J1830" s="37" t="str">
        <f>+Categorias[[#This Row],[Categoría]]&amp;"-"&amp;Categorias[[#This Row],[Id_categoría]]</f>
        <v>Campamentos-220803039</v>
      </c>
      <c r="K1830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30" s="9" t="str">
        <f t="shared" si="237"/>
        <v>220803039campamentos</v>
      </c>
      <c r="M1830" s="39" t="str">
        <f t="shared" si="238"/>
        <v>INSERT INTO categoria VALUES (220803039,'Campamentos','Campamentos-220803039','Campamentos-220803039 | Prod: Monumentos-220803 | Sector: CalVida | Industria: SOCIEDAD - 22',220803);</v>
      </c>
    </row>
    <row r="1831" spans="1:13" ht="30.6" x14ac:dyDescent="0.3">
      <c r="A1831" s="12">
        <f>+A1825</f>
        <v>22</v>
      </c>
      <c r="B1831" s="8" t="str">
        <f>+VLOOKUP(A1831,Industria[],2,0)</f>
        <v>Sociedad</v>
      </c>
      <c r="C1831" s="12">
        <f>+C1825</f>
        <v>2208</v>
      </c>
      <c r="D1831" s="8" t="str">
        <f>+VLOOKUP(C1831,Sector[[Id_sector]:[Codigo]],3,0)</f>
        <v>Calidad de Vida</v>
      </c>
      <c r="E1831" s="12">
        <f>+IF(H1831=1,E1825+1,E1825)</f>
        <v>220803</v>
      </c>
      <c r="F1831" s="8" t="str">
        <f>+VLOOKUP(E1831,Productos[[Id_producto]:[Codigo]],3,0)</f>
        <v>Monumentos Nacionales</v>
      </c>
      <c r="G1831" s="13">
        <f t="shared" si="236"/>
        <v>220803040</v>
      </c>
      <c r="H1831" s="7">
        <v>40</v>
      </c>
      <c r="I1831" s="8" t="s">
        <v>2185</v>
      </c>
      <c r="J1831" s="37" t="str">
        <f>+Categorias[[#This Row],[Categoría]]&amp;"-"&amp;Categorias[[#This Row],[Id_categoría]]</f>
        <v>Campanas-220803040</v>
      </c>
      <c r="K1831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31" s="9" t="str">
        <f t="shared" si="237"/>
        <v>220803040campanas</v>
      </c>
      <c r="M1831" s="39" t="str">
        <f t="shared" si="238"/>
        <v>INSERT INTO categoria VALUES (220803040,'Campanas','Campanas-220803040','Campanas-220803040 | Prod: Monumentos-220803 | Sector: CalVida | Industria: SOCIEDAD - 22',220803);</v>
      </c>
    </row>
    <row r="1832" spans="1:13" ht="30.6" x14ac:dyDescent="0.3">
      <c r="A1832" s="12">
        <f>+A1825</f>
        <v>22</v>
      </c>
      <c r="B1832" s="8" t="str">
        <f>+VLOOKUP(A1832,Industria[],2,0)</f>
        <v>Sociedad</v>
      </c>
      <c r="C1832" s="12">
        <f>+C1825</f>
        <v>2208</v>
      </c>
      <c r="D1832" s="8" t="str">
        <f>+VLOOKUP(C1832,Sector[[Id_sector]:[Codigo]],3,0)</f>
        <v>Calidad de Vida</v>
      </c>
      <c r="E1832" s="12">
        <f>+IF(H1832=1,E1825+1,E1825)</f>
        <v>220803</v>
      </c>
      <c r="F1832" s="8" t="str">
        <f>+VLOOKUP(E1832,Productos[[Id_producto]:[Codigo]],3,0)</f>
        <v>Monumentos Nacionales</v>
      </c>
      <c r="G1832" s="13">
        <f t="shared" si="236"/>
        <v>220803041</v>
      </c>
      <c r="H1832" s="7">
        <v>41</v>
      </c>
      <c r="I1832" s="8" t="s">
        <v>2186</v>
      </c>
      <c r="J1832" s="37" t="str">
        <f>+Categorias[[#This Row],[Categoría]]&amp;"-"&amp;Categorias[[#This Row],[Id_categoría]]</f>
        <v>Campos-220803041</v>
      </c>
      <c r="K1832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32" s="9" t="str">
        <f t="shared" si="237"/>
        <v>220803041campos</v>
      </c>
      <c r="M1832" s="39" t="str">
        <f t="shared" si="238"/>
        <v>INSERT INTO categoria VALUES (220803041,'Campos','Campos-220803041','Campos-220803041 | Prod: Monumentos-220803 | Sector: CalVida | Industria: SOCIEDAD - 22',220803);</v>
      </c>
    </row>
    <row r="1833" spans="1:13" ht="30.6" x14ac:dyDescent="0.3">
      <c r="A1833" s="12">
        <f>+A1825</f>
        <v>22</v>
      </c>
      <c r="B1833" s="8" t="str">
        <f>+VLOOKUP(A1833,Industria[],2,0)</f>
        <v>Sociedad</v>
      </c>
      <c r="C1833" s="12">
        <f>+C1825</f>
        <v>2208</v>
      </c>
      <c r="D1833" s="8" t="str">
        <f>+VLOOKUP(C1833,Sector[[Id_sector]:[Codigo]],3,0)</f>
        <v>Calidad de Vida</v>
      </c>
      <c r="E1833" s="12">
        <f>+IF(H1833=1,E1825+1,E1825)</f>
        <v>220803</v>
      </c>
      <c r="F1833" s="8" t="str">
        <f>+VLOOKUP(E1833,Productos[[Id_producto]:[Codigo]],3,0)</f>
        <v>Monumentos Nacionales</v>
      </c>
      <c r="G1833" s="13">
        <f t="shared" si="236"/>
        <v>220803042</v>
      </c>
      <c r="H1833" s="7">
        <v>42</v>
      </c>
      <c r="I1833" s="8" t="s">
        <v>2187</v>
      </c>
      <c r="J1833" s="37" t="str">
        <f>+Categorias[[#This Row],[Categoría]]&amp;"-"&amp;Categorias[[#This Row],[Id_categoría]]</f>
        <v>Campus-220803042</v>
      </c>
      <c r="K1833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33" s="9" t="str">
        <f t="shared" si="237"/>
        <v>220803042campus</v>
      </c>
      <c r="M1833" s="39" t="str">
        <f t="shared" si="238"/>
        <v>INSERT INTO categoria VALUES (220803042,'Campus','Campus-220803042','Campus-220803042 | Prod: Monumentos-220803 | Sector: CalVida | Industria: SOCIEDAD - 22',220803);</v>
      </c>
    </row>
    <row r="1834" spans="1:13" ht="30.6" x14ac:dyDescent="0.3">
      <c r="A1834" s="12">
        <f>+A1825</f>
        <v>22</v>
      </c>
      <c r="B1834" s="8" t="str">
        <f>+VLOOKUP(A1834,Industria[],2,0)</f>
        <v>Sociedad</v>
      </c>
      <c r="C1834" s="12">
        <f>+C1825</f>
        <v>2208</v>
      </c>
      <c r="D1834" s="8" t="str">
        <f>+VLOOKUP(C1834,Sector[[Id_sector]:[Codigo]],3,0)</f>
        <v>Calidad de Vida</v>
      </c>
      <c r="E1834" s="12">
        <f>+IF(H1834=1,E1825+1,E1825)</f>
        <v>220803</v>
      </c>
      <c r="F1834" s="8" t="str">
        <f>+VLOOKUP(E1834,Productos[[Id_producto]:[Codigo]],3,0)</f>
        <v>Monumentos Nacionales</v>
      </c>
      <c r="G1834" s="13">
        <f t="shared" si="236"/>
        <v>220803043</v>
      </c>
      <c r="H1834" s="7">
        <v>43</v>
      </c>
      <c r="I1834" s="8" t="s">
        <v>2188</v>
      </c>
      <c r="J1834" s="37" t="str">
        <f>+Categorias[[#This Row],[Categoría]]&amp;"-"&amp;Categorias[[#This Row],[Id_categoría]]</f>
        <v>Cárceles-220803043</v>
      </c>
      <c r="K1834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34" s="9" t="str">
        <f t="shared" si="237"/>
        <v>220803043carceles</v>
      </c>
      <c r="M1834" s="39" t="str">
        <f t="shared" si="238"/>
        <v>INSERT INTO categoria VALUES (220803043,'Cárceles','Cárceles-220803043','Cárceles-220803043 | Prod: Monumentos-220803 | Sector: CalVida | Industria: SOCIEDAD - 22',220803);</v>
      </c>
    </row>
    <row r="1835" spans="1:13" ht="30.6" x14ac:dyDescent="0.3">
      <c r="A1835" s="12">
        <f>+A1825</f>
        <v>22</v>
      </c>
      <c r="B1835" s="8" t="str">
        <f>+VLOOKUP(A1835,Industria[],2,0)</f>
        <v>Sociedad</v>
      </c>
      <c r="C1835" s="12">
        <f>+C1825</f>
        <v>2208</v>
      </c>
      <c r="D1835" s="8" t="str">
        <f>+VLOOKUP(C1835,Sector[[Id_sector]:[Codigo]],3,0)</f>
        <v>Calidad de Vida</v>
      </c>
      <c r="E1835" s="12">
        <f>+IF(H1835=1,E1825+1,E1825)</f>
        <v>220803</v>
      </c>
      <c r="F1835" s="8" t="str">
        <f>+VLOOKUP(E1835,Productos[[Id_producto]:[Codigo]],3,0)</f>
        <v>Monumentos Nacionales</v>
      </c>
      <c r="G1835" s="13">
        <f t="shared" si="236"/>
        <v>220803044</v>
      </c>
      <c r="H1835" s="7">
        <v>44</v>
      </c>
      <c r="I1835" s="8" t="s">
        <v>2189</v>
      </c>
      <c r="J1835" s="37" t="str">
        <f>+Categorias[[#This Row],[Categoría]]&amp;"-"&amp;Categorias[[#This Row],[Id_categoría]]</f>
        <v>Casonas-220803044</v>
      </c>
      <c r="K1835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35" s="9" t="str">
        <f t="shared" si="237"/>
        <v>220803044casonas</v>
      </c>
      <c r="M1835" s="39" t="str">
        <f t="shared" si="238"/>
        <v>INSERT INTO categoria VALUES (220803044,'Casonas','Casonas-220803044','Casonas-220803044 | Prod: Monumentos-220803 | Sector: CalVida | Industria: SOCIEDAD - 22',220803);</v>
      </c>
    </row>
    <row r="1836" spans="1:13" ht="30.6" x14ac:dyDescent="0.3">
      <c r="A1836" s="12">
        <f>+A1825</f>
        <v>22</v>
      </c>
      <c r="B1836" s="8" t="str">
        <f>+VLOOKUP(A1836,Industria[],2,0)</f>
        <v>Sociedad</v>
      </c>
      <c r="C1836" s="12">
        <f>+C1825</f>
        <v>2208</v>
      </c>
      <c r="D1836" s="8" t="str">
        <f>+VLOOKUP(C1836,Sector[[Id_sector]:[Codigo]],3,0)</f>
        <v>Calidad de Vida</v>
      </c>
      <c r="E1836" s="12">
        <f>+IF(H1836=1,E1825+1,E1825)</f>
        <v>220803</v>
      </c>
      <c r="F1836" s="8" t="str">
        <f>+VLOOKUP(E1836,Productos[[Id_producto]:[Codigo]],3,0)</f>
        <v>Monumentos Nacionales</v>
      </c>
      <c r="G1836" s="13">
        <f t="shared" si="236"/>
        <v>220803045</v>
      </c>
      <c r="H1836" s="7">
        <v>45</v>
      </c>
      <c r="I1836" s="8" t="s">
        <v>2190</v>
      </c>
      <c r="J1836" s="37" t="str">
        <f>+Categorias[[#This Row],[Categoría]]&amp;"-"&amp;Categorias[[#This Row],[Id_categoría]]</f>
        <v>Corrales de Pesca-220803045</v>
      </c>
      <c r="K1836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36" s="9" t="str">
        <f t="shared" si="237"/>
        <v>220803045corrales_de_pesca</v>
      </c>
      <c r="M1836" s="39" t="str">
        <f t="shared" si="238"/>
        <v>INSERT INTO categoria VALUES (220803045,'Corrales de Pesca','Corrales de Pesca-220803045','Corrales de Pesca-220803045 | Prod: Monumentos-220803 | Sector: CalVida | Industria: SOCIEDAD - 22',220803);</v>
      </c>
    </row>
    <row r="1837" spans="1:13" ht="30.6" x14ac:dyDescent="0.3">
      <c r="A1837" s="12">
        <f>+A1825</f>
        <v>22</v>
      </c>
      <c r="B1837" s="8" t="str">
        <f>+VLOOKUP(A1837,Industria[],2,0)</f>
        <v>Sociedad</v>
      </c>
      <c r="C1837" s="12">
        <f>+C1825</f>
        <v>2208</v>
      </c>
      <c r="D1837" s="8" t="str">
        <f>+VLOOKUP(C1837,Sector[[Id_sector]:[Codigo]],3,0)</f>
        <v>Calidad de Vida</v>
      </c>
      <c r="E1837" s="12">
        <f>+IF(H1837=1,E1825+1,E1825)</f>
        <v>220803</v>
      </c>
      <c r="F1837" s="8" t="str">
        <f>+VLOOKUP(E1837,Productos[[Id_producto]:[Codigo]],3,0)</f>
        <v>Monumentos Nacionales</v>
      </c>
      <c r="G1837" s="13">
        <f t="shared" si="236"/>
        <v>220803046</v>
      </c>
      <c r="H1837" s="7">
        <v>46</v>
      </c>
      <c r="I1837" s="8" t="s">
        <v>2191</v>
      </c>
      <c r="J1837" s="37" t="str">
        <f>+Categorias[[#This Row],[Categoría]]&amp;"-"&amp;Categorias[[#This Row],[Id_categoría]]</f>
        <v>Pabellones-220803046</v>
      </c>
      <c r="K1837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37" s="9" t="str">
        <f t="shared" si="237"/>
        <v>220803046pabellones</v>
      </c>
      <c r="M1837" s="39" t="str">
        <f t="shared" si="238"/>
        <v>INSERT INTO categoria VALUES (220803046,'Pabellones','Pabellones-220803046','Pabellones-220803046 | Prod: Monumentos-220803 | Sector: CalVida | Industria: SOCIEDAD - 22',220803);</v>
      </c>
    </row>
    <row r="1838" spans="1:13" ht="30.6" x14ac:dyDescent="0.3">
      <c r="A1838" s="12">
        <f>+A1825</f>
        <v>22</v>
      </c>
      <c r="B1838" s="8" t="str">
        <f>+VLOOKUP(A1838,Industria[],2,0)</f>
        <v>Sociedad</v>
      </c>
      <c r="C1838" s="12">
        <f>+C1825</f>
        <v>2208</v>
      </c>
      <c r="D1838" s="8" t="str">
        <f>+VLOOKUP(C1838,Sector[[Id_sector]:[Codigo]],3,0)</f>
        <v>Calidad de Vida</v>
      </c>
      <c r="E1838" s="12">
        <f>+IF(H1838=1,E1825+1,E1825)</f>
        <v>220803</v>
      </c>
      <c r="F1838" s="8" t="str">
        <f>+VLOOKUP(E1838,Productos[[Id_producto]:[Codigo]],3,0)</f>
        <v>Monumentos Nacionales</v>
      </c>
      <c r="G1838" s="13">
        <f t="shared" si="236"/>
        <v>220803047</v>
      </c>
      <c r="H1838" s="7">
        <v>47</v>
      </c>
      <c r="I1838" s="8" t="s">
        <v>2192</v>
      </c>
      <c r="J1838" s="37" t="str">
        <f>+Categorias[[#This Row],[Categoría]]&amp;"-"&amp;Categorias[[#This Row],[Id_categoría]]</f>
        <v>Minas-220803047</v>
      </c>
      <c r="K1838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38" s="9" t="str">
        <f t="shared" si="237"/>
        <v>220803047minas</v>
      </c>
      <c r="M1838" s="39" t="str">
        <f t="shared" si="238"/>
        <v>INSERT INTO categoria VALUES (220803047,'Minas','Minas-220803047','Minas-220803047 | Prod: Monumentos-220803 | Sector: CalVida | Industria: SOCIEDAD - 22',220803);</v>
      </c>
    </row>
    <row r="1839" spans="1:13" ht="30.6" x14ac:dyDescent="0.3">
      <c r="A1839" s="12">
        <f>+A1825</f>
        <v>22</v>
      </c>
      <c r="B1839" s="8" t="str">
        <f>+VLOOKUP(A1839,Industria[],2,0)</f>
        <v>Sociedad</v>
      </c>
      <c r="C1839" s="12">
        <f>+C1825</f>
        <v>2208</v>
      </c>
      <c r="D1839" s="8" t="str">
        <f>+VLOOKUP(C1839,Sector[[Id_sector]:[Codigo]],3,0)</f>
        <v>Calidad de Vida</v>
      </c>
      <c r="E1839" s="12">
        <f>+IF(H1839=1,E1825+1,E1825)</f>
        <v>220803</v>
      </c>
      <c r="F1839" s="8" t="str">
        <f>+VLOOKUP(E1839,Productos[[Id_producto]:[Codigo]],3,0)</f>
        <v>Monumentos Nacionales</v>
      </c>
      <c r="G1839" s="13">
        <f t="shared" si="236"/>
        <v>220803048</v>
      </c>
      <c r="H1839" s="7">
        <v>48</v>
      </c>
      <c r="I1839" s="8" t="s">
        <v>2193</v>
      </c>
      <c r="J1839" s="37" t="str">
        <f>+Categorias[[#This Row],[Categoría]]&amp;"-"&amp;Categorias[[#This Row],[Id_categoría]]</f>
        <v>Placas-220803048</v>
      </c>
      <c r="K1839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39" s="9" t="str">
        <f t="shared" si="237"/>
        <v>220803048placas</v>
      </c>
      <c r="M1839" s="39" t="str">
        <f t="shared" si="238"/>
        <v>INSERT INTO categoria VALUES (220803048,'Placas','Placas-220803048','Placas-220803048 | Prod: Monumentos-220803 | Sector: CalVida | Industria: SOCIEDAD - 22',220803);</v>
      </c>
    </row>
    <row r="1840" spans="1:13" ht="30.6" x14ac:dyDescent="0.3">
      <c r="A1840" s="12">
        <f>+A1825</f>
        <v>22</v>
      </c>
      <c r="B1840" s="8" t="str">
        <f>+VLOOKUP(A1840,Industria[],2,0)</f>
        <v>Sociedad</v>
      </c>
      <c r="C1840" s="12">
        <f>+C1825</f>
        <v>2208</v>
      </c>
      <c r="D1840" s="8" t="str">
        <f>+VLOOKUP(C1840,Sector[[Id_sector]:[Codigo]],3,0)</f>
        <v>Calidad de Vida</v>
      </c>
      <c r="E1840" s="12">
        <f>+IF(H1840=1,E1825+1,E1825)</f>
        <v>220803</v>
      </c>
      <c r="F1840" s="8" t="str">
        <f>+VLOOKUP(E1840,Productos[[Id_producto]:[Codigo]],3,0)</f>
        <v>Monumentos Nacionales</v>
      </c>
      <c r="G1840" s="13">
        <f t="shared" si="236"/>
        <v>220803049</v>
      </c>
      <c r="H1840" s="7">
        <v>49</v>
      </c>
      <c r="I1840" s="8" t="s">
        <v>2194</v>
      </c>
      <c r="J1840" s="37" t="str">
        <f>+Categorias[[#This Row],[Categoría]]&amp;"-"&amp;Categorias[[#This Row],[Id_categoría]]</f>
        <v>Letreros-220803049</v>
      </c>
      <c r="K1840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40" s="9" t="str">
        <f t="shared" si="237"/>
        <v>220803049letreros</v>
      </c>
      <c r="M1840" s="39" t="str">
        <f t="shared" si="238"/>
        <v>INSERT INTO categoria VALUES (220803049,'Letreros','Letreros-220803049','Letreros-220803049 | Prod: Monumentos-220803 | Sector: CalVida | Industria: SOCIEDAD - 22',220803);</v>
      </c>
    </row>
    <row r="1841" spans="1:13" ht="30.6" x14ac:dyDescent="0.3">
      <c r="A1841" s="12">
        <f>+A1825</f>
        <v>22</v>
      </c>
      <c r="B1841" s="8" t="str">
        <f>+VLOOKUP(A1841,Industria[],2,0)</f>
        <v>Sociedad</v>
      </c>
      <c r="C1841" s="12">
        <f>+C1825</f>
        <v>2208</v>
      </c>
      <c r="D1841" s="8" t="str">
        <f>+VLOOKUP(C1841,Sector[[Id_sector]:[Codigo]],3,0)</f>
        <v>Calidad de Vida</v>
      </c>
      <c r="E1841" s="12">
        <f>+IF(H1841=1,E1825+1,E1825)</f>
        <v>220803</v>
      </c>
      <c r="F1841" s="8" t="str">
        <f>+VLOOKUP(E1841,Productos[[Id_producto]:[Codigo]],3,0)</f>
        <v>Monumentos Nacionales</v>
      </c>
      <c r="G1841" s="13">
        <f t="shared" si="236"/>
        <v>220803050</v>
      </c>
      <c r="H1841" s="7">
        <v>50</v>
      </c>
      <c r="I1841" s="8" t="s">
        <v>2195</v>
      </c>
      <c r="J1841" s="37" t="str">
        <f>+Categorias[[#This Row],[Categoría]]&amp;"-"&amp;Categorias[[#This Row],[Id_categoría]]</f>
        <v>Túneles-220803050</v>
      </c>
      <c r="K1841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41" s="9" t="str">
        <f t="shared" si="237"/>
        <v>220803050tuneles</v>
      </c>
      <c r="M1841" s="39" t="str">
        <f t="shared" si="238"/>
        <v>INSERT INTO categoria VALUES (220803050,'Túneles','Túneles-220803050','Túneles-220803050 | Prod: Monumentos-220803 | Sector: CalVida | Industria: SOCIEDAD - 22',220803);</v>
      </c>
    </row>
    <row r="1842" spans="1:13" ht="30.6" x14ac:dyDescent="0.3">
      <c r="A1842" s="12">
        <f>+A1825</f>
        <v>22</v>
      </c>
      <c r="B1842" s="8" t="str">
        <f>+VLOOKUP(A1842,Industria[],2,0)</f>
        <v>Sociedad</v>
      </c>
      <c r="C1842" s="12">
        <f>+C1825</f>
        <v>2208</v>
      </c>
      <c r="D1842" s="8" t="str">
        <f>+VLOOKUP(C1842,Sector[[Id_sector]:[Codigo]],3,0)</f>
        <v>Calidad de Vida</v>
      </c>
      <c r="E1842" s="12">
        <f>+IF(H1842=1,E1825+1,E1825)</f>
        <v>220803</v>
      </c>
      <c r="F1842" s="8" t="str">
        <f>+VLOOKUP(E1842,Productos[[Id_producto]:[Codigo]],3,0)</f>
        <v>Monumentos Nacionales</v>
      </c>
      <c r="G1842" s="13">
        <f t="shared" si="236"/>
        <v>220803051</v>
      </c>
      <c r="H1842" s="7">
        <v>51</v>
      </c>
      <c r="I1842" s="8" t="s">
        <v>2196</v>
      </c>
      <c r="J1842" s="37" t="str">
        <f>+Categorias[[#This Row],[Categoría]]&amp;"-"&amp;Categorias[[#This Row],[Id_categoría]]</f>
        <v>Puentes-220803051</v>
      </c>
      <c r="K1842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42" s="9" t="str">
        <f t="shared" si="237"/>
        <v>220803051puentes</v>
      </c>
      <c r="M1842" s="39" t="str">
        <f t="shared" si="238"/>
        <v>INSERT INTO categoria VALUES (220803051,'Puentes','Puentes-220803051','Puentes-220803051 | Prod: Monumentos-220803 | Sector: CalVida | Industria: SOCIEDAD - 22',220803);</v>
      </c>
    </row>
    <row r="1843" spans="1:13" ht="30.6" x14ac:dyDescent="0.3">
      <c r="A1843" s="12">
        <f>+A1825</f>
        <v>22</v>
      </c>
      <c r="B1843" s="8" t="str">
        <f>+VLOOKUP(A1843,Industria[],2,0)</f>
        <v>Sociedad</v>
      </c>
      <c r="C1843" s="12">
        <f>+C1825</f>
        <v>2208</v>
      </c>
      <c r="D1843" s="8" t="str">
        <f>+VLOOKUP(C1843,Sector[[Id_sector]:[Codigo]],3,0)</f>
        <v>Calidad de Vida</v>
      </c>
      <c r="E1843" s="12">
        <f>+IF(H1843=1,E1825+1,E1825)</f>
        <v>220803</v>
      </c>
      <c r="F1843" s="8" t="str">
        <f>+VLOOKUP(E1843,Productos[[Id_producto]:[Codigo]],3,0)</f>
        <v>Monumentos Nacionales</v>
      </c>
      <c r="G1843" s="13">
        <f t="shared" si="236"/>
        <v>220803052</v>
      </c>
      <c r="H1843" s="7">
        <v>52</v>
      </c>
      <c r="I1843" s="8" t="s">
        <v>2197</v>
      </c>
      <c r="J1843" s="37" t="str">
        <f>+Categorias[[#This Row],[Categoría]]&amp;"-"&amp;Categorias[[#This Row],[Id_categoría]]</f>
        <v>Órganos Musicales-220803052</v>
      </c>
      <c r="K1843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43" s="9" t="str">
        <f t="shared" si="237"/>
        <v>220803052organos_musicales</v>
      </c>
      <c r="M1843" s="39" t="str">
        <f t="shared" si="238"/>
        <v>INSERT INTO categoria VALUES (220803052,'Órganos Musicales','Órganos Musicales-220803052','Órganos Musicales-220803052 | Prod: Monumentos-220803 | Sector: CalVida | Industria: SOCIEDAD - 22',220803);</v>
      </c>
    </row>
    <row r="1844" spans="1:13" ht="30.6" x14ac:dyDescent="0.3">
      <c r="A1844" s="12">
        <f>+A1825</f>
        <v>22</v>
      </c>
      <c r="B1844" s="8" t="str">
        <f>+VLOOKUP(A1844,Industria[],2,0)</f>
        <v>Sociedad</v>
      </c>
      <c r="C1844" s="12">
        <f>+C1825</f>
        <v>2208</v>
      </c>
      <c r="D1844" s="8" t="str">
        <f>+VLOOKUP(C1844,Sector[[Id_sector]:[Codigo]],3,0)</f>
        <v>Calidad de Vida</v>
      </c>
      <c r="E1844" s="12">
        <f>+IF(H1844=1,E1825+1,E1825)</f>
        <v>220803</v>
      </c>
      <c r="F1844" s="8" t="str">
        <f>+VLOOKUP(E1844,Productos[[Id_producto]:[Codigo]],3,0)</f>
        <v>Monumentos Nacionales</v>
      </c>
      <c r="G1844" s="13">
        <f t="shared" si="236"/>
        <v>220803053</v>
      </c>
      <c r="H1844" s="7">
        <v>53</v>
      </c>
      <c r="I1844" s="8" t="s">
        <v>2198</v>
      </c>
      <c r="J1844" s="37" t="str">
        <f>+Categorias[[#This Row],[Categoría]]&amp;"-"&amp;Categorias[[#This Row],[Id_categoría]]</f>
        <v>Pasos-220803053</v>
      </c>
      <c r="K1844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44" s="9" t="str">
        <f t="shared" si="237"/>
        <v>220803053pasos</v>
      </c>
      <c r="M1844" s="39" t="str">
        <f t="shared" si="238"/>
        <v>INSERT INTO categoria VALUES (220803053,'Pasos','Pasos-220803053','Pasos-220803053 | Prod: Monumentos-220803 | Sector: CalVida | Industria: SOCIEDAD - 22',220803);</v>
      </c>
    </row>
    <row r="1845" spans="1:13" ht="30.6" x14ac:dyDescent="0.3">
      <c r="A1845" s="12">
        <f>+A1825</f>
        <v>22</v>
      </c>
      <c r="B1845" s="8" t="str">
        <f>+VLOOKUP(A1845,Industria[],2,0)</f>
        <v>Sociedad</v>
      </c>
      <c r="C1845" s="12">
        <f>+C1825</f>
        <v>2208</v>
      </c>
      <c r="D1845" s="8" t="str">
        <f>+VLOOKUP(C1845,Sector[[Id_sector]:[Codigo]],3,0)</f>
        <v>Calidad de Vida</v>
      </c>
      <c r="E1845" s="12">
        <f>+IF(H1845=1,E1825+1,E1825)</f>
        <v>220803</v>
      </c>
      <c r="F1845" s="8" t="str">
        <f>+VLOOKUP(E1845,Productos[[Id_producto]:[Codigo]],3,0)</f>
        <v>Monumentos Nacionales</v>
      </c>
      <c r="G1845" s="13">
        <f t="shared" si="236"/>
        <v>220803054</v>
      </c>
      <c r="H1845" s="7">
        <v>54</v>
      </c>
      <c r="I1845" s="8" t="s">
        <v>2199</v>
      </c>
      <c r="J1845" s="37" t="str">
        <f>+Categorias[[#This Row],[Categoría]]&amp;"-"&amp;Categorias[[#This Row],[Id_categoría]]</f>
        <v>Internados-220803054</v>
      </c>
      <c r="K1845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45" s="9" t="str">
        <f t="shared" si="237"/>
        <v>220803054internados</v>
      </c>
      <c r="M1845" s="39" t="str">
        <f t="shared" si="238"/>
        <v>INSERT INTO categoria VALUES (220803054,'Internados','Internados-220803054','Internados-220803054 | Prod: Monumentos-220803 | Sector: CalVida | Industria: SOCIEDAD - 22',220803);</v>
      </c>
    </row>
    <row r="1846" spans="1:13" ht="30.6" x14ac:dyDescent="0.3">
      <c r="A1846" s="12">
        <f>+A1825</f>
        <v>22</v>
      </c>
      <c r="B1846" s="8" t="str">
        <f>+VLOOKUP(A1846,Industria[],2,0)</f>
        <v>Sociedad</v>
      </c>
      <c r="C1846" s="12">
        <f>+C1825</f>
        <v>2208</v>
      </c>
      <c r="D1846" s="8" t="str">
        <f>+VLOOKUP(C1846,Sector[[Id_sector]:[Codigo]],3,0)</f>
        <v>Calidad de Vida</v>
      </c>
      <c r="E1846" s="12">
        <f>+IF(H1846=1,E1825+1,E1825)</f>
        <v>220803</v>
      </c>
      <c r="F1846" s="8" t="str">
        <f>+VLOOKUP(E1846,Productos[[Id_producto]:[Codigo]],3,0)</f>
        <v>Monumentos Nacionales</v>
      </c>
      <c r="G1846" s="13">
        <f t="shared" si="236"/>
        <v>220803055</v>
      </c>
      <c r="H1846" s="7">
        <v>55</v>
      </c>
      <c r="I1846" s="8" t="s">
        <v>2200</v>
      </c>
      <c r="J1846" s="37" t="str">
        <f>+Categorias[[#This Row],[Categoría]]&amp;"-"&amp;Categorias[[#This Row],[Id_categoría]]</f>
        <v>Estancias-220803055</v>
      </c>
      <c r="K1846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46" s="9" t="str">
        <f t="shared" si="237"/>
        <v>220803055estancias</v>
      </c>
      <c r="M1846" s="39" t="str">
        <f t="shared" si="238"/>
        <v>INSERT INTO categoria VALUES (220803055,'Estancias','Estancias-220803055','Estancias-220803055 | Prod: Monumentos-220803 | Sector: CalVida | Industria: SOCIEDAD - 22',220803);</v>
      </c>
    </row>
    <row r="1847" spans="1:13" ht="30.6" x14ac:dyDescent="0.3">
      <c r="A1847" s="12">
        <f>+A1825</f>
        <v>22</v>
      </c>
      <c r="B1847" s="8" t="str">
        <f>+VLOOKUP(A1847,Industria[],2,0)</f>
        <v>Sociedad</v>
      </c>
      <c r="C1847" s="12">
        <f>+C1825</f>
        <v>2208</v>
      </c>
      <c r="D1847" s="8" t="str">
        <f>+VLOOKUP(C1847,Sector[[Id_sector]:[Codigo]],3,0)</f>
        <v>Calidad de Vida</v>
      </c>
      <c r="E1847" s="12">
        <f>+IF(H1847=1,E1825+1,E1825)</f>
        <v>220803</v>
      </c>
      <c r="F1847" s="8" t="str">
        <f>+VLOOKUP(E1847,Productos[[Id_producto]:[Codigo]],3,0)</f>
        <v>Monumentos Nacionales</v>
      </c>
      <c r="G1847" s="13">
        <f t="shared" si="236"/>
        <v>220803056</v>
      </c>
      <c r="H1847" s="7">
        <v>56</v>
      </c>
      <c r="I1847" s="8" t="s">
        <v>2201</v>
      </c>
      <c r="J1847" s="37" t="str">
        <f>+Categorias[[#This Row],[Categoría]]&amp;"-"&amp;Categorias[[#This Row],[Id_categoría]]</f>
        <v>Faros-220803056</v>
      </c>
      <c r="K1847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47" s="9" t="str">
        <f t="shared" si="237"/>
        <v>220803056faros</v>
      </c>
      <c r="M1847" s="39" t="str">
        <f t="shared" si="238"/>
        <v>INSERT INTO categoria VALUES (220803056,'Faros','Faros-220803056','Faros-220803056 | Prod: Monumentos-220803 | Sector: CalVida | Industria: SOCIEDAD - 22',220803);</v>
      </c>
    </row>
    <row r="1848" spans="1:13" ht="30.6" x14ac:dyDescent="0.3">
      <c r="A1848" s="12">
        <f>+A1825</f>
        <v>22</v>
      </c>
      <c r="B1848" s="8" t="str">
        <f>+VLOOKUP(A1848,Industria[],2,0)</f>
        <v>Sociedad</v>
      </c>
      <c r="C1848" s="12">
        <f>+C1825</f>
        <v>2208</v>
      </c>
      <c r="D1848" s="8" t="str">
        <f>+VLOOKUP(C1848,Sector[[Id_sector]:[Codigo]],3,0)</f>
        <v>Calidad de Vida</v>
      </c>
      <c r="E1848" s="12">
        <f>+IF(H1848=1,E1825+1,E1825)</f>
        <v>220803</v>
      </c>
      <c r="F1848" s="8" t="str">
        <f>+VLOOKUP(E1848,Productos[[Id_producto]:[Codigo]],3,0)</f>
        <v>Monumentos Nacionales</v>
      </c>
      <c r="G1848" s="13">
        <f t="shared" si="236"/>
        <v>220803057</v>
      </c>
      <c r="H1848" s="7">
        <v>57</v>
      </c>
      <c r="I1848" s="8" t="s">
        <v>2202</v>
      </c>
      <c r="J1848" s="37" t="str">
        <f>+Categorias[[#This Row],[Categoría]]&amp;"-"&amp;Categorias[[#This Row],[Id_categoría]]</f>
        <v>Fortalezas-220803057</v>
      </c>
      <c r="K1848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48" s="9" t="str">
        <f t="shared" si="237"/>
        <v>220803057fortalezas</v>
      </c>
      <c r="M1848" s="39" t="str">
        <f t="shared" si="238"/>
        <v>INSERT INTO categoria VALUES (220803057,'Fortalezas','Fortalezas-220803057','Fortalezas-220803057 | Prod: Monumentos-220803 | Sector: CalVida | Industria: SOCIEDAD - 22',220803);</v>
      </c>
    </row>
    <row r="1849" spans="1:13" ht="30.6" x14ac:dyDescent="0.3">
      <c r="A1849" s="12">
        <f>+A1825</f>
        <v>22</v>
      </c>
      <c r="B1849" s="8" t="str">
        <f>+VLOOKUP(A1849,Industria[],2,0)</f>
        <v>Sociedad</v>
      </c>
      <c r="C1849" s="12">
        <f>+C1825</f>
        <v>2208</v>
      </c>
      <c r="D1849" s="8" t="str">
        <f>+VLOOKUP(C1849,Sector[[Id_sector]:[Codigo]],3,0)</f>
        <v>Calidad de Vida</v>
      </c>
      <c r="E1849" s="12">
        <f>+IF(H1849=1,E1825+1,E1825)</f>
        <v>220803</v>
      </c>
      <c r="F1849" s="8" t="str">
        <f>+VLOOKUP(E1849,Productos[[Id_producto]:[Codigo]],3,0)</f>
        <v>Monumentos Nacionales</v>
      </c>
      <c r="G1849" s="13">
        <f t="shared" si="236"/>
        <v>220803058</v>
      </c>
      <c r="H1849" s="7">
        <v>58</v>
      </c>
      <c r="I1849" s="8" t="s">
        <v>2203</v>
      </c>
      <c r="J1849" s="37" t="str">
        <f>+Categorias[[#This Row],[Categoría]]&amp;"-"&amp;Categorias[[#This Row],[Id_categoría]]</f>
        <v>Fuentes-220803058</v>
      </c>
      <c r="K1849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49" s="9" t="str">
        <f t="shared" si="237"/>
        <v>220803058fuentes</v>
      </c>
      <c r="M1849" s="39" t="str">
        <f t="shared" si="238"/>
        <v>INSERT INTO categoria VALUES (220803058,'Fuentes','Fuentes-220803058','Fuentes-220803058 | Prod: Monumentos-220803 | Sector: CalVida | Industria: SOCIEDAD - 22',220803);</v>
      </c>
    </row>
    <row r="1850" spans="1:13" ht="30.6" x14ac:dyDescent="0.3">
      <c r="A1850" s="12">
        <f>+A1825</f>
        <v>22</v>
      </c>
      <c r="B1850" s="8" t="str">
        <f>+VLOOKUP(A1850,Industria[],2,0)</f>
        <v>Sociedad</v>
      </c>
      <c r="C1850" s="12">
        <f>+C1825</f>
        <v>2208</v>
      </c>
      <c r="D1850" s="8" t="str">
        <f>+VLOOKUP(C1850,Sector[[Id_sector]:[Codigo]],3,0)</f>
        <v>Calidad de Vida</v>
      </c>
      <c r="E1850" s="12">
        <f>+IF(H1850=1,E1825+1,E1825)</f>
        <v>220803</v>
      </c>
      <c r="F1850" s="8" t="str">
        <f>+VLOOKUP(E1850,Productos[[Id_producto]:[Codigo]],3,0)</f>
        <v>Monumentos Nacionales</v>
      </c>
      <c r="G1850" s="13">
        <f t="shared" si="236"/>
        <v>220803059</v>
      </c>
      <c r="H1850" s="7">
        <v>59</v>
      </c>
      <c r="I1850" s="8" t="s">
        <v>2204</v>
      </c>
      <c r="J1850" s="37" t="str">
        <f>+Categorias[[#This Row],[Categoría]]&amp;"-"&amp;Categorias[[#This Row],[Id_categoría]]</f>
        <v>Fundos-220803059</v>
      </c>
      <c r="K1850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50" s="9" t="str">
        <f t="shared" si="237"/>
        <v>220803059fundos</v>
      </c>
      <c r="M1850" s="39" t="str">
        <f t="shared" si="238"/>
        <v>INSERT INTO categoria VALUES (220803059,'Fundos','Fundos-220803059','Fundos-220803059 | Prod: Monumentos-220803 | Sector: CalVida | Industria: SOCIEDAD - 22',220803);</v>
      </c>
    </row>
    <row r="1851" spans="1:13" ht="30.6" x14ac:dyDescent="0.3">
      <c r="A1851" s="12">
        <f>+A1825</f>
        <v>22</v>
      </c>
      <c r="B1851" s="8" t="str">
        <f>+VLOOKUP(A1851,Industria[],2,0)</f>
        <v>Sociedad</v>
      </c>
      <c r="C1851" s="12">
        <f>+C1825</f>
        <v>2208</v>
      </c>
      <c r="D1851" s="8" t="str">
        <f>+VLOOKUP(C1851,Sector[[Id_sector]:[Codigo]],3,0)</f>
        <v>Calidad de Vida</v>
      </c>
      <c r="E1851" s="12">
        <f>+IF(H1851=1,E1825+1,E1825)</f>
        <v>220803</v>
      </c>
      <c r="F1851" s="8" t="str">
        <f>+VLOOKUP(E1851,Productos[[Id_producto]:[Codigo]],3,0)</f>
        <v>Monumentos Nacionales</v>
      </c>
      <c r="G1851" s="13">
        <f t="shared" si="236"/>
        <v>220803060</v>
      </c>
      <c r="H1851" s="7">
        <v>60</v>
      </c>
      <c r="I1851" s="8" t="s">
        <v>2205</v>
      </c>
      <c r="J1851" s="37" t="str">
        <f>+Categorias[[#This Row],[Categoría]]&amp;"-"&amp;Categorias[[#This Row],[Id_categoría]]</f>
        <v>Grúas-220803060</v>
      </c>
      <c r="K1851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51" s="9" t="str">
        <f t="shared" si="237"/>
        <v>220803060gruas</v>
      </c>
      <c r="M1851" s="39" t="str">
        <f t="shared" si="238"/>
        <v>INSERT INTO categoria VALUES (220803060,'Grúas','Grúas-220803060','Grúas-220803060 | Prod: Monumentos-220803 | Sector: CalVida | Industria: SOCIEDAD - 22',220803);</v>
      </c>
    </row>
    <row r="1852" spans="1:13" ht="30.6" x14ac:dyDescent="0.3">
      <c r="A1852" s="12">
        <f>+A1825</f>
        <v>22</v>
      </c>
      <c r="B1852" s="8" t="str">
        <f>+VLOOKUP(A1852,Industria[],2,0)</f>
        <v>Sociedad</v>
      </c>
      <c r="C1852" s="12">
        <f>+C1825</f>
        <v>2208</v>
      </c>
      <c r="D1852" s="8" t="str">
        <f>+VLOOKUP(C1852,Sector[[Id_sector]:[Codigo]],3,0)</f>
        <v>Calidad de Vida</v>
      </c>
      <c r="E1852" s="12">
        <f>+IF(H1852=1,E1825+1,E1825)</f>
        <v>220803</v>
      </c>
      <c r="F1852" s="8" t="str">
        <f>+VLOOKUP(E1852,Productos[[Id_producto]:[Codigo]],3,0)</f>
        <v>Monumentos Nacionales</v>
      </c>
      <c r="G1852" s="13">
        <f t="shared" si="236"/>
        <v>220803061</v>
      </c>
      <c r="H1852" s="7">
        <v>61</v>
      </c>
      <c r="I1852" s="8" t="s">
        <v>2206</v>
      </c>
      <c r="J1852" s="37" t="str">
        <f>+Categorias[[#This Row],[Categoría]]&amp;"-"&amp;Categorias[[#This Row],[Id_categoría]]</f>
        <v>Glorietas-220803061</v>
      </c>
      <c r="K1852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52" s="9" t="str">
        <f t="shared" si="237"/>
        <v>220803061glorietas</v>
      </c>
      <c r="M1852" s="39" t="str">
        <f t="shared" si="238"/>
        <v>INSERT INTO categoria VALUES (220803061,'Glorietas','Glorietas-220803061','Glorietas-220803061 | Prod: Monumentos-220803 | Sector: CalVida | Industria: SOCIEDAD - 22',220803);</v>
      </c>
    </row>
    <row r="1853" spans="1:13" ht="30.6" x14ac:dyDescent="0.3">
      <c r="A1853" s="12">
        <f>+A1825</f>
        <v>22</v>
      </c>
      <c r="B1853" s="8" t="str">
        <f>+VLOOKUP(A1853,Industria[],2,0)</f>
        <v>Sociedad</v>
      </c>
      <c r="C1853" s="12">
        <f>+C1825</f>
        <v>2208</v>
      </c>
      <c r="D1853" s="8" t="str">
        <f>+VLOOKUP(C1853,Sector[[Id_sector]:[Codigo]],3,0)</f>
        <v>Calidad de Vida</v>
      </c>
      <c r="E1853" s="12">
        <f>+IF(H1853=1,E1825+1,E1825)</f>
        <v>220803</v>
      </c>
      <c r="F1853" s="8" t="str">
        <f>+VLOOKUP(E1853,Productos[[Id_producto]:[Codigo]],3,0)</f>
        <v>Monumentos Nacionales</v>
      </c>
      <c r="G1853" s="13">
        <f t="shared" si="236"/>
        <v>220803062</v>
      </c>
      <c r="H1853" s="7">
        <v>62</v>
      </c>
      <c r="I1853" s="8" t="s">
        <v>2207</v>
      </c>
      <c r="J1853" s="37" t="str">
        <f>+Categorias[[#This Row],[Categoría]]&amp;"-"&amp;Categorias[[#This Row],[Id_categoría]]</f>
        <v>Haciendas-220803062</v>
      </c>
      <c r="K1853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53" s="9" t="str">
        <f t="shared" si="237"/>
        <v>220803062haciendas</v>
      </c>
      <c r="M1853" s="39" t="str">
        <f t="shared" si="238"/>
        <v>INSERT INTO categoria VALUES (220803062,'Haciendas','Haciendas-220803062','Haciendas-220803062 | Prod: Monumentos-220803 | Sector: CalVida | Industria: SOCIEDAD - 22',220803);</v>
      </c>
    </row>
    <row r="1854" spans="1:13" ht="30.6" x14ac:dyDescent="0.3">
      <c r="A1854" s="12">
        <f>+A1825</f>
        <v>22</v>
      </c>
      <c r="B1854" s="8" t="str">
        <f>+VLOOKUP(A1854,Industria[],2,0)</f>
        <v>Sociedad</v>
      </c>
      <c r="C1854" s="12">
        <f>+C1825</f>
        <v>2208</v>
      </c>
      <c r="D1854" s="8" t="str">
        <f>+VLOOKUP(C1854,Sector[[Id_sector]:[Codigo]],3,0)</f>
        <v>Calidad de Vida</v>
      </c>
      <c r="E1854" s="12">
        <f>+IF(H1854=1,E1825+1,E1825)</f>
        <v>220803</v>
      </c>
      <c r="F1854" s="8" t="str">
        <f>+VLOOKUP(E1854,Productos[[Id_producto]:[Codigo]],3,0)</f>
        <v>Monumentos Nacionales</v>
      </c>
      <c r="G1854" s="13">
        <f t="shared" si="236"/>
        <v>220803063</v>
      </c>
      <c r="H1854" s="7">
        <v>63</v>
      </c>
      <c r="I1854" s="8" t="s">
        <v>2208</v>
      </c>
      <c r="J1854" s="37" t="str">
        <f>+Categorias[[#This Row],[Categoría]]&amp;"-"&amp;Categorias[[#This Row],[Id_categoría]]</f>
        <v>Invernaderos-220803063</v>
      </c>
      <c r="K1854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54" s="9" t="str">
        <f t="shared" si="237"/>
        <v>220803063invernaderos</v>
      </c>
      <c r="M1854" s="39" t="str">
        <f t="shared" si="238"/>
        <v>INSERT INTO categoria VALUES (220803063,'Invernaderos','Invernaderos-220803063','Invernaderos-220803063 | Prod: Monumentos-220803 | Sector: CalVida | Industria: SOCIEDAD - 22',220803);</v>
      </c>
    </row>
    <row r="1855" spans="1:13" ht="30.6" x14ac:dyDescent="0.3">
      <c r="A1855" s="12">
        <f>+A1825</f>
        <v>22</v>
      </c>
      <c r="B1855" s="8" t="str">
        <f>+VLOOKUP(A1855,Industria[],2,0)</f>
        <v>Sociedad</v>
      </c>
      <c r="C1855" s="12">
        <f>+C1825</f>
        <v>2208</v>
      </c>
      <c r="D1855" s="8" t="str">
        <f>+VLOOKUP(C1855,Sector[[Id_sector]:[Codigo]],3,0)</f>
        <v>Calidad de Vida</v>
      </c>
      <c r="E1855" s="12">
        <f>+IF(H1855=1,E1825+1,E1825)</f>
        <v>220803</v>
      </c>
      <c r="F1855" s="8" t="str">
        <f>+VLOOKUP(E1855,Productos[[Id_producto]:[Codigo]],3,0)</f>
        <v>Monumentos Nacionales</v>
      </c>
      <c r="G1855" s="13">
        <f t="shared" si="236"/>
        <v>220803064</v>
      </c>
      <c r="H1855" s="7">
        <v>64</v>
      </c>
      <c r="I1855" s="8" t="s">
        <v>2209</v>
      </c>
      <c r="J1855" s="37" t="str">
        <f>+Categorias[[#This Row],[Categoría]]&amp;"-"&amp;Categorias[[#This Row],[Id_categoría]]</f>
        <v>Lagar-220803064</v>
      </c>
      <c r="K1855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55" s="9" t="str">
        <f t="shared" si="237"/>
        <v>220803064lagar</v>
      </c>
      <c r="M1855" s="39" t="str">
        <f t="shared" si="238"/>
        <v>INSERT INTO categoria VALUES (220803064,'Lagar','Lagar-220803064','Lagar-220803064 | Prod: Monumentos-220803 | Sector: CalVida | Industria: SOCIEDAD - 22',220803);</v>
      </c>
    </row>
    <row r="1856" spans="1:13" ht="40.799999999999997" x14ac:dyDescent="0.3">
      <c r="A1856" s="12">
        <f>+A1825</f>
        <v>22</v>
      </c>
      <c r="B1856" s="8" t="str">
        <f>+VLOOKUP(A1856,Industria[],2,0)</f>
        <v>Sociedad</v>
      </c>
      <c r="C1856" s="12">
        <f>+C1825</f>
        <v>2208</v>
      </c>
      <c r="D1856" s="8" t="str">
        <f>+VLOOKUP(C1856,Sector[[Id_sector]:[Codigo]],3,0)</f>
        <v>Calidad de Vida</v>
      </c>
      <c r="E1856" s="12">
        <f>+IF(H1856=1,E1825+1,E1825)</f>
        <v>220803</v>
      </c>
      <c r="F1856" s="8" t="str">
        <f>+VLOOKUP(E1856,Productos[[Id_producto]:[Codigo]],3,0)</f>
        <v>Monumentos Nacionales</v>
      </c>
      <c r="G1856" s="13">
        <f t="shared" si="236"/>
        <v>220803065</v>
      </c>
      <c r="H1856" s="7">
        <v>65</v>
      </c>
      <c r="I1856" s="8" t="s">
        <v>2210</v>
      </c>
      <c r="J1856" s="37" t="str">
        <f>+Categorias[[#This Row],[Categoría]]&amp;"-"&amp;Categorias[[#This Row],[Id_categoría]]</f>
        <v>Complejos Ferroviarios-220803065</v>
      </c>
      <c r="K1856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56" s="9" t="str">
        <f t="shared" si="237"/>
        <v>220803065complejos_ferroviarios</v>
      </c>
      <c r="M1856" s="39" t="str">
        <f t="shared" si="238"/>
        <v>INSERT INTO categoria VALUES (220803065,'Complejos Ferroviarios','Complejos Ferroviarios-220803065','Complejos Ferroviarios-220803065 | Prod: Monumentos-220803 | Sector: CalVida | Industria: SOCIEDAD - 22',220803);</v>
      </c>
    </row>
    <row r="1857" spans="1:13" ht="30.6" x14ac:dyDescent="0.3">
      <c r="A1857" s="12">
        <f>+A1825</f>
        <v>22</v>
      </c>
      <c r="B1857" s="8" t="str">
        <f>+VLOOKUP(A1857,Industria[],2,0)</f>
        <v>Sociedad</v>
      </c>
      <c r="C1857" s="12">
        <f>+C1825</f>
        <v>2208</v>
      </c>
      <c r="D1857" s="8" t="str">
        <f>+VLOOKUP(C1857,Sector[[Id_sector]:[Codigo]],3,0)</f>
        <v>Calidad de Vida</v>
      </c>
      <c r="E1857" s="12">
        <f>+IF(H1857=1,E1825+1,E1825)</f>
        <v>220803</v>
      </c>
      <c r="F1857" s="8" t="str">
        <f>+VLOOKUP(E1857,Productos[[Id_producto]:[Codigo]],3,0)</f>
        <v>Monumentos Nacionales</v>
      </c>
      <c r="G1857" s="13">
        <f t="shared" si="236"/>
        <v>220803066</v>
      </c>
      <c r="H1857" s="7">
        <v>66</v>
      </c>
      <c r="I1857" s="8" t="s">
        <v>2146</v>
      </c>
      <c r="J1857" s="37" t="str">
        <f>+Categorias[[#This Row],[Categoría]]&amp;"-"&amp;Categorias[[#This Row],[Id_categoría]]</f>
        <v>Galpones-220803066</v>
      </c>
      <c r="K1857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57" s="9" t="str">
        <f t="shared" si="237"/>
        <v>220803066galpones</v>
      </c>
      <c r="M1857" s="39" t="str">
        <f t="shared" si="238"/>
        <v>INSERT INTO categoria VALUES (220803066,'Galpones','Galpones-220803066','Galpones-220803066 | Prod: Monumentos-220803 | Sector: CalVida | Industria: SOCIEDAD - 22',220803);</v>
      </c>
    </row>
    <row r="1858" spans="1:13" ht="30.6" x14ac:dyDescent="0.3">
      <c r="A1858" s="12">
        <f>+A1825</f>
        <v>22</v>
      </c>
      <c r="B1858" s="8" t="str">
        <f>+VLOOKUP(A1858,Industria[],2,0)</f>
        <v>Sociedad</v>
      </c>
      <c r="C1858" s="12">
        <f>+C1825</f>
        <v>2208</v>
      </c>
      <c r="D1858" s="8" t="str">
        <f>+VLOOKUP(C1858,Sector[[Id_sector]:[Codigo]],3,0)</f>
        <v>Calidad de Vida</v>
      </c>
      <c r="E1858" s="12">
        <f>+IF(H1858=1,E1825+1,E1825)</f>
        <v>220803</v>
      </c>
      <c r="F1858" s="8" t="str">
        <f>+VLOOKUP(E1858,Productos[[Id_producto]:[Codigo]],3,0)</f>
        <v>Monumentos Nacionales</v>
      </c>
      <c r="G1858" s="13">
        <f t="shared" si="236"/>
        <v>220803067</v>
      </c>
      <c r="H1858" s="7">
        <v>67</v>
      </c>
      <c r="I1858" s="8" t="s">
        <v>2211</v>
      </c>
      <c r="J1858" s="37" t="str">
        <f>+Categorias[[#This Row],[Categoría]]&amp;"-"&amp;Categorias[[#This Row],[Id_categoría]]</f>
        <v>Kioskos-220803067</v>
      </c>
      <c r="K1858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58" s="9" t="str">
        <f t="shared" si="237"/>
        <v>220803067kioskos</v>
      </c>
      <c r="M1858" s="39" t="str">
        <f t="shared" si="238"/>
        <v>INSERT INTO categoria VALUES (220803067,'Kioskos','Kioskos-220803067','Kioskos-220803067 | Prod: Monumentos-220803 | Sector: CalVida | Industria: SOCIEDAD - 22',220803);</v>
      </c>
    </row>
    <row r="1859" spans="1:13" ht="30.6" x14ac:dyDescent="0.3">
      <c r="A1859" s="12">
        <f>+A1825</f>
        <v>22</v>
      </c>
      <c r="B1859" s="8" t="str">
        <f>+VLOOKUP(A1859,Industria[],2,0)</f>
        <v>Sociedad</v>
      </c>
      <c r="C1859" s="12">
        <f>+C1825</f>
        <v>2208</v>
      </c>
      <c r="D1859" s="8" t="str">
        <f>+VLOOKUP(C1859,Sector[[Id_sector]:[Codigo]],3,0)</f>
        <v>Calidad de Vida</v>
      </c>
      <c r="E1859" s="12">
        <f>+IF(H1859=1,E1825+1,E1825)</f>
        <v>220803</v>
      </c>
      <c r="F1859" s="8" t="str">
        <f>+VLOOKUP(E1859,Productos[[Id_producto]:[Codigo]],3,0)</f>
        <v>Monumentos Nacionales</v>
      </c>
      <c r="G1859" s="13">
        <f t="shared" si="236"/>
        <v>220803068</v>
      </c>
      <c r="H1859" s="7">
        <v>68</v>
      </c>
      <c r="I1859" s="8" t="s">
        <v>2212</v>
      </c>
      <c r="J1859" s="37" t="str">
        <f>+Categorias[[#This Row],[Categoría]]&amp;"-"&amp;Categorias[[#This Row],[Id_categoría]]</f>
        <v>Sitios de Memoria-220803068</v>
      </c>
      <c r="K1859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59" s="9" t="str">
        <f t="shared" si="237"/>
        <v>220803068sitios_de_memoria</v>
      </c>
      <c r="M1859" s="39" t="str">
        <f t="shared" si="238"/>
        <v>INSERT INTO categoria VALUES (220803068,'Sitios de Memoria','Sitios de Memoria-220803068','Sitios de Memoria-220803068 | Prod: Monumentos-220803 | Sector: CalVida | Industria: SOCIEDAD - 22',220803);</v>
      </c>
    </row>
    <row r="1860" spans="1:13" ht="30.6" x14ac:dyDescent="0.3">
      <c r="A1860" s="12">
        <f>+A1825</f>
        <v>22</v>
      </c>
      <c r="B1860" s="8" t="str">
        <f>+VLOOKUP(A1860,Industria[],2,0)</f>
        <v>Sociedad</v>
      </c>
      <c r="C1860" s="12">
        <f>+C1825</f>
        <v>2208</v>
      </c>
      <c r="D1860" s="8" t="str">
        <f>+VLOOKUP(C1860,Sector[[Id_sector]:[Codigo]],3,0)</f>
        <v>Calidad de Vida</v>
      </c>
      <c r="E1860" s="12">
        <f>+IF(H1860=1,E1825+1,E1825)</f>
        <v>220803</v>
      </c>
      <c r="F1860" s="8" t="str">
        <f>+VLOOKUP(E1860,Productos[[Id_producto]:[Codigo]],3,0)</f>
        <v>Monumentos Nacionales</v>
      </c>
      <c r="G1860" s="13">
        <f t="shared" si="236"/>
        <v>220803069</v>
      </c>
      <c r="H1860" s="7">
        <v>69</v>
      </c>
      <c r="I1860" s="8" t="s">
        <v>2213</v>
      </c>
      <c r="J1860" s="37" t="str">
        <f>+Categorias[[#This Row],[Categoría]]&amp;"-"&amp;Categorias[[#This Row],[Id_categoría]]</f>
        <v>Jardines-220803069</v>
      </c>
      <c r="K1860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60" s="9" t="str">
        <f t="shared" si="237"/>
        <v>220803069jardines</v>
      </c>
      <c r="M1860" s="39" t="str">
        <f t="shared" si="238"/>
        <v>INSERT INTO categoria VALUES (220803069,'Jardines','Jardines-220803069','Jardines-220803069 | Prod: Monumentos-220803 | Sector: CalVida | Industria: SOCIEDAD - 22',220803);</v>
      </c>
    </row>
    <row r="1861" spans="1:13" ht="30.6" x14ac:dyDescent="0.3">
      <c r="A1861" s="12">
        <f>+A1825</f>
        <v>22</v>
      </c>
      <c r="B1861" s="8" t="str">
        <f>+VLOOKUP(A1861,Industria[],2,0)</f>
        <v>Sociedad</v>
      </c>
      <c r="C1861" s="12">
        <f>+C1825</f>
        <v>2208</v>
      </c>
      <c r="D1861" s="8" t="str">
        <f>+VLOOKUP(C1861,Sector[[Id_sector]:[Codigo]],3,0)</f>
        <v>Calidad de Vida</v>
      </c>
      <c r="E1861" s="12">
        <f>+IF(H1861=1,E1825+1,E1825)</f>
        <v>220803</v>
      </c>
      <c r="F1861" s="8" t="str">
        <f>+VLOOKUP(E1861,Productos[[Id_producto]:[Codigo]],3,0)</f>
        <v>Monumentos Nacionales</v>
      </c>
      <c r="G1861" s="13">
        <f t="shared" si="236"/>
        <v>220803070</v>
      </c>
      <c r="H1861" s="7">
        <v>70</v>
      </c>
      <c r="I1861" s="8" t="s">
        <v>2214</v>
      </c>
      <c r="J1861" s="37" t="str">
        <f>+Categorias[[#This Row],[Categoría]]&amp;"-"&amp;Categorias[[#This Row],[Id_categoría]]</f>
        <v>Objetos Religiosos-220803070</v>
      </c>
      <c r="K1861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61" s="9" t="str">
        <f t="shared" si="237"/>
        <v>220803070objetos_religiosos</v>
      </c>
      <c r="M1861" s="39" t="str">
        <f t="shared" si="238"/>
        <v>INSERT INTO categoria VALUES (220803070,'Objetos Religiosos','Objetos Religiosos-220803070','Objetos Religiosos-220803070 | Prod: Monumentos-220803 | Sector: CalVida | Industria: SOCIEDAD - 22',220803);</v>
      </c>
    </row>
    <row r="1862" spans="1:13" ht="30.6" x14ac:dyDescent="0.3">
      <c r="A1862" s="12">
        <f>+A1825</f>
        <v>22</v>
      </c>
      <c r="B1862" s="8" t="str">
        <f>+VLOOKUP(A1862,Industria[],2,0)</f>
        <v>Sociedad</v>
      </c>
      <c r="C1862" s="12">
        <f>+C1825</f>
        <v>2208</v>
      </c>
      <c r="D1862" s="8" t="str">
        <f>+VLOOKUP(C1862,Sector[[Id_sector]:[Codigo]],3,0)</f>
        <v>Calidad de Vida</v>
      </c>
      <c r="E1862" s="12">
        <f>+IF(H1862=1,E1825+1,E1825)</f>
        <v>220803</v>
      </c>
      <c r="F1862" s="8" t="str">
        <f>+VLOOKUP(E1862,Productos[[Id_producto]:[Codigo]],3,0)</f>
        <v>Monumentos Nacionales</v>
      </c>
      <c r="G1862" s="13">
        <f t="shared" si="236"/>
        <v>220803071</v>
      </c>
      <c r="H1862" s="7">
        <v>71</v>
      </c>
      <c r="I1862" s="8" t="s">
        <v>2215</v>
      </c>
      <c r="J1862" s="37" t="str">
        <f>+Categorias[[#This Row],[Categoría]]&amp;"-"&amp;Categorias[[#This Row],[Id_categoría]]</f>
        <v>Inmuebles-220803071</v>
      </c>
      <c r="K1862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62" s="9" t="str">
        <f t="shared" si="237"/>
        <v>220803071inmuebles</v>
      </c>
      <c r="M1862" s="39" t="str">
        <f t="shared" si="238"/>
        <v>INSERT INTO categoria VALUES (220803071,'Inmuebles','Inmuebles-220803071','Inmuebles-220803071 | Prod: Monumentos-220803 | Sector: CalVida | Industria: SOCIEDAD - 22',220803);</v>
      </c>
    </row>
    <row r="1863" spans="1:13" ht="30.6" x14ac:dyDescent="0.3">
      <c r="A1863" s="12">
        <f>+A1825</f>
        <v>22</v>
      </c>
      <c r="B1863" s="8" t="str">
        <f>+VLOOKUP(A1863,Industria[],2,0)</f>
        <v>Sociedad</v>
      </c>
      <c r="C1863" s="12">
        <f>+C1825</f>
        <v>2208</v>
      </c>
      <c r="D1863" s="8" t="str">
        <f>+VLOOKUP(C1863,Sector[[Id_sector]:[Codigo]],3,0)</f>
        <v>Calidad de Vida</v>
      </c>
      <c r="E1863" s="12">
        <f>+IF(H1863=1,E1825+1,E1825)</f>
        <v>220803</v>
      </c>
      <c r="F1863" s="8" t="str">
        <f>+VLOOKUP(E1863,Productos[[Id_producto]:[Codigo]],3,0)</f>
        <v>Monumentos Nacionales</v>
      </c>
      <c r="G1863" s="13">
        <f t="shared" si="236"/>
        <v>220803072</v>
      </c>
      <c r="H1863" s="7">
        <v>72</v>
      </c>
      <c r="I1863" s="8" t="s">
        <v>2216</v>
      </c>
      <c r="J1863" s="37" t="str">
        <f>+Categorias[[#This Row],[Categoría]]&amp;"-"&amp;Categorias[[#This Row],[Id_categoría]]</f>
        <v>Carros de Ferrocarril-220803072</v>
      </c>
      <c r="K1863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63" s="9" t="str">
        <f t="shared" si="237"/>
        <v>220803072carros_de_ferrocarril</v>
      </c>
      <c r="M1863" s="39" t="str">
        <f t="shared" si="238"/>
        <v>INSERT INTO categoria VALUES (220803072,'Carros de Ferrocarril','Carros de Ferrocarril-220803072','Carros de Ferrocarril-220803072 | Prod: Monumentos-220803 | Sector: CalVida | Industria: SOCIEDAD - 22',220803);</v>
      </c>
    </row>
    <row r="1864" spans="1:13" ht="30.6" x14ac:dyDescent="0.3">
      <c r="A1864" s="12">
        <f>+A1825</f>
        <v>22</v>
      </c>
      <c r="B1864" s="8" t="str">
        <f>+VLOOKUP(A1864,Industria[],2,0)</f>
        <v>Sociedad</v>
      </c>
      <c r="C1864" s="12">
        <f>+C1825</f>
        <v>2208</v>
      </c>
      <c r="D1864" s="8" t="str">
        <f>+VLOOKUP(C1864,Sector[[Id_sector]:[Codigo]],3,0)</f>
        <v>Calidad de Vida</v>
      </c>
      <c r="E1864" s="12">
        <f>+IF(H1864=1,E1825+1,E1825)</f>
        <v>220803</v>
      </c>
      <c r="F1864" s="8" t="str">
        <f>+VLOOKUP(E1864,Productos[[Id_producto]:[Codigo]],3,0)</f>
        <v>Monumentos Nacionales</v>
      </c>
      <c r="G1864" s="13">
        <f t="shared" si="236"/>
        <v>220803073</v>
      </c>
      <c r="H1864" s="7">
        <v>73</v>
      </c>
      <c r="I1864" s="8" t="s">
        <v>2217</v>
      </c>
      <c r="J1864" s="37" t="str">
        <f>+Categorias[[#This Row],[Categoría]]&amp;"-"&amp;Categorias[[#This Row],[Id_categoría]]</f>
        <v>Carretas-220803073</v>
      </c>
      <c r="K1864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64" s="9" t="str">
        <f t="shared" si="237"/>
        <v>220803073carretas</v>
      </c>
      <c r="M1864" s="39" t="str">
        <f t="shared" si="238"/>
        <v>INSERT INTO categoria VALUES (220803073,'Carretas','Carretas-220803073','Carretas-220803073 | Prod: Monumentos-220803 | Sector: CalVida | Industria: SOCIEDAD - 22',220803);</v>
      </c>
    </row>
    <row r="1865" spans="1:13" ht="30.6" x14ac:dyDescent="0.3">
      <c r="A1865" s="12">
        <f>+A1825</f>
        <v>22</v>
      </c>
      <c r="B1865" s="8" t="str">
        <f>+VLOOKUP(A1865,Industria[],2,0)</f>
        <v>Sociedad</v>
      </c>
      <c r="C1865" s="12">
        <f>+C1825</f>
        <v>2208</v>
      </c>
      <c r="D1865" s="8" t="str">
        <f>+VLOOKUP(C1865,Sector[[Id_sector]:[Codigo]],3,0)</f>
        <v>Calidad de Vida</v>
      </c>
      <c r="E1865" s="12">
        <f>+IF(H1865=1,E1825+1,E1825)</f>
        <v>220803</v>
      </c>
      <c r="F1865" s="8" t="str">
        <f>+VLOOKUP(E1865,Productos[[Id_producto]:[Codigo]],3,0)</f>
        <v>Monumentos Nacionales</v>
      </c>
      <c r="G1865" s="13">
        <f t="shared" si="236"/>
        <v>220803074</v>
      </c>
      <c r="H1865" s="7">
        <v>74</v>
      </c>
      <c r="I1865" s="8" t="s">
        <v>2218</v>
      </c>
      <c r="J1865" s="37" t="str">
        <f>+Categorias[[#This Row],[Categoría]]&amp;"-"&amp;Categorias[[#This Row],[Id_categoría]]</f>
        <v>Observatorios-220803074</v>
      </c>
      <c r="K1865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65" s="9" t="str">
        <f t="shared" si="237"/>
        <v>220803074observatorios</v>
      </c>
      <c r="M1865" s="39" t="str">
        <f t="shared" si="238"/>
        <v>INSERT INTO categoria VALUES (220803074,'Observatorios','Observatorios-220803074','Observatorios-220803074 | Prod: Monumentos-220803 | Sector: CalVida | Industria: SOCIEDAD - 22',220803);</v>
      </c>
    </row>
    <row r="1866" spans="1:13" ht="30.6" x14ac:dyDescent="0.3">
      <c r="A1866" s="12">
        <f>+A1825</f>
        <v>22</v>
      </c>
      <c r="B1866" s="8" t="str">
        <f>+VLOOKUP(A1866,Industria[],2,0)</f>
        <v>Sociedad</v>
      </c>
      <c r="C1866" s="12">
        <f>+C1825</f>
        <v>2208</v>
      </c>
      <c r="D1866" s="8" t="str">
        <f>+VLOOKUP(C1866,Sector[[Id_sector]:[Codigo]],3,0)</f>
        <v>Calidad de Vida</v>
      </c>
      <c r="E1866" s="12">
        <f>+IF(H1866=1,E1825+1,E1825)</f>
        <v>220803</v>
      </c>
      <c r="F1866" s="8" t="str">
        <f>+VLOOKUP(E1866,Productos[[Id_producto]:[Codigo]],3,0)</f>
        <v>Monumentos Nacionales</v>
      </c>
      <c r="G1866" s="13">
        <f t="shared" si="236"/>
        <v>220803075</v>
      </c>
      <c r="H1866" s="7">
        <v>75</v>
      </c>
      <c r="I1866" s="8" t="s">
        <v>2219</v>
      </c>
      <c r="J1866" s="37" t="str">
        <f>+Categorias[[#This Row],[Categoría]]&amp;"-"&amp;Categorias[[#This Row],[Id_categoría]]</f>
        <v>Silos-220803075</v>
      </c>
      <c r="K1866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66" s="9" t="str">
        <f t="shared" si="237"/>
        <v>220803075silos</v>
      </c>
      <c r="M1866" s="39" t="str">
        <f t="shared" si="238"/>
        <v>INSERT INTO categoria VALUES (220803075,'Silos','Silos-220803075','Silos-220803075 | Prod: Monumentos-220803 | Sector: CalVida | Industria: SOCIEDAD - 22',220803);</v>
      </c>
    </row>
    <row r="1867" spans="1:13" ht="30.6" x14ac:dyDescent="0.3">
      <c r="A1867" s="12">
        <f>+A1825</f>
        <v>22</v>
      </c>
      <c r="B1867" s="8" t="str">
        <f>+VLOOKUP(A1867,Industria[],2,0)</f>
        <v>Sociedad</v>
      </c>
      <c r="C1867" s="12">
        <f>+C1825</f>
        <v>2208</v>
      </c>
      <c r="D1867" s="8" t="str">
        <f>+VLOOKUP(C1867,Sector[[Id_sector]:[Codigo]],3,0)</f>
        <v>Calidad de Vida</v>
      </c>
      <c r="E1867" s="12">
        <f>+IF(H1867=1,E1825+1,E1825)</f>
        <v>220803</v>
      </c>
      <c r="F1867" s="8" t="str">
        <f>+VLOOKUP(E1867,Productos[[Id_producto]:[Codigo]],3,0)</f>
        <v>Monumentos Nacionales</v>
      </c>
      <c r="G1867" s="13">
        <f t="shared" si="236"/>
        <v>220803076</v>
      </c>
      <c r="H1867" s="7">
        <v>76</v>
      </c>
      <c r="I1867" s="8" t="s">
        <v>2220</v>
      </c>
      <c r="J1867" s="37" t="str">
        <f>+Categorias[[#This Row],[Categoría]]&amp;"-"&amp;Categorias[[#This Row],[Id_categoría]]</f>
        <v>Tornamesas-220803076</v>
      </c>
      <c r="K1867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67" s="9" t="str">
        <f t="shared" si="237"/>
        <v>220803076tornamesas</v>
      </c>
      <c r="M1867" s="39" t="str">
        <f t="shared" si="238"/>
        <v>INSERT INTO categoria VALUES (220803076,'Tornamesas','Tornamesas-220803076','Tornamesas-220803076 | Prod: Monumentos-220803 | Sector: CalVida | Industria: SOCIEDAD - 22',220803);</v>
      </c>
    </row>
    <row r="1868" spans="1:13" ht="30.6" x14ac:dyDescent="0.3">
      <c r="A1868" s="12">
        <f>+A1825</f>
        <v>22</v>
      </c>
      <c r="B1868" s="8" t="str">
        <f>+VLOOKUP(A1868,Industria[],2,0)</f>
        <v>Sociedad</v>
      </c>
      <c r="C1868" s="12">
        <f>+C1825</f>
        <v>2208</v>
      </c>
      <c r="D1868" s="8" t="str">
        <f>+VLOOKUP(C1868,Sector[[Id_sector]:[Codigo]],3,0)</f>
        <v>Calidad de Vida</v>
      </c>
      <c r="E1868" s="12">
        <f>+IF(H1868=1,E1825+1,E1825)</f>
        <v>220803</v>
      </c>
      <c r="F1868" s="8" t="str">
        <f>+VLOOKUP(E1868,Productos[[Id_producto]:[Codigo]],3,0)</f>
        <v>Monumentos Nacionales</v>
      </c>
      <c r="G1868" s="13">
        <f t="shared" si="236"/>
        <v>220803077</v>
      </c>
      <c r="H1868" s="7">
        <v>77</v>
      </c>
      <c r="I1868" s="8" t="s">
        <v>2221</v>
      </c>
      <c r="J1868" s="37" t="str">
        <f>+Categorias[[#This Row],[Categoría]]&amp;"-"&amp;Categorias[[#This Row],[Id_categoría]]</f>
        <v>Pistas de Carreras-220803077</v>
      </c>
      <c r="K1868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68" s="9" t="str">
        <f t="shared" si="237"/>
        <v>220803077pistas_de_carreras</v>
      </c>
      <c r="M1868" s="39" t="str">
        <f t="shared" si="238"/>
        <v>INSERT INTO categoria VALUES (220803077,'Pistas de Carreras','Pistas de Carreras-220803077','Pistas de Carreras-220803077 | Prod: Monumentos-220803 | Sector: CalVida | Industria: SOCIEDAD - 22',220803);</v>
      </c>
    </row>
    <row r="1869" spans="1:13" ht="30.6" x14ac:dyDescent="0.3">
      <c r="A1869" s="12">
        <f>+A1825</f>
        <v>22</v>
      </c>
      <c r="B1869" s="8" t="str">
        <f>+VLOOKUP(A1869,Industria[],2,0)</f>
        <v>Sociedad</v>
      </c>
      <c r="C1869" s="12">
        <f>+C1825</f>
        <v>2208</v>
      </c>
      <c r="D1869" s="8" t="str">
        <f>+VLOOKUP(C1869,Sector[[Id_sector]:[Codigo]],3,0)</f>
        <v>Calidad de Vida</v>
      </c>
      <c r="E1869" s="12">
        <f>+IF(H1869=1,E1825+1,E1825)</f>
        <v>220803</v>
      </c>
      <c r="F1869" s="8" t="str">
        <f>+VLOOKUP(E1869,Productos[[Id_producto]:[Codigo]],3,0)</f>
        <v>Monumentos Nacionales</v>
      </c>
      <c r="G1869" s="13">
        <f t="shared" si="236"/>
        <v>220803078</v>
      </c>
      <c r="H1869" s="7">
        <v>78</v>
      </c>
      <c r="I1869" s="8" t="s">
        <v>2222</v>
      </c>
      <c r="J1869" s="37" t="str">
        <f>+Categorias[[#This Row],[Categoría]]&amp;"-"&amp;Categorias[[#This Row],[Id_categoría]]</f>
        <v>Caseríos-220803078</v>
      </c>
      <c r="K1869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69" s="9" t="str">
        <f t="shared" si="237"/>
        <v>220803078caserios</v>
      </c>
      <c r="M1869" s="39" t="str">
        <f t="shared" si="238"/>
        <v>INSERT INTO categoria VALUES (220803078,'Caseríos','Caseríos-220803078','Caseríos-220803078 | Prod: Monumentos-220803 | Sector: CalVida | Industria: SOCIEDAD - 22',220803);</v>
      </c>
    </row>
    <row r="1870" spans="1:13" ht="40.799999999999997" x14ac:dyDescent="0.3">
      <c r="A1870" s="12">
        <f>+A1791</f>
        <v>22</v>
      </c>
      <c r="B1870" s="8" t="str">
        <f>+VLOOKUP(A1870,Industria[],2,0)</f>
        <v>Sociedad</v>
      </c>
      <c r="C1870" s="12">
        <v>2209</v>
      </c>
      <c r="D1870" s="8" t="str">
        <f>+VLOOKUP(C1870,Sector[[Id_sector]:[Codigo]],3,0)</f>
        <v>Desarrollo Rural/Urbano</v>
      </c>
      <c r="E1870" s="12">
        <v>220901</v>
      </c>
      <c r="F1870" s="8" t="str">
        <f>+VLOOKUP(E1870,Productos[[Id_producto]:[Codigo]],3,0)</f>
        <v>Instrumentos de Planificación Territorial</v>
      </c>
      <c r="G1870" s="13">
        <f t="shared" si="227"/>
        <v>220901001</v>
      </c>
      <c r="H1870" s="7">
        <v>1</v>
      </c>
      <c r="I1870" s="8" t="s">
        <v>2223</v>
      </c>
      <c r="J1870" s="37" t="str">
        <f>+Categorias[[#This Row],[Categoría]]&amp;"-"&amp;Categorias[[#This Row],[Id_categoría]]</f>
        <v>Plan Regional de Desarrollo Urbano-220901001</v>
      </c>
      <c r="K1870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70" s="9" t="str">
        <f t="shared" si="228"/>
        <v>220901001plan_regional_de_desarrollo_urbano</v>
      </c>
      <c r="M1870" s="39" t="str">
        <f t="shared" si="229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71" spans="1:13" ht="40.799999999999997" x14ac:dyDescent="0.3">
      <c r="A1871" s="12">
        <f t="shared" si="224"/>
        <v>22</v>
      </c>
      <c r="B1871" s="8" t="str">
        <f>+VLOOKUP(A1871,Industria[],2,0)</f>
        <v>Sociedad</v>
      </c>
      <c r="C1871" s="12">
        <f t="shared" si="225"/>
        <v>2209</v>
      </c>
      <c r="D1871" s="8" t="str">
        <f>+VLOOKUP(C1871,Sector[[Id_sector]:[Codigo]],3,0)</f>
        <v>Desarrollo Rural/Urbano</v>
      </c>
      <c r="E1871" s="12">
        <f t="shared" si="226"/>
        <v>220901</v>
      </c>
      <c r="F1871" s="8" t="str">
        <f>+VLOOKUP(E1871,Productos[[Id_producto]:[Codigo]],3,0)</f>
        <v>Instrumentos de Planificación Territorial</v>
      </c>
      <c r="G1871" s="13">
        <f t="shared" si="227"/>
        <v>220901002</v>
      </c>
      <c r="H1871" s="7">
        <v>2</v>
      </c>
      <c r="I1871" s="8" t="s">
        <v>2224</v>
      </c>
      <c r="J1871" s="37" t="str">
        <f>+Categorias[[#This Row],[Categoría]]&amp;"-"&amp;Categorias[[#This Row],[Id_categoría]]</f>
        <v>Plan Regulador Metropolitano-220901002</v>
      </c>
      <c r="K1871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71" s="9" t="str">
        <f t="shared" si="228"/>
        <v>220901002plan_regulador_metropolitano</v>
      </c>
      <c r="M1871" s="39" t="str">
        <f t="shared" si="229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72" spans="1:13" ht="40.799999999999997" x14ac:dyDescent="0.3">
      <c r="A1872" s="12">
        <f t="shared" si="224"/>
        <v>22</v>
      </c>
      <c r="B1872" s="8" t="str">
        <f>+VLOOKUP(A1872,Industria[],2,0)</f>
        <v>Sociedad</v>
      </c>
      <c r="C1872" s="12">
        <f t="shared" si="225"/>
        <v>2209</v>
      </c>
      <c r="D1872" s="8" t="str">
        <f>+VLOOKUP(C1872,Sector[[Id_sector]:[Codigo]],3,0)</f>
        <v>Desarrollo Rural/Urbano</v>
      </c>
      <c r="E1872" s="12">
        <f t="shared" si="226"/>
        <v>220901</v>
      </c>
      <c r="F1872" s="8" t="str">
        <f>+VLOOKUP(E1872,Productos[[Id_producto]:[Codigo]],3,0)</f>
        <v>Instrumentos de Planificación Territorial</v>
      </c>
      <c r="G1872" s="13">
        <f t="shared" si="227"/>
        <v>220901003</v>
      </c>
      <c r="H1872" s="7">
        <v>3</v>
      </c>
      <c r="I1872" s="8" t="s">
        <v>2225</v>
      </c>
      <c r="J1872" s="37" t="str">
        <f>+Categorias[[#This Row],[Categoría]]&amp;"-"&amp;Categorias[[#This Row],[Id_categoría]]</f>
        <v>Plan Regulador Intercomunal-220901003</v>
      </c>
      <c r="K1872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72" s="9" t="str">
        <f t="shared" si="228"/>
        <v>220901003plan_regulador_intercomunal</v>
      </c>
      <c r="M1872" s="39" t="str">
        <f t="shared" si="229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73" spans="1:13" ht="30.6" x14ac:dyDescent="0.3">
      <c r="A1873" s="12">
        <f t="shared" si="224"/>
        <v>22</v>
      </c>
      <c r="B1873" s="8" t="str">
        <f>+VLOOKUP(A1873,Industria[],2,0)</f>
        <v>Sociedad</v>
      </c>
      <c r="C1873" s="12">
        <f t="shared" si="225"/>
        <v>2209</v>
      </c>
      <c r="D1873" s="8" t="str">
        <f>+VLOOKUP(C1873,Sector[[Id_sector]:[Codigo]],3,0)</f>
        <v>Desarrollo Rural/Urbano</v>
      </c>
      <c r="E1873" s="12">
        <f t="shared" si="226"/>
        <v>220901</v>
      </c>
      <c r="F1873" s="8" t="str">
        <f>+VLOOKUP(E1873,Productos[[Id_producto]:[Codigo]],3,0)</f>
        <v>Instrumentos de Planificación Territorial</v>
      </c>
      <c r="G1873" s="13">
        <f t="shared" si="227"/>
        <v>220901004</v>
      </c>
      <c r="H1873" s="7">
        <v>4</v>
      </c>
      <c r="I1873" s="8" t="s">
        <v>2226</v>
      </c>
      <c r="J1873" s="37" t="str">
        <f>+Categorias[[#This Row],[Categoría]]&amp;"-"&amp;Categorias[[#This Row],[Id_categoría]]</f>
        <v>Plan Regulador Comunal-220901004</v>
      </c>
      <c r="K1873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73" s="9" t="str">
        <f t="shared" si="228"/>
        <v>220901004plan_regulador_comunal</v>
      </c>
      <c r="M1873" s="39" t="str">
        <f t="shared" si="229"/>
        <v>INSERT INTO categoria VALUES (220901004,'Plan Regulador Comunal','Plan Regulador Comunal-220901004','Plan Regulador Comunal-220901004 | Prod: IPT-220901 | Sector: Desarrollo | Industria: SOCIEDAD - 22',220901);</v>
      </c>
    </row>
    <row r="1874" spans="1:13" ht="30.6" x14ac:dyDescent="0.3">
      <c r="A1874" s="12">
        <f t="shared" si="224"/>
        <v>22</v>
      </c>
      <c r="B1874" s="8" t="str">
        <f>+VLOOKUP(A1874,Industria[],2,0)</f>
        <v>Sociedad</v>
      </c>
      <c r="C1874" s="12">
        <f t="shared" si="225"/>
        <v>2209</v>
      </c>
      <c r="D1874" s="8" t="str">
        <f>+VLOOKUP(C1874,Sector[[Id_sector]:[Codigo]],3,0)</f>
        <v>Desarrollo Rural/Urbano</v>
      </c>
      <c r="E1874" s="12">
        <f t="shared" si="226"/>
        <v>220901</v>
      </c>
      <c r="F1874" s="8" t="str">
        <f>+VLOOKUP(E1874,Productos[[Id_producto]:[Codigo]],3,0)</f>
        <v>Instrumentos de Planificación Territorial</v>
      </c>
      <c r="G1874" s="13">
        <f t="shared" si="227"/>
        <v>220901005</v>
      </c>
      <c r="H1874" s="7">
        <v>5</v>
      </c>
      <c r="I1874" s="8" t="s">
        <v>2227</v>
      </c>
      <c r="J1874" s="37" t="str">
        <f>+Categorias[[#This Row],[Categoría]]&amp;"-"&amp;Categorias[[#This Row],[Id_categoría]]</f>
        <v>Límite Urbano-220901005</v>
      </c>
      <c r="K1874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74" s="9" t="str">
        <f t="shared" si="228"/>
        <v>220901005limite_urbano</v>
      </c>
      <c r="M1874" s="39" t="str">
        <f t="shared" si="229"/>
        <v>INSERT INTO categoria VALUES (220901005,'Límite Urbano','Límite Urbano-220901005','Límite Urbano-220901005 | Prod: IPT-220901 | Sector: Desarrollo | Industria: SOCIEDAD - 22',220901);</v>
      </c>
    </row>
    <row r="1875" spans="1:13" ht="30.6" x14ac:dyDescent="0.3">
      <c r="A1875" s="12">
        <f t="shared" si="224"/>
        <v>22</v>
      </c>
      <c r="B1875" s="8" t="str">
        <f>+VLOOKUP(A1875,Industria[],2,0)</f>
        <v>Sociedad</v>
      </c>
      <c r="C1875" s="12">
        <f t="shared" si="225"/>
        <v>2209</v>
      </c>
      <c r="D1875" s="8" t="str">
        <f>+VLOOKUP(C1875,Sector[[Id_sector]:[Codigo]],3,0)</f>
        <v>Desarrollo Rural/Urbano</v>
      </c>
      <c r="E1875" s="12">
        <f t="shared" si="226"/>
        <v>220901</v>
      </c>
      <c r="F1875" s="8" t="str">
        <f>+VLOOKUP(E1875,Productos[[Id_producto]:[Codigo]],3,0)</f>
        <v>Instrumentos de Planificación Territorial</v>
      </c>
      <c r="G1875" s="13">
        <f t="shared" si="227"/>
        <v>220901006</v>
      </c>
      <c r="H1875" s="7">
        <v>6</v>
      </c>
      <c r="I1875" s="8" t="s">
        <v>2228</v>
      </c>
      <c r="J1875" s="37" t="str">
        <f>+Categorias[[#This Row],[Categoría]]&amp;"-"&amp;Categorias[[#This Row],[Id_categoría]]</f>
        <v>Plan Seccional-220901006</v>
      </c>
      <c r="K1875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75" s="9" t="str">
        <f t="shared" si="228"/>
        <v>220901006plan_seccional</v>
      </c>
      <c r="M1875" s="39" t="str">
        <f t="shared" si="229"/>
        <v>INSERT INTO categoria VALUES (220901006,'Plan Seccional','Plan Seccional-220901006','Plan Seccional-220901006 | Prod: IPT-220901 | Sector: Desarrollo | Industria: SOCIEDAD - 22',220901);</v>
      </c>
    </row>
    <row r="1876" spans="1:13" ht="30.6" x14ac:dyDescent="0.3">
      <c r="A1876" s="12">
        <v>20</v>
      </c>
      <c r="B1876" s="8" t="str">
        <f>+VLOOKUP(A1876,Industria[],2,0)</f>
        <v>Salud e Industria Farmacéutica</v>
      </c>
      <c r="C1876" s="12">
        <v>2001</v>
      </c>
      <c r="D1876" s="8" t="str">
        <f>+VLOOKUP(C1876,Sector[[Id_sector]:[Codigo]],3,0)</f>
        <v>Estado de salud</v>
      </c>
      <c r="E1876" s="12">
        <v>200101</v>
      </c>
      <c r="F1876" s="8" t="str">
        <f>+VLOOKUP(E1876,Productos[[Id_producto]:[Codigo]],3,0)</f>
        <v>Obesidad</v>
      </c>
      <c r="G1876" s="13">
        <f t="shared" ref="G1876:G1878" si="239">+E1876*1000+H1876</f>
        <v>200101001</v>
      </c>
      <c r="H1876" s="7">
        <v>1</v>
      </c>
      <c r="I1876" s="8" t="s">
        <v>2229</v>
      </c>
      <c r="J1876" s="37" t="str">
        <f>+Categorias[[#This Row],[Categoría]]&amp;"-"&amp;Categorias[[#This Row],[Id_categoría]]</f>
        <v>Muertes por Obesidad-200101001</v>
      </c>
      <c r="K1876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76" s="9" t="str">
        <f t="shared" ref="L1876:L1878" si="240">+SUBSTITUTE(G1876&amp;LOWER(SUBSTITUTE( SUBSTITUTE( SUBSTITUTE( SUBSTITUTE( SUBSTITUTE( SUBSTITUTE( SUBSTITUTE( SUBSTITUTE( SUBSTITUTE( SUBSTITUTE(I1876, "á", "a"), "é", "e"), "í", "i"), "ó", "o"), "ú", "u"), "Á", "A"), "É", "E"), "Í", "I"), "Ó", "O"), "Ú", "U"))," ","_")</f>
        <v>200101001muertes_por_obesidad</v>
      </c>
      <c r="M1876" s="39" t="str">
        <f t="shared" ref="M1876:M1878" si="241">+"INSERT INTO categoria VALUES ("&amp;G1876&amp;",'"&amp;I1876&amp;"','"&amp;J1876&amp;"','"&amp;K1876&amp;"',"&amp;E1876&amp;");"</f>
        <v>INSERT INTO categoria VALUES (200101001,'Muertes por Obesidad','Muertes por Obesidad-200101001','Muertes por Obesidad-200101001 | Prod: Enfermedad-200101 | Sector: EstadoSalud | Industria: SALUD - 20',200101);</v>
      </c>
    </row>
    <row r="1877" spans="1:13" ht="40.799999999999997" x14ac:dyDescent="0.3">
      <c r="A1877" s="12">
        <f t="shared" si="224"/>
        <v>20</v>
      </c>
      <c r="B1877" s="8" t="str">
        <f>+VLOOKUP(A1877,Industria[],2,0)</f>
        <v>Salud e Industria Farmacéutica</v>
      </c>
      <c r="C1877" s="12">
        <f t="shared" si="225"/>
        <v>2001</v>
      </c>
      <c r="D1877" s="8" t="str">
        <f>+VLOOKUP(C1877,Sector[[Id_sector]:[Codigo]],3,0)</f>
        <v>Estado de salud</v>
      </c>
      <c r="E1877" s="12">
        <f t="shared" ref="E1877:E1878" si="242">+IF(H1877=1,E1876+1,E1876)</f>
        <v>200101</v>
      </c>
      <c r="F1877" s="8" t="str">
        <f>+VLOOKUP(E1877,Productos[[Id_producto]:[Codigo]],3,0)</f>
        <v>Obesidad</v>
      </c>
      <c r="G1877" s="13">
        <f t="shared" si="239"/>
        <v>200101002</v>
      </c>
      <c r="H1877" s="7">
        <v>2</v>
      </c>
      <c r="I1877" s="8" t="s">
        <v>2230</v>
      </c>
      <c r="J1877" s="37" t="str">
        <f>+Categorias[[#This Row],[Categoría]]&amp;"-"&amp;Categorias[[#This Row],[Id_categoría]]</f>
        <v>Diagnosticados con Obesidad-200101002</v>
      </c>
      <c r="K1877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77" s="9" t="str">
        <f t="shared" si="240"/>
        <v>200101002diagnosticados_con_obesidad</v>
      </c>
      <c r="M1877" s="39" t="str">
        <f t="shared" si="241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78" spans="1:13" ht="40.799999999999997" x14ac:dyDescent="0.3">
      <c r="A1878" s="12">
        <f t="shared" si="224"/>
        <v>20</v>
      </c>
      <c r="B1878" s="8" t="str">
        <f>+VLOOKUP(A1878,Industria[],2,0)</f>
        <v>Salud e Industria Farmacéutica</v>
      </c>
      <c r="C1878" s="12">
        <f t="shared" si="225"/>
        <v>2001</v>
      </c>
      <c r="D1878" s="8" t="str">
        <f>+VLOOKUP(C1878,Sector[[Id_sector]:[Codigo]],3,0)</f>
        <v>Estado de salud</v>
      </c>
      <c r="E1878" s="12">
        <f t="shared" si="242"/>
        <v>200101</v>
      </c>
      <c r="F1878" s="8" t="str">
        <f>+VLOOKUP(E1878,Productos[[Id_producto]:[Codigo]],3,0)</f>
        <v>Obesidad</v>
      </c>
      <c r="G1878" s="13">
        <f t="shared" si="239"/>
        <v>200101003</v>
      </c>
      <c r="H1878" s="7">
        <v>3</v>
      </c>
      <c r="I1878" s="8" t="s">
        <v>2231</v>
      </c>
      <c r="J1878" s="37" t="str">
        <f>+Categorias[[#This Row],[Categoría]]&amp;"-"&amp;Categorias[[#This Row],[Id_categoría]]</f>
        <v>Recuperados de Obesidad-200101003</v>
      </c>
      <c r="K1878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78" s="9" t="str">
        <f t="shared" si="240"/>
        <v>200101003recuperados_de_obesidad</v>
      </c>
      <c r="M1878" s="39" t="str">
        <f t="shared" si="241"/>
        <v>INSERT INTO categoria VALUES (200101003,'Recuperados de Obesidad','Recuperados de Obesidad-200101003','Recuperados de Obesidad-200101003 | Prod: Enfermedad-200101 | Sector: EstadoSalud | Industria: SALUD - 20',200101);</v>
      </c>
    </row>
    <row r="1879" spans="1:13" ht="40.799999999999997" x14ac:dyDescent="0.3">
      <c r="A1879" s="12">
        <f t="shared" ref="A1879:A1910" si="243">+A1878</f>
        <v>20</v>
      </c>
      <c r="B1879" s="8" t="str">
        <f>+VLOOKUP(A1879,Industria[],2,0)</f>
        <v>Salud e Industria Farmacéutica</v>
      </c>
      <c r="C1879" s="12">
        <f t="shared" ref="C1879:C1910" si="244">+C1878</f>
        <v>2001</v>
      </c>
      <c r="D1879" s="8" t="str">
        <f>+VLOOKUP(C1879,Sector[[Id_sector]:[Codigo]],3,0)</f>
        <v>Estado de salud</v>
      </c>
      <c r="E1879" s="12">
        <f t="shared" ref="E1879:E1910" si="245">+IF(H1879=1,E1878+1,E1878)</f>
        <v>200101</v>
      </c>
      <c r="F1879" s="8" t="str">
        <f>+VLOOKUP(E1879,Productos[[Id_producto]:[Codigo]],3,0)</f>
        <v>Obesidad</v>
      </c>
      <c r="G1879" s="13">
        <f t="shared" ref="G1879:G1910" si="246">+E1879*1000+H1879</f>
        <v>200101004</v>
      </c>
      <c r="H1879" s="7">
        <v>4</v>
      </c>
      <c r="I1879" s="8" t="s">
        <v>2232</v>
      </c>
      <c r="J1879" s="37" t="str">
        <f>+Categorias[[#This Row],[Categoría]]&amp;"-"&amp;Categorias[[#This Row],[Id_categoría]]</f>
        <v>No diagnosticados con Obesidad-200101004</v>
      </c>
      <c r="K1879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79" s="9" t="str">
        <f t="shared" ref="L1879:L1910" si="247">+SUBSTITUTE(G1879&amp;LOWER(SUBSTITUTE( SUBSTITUTE( SUBSTITUTE( SUBSTITUTE( SUBSTITUTE( SUBSTITUTE( SUBSTITUTE( SUBSTITUTE( SUBSTITUTE( SUBSTITUTE(I1879, "á", "a"), "é", "e"), "í", "i"), "ó", "o"), "ú", "u"), "Á", "A"), "É", "E"), "Í", "I"), "Ó", "O"), "Ú", "U"))," ","_")</f>
        <v>200101004no_diagnosticados_con_obesidad</v>
      </c>
      <c r="M1879" s="39" t="str">
        <f t="shared" ref="M1879:M1910" si="248">+"INSERT INTO categoria VALUES ("&amp;G1879&amp;",'"&amp;I1879&amp;"','"&amp;J1879&amp;"','"&amp;K1879&amp;"',"&amp;E1879&amp;");"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80" spans="1:13" ht="30.6" x14ac:dyDescent="0.3">
      <c r="A1880" s="12">
        <f t="shared" si="243"/>
        <v>20</v>
      </c>
      <c r="B1880" s="8" t="str">
        <f>+VLOOKUP(A1880,Industria[],2,0)</f>
        <v>Salud e Industria Farmacéutica</v>
      </c>
      <c r="C1880" s="12">
        <f t="shared" si="244"/>
        <v>2001</v>
      </c>
      <c r="D1880" s="8" t="str">
        <f>+VLOOKUP(C1880,Sector[[Id_sector]:[Codigo]],3,0)</f>
        <v>Estado de salud</v>
      </c>
      <c r="E1880" s="12">
        <f t="shared" si="245"/>
        <v>200102</v>
      </c>
      <c r="F1880" s="8" t="str">
        <f>+VLOOKUP(E1880,Productos[[Id_producto]:[Codigo]],3,0)</f>
        <v>Diabetes</v>
      </c>
      <c r="G1880" s="13">
        <f t="shared" si="246"/>
        <v>200102001</v>
      </c>
      <c r="H1880" s="7">
        <v>1</v>
      </c>
      <c r="I1880" s="8" t="s">
        <v>2233</v>
      </c>
      <c r="J1880" s="37" t="str">
        <f>+Categorias[[#This Row],[Categoría]]&amp;"-"&amp;Categorias[[#This Row],[Id_categoría]]</f>
        <v>Muertes por Diabetes-200102001</v>
      </c>
      <c r="K1880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80" s="9" t="str">
        <f t="shared" si="247"/>
        <v>200102001muertes_por_diabetes</v>
      </c>
      <c r="M1880" s="39" t="str">
        <f t="shared" si="248"/>
        <v>INSERT INTO categoria VALUES (200102001,'Muertes por Diabetes','Muertes por Diabetes-200102001','Muertes por Diabetes-200102001 | Prod: Enfermedad-200102 | Sector: EstadoSalud | Industria: SALUD - 20',200102);</v>
      </c>
    </row>
    <row r="1881" spans="1:13" ht="40.799999999999997" x14ac:dyDescent="0.3">
      <c r="A1881" s="12">
        <f t="shared" si="243"/>
        <v>20</v>
      </c>
      <c r="B1881" s="8" t="str">
        <f>+VLOOKUP(A1881,Industria[],2,0)</f>
        <v>Salud e Industria Farmacéutica</v>
      </c>
      <c r="C1881" s="12">
        <f t="shared" si="244"/>
        <v>2001</v>
      </c>
      <c r="D1881" s="8" t="str">
        <f>+VLOOKUP(C1881,Sector[[Id_sector]:[Codigo]],3,0)</f>
        <v>Estado de salud</v>
      </c>
      <c r="E1881" s="12">
        <f t="shared" si="245"/>
        <v>200102</v>
      </c>
      <c r="F1881" s="8" t="str">
        <f>+VLOOKUP(E1881,Productos[[Id_producto]:[Codigo]],3,0)</f>
        <v>Diabetes</v>
      </c>
      <c r="G1881" s="13">
        <f t="shared" si="246"/>
        <v>200102002</v>
      </c>
      <c r="H1881" s="7">
        <v>2</v>
      </c>
      <c r="I1881" s="8" t="s">
        <v>2234</v>
      </c>
      <c r="J1881" s="37" t="str">
        <f>+Categorias[[#This Row],[Categoría]]&amp;"-"&amp;Categorias[[#This Row],[Id_categoría]]</f>
        <v>Diagnosticados con Diabetes-200102002</v>
      </c>
      <c r="K1881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81" s="9" t="str">
        <f t="shared" si="247"/>
        <v>200102002diagnosticados_con_diabetes</v>
      </c>
      <c r="M1881" s="39" t="str">
        <f t="shared" si="248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82" spans="1:13" ht="40.799999999999997" x14ac:dyDescent="0.3">
      <c r="A1882" s="12">
        <f t="shared" si="243"/>
        <v>20</v>
      </c>
      <c r="B1882" s="8" t="str">
        <f>+VLOOKUP(A1882,Industria[],2,0)</f>
        <v>Salud e Industria Farmacéutica</v>
      </c>
      <c r="C1882" s="12">
        <f t="shared" si="244"/>
        <v>2001</v>
      </c>
      <c r="D1882" s="8" t="str">
        <f>+VLOOKUP(C1882,Sector[[Id_sector]:[Codigo]],3,0)</f>
        <v>Estado de salud</v>
      </c>
      <c r="E1882" s="12">
        <f t="shared" si="245"/>
        <v>200102</v>
      </c>
      <c r="F1882" s="8" t="str">
        <f>+VLOOKUP(E1882,Productos[[Id_producto]:[Codigo]],3,0)</f>
        <v>Diabetes</v>
      </c>
      <c r="G1882" s="13">
        <f t="shared" si="246"/>
        <v>200102003</v>
      </c>
      <c r="H1882" s="7">
        <v>3</v>
      </c>
      <c r="I1882" s="8" t="s">
        <v>2235</v>
      </c>
      <c r="J1882" s="37" t="str">
        <f>+Categorias[[#This Row],[Categoría]]&amp;"-"&amp;Categorias[[#This Row],[Id_categoría]]</f>
        <v>Recuperados de Diabetes-200102003</v>
      </c>
      <c r="K1882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82" s="9" t="str">
        <f t="shared" si="247"/>
        <v>200102003recuperados_de_diabetes</v>
      </c>
      <c r="M1882" s="39" t="str">
        <f t="shared" si="248"/>
        <v>INSERT INTO categoria VALUES (200102003,'Recuperados de Diabetes','Recuperados de Diabetes-200102003','Recuperados de Diabetes-200102003 | Prod: Enfermedad-200102 | Sector: EstadoSalud | Industria: SALUD - 20',200102);</v>
      </c>
    </row>
    <row r="1883" spans="1:13" ht="40.799999999999997" x14ac:dyDescent="0.3">
      <c r="A1883" s="12">
        <f t="shared" si="243"/>
        <v>20</v>
      </c>
      <c r="B1883" s="8" t="str">
        <f>+VLOOKUP(A1883,Industria[],2,0)</f>
        <v>Salud e Industria Farmacéutica</v>
      </c>
      <c r="C1883" s="12">
        <f t="shared" si="244"/>
        <v>2001</v>
      </c>
      <c r="D1883" s="8" t="str">
        <f>+VLOOKUP(C1883,Sector[[Id_sector]:[Codigo]],3,0)</f>
        <v>Estado de salud</v>
      </c>
      <c r="E1883" s="12">
        <f t="shared" si="245"/>
        <v>200102</v>
      </c>
      <c r="F1883" s="8" t="str">
        <f>+VLOOKUP(E1883,Productos[[Id_producto]:[Codigo]],3,0)</f>
        <v>Diabetes</v>
      </c>
      <c r="G1883" s="13">
        <f t="shared" si="246"/>
        <v>200102004</v>
      </c>
      <c r="H1883" s="7">
        <v>4</v>
      </c>
      <c r="I1883" s="8" t="s">
        <v>2236</v>
      </c>
      <c r="J1883" s="37" t="str">
        <f>+Categorias[[#This Row],[Categoría]]&amp;"-"&amp;Categorias[[#This Row],[Id_categoría]]</f>
        <v>No diagnosticados con Diabetes-200102004</v>
      </c>
      <c r="K1883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83" s="9" t="str">
        <f t="shared" si="247"/>
        <v>200102004no_diagnosticados_con_diabetes</v>
      </c>
      <c r="M1883" s="39" t="str">
        <f t="shared" si="248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84" spans="1:13" ht="30.6" x14ac:dyDescent="0.3">
      <c r="A1884" s="12">
        <f t="shared" si="243"/>
        <v>20</v>
      </c>
      <c r="B1884" s="8" t="str">
        <f>+VLOOKUP(A1884,Industria[],2,0)</f>
        <v>Salud e Industria Farmacéutica</v>
      </c>
      <c r="C1884" s="12">
        <f t="shared" si="244"/>
        <v>2001</v>
      </c>
      <c r="D1884" s="8" t="str">
        <f>+VLOOKUP(C1884,Sector[[Id_sector]:[Codigo]],3,0)</f>
        <v>Estado de salud</v>
      </c>
      <c r="E1884" s="12">
        <f t="shared" si="245"/>
        <v>200103</v>
      </c>
      <c r="F1884" s="8" t="str">
        <f>+VLOOKUP(E1884,Productos[[Id_producto]:[Codigo]],3,0)</f>
        <v>Cancer</v>
      </c>
      <c r="G1884" s="13">
        <f t="shared" si="246"/>
        <v>200103001</v>
      </c>
      <c r="H1884" s="7">
        <v>1</v>
      </c>
      <c r="I1884" s="8" t="s">
        <v>2237</v>
      </c>
      <c r="J1884" s="37" t="str">
        <f>+Categorias[[#This Row],[Categoría]]&amp;"-"&amp;Categorias[[#This Row],[Id_categoría]]</f>
        <v>Muertes por Cancer-200103001</v>
      </c>
      <c r="K1884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84" s="9" t="str">
        <f t="shared" si="247"/>
        <v>200103001muertes_por_cancer</v>
      </c>
      <c r="M1884" s="39" t="str">
        <f t="shared" si="248"/>
        <v>INSERT INTO categoria VALUES (200103001,'Muertes por Cancer','Muertes por Cancer-200103001','Muertes por Cancer-200103001 | Prod: Enfermedad-200103 | Sector: EstadoSalud | Industria: SALUD - 20',200103);</v>
      </c>
    </row>
    <row r="1885" spans="1:13" ht="40.799999999999997" x14ac:dyDescent="0.3">
      <c r="A1885" s="12">
        <f t="shared" si="243"/>
        <v>20</v>
      </c>
      <c r="B1885" s="8" t="str">
        <f>+VLOOKUP(A1885,Industria[],2,0)</f>
        <v>Salud e Industria Farmacéutica</v>
      </c>
      <c r="C1885" s="12">
        <f t="shared" si="244"/>
        <v>2001</v>
      </c>
      <c r="D1885" s="8" t="str">
        <f>+VLOOKUP(C1885,Sector[[Id_sector]:[Codigo]],3,0)</f>
        <v>Estado de salud</v>
      </c>
      <c r="E1885" s="12">
        <f t="shared" si="245"/>
        <v>200103</v>
      </c>
      <c r="F1885" s="8" t="str">
        <f>+VLOOKUP(E1885,Productos[[Id_producto]:[Codigo]],3,0)</f>
        <v>Cancer</v>
      </c>
      <c r="G1885" s="13">
        <f t="shared" si="246"/>
        <v>200103002</v>
      </c>
      <c r="H1885" s="7">
        <v>2</v>
      </c>
      <c r="I1885" s="8" t="s">
        <v>2238</v>
      </c>
      <c r="J1885" s="37" t="str">
        <f>+Categorias[[#This Row],[Categoría]]&amp;"-"&amp;Categorias[[#This Row],[Id_categoría]]</f>
        <v>Diagnosticados con Cancer-200103002</v>
      </c>
      <c r="K1885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85" s="9" t="str">
        <f t="shared" si="247"/>
        <v>200103002diagnosticados_con_cancer</v>
      </c>
      <c r="M1885" s="39" t="str">
        <f t="shared" si="248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86" spans="1:13" ht="40.799999999999997" x14ac:dyDescent="0.3">
      <c r="A1886" s="12">
        <f t="shared" si="243"/>
        <v>20</v>
      </c>
      <c r="B1886" s="8" t="str">
        <f>+VLOOKUP(A1886,Industria[],2,0)</f>
        <v>Salud e Industria Farmacéutica</v>
      </c>
      <c r="C1886" s="12">
        <f t="shared" si="244"/>
        <v>2001</v>
      </c>
      <c r="D1886" s="8" t="str">
        <f>+VLOOKUP(C1886,Sector[[Id_sector]:[Codigo]],3,0)</f>
        <v>Estado de salud</v>
      </c>
      <c r="E1886" s="12">
        <f t="shared" si="245"/>
        <v>200103</v>
      </c>
      <c r="F1886" s="8" t="str">
        <f>+VLOOKUP(E1886,Productos[[Id_producto]:[Codigo]],3,0)</f>
        <v>Cancer</v>
      </c>
      <c r="G1886" s="13">
        <f t="shared" si="246"/>
        <v>200103003</v>
      </c>
      <c r="H1886" s="7">
        <v>3</v>
      </c>
      <c r="I1886" s="8" t="s">
        <v>2239</v>
      </c>
      <c r="J1886" s="37" t="str">
        <f>+Categorias[[#This Row],[Categoría]]&amp;"-"&amp;Categorias[[#This Row],[Id_categoría]]</f>
        <v>Recuperados de Cancer-200103003</v>
      </c>
      <c r="K1886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86" s="9" t="str">
        <f t="shared" si="247"/>
        <v>200103003recuperados_de_cancer</v>
      </c>
      <c r="M1886" s="39" t="str">
        <f t="shared" si="248"/>
        <v>INSERT INTO categoria VALUES (200103003,'Recuperados de Cancer','Recuperados de Cancer-200103003','Recuperados de Cancer-200103003 | Prod: Enfermedad-200103 | Sector: EstadoSalud | Industria: SALUD - 20',200103);</v>
      </c>
    </row>
    <row r="1887" spans="1:13" ht="40.799999999999997" x14ac:dyDescent="0.3">
      <c r="A1887" s="12">
        <f t="shared" si="243"/>
        <v>20</v>
      </c>
      <c r="B1887" s="8" t="str">
        <f>+VLOOKUP(A1887,Industria[],2,0)</f>
        <v>Salud e Industria Farmacéutica</v>
      </c>
      <c r="C1887" s="12">
        <f t="shared" si="244"/>
        <v>2001</v>
      </c>
      <c r="D1887" s="8" t="str">
        <f>+VLOOKUP(C1887,Sector[[Id_sector]:[Codigo]],3,0)</f>
        <v>Estado de salud</v>
      </c>
      <c r="E1887" s="12">
        <f t="shared" si="245"/>
        <v>200103</v>
      </c>
      <c r="F1887" s="8" t="str">
        <f>+VLOOKUP(E1887,Productos[[Id_producto]:[Codigo]],3,0)</f>
        <v>Cancer</v>
      </c>
      <c r="G1887" s="13">
        <f t="shared" si="246"/>
        <v>200103004</v>
      </c>
      <c r="H1887" s="7">
        <v>4</v>
      </c>
      <c r="I1887" s="8" t="s">
        <v>2240</v>
      </c>
      <c r="J1887" s="37" t="str">
        <f>+Categorias[[#This Row],[Categoría]]&amp;"-"&amp;Categorias[[#This Row],[Id_categoría]]</f>
        <v>No diagnosticados con Cancer-200103004</v>
      </c>
      <c r="K1887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87" s="9" t="str">
        <f t="shared" si="247"/>
        <v>200103004no_diagnosticados_con_cancer</v>
      </c>
      <c r="M1887" s="39" t="str">
        <f t="shared" si="248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88" spans="1:13" ht="30.6" x14ac:dyDescent="0.3">
      <c r="A1888" s="12">
        <f t="shared" si="243"/>
        <v>20</v>
      </c>
      <c r="B1888" s="8" t="str">
        <f>+VLOOKUP(A1888,Industria[],2,0)</f>
        <v>Salud e Industria Farmacéutica</v>
      </c>
      <c r="C1888" s="12">
        <f t="shared" si="244"/>
        <v>2001</v>
      </c>
      <c r="D1888" s="8" t="str">
        <f>+VLOOKUP(C1888,Sector[[Id_sector]:[Codigo]],3,0)</f>
        <v>Estado de salud</v>
      </c>
      <c r="E1888" s="12">
        <f t="shared" si="245"/>
        <v>200104</v>
      </c>
      <c r="F1888" s="8" t="str">
        <f>+VLOOKUP(E1888,Productos[[Id_producto]:[Codigo]],3,0)</f>
        <v>Asma</v>
      </c>
      <c r="G1888" s="13">
        <f t="shared" si="246"/>
        <v>200104001</v>
      </c>
      <c r="H1888" s="7">
        <v>1</v>
      </c>
      <c r="I1888" s="8" t="s">
        <v>2241</v>
      </c>
      <c r="J1888" s="37" t="str">
        <f>+Categorias[[#This Row],[Categoría]]&amp;"-"&amp;Categorias[[#This Row],[Id_categoría]]</f>
        <v>Muertes por Asma-200104001</v>
      </c>
      <c r="K1888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88" s="9" t="str">
        <f t="shared" si="247"/>
        <v>200104001muertes_por_asma</v>
      </c>
      <c r="M1888" s="39" t="str">
        <f t="shared" si="248"/>
        <v>INSERT INTO categoria VALUES (200104001,'Muertes por Asma','Muertes por Asma-200104001','Muertes por Asma-200104001 | Prod: Enfermedad-200104 | Sector: EstadoSalud | Industria: SALUD - 20',200104);</v>
      </c>
    </row>
    <row r="1889" spans="1:13" ht="40.799999999999997" x14ac:dyDescent="0.3">
      <c r="A1889" s="12">
        <f t="shared" si="243"/>
        <v>20</v>
      </c>
      <c r="B1889" s="8" t="str">
        <f>+VLOOKUP(A1889,Industria[],2,0)</f>
        <v>Salud e Industria Farmacéutica</v>
      </c>
      <c r="C1889" s="12">
        <f t="shared" si="244"/>
        <v>2001</v>
      </c>
      <c r="D1889" s="8" t="str">
        <f>+VLOOKUP(C1889,Sector[[Id_sector]:[Codigo]],3,0)</f>
        <v>Estado de salud</v>
      </c>
      <c r="E1889" s="12">
        <f t="shared" si="245"/>
        <v>200104</v>
      </c>
      <c r="F1889" s="8" t="str">
        <f>+VLOOKUP(E1889,Productos[[Id_producto]:[Codigo]],3,0)</f>
        <v>Asma</v>
      </c>
      <c r="G1889" s="13">
        <f t="shared" si="246"/>
        <v>200104002</v>
      </c>
      <c r="H1889" s="7">
        <v>2</v>
      </c>
      <c r="I1889" s="8" t="s">
        <v>2242</v>
      </c>
      <c r="J1889" s="37" t="str">
        <f>+Categorias[[#This Row],[Categoría]]&amp;"-"&amp;Categorias[[#This Row],[Id_categoría]]</f>
        <v>Diagnosticados con Asma-200104002</v>
      </c>
      <c r="K1889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89" s="9" t="str">
        <f t="shared" si="247"/>
        <v>200104002diagnosticados_con_asma</v>
      </c>
      <c r="M1889" s="39" t="str">
        <f t="shared" si="248"/>
        <v>INSERT INTO categoria VALUES (200104002,'Diagnosticados con Asma','Diagnosticados con Asma-200104002','Diagnosticados con Asma-200104002 | Prod: Enfermedad-200104 | Sector: EstadoSalud | Industria: SALUD - 20',200104);</v>
      </c>
    </row>
    <row r="1890" spans="1:13" ht="40.799999999999997" x14ac:dyDescent="0.3">
      <c r="A1890" s="12">
        <f t="shared" si="243"/>
        <v>20</v>
      </c>
      <c r="B1890" s="8" t="str">
        <f>+VLOOKUP(A1890,Industria[],2,0)</f>
        <v>Salud e Industria Farmacéutica</v>
      </c>
      <c r="C1890" s="12">
        <f t="shared" si="244"/>
        <v>2001</v>
      </c>
      <c r="D1890" s="8" t="str">
        <f>+VLOOKUP(C1890,Sector[[Id_sector]:[Codigo]],3,0)</f>
        <v>Estado de salud</v>
      </c>
      <c r="E1890" s="12">
        <f t="shared" si="245"/>
        <v>200104</v>
      </c>
      <c r="F1890" s="8" t="str">
        <f>+VLOOKUP(E1890,Productos[[Id_producto]:[Codigo]],3,0)</f>
        <v>Asma</v>
      </c>
      <c r="G1890" s="13">
        <f t="shared" si="246"/>
        <v>200104003</v>
      </c>
      <c r="H1890" s="7">
        <v>3</v>
      </c>
      <c r="I1890" s="8" t="s">
        <v>2243</v>
      </c>
      <c r="J1890" s="37" t="str">
        <f>+Categorias[[#This Row],[Categoría]]&amp;"-"&amp;Categorias[[#This Row],[Id_categoría]]</f>
        <v>Recuperados de Asma-200104003</v>
      </c>
      <c r="K1890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90" s="9" t="str">
        <f t="shared" si="247"/>
        <v>200104003recuperados_de_asma</v>
      </c>
      <c r="M1890" s="39" t="str">
        <f t="shared" si="248"/>
        <v>INSERT INTO categoria VALUES (200104003,'Recuperados de Asma','Recuperados de Asma-200104003','Recuperados de Asma-200104003 | Prod: Enfermedad-200104 | Sector: EstadoSalud | Industria: SALUD - 20',200104);</v>
      </c>
    </row>
    <row r="1891" spans="1:13" ht="40.799999999999997" x14ac:dyDescent="0.3">
      <c r="A1891" s="12">
        <f t="shared" si="243"/>
        <v>20</v>
      </c>
      <c r="B1891" s="8" t="str">
        <f>+VLOOKUP(A1891,Industria[],2,0)</f>
        <v>Salud e Industria Farmacéutica</v>
      </c>
      <c r="C1891" s="12">
        <f t="shared" si="244"/>
        <v>2001</v>
      </c>
      <c r="D1891" s="8" t="str">
        <f>+VLOOKUP(C1891,Sector[[Id_sector]:[Codigo]],3,0)</f>
        <v>Estado de salud</v>
      </c>
      <c r="E1891" s="12">
        <f t="shared" si="245"/>
        <v>200104</v>
      </c>
      <c r="F1891" s="8" t="str">
        <f>+VLOOKUP(E1891,Productos[[Id_producto]:[Codigo]],3,0)</f>
        <v>Asma</v>
      </c>
      <c r="G1891" s="13">
        <f t="shared" si="246"/>
        <v>200104004</v>
      </c>
      <c r="H1891" s="7">
        <v>4</v>
      </c>
      <c r="I1891" s="8" t="s">
        <v>2244</v>
      </c>
      <c r="J1891" s="37" t="str">
        <f>+Categorias[[#This Row],[Categoría]]&amp;"-"&amp;Categorias[[#This Row],[Id_categoría]]</f>
        <v>No diagnosticados con Asma-200104004</v>
      </c>
      <c r="K1891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91" s="9" t="str">
        <f t="shared" si="247"/>
        <v>200104004no_diagnosticados_con_asma</v>
      </c>
      <c r="M1891" s="39" t="str">
        <f t="shared" si="248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92" spans="1:13" ht="30.6" x14ac:dyDescent="0.3">
      <c r="A1892" s="12">
        <f t="shared" si="243"/>
        <v>20</v>
      </c>
      <c r="B1892" s="8" t="str">
        <f>+VLOOKUP(A1892,Industria[],2,0)</f>
        <v>Salud e Industria Farmacéutica</v>
      </c>
      <c r="C1892" s="12">
        <f t="shared" si="244"/>
        <v>2001</v>
      </c>
      <c r="D1892" s="8" t="str">
        <f>+VLOOKUP(C1892,Sector[[Id_sector]:[Codigo]],3,0)</f>
        <v>Estado de salud</v>
      </c>
      <c r="E1892" s="12">
        <f t="shared" si="245"/>
        <v>200105</v>
      </c>
      <c r="F1892" s="8" t="str">
        <f>+VLOOKUP(E1892,Productos[[Id_producto]:[Codigo]],3,0)</f>
        <v>Gripe</v>
      </c>
      <c r="G1892" s="13">
        <f t="shared" si="246"/>
        <v>200105001</v>
      </c>
      <c r="H1892" s="7">
        <v>1</v>
      </c>
      <c r="I1892" s="8" t="s">
        <v>2245</v>
      </c>
      <c r="J1892" s="37" t="str">
        <f>+Categorias[[#This Row],[Categoría]]&amp;"-"&amp;Categorias[[#This Row],[Id_categoría]]</f>
        <v>Muertes por Gripe-200105001</v>
      </c>
      <c r="K1892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92" s="9" t="str">
        <f t="shared" si="247"/>
        <v>200105001muertes_por_gripe</v>
      </c>
      <c r="M1892" s="39" t="str">
        <f t="shared" si="248"/>
        <v>INSERT INTO categoria VALUES (200105001,'Muertes por Gripe','Muertes por Gripe-200105001','Muertes por Gripe-200105001 | Prod: Enfermedad-200105 | Sector: EstadoSalud | Industria: SALUD - 20',200105);</v>
      </c>
    </row>
    <row r="1893" spans="1:13" ht="40.799999999999997" x14ac:dyDescent="0.3">
      <c r="A1893" s="12">
        <f t="shared" si="243"/>
        <v>20</v>
      </c>
      <c r="B1893" s="8" t="str">
        <f>+VLOOKUP(A1893,Industria[],2,0)</f>
        <v>Salud e Industria Farmacéutica</v>
      </c>
      <c r="C1893" s="12">
        <f t="shared" si="244"/>
        <v>2001</v>
      </c>
      <c r="D1893" s="8" t="str">
        <f>+VLOOKUP(C1893,Sector[[Id_sector]:[Codigo]],3,0)</f>
        <v>Estado de salud</v>
      </c>
      <c r="E1893" s="12">
        <f t="shared" si="245"/>
        <v>200105</v>
      </c>
      <c r="F1893" s="8" t="str">
        <f>+VLOOKUP(E1893,Productos[[Id_producto]:[Codigo]],3,0)</f>
        <v>Gripe</v>
      </c>
      <c r="G1893" s="13">
        <f t="shared" si="246"/>
        <v>200105002</v>
      </c>
      <c r="H1893" s="7">
        <v>2</v>
      </c>
      <c r="I1893" s="8" t="s">
        <v>2246</v>
      </c>
      <c r="J1893" s="37" t="str">
        <f>+Categorias[[#This Row],[Categoría]]&amp;"-"&amp;Categorias[[#This Row],[Id_categoría]]</f>
        <v>Diagnosticados con Gripe-200105002</v>
      </c>
      <c r="K1893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93" s="9" t="str">
        <f t="shared" si="247"/>
        <v>200105002diagnosticados_con_gripe</v>
      </c>
      <c r="M1893" s="39" t="str">
        <f t="shared" si="248"/>
        <v>INSERT INTO categoria VALUES (200105002,'Diagnosticados con Gripe','Diagnosticados con Gripe-200105002','Diagnosticados con Gripe-200105002 | Prod: Enfermedad-200105 | Sector: EstadoSalud | Industria: SALUD - 20',200105);</v>
      </c>
    </row>
    <row r="1894" spans="1:13" ht="40.799999999999997" x14ac:dyDescent="0.3">
      <c r="A1894" s="12">
        <f t="shared" si="243"/>
        <v>20</v>
      </c>
      <c r="B1894" s="8" t="str">
        <f>+VLOOKUP(A1894,Industria[],2,0)</f>
        <v>Salud e Industria Farmacéutica</v>
      </c>
      <c r="C1894" s="12">
        <f t="shared" si="244"/>
        <v>2001</v>
      </c>
      <c r="D1894" s="8" t="str">
        <f>+VLOOKUP(C1894,Sector[[Id_sector]:[Codigo]],3,0)</f>
        <v>Estado de salud</v>
      </c>
      <c r="E1894" s="12">
        <f t="shared" si="245"/>
        <v>200105</v>
      </c>
      <c r="F1894" s="8" t="str">
        <f>+VLOOKUP(E1894,Productos[[Id_producto]:[Codigo]],3,0)</f>
        <v>Gripe</v>
      </c>
      <c r="G1894" s="13">
        <f t="shared" si="246"/>
        <v>200105003</v>
      </c>
      <c r="H1894" s="7">
        <v>3</v>
      </c>
      <c r="I1894" s="8" t="s">
        <v>2247</v>
      </c>
      <c r="J1894" s="37" t="str">
        <f>+Categorias[[#This Row],[Categoría]]&amp;"-"&amp;Categorias[[#This Row],[Id_categoría]]</f>
        <v>Recuperados de Gripe-200105003</v>
      </c>
      <c r="K1894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94" s="9" t="str">
        <f t="shared" si="247"/>
        <v>200105003recuperados_de_gripe</v>
      </c>
      <c r="M1894" s="39" t="str">
        <f t="shared" si="248"/>
        <v>INSERT INTO categoria VALUES (200105003,'Recuperados de Gripe','Recuperados de Gripe-200105003','Recuperados de Gripe-200105003 | Prod: Enfermedad-200105 | Sector: EstadoSalud | Industria: SALUD - 20',200105);</v>
      </c>
    </row>
    <row r="1895" spans="1:13" ht="40.799999999999997" x14ac:dyDescent="0.3">
      <c r="A1895" s="12">
        <f t="shared" si="243"/>
        <v>20</v>
      </c>
      <c r="B1895" s="8" t="str">
        <f>+VLOOKUP(A1895,Industria[],2,0)</f>
        <v>Salud e Industria Farmacéutica</v>
      </c>
      <c r="C1895" s="12">
        <f t="shared" si="244"/>
        <v>2001</v>
      </c>
      <c r="D1895" s="8" t="str">
        <f>+VLOOKUP(C1895,Sector[[Id_sector]:[Codigo]],3,0)</f>
        <v>Estado de salud</v>
      </c>
      <c r="E1895" s="12">
        <f t="shared" si="245"/>
        <v>200105</v>
      </c>
      <c r="F1895" s="8" t="str">
        <f>+VLOOKUP(E1895,Productos[[Id_producto]:[Codigo]],3,0)</f>
        <v>Gripe</v>
      </c>
      <c r="G1895" s="13">
        <f t="shared" si="246"/>
        <v>200105004</v>
      </c>
      <c r="H1895" s="7">
        <v>4</v>
      </c>
      <c r="I1895" s="8" t="s">
        <v>2248</v>
      </c>
      <c r="J1895" s="37" t="str">
        <f>+Categorias[[#This Row],[Categoría]]&amp;"-"&amp;Categorias[[#This Row],[Id_categoría]]</f>
        <v>No diagnosticados con Gripe-200105004</v>
      </c>
      <c r="K1895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95" s="9" t="str">
        <f t="shared" si="247"/>
        <v>200105004no_diagnosticados_con_gripe</v>
      </c>
      <c r="M1895" s="39" t="str">
        <f t="shared" si="248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96" spans="1:13" ht="40.799999999999997" x14ac:dyDescent="0.3">
      <c r="A1896" s="12">
        <f t="shared" si="243"/>
        <v>20</v>
      </c>
      <c r="B1896" s="8" t="str">
        <f>+VLOOKUP(A1896,Industria[],2,0)</f>
        <v>Salud e Industria Farmacéutica</v>
      </c>
      <c r="C1896" s="12">
        <f t="shared" si="244"/>
        <v>2001</v>
      </c>
      <c r="D1896" s="8" t="str">
        <f>+VLOOKUP(C1896,Sector[[Id_sector]:[Codigo]],3,0)</f>
        <v>Estado de salud</v>
      </c>
      <c r="E1896" s="12">
        <f t="shared" si="245"/>
        <v>200106</v>
      </c>
      <c r="F1896" s="8" t="str">
        <f>+VLOOKUP(E1896,Productos[[Id_producto]:[Codigo]],3,0)</f>
        <v>Accidentes Cerebrovascular</v>
      </c>
      <c r="G1896" s="13">
        <f t="shared" si="246"/>
        <v>200106001</v>
      </c>
      <c r="H1896" s="7">
        <v>1</v>
      </c>
      <c r="I1896" s="8" t="s">
        <v>2249</v>
      </c>
      <c r="J1896" s="37" t="str">
        <f>+Categorias[[#This Row],[Categoría]]&amp;"-"&amp;Categorias[[#This Row],[Id_categoría]]</f>
        <v>Muertes por Accidentes Cerebrovascular-200106001</v>
      </c>
      <c r="K1896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96" s="9" t="str">
        <f t="shared" si="247"/>
        <v>200106001muertes_por_accidentes_cerebrovascular</v>
      </c>
      <c r="M1896" s="39" t="str">
        <f t="shared" si="248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97" spans="1:13" ht="51" x14ac:dyDescent="0.3">
      <c r="A1897" s="12">
        <f t="shared" si="243"/>
        <v>20</v>
      </c>
      <c r="B1897" s="8" t="str">
        <f>+VLOOKUP(A1897,Industria[],2,0)</f>
        <v>Salud e Industria Farmacéutica</v>
      </c>
      <c r="C1897" s="12">
        <f t="shared" si="244"/>
        <v>2001</v>
      </c>
      <c r="D1897" s="8" t="str">
        <f>+VLOOKUP(C1897,Sector[[Id_sector]:[Codigo]],3,0)</f>
        <v>Estado de salud</v>
      </c>
      <c r="E1897" s="12">
        <f t="shared" si="245"/>
        <v>200106</v>
      </c>
      <c r="F1897" s="8" t="str">
        <f>+VLOOKUP(E1897,Productos[[Id_producto]:[Codigo]],3,0)</f>
        <v>Accidentes Cerebrovascular</v>
      </c>
      <c r="G1897" s="13">
        <f t="shared" si="246"/>
        <v>200106002</v>
      </c>
      <c r="H1897" s="7">
        <v>2</v>
      </c>
      <c r="I1897" s="8" t="s">
        <v>2250</v>
      </c>
      <c r="J1897" s="37" t="str">
        <f>+Categorias[[#This Row],[Categoría]]&amp;"-"&amp;Categorias[[#This Row],[Id_categoría]]</f>
        <v>Diagnosticados con Accidentes Cerebrovascular-200106002</v>
      </c>
      <c r="K1897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97" s="9" t="str">
        <f t="shared" si="247"/>
        <v>200106002diagnosticados_con_accidentes_cerebrovascular</v>
      </c>
      <c r="M1897" s="39" t="str">
        <f t="shared" si="248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98" spans="1:13" ht="40.799999999999997" x14ac:dyDescent="0.3">
      <c r="A1898" s="12">
        <f t="shared" si="243"/>
        <v>20</v>
      </c>
      <c r="B1898" s="8" t="str">
        <f>+VLOOKUP(A1898,Industria[],2,0)</f>
        <v>Salud e Industria Farmacéutica</v>
      </c>
      <c r="C1898" s="12">
        <f t="shared" si="244"/>
        <v>2001</v>
      </c>
      <c r="D1898" s="8" t="str">
        <f>+VLOOKUP(C1898,Sector[[Id_sector]:[Codigo]],3,0)</f>
        <v>Estado de salud</v>
      </c>
      <c r="E1898" s="12">
        <f t="shared" si="245"/>
        <v>200106</v>
      </c>
      <c r="F1898" s="8" t="str">
        <f>+VLOOKUP(E1898,Productos[[Id_producto]:[Codigo]],3,0)</f>
        <v>Accidentes Cerebrovascular</v>
      </c>
      <c r="G1898" s="13">
        <f t="shared" si="246"/>
        <v>200106003</v>
      </c>
      <c r="H1898" s="7">
        <v>3</v>
      </c>
      <c r="I1898" s="8" t="s">
        <v>2251</v>
      </c>
      <c r="J1898" s="37" t="str">
        <f>+Categorias[[#This Row],[Categoría]]&amp;"-"&amp;Categorias[[#This Row],[Id_categoría]]</f>
        <v>Recuperados de Accidentes Cerebrovascular-200106003</v>
      </c>
      <c r="K1898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98" s="9" t="str">
        <f t="shared" si="247"/>
        <v>200106003recuperados_de_accidentes_cerebrovascular</v>
      </c>
      <c r="M1898" s="39" t="str">
        <f t="shared" si="248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99" spans="1:13" ht="51" x14ac:dyDescent="0.3">
      <c r="A1899" s="12">
        <f t="shared" si="243"/>
        <v>20</v>
      </c>
      <c r="B1899" s="8" t="str">
        <f>+VLOOKUP(A1899,Industria[],2,0)</f>
        <v>Salud e Industria Farmacéutica</v>
      </c>
      <c r="C1899" s="12">
        <f t="shared" si="244"/>
        <v>2001</v>
      </c>
      <c r="D1899" s="8" t="str">
        <f>+VLOOKUP(C1899,Sector[[Id_sector]:[Codigo]],3,0)</f>
        <v>Estado de salud</v>
      </c>
      <c r="E1899" s="12">
        <f t="shared" si="245"/>
        <v>200106</v>
      </c>
      <c r="F1899" s="8" t="str">
        <f>+VLOOKUP(E1899,Productos[[Id_producto]:[Codigo]],3,0)</f>
        <v>Accidentes Cerebrovascular</v>
      </c>
      <c r="G1899" s="13">
        <f t="shared" si="246"/>
        <v>200106004</v>
      </c>
      <c r="H1899" s="7">
        <v>4</v>
      </c>
      <c r="I1899" s="8" t="s">
        <v>2252</v>
      </c>
      <c r="J1899" s="37" t="str">
        <f>+Categorias[[#This Row],[Categoría]]&amp;"-"&amp;Categorias[[#This Row],[Id_categoría]]</f>
        <v>No diagnosticados con Accidentes Cerebrovascular-200106004</v>
      </c>
      <c r="K1899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99" s="9" t="str">
        <f t="shared" si="247"/>
        <v>200106004no_diagnosticados_con_accidentes_cerebrovascular</v>
      </c>
      <c r="M1899" s="39" t="str">
        <f t="shared" si="248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900" spans="1:13" ht="30.6" x14ac:dyDescent="0.3">
      <c r="A1900" s="12">
        <f t="shared" si="243"/>
        <v>20</v>
      </c>
      <c r="B1900" s="8" t="str">
        <f>+VLOOKUP(A1900,Industria[],2,0)</f>
        <v>Salud e Industria Farmacéutica</v>
      </c>
      <c r="C1900" s="12">
        <f t="shared" si="244"/>
        <v>2001</v>
      </c>
      <c r="D1900" s="8" t="str">
        <f>+VLOOKUP(C1900,Sector[[Id_sector]:[Codigo]],3,0)</f>
        <v>Estado de salud</v>
      </c>
      <c r="E1900" s="12">
        <f t="shared" si="245"/>
        <v>200107</v>
      </c>
      <c r="F1900" s="8" t="str">
        <f>+VLOOKUP(E1900,Productos[[Id_producto]:[Codigo]],3,0)</f>
        <v>VIH</v>
      </c>
      <c r="G1900" s="13">
        <f t="shared" si="246"/>
        <v>200107001</v>
      </c>
      <c r="H1900" s="7">
        <v>1</v>
      </c>
      <c r="I1900" s="8" t="s">
        <v>2253</v>
      </c>
      <c r="J1900" s="37" t="str">
        <f>+Categorias[[#This Row],[Categoría]]&amp;"-"&amp;Categorias[[#This Row],[Id_categoría]]</f>
        <v>Muertes por VIH-200107001</v>
      </c>
      <c r="K1900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900" s="9" t="str">
        <f t="shared" si="247"/>
        <v>200107001muertes_por_vih</v>
      </c>
      <c r="M1900" s="39" t="str">
        <f t="shared" si="248"/>
        <v>INSERT INTO categoria VALUES (200107001,'Muertes por VIH','Muertes por VIH-200107001','Muertes por VIH-200107001 | Prod: Enfermedad-200107 | Sector: EstadoSalud | Industria: SALUD - 20',200107);</v>
      </c>
    </row>
    <row r="1901" spans="1:13" ht="40.799999999999997" x14ac:dyDescent="0.3">
      <c r="A1901" s="12">
        <f t="shared" si="243"/>
        <v>20</v>
      </c>
      <c r="B1901" s="8" t="str">
        <f>+VLOOKUP(A1901,Industria[],2,0)</f>
        <v>Salud e Industria Farmacéutica</v>
      </c>
      <c r="C1901" s="12">
        <f t="shared" si="244"/>
        <v>2001</v>
      </c>
      <c r="D1901" s="8" t="str">
        <f>+VLOOKUP(C1901,Sector[[Id_sector]:[Codigo]],3,0)</f>
        <v>Estado de salud</v>
      </c>
      <c r="E1901" s="12">
        <f t="shared" si="245"/>
        <v>200107</v>
      </c>
      <c r="F1901" s="8" t="str">
        <f>+VLOOKUP(E1901,Productos[[Id_producto]:[Codigo]],3,0)</f>
        <v>VIH</v>
      </c>
      <c r="G1901" s="13">
        <f t="shared" si="246"/>
        <v>200107002</v>
      </c>
      <c r="H1901" s="7">
        <v>2</v>
      </c>
      <c r="I1901" s="8" t="s">
        <v>2254</v>
      </c>
      <c r="J1901" s="37" t="str">
        <f>+Categorias[[#This Row],[Categoría]]&amp;"-"&amp;Categorias[[#This Row],[Id_categoría]]</f>
        <v>Diagnosticados con VIH-200107002</v>
      </c>
      <c r="K1901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901" s="9" t="str">
        <f t="shared" si="247"/>
        <v>200107002diagnosticados_con_vih</v>
      </c>
      <c r="M1901" s="39" t="str">
        <f t="shared" si="248"/>
        <v>INSERT INTO categoria VALUES (200107002,'Diagnosticados con VIH','Diagnosticados con VIH-200107002','Diagnosticados con VIH-200107002 | Prod: Enfermedad-200107 | Sector: EstadoSalud | Industria: SALUD - 20',200107);</v>
      </c>
    </row>
    <row r="1902" spans="1:13" ht="30.6" x14ac:dyDescent="0.3">
      <c r="A1902" s="12">
        <f t="shared" si="243"/>
        <v>20</v>
      </c>
      <c r="B1902" s="8" t="str">
        <f>+VLOOKUP(A1902,Industria[],2,0)</f>
        <v>Salud e Industria Farmacéutica</v>
      </c>
      <c r="C1902" s="12">
        <f t="shared" si="244"/>
        <v>2001</v>
      </c>
      <c r="D1902" s="8" t="str">
        <f>+VLOOKUP(C1902,Sector[[Id_sector]:[Codigo]],3,0)</f>
        <v>Estado de salud</v>
      </c>
      <c r="E1902" s="12">
        <f t="shared" si="245"/>
        <v>200107</v>
      </c>
      <c r="F1902" s="8" t="str">
        <f>+VLOOKUP(E1902,Productos[[Id_producto]:[Codigo]],3,0)</f>
        <v>VIH</v>
      </c>
      <c r="G1902" s="13">
        <f t="shared" si="246"/>
        <v>200107003</v>
      </c>
      <c r="H1902" s="7">
        <v>3</v>
      </c>
      <c r="I1902" s="8" t="s">
        <v>2255</v>
      </c>
      <c r="J1902" s="37" t="str">
        <f>+Categorias[[#This Row],[Categoría]]&amp;"-"&amp;Categorias[[#This Row],[Id_categoría]]</f>
        <v>Recuperados de VIH-200107003</v>
      </c>
      <c r="K1902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902" s="9" t="str">
        <f t="shared" si="247"/>
        <v>200107003recuperados_de_vih</v>
      </c>
      <c r="M1902" s="39" t="str">
        <f t="shared" si="248"/>
        <v>INSERT INTO categoria VALUES (200107003,'Recuperados de VIH','Recuperados de VIH-200107003','Recuperados de VIH-200107003 | Prod: Enfermedad-200107 | Sector: EstadoSalud | Industria: SALUD - 20',200107);</v>
      </c>
    </row>
    <row r="1903" spans="1:13" ht="40.799999999999997" x14ac:dyDescent="0.3">
      <c r="A1903" s="12">
        <f t="shared" si="243"/>
        <v>20</v>
      </c>
      <c r="B1903" s="8" t="str">
        <f>+VLOOKUP(A1903,Industria[],2,0)</f>
        <v>Salud e Industria Farmacéutica</v>
      </c>
      <c r="C1903" s="12">
        <f t="shared" si="244"/>
        <v>2001</v>
      </c>
      <c r="D1903" s="8" t="str">
        <f>+VLOOKUP(C1903,Sector[[Id_sector]:[Codigo]],3,0)</f>
        <v>Estado de salud</v>
      </c>
      <c r="E1903" s="12">
        <f t="shared" si="245"/>
        <v>200107</v>
      </c>
      <c r="F1903" s="8" t="str">
        <f>+VLOOKUP(E1903,Productos[[Id_producto]:[Codigo]],3,0)</f>
        <v>VIH</v>
      </c>
      <c r="G1903" s="13">
        <f t="shared" si="246"/>
        <v>200107004</v>
      </c>
      <c r="H1903" s="7">
        <v>4</v>
      </c>
      <c r="I1903" s="8" t="s">
        <v>2256</v>
      </c>
      <c r="J1903" s="37" t="str">
        <f>+Categorias[[#This Row],[Categoría]]&amp;"-"&amp;Categorias[[#This Row],[Id_categoría]]</f>
        <v>No diagnosticados con VIH-200107004</v>
      </c>
      <c r="K1903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903" s="9" t="str">
        <f t="shared" si="247"/>
        <v>200107004no_diagnosticados_con_vih</v>
      </c>
      <c r="M1903" s="39" t="str">
        <f t="shared" si="248"/>
        <v>INSERT INTO categoria VALUES (200107004,'No diagnosticados con VIH','No diagnosticados con VIH-200107004','No diagnosticados con VIH-200107004 | Prod: Enfermedad-200107 | Sector: EstadoSalud | Industria: SALUD - 20',200107);</v>
      </c>
    </row>
    <row r="1904" spans="1:13" ht="51" x14ac:dyDescent="0.3">
      <c r="A1904" s="12">
        <f t="shared" si="243"/>
        <v>20</v>
      </c>
      <c r="B1904" s="8" t="str">
        <f>+VLOOKUP(A1904,Industria[],2,0)</f>
        <v>Salud e Industria Farmacéutica</v>
      </c>
      <c r="C1904" s="12">
        <f t="shared" si="244"/>
        <v>2001</v>
      </c>
      <c r="D1904" s="8" t="str">
        <f>+VLOOKUP(C1904,Sector[[Id_sector]:[Codigo]],3,0)</f>
        <v>Estado de salud</v>
      </c>
      <c r="E1904" s="12">
        <f t="shared" si="245"/>
        <v>200108</v>
      </c>
      <c r="F1904" s="8" t="str">
        <f>+VLOOKUP(E1904,Productos[[Id_producto]:[Codigo]],3,0)</f>
        <v>ITS (Infecciones de Transmisión Sexual)</v>
      </c>
      <c r="G1904" s="13">
        <f t="shared" si="246"/>
        <v>200108001</v>
      </c>
      <c r="H1904" s="7">
        <v>1</v>
      </c>
      <c r="I1904" s="8" t="s">
        <v>2257</v>
      </c>
      <c r="J1904" s="37" t="str">
        <f>+Categorias[[#This Row],[Categoría]]&amp;"-"&amp;Categorias[[#This Row],[Id_categoría]]</f>
        <v>Muertes por ITS (Infecciones de Transmisión Sexual)-200108001</v>
      </c>
      <c r="K1904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904" s="9" t="str">
        <f t="shared" si="247"/>
        <v>200108001muertes_por_its_(infecciones_de_transmision_sexual)</v>
      </c>
      <c r="M1904" s="39" t="str">
        <f t="shared" si="248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905" spans="1:13" ht="51" x14ac:dyDescent="0.3">
      <c r="A1905" s="12">
        <f t="shared" si="243"/>
        <v>20</v>
      </c>
      <c r="B1905" s="8" t="str">
        <f>+VLOOKUP(A1905,Industria[],2,0)</f>
        <v>Salud e Industria Farmacéutica</v>
      </c>
      <c r="C1905" s="12">
        <f t="shared" si="244"/>
        <v>2001</v>
      </c>
      <c r="D1905" s="8" t="str">
        <f>+VLOOKUP(C1905,Sector[[Id_sector]:[Codigo]],3,0)</f>
        <v>Estado de salud</v>
      </c>
      <c r="E1905" s="12">
        <f t="shared" si="245"/>
        <v>200108</v>
      </c>
      <c r="F1905" s="8" t="str">
        <f>+VLOOKUP(E1905,Productos[[Id_producto]:[Codigo]],3,0)</f>
        <v>ITS (Infecciones de Transmisión Sexual)</v>
      </c>
      <c r="G1905" s="13">
        <f t="shared" si="246"/>
        <v>200108002</v>
      </c>
      <c r="H1905" s="7">
        <v>2</v>
      </c>
      <c r="I1905" s="8" t="s">
        <v>2258</v>
      </c>
      <c r="J1905" s="37" t="str">
        <f>+Categorias[[#This Row],[Categoría]]&amp;"-"&amp;Categorias[[#This Row],[Id_categoría]]</f>
        <v>Diagnosticados con ITS (Infecciones de Transmisión Sexual)-200108002</v>
      </c>
      <c r="K1905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905" s="9" t="str">
        <f t="shared" si="247"/>
        <v>200108002diagnosticados_con_its_(infecciones_de_transmision_sexual)</v>
      </c>
      <c r="M1905" s="39" t="str">
        <f t="shared" si="248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906" spans="1:13" ht="51" x14ac:dyDescent="0.3">
      <c r="A1906" s="12">
        <f t="shared" si="243"/>
        <v>20</v>
      </c>
      <c r="B1906" s="8" t="str">
        <f>+VLOOKUP(A1906,Industria[],2,0)</f>
        <v>Salud e Industria Farmacéutica</v>
      </c>
      <c r="C1906" s="12">
        <f t="shared" si="244"/>
        <v>2001</v>
      </c>
      <c r="D1906" s="8" t="str">
        <f>+VLOOKUP(C1906,Sector[[Id_sector]:[Codigo]],3,0)</f>
        <v>Estado de salud</v>
      </c>
      <c r="E1906" s="12">
        <f t="shared" si="245"/>
        <v>200108</v>
      </c>
      <c r="F1906" s="8" t="str">
        <f>+VLOOKUP(E1906,Productos[[Id_producto]:[Codigo]],3,0)</f>
        <v>ITS (Infecciones de Transmisión Sexual)</v>
      </c>
      <c r="G1906" s="13">
        <f t="shared" si="246"/>
        <v>200108003</v>
      </c>
      <c r="H1906" s="7">
        <v>3</v>
      </c>
      <c r="I1906" s="8" t="s">
        <v>2259</v>
      </c>
      <c r="J1906" s="37" t="str">
        <f>+Categorias[[#This Row],[Categoría]]&amp;"-"&amp;Categorias[[#This Row],[Id_categoría]]</f>
        <v>Recuperados de ITS (Infecciones de Transmisión Sexual)-200108003</v>
      </c>
      <c r="K1906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906" s="9" t="str">
        <f t="shared" si="247"/>
        <v>200108003recuperados_de_its_(infecciones_de_transmision_sexual)</v>
      </c>
      <c r="M1906" s="39" t="str">
        <f t="shared" si="248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907" spans="1:13" ht="51" x14ac:dyDescent="0.3">
      <c r="A1907" s="12">
        <f t="shared" si="243"/>
        <v>20</v>
      </c>
      <c r="B1907" s="8" t="str">
        <f>+VLOOKUP(A1907,Industria[],2,0)</f>
        <v>Salud e Industria Farmacéutica</v>
      </c>
      <c r="C1907" s="12">
        <f t="shared" si="244"/>
        <v>2001</v>
      </c>
      <c r="D1907" s="8" t="str">
        <f>+VLOOKUP(C1907,Sector[[Id_sector]:[Codigo]],3,0)</f>
        <v>Estado de salud</v>
      </c>
      <c r="E1907" s="12">
        <f t="shared" si="245"/>
        <v>200108</v>
      </c>
      <c r="F1907" s="8" t="str">
        <f>+VLOOKUP(E1907,Productos[[Id_producto]:[Codigo]],3,0)</f>
        <v>ITS (Infecciones de Transmisión Sexual)</v>
      </c>
      <c r="G1907" s="13">
        <f t="shared" si="246"/>
        <v>200108004</v>
      </c>
      <c r="H1907" s="7">
        <v>4</v>
      </c>
      <c r="I1907" s="8" t="s">
        <v>2260</v>
      </c>
      <c r="J1907" s="37" t="str">
        <f>+Categorias[[#This Row],[Categoría]]&amp;"-"&amp;Categorias[[#This Row],[Id_categoría]]</f>
        <v>No diagnosticados con ITS (Infecciones de Transmisión Sexual)-200108004</v>
      </c>
      <c r="K1907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907" s="9" t="str">
        <f t="shared" si="247"/>
        <v>200108004no_diagnosticados_con_its_(infecciones_de_transmision_sexual)</v>
      </c>
      <c r="M1907" s="39" t="str">
        <f t="shared" si="248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908" spans="1:13" ht="40.799999999999997" x14ac:dyDescent="0.3">
      <c r="A1908" s="12">
        <f t="shared" si="243"/>
        <v>20</v>
      </c>
      <c r="B1908" s="8" t="str">
        <f>+VLOOKUP(A1908,Industria[],2,0)</f>
        <v>Salud e Industria Farmacéutica</v>
      </c>
      <c r="C1908" s="12">
        <f t="shared" si="244"/>
        <v>2001</v>
      </c>
      <c r="D1908" s="8" t="str">
        <f>+VLOOKUP(C1908,Sector[[Id_sector]:[Codigo]],3,0)</f>
        <v>Estado de salud</v>
      </c>
      <c r="E1908" s="12">
        <f t="shared" si="245"/>
        <v>200109</v>
      </c>
      <c r="F1908" s="8" t="str">
        <f>+VLOOKUP(E1908,Productos[[Id_producto]:[Codigo]],3,0)</f>
        <v>Hipertensión</v>
      </c>
      <c r="G1908" s="13">
        <f t="shared" si="246"/>
        <v>200109001</v>
      </c>
      <c r="H1908" s="7">
        <v>1</v>
      </c>
      <c r="I1908" s="8" t="s">
        <v>2261</v>
      </c>
      <c r="J1908" s="37" t="str">
        <f>+Categorias[[#This Row],[Categoría]]&amp;"-"&amp;Categorias[[#This Row],[Id_categoría]]</f>
        <v>Muertes por Hipertensión-200109001</v>
      </c>
      <c r="K1908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908" s="9" t="str">
        <f t="shared" si="247"/>
        <v>200109001muertes_por_hipertension</v>
      </c>
      <c r="M1908" s="39" t="str">
        <f t="shared" si="248"/>
        <v>INSERT INTO categoria VALUES (200109001,'Muertes por Hipertensión','Muertes por Hipertensión-200109001','Muertes por Hipertensión-200109001 | Prod: Enfermedad-200109 | Sector: EstadoSalud | Industria: SALUD - 20',200109);</v>
      </c>
    </row>
    <row r="1909" spans="1:13" ht="40.799999999999997" x14ac:dyDescent="0.3">
      <c r="A1909" s="12">
        <f t="shared" si="243"/>
        <v>20</v>
      </c>
      <c r="B1909" s="8" t="str">
        <f>+VLOOKUP(A1909,Industria[],2,0)</f>
        <v>Salud e Industria Farmacéutica</v>
      </c>
      <c r="C1909" s="12">
        <f t="shared" si="244"/>
        <v>2001</v>
      </c>
      <c r="D1909" s="8" t="str">
        <f>+VLOOKUP(C1909,Sector[[Id_sector]:[Codigo]],3,0)</f>
        <v>Estado de salud</v>
      </c>
      <c r="E1909" s="12">
        <f t="shared" si="245"/>
        <v>200109</v>
      </c>
      <c r="F1909" s="8" t="str">
        <f>+VLOOKUP(E1909,Productos[[Id_producto]:[Codigo]],3,0)</f>
        <v>Hipertensión</v>
      </c>
      <c r="G1909" s="13">
        <f t="shared" si="246"/>
        <v>200109002</v>
      </c>
      <c r="H1909" s="7">
        <v>2</v>
      </c>
      <c r="I1909" s="8" t="s">
        <v>2262</v>
      </c>
      <c r="J1909" s="37" t="str">
        <f>+Categorias[[#This Row],[Categoría]]&amp;"-"&amp;Categorias[[#This Row],[Id_categoría]]</f>
        <v>Diagnosticados con Hipertensión-200109002</v>
      </c>
      <c r="K1909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909" s="9" t="str">
        <f t="shared" si="247"/>
        <v>200109002diagnosticados_con_hipertension</v>
      </c>
      <c r="M1909" s="39" t="str">
        <f t="shared" si="248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910" spans="1:13" ht="40.799999999999997" x14ac:dyDescent="0.3">
      <c r="A1910" s="12">
        <f t="shared" si="243"/>
        <v>20</v>
      </c>
      <c r="B1910" s="8" t="str">
        <f>+VLOOKUP(A1910,Industria[],2,0)</f>
        <v>Salud e Industria Farmacéutica</v>
      </c>
      <c r="C1910" s="12">
        <f t="shared" si="244"/>
        <v>2001</v>
      </c>
      <c r="D1910" s="8" t="str">
        <f>+VLOOKUP(C1910,Sector[[Id_sector]:[Codigo]],3,0)</f>
        <v>Estado de salud</v>
      </c>
      <c r="E1910" s="12">
        <f t="shared" si="245"/>
        <v>200109</v>
      </c>
      <c r="F1910" s="8" t="str">
        <f>+VLOOKUP(E1910,Productos[[Id_producto]:[Codigo]],3,0)</f>
        <v>Hipertensión</v>
      </c>
      <c r="G1910" s="13">
        <f t="shared" si="246"/>
        <v>200109003</v>
      </c>
      <c r="H1910" s="7">
        <v>3</v>
      </c>
      <c r="I1910" s="8" t="s">
        <v>2263</v>
      </c>
      <c r="J1910" s="37" t="str">
        <f>+Categorias[[#This Row],[Categoría]]&amp;"-"&amp;Categorias[[#This Row],[Id_categoría]]</f>
        <v>Recuperados de Hipertensión-200109003</v>
      </c>
      <c r="K1910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910" s="9" t="str">
        <f t="shared" si="247"/>
        <v>200109003recuperados_de_hipertension</v>
      </c>
      <c r="M1910" s="39" t="str">
        <f t="shared" si="248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911" spans="1:13" ht="40.799999999999997" x14ac:dyDescent="0.3">
      <c r="A1911" s="12">
        <f t="shared" ref="A1911:A1942" si="249">+A1910</f>
        <v>20</v>
      </c>
      <c r="B1911" s="8" t="str">
        <f>+VLOOKUP(A1911,Industria[],2,0)</f>
        <v>Salud e Industria Farmacéutica</v>
      </c>
      <c r="C1911" s="12">
        <f t="shared" ref="C1911:C1942" si="250">+C1910</f>
        <v>2001</v>
      </c>
      <c r="D1911" s="8" t="str">
        <f>+VLOOKUP(C1911,Sector[[Id_sector]:[Codigo]],3,0)</f>
        <v>Estado de salud</v>
      </c>
      <c r="E1911" s="12">
        <f t="shared" ref="E1911:E1942" si="251">+IF(H1911=1,E1910+1,E1910)</f>
        <v>200109</v>
      </c>
      <c r="F1911" s="8" t="str">
        <f>+VLOOKUP(E1911,Productos[[Id_producto]:[Codigo]],3,0)</f>
        <v>Hipertensión</v>
      </c>
      <c r="G1911" s="13">
        <f t="shared" ref="G1911:G1942" si="252">+E1911*1000+H1911</f>
        <v>200109004</v>
      </c>
      <c r="H1911" s="7">
        <v>4</v>
      </c>
      <c r="I1911" s="8" t="s">
        <v>2264</v>
      </c>
      <c r="J1911" s="37" t="str">
        <f>+Categorias[[#This Row],[Categoría]]&amp;"-"&amp;Categorias[[#This Row],[Id_categoría]]</f>
        <v>No diagnosticados con Hipertensión-200109004</v>
      </c>
      <c r="K1911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911" s="9" t="str">
        <f t="shared" ref="L1911:L1942" si="253">+SUBSTITUTE(G1911&amp;LOWER(SUBSTITUTE( SUBSTITUTE( SUBSTITUTE( SUBSTITUTE( SUBSTITUTE( SUBSTITUTE( SUBSTITUTE( SUBSTITUTE( SUBSTITUTE( SUBSTITUTE(I1911, "á", "a"), "é", "e"), "í", "i"), "ó", "o"), "ú", "u"), "Á", "A"), "É", "E"), "Í", "I"), "Ó", "O"), "Ú", "U"))," ","_")</f>
        <v>200109004no_diagnosticados_con_hipertension</v>
      </c>
      <c r="M1911" s="39" t="str">
        <f t="shared" ref="M1911:M1942" si="254">+"INSERT INTO categoria VALUES ("&amp;G1911&amp;",'"&amp;I1911&amp;"','"&amp;J1911&amp;"','"&amp;K1911&amp;"',"&amp;E1911&amp;");"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912" spans="1:13" ht="30.6" x14ac:dyDescent="0.3">
      <c r="A1912" s="12">
        <f t="shared" si="249"/>
        <v>20</v>
      </c>
      <c r="B1912" s="8" t="str">
        <f>+VLOOKUP(A1912,Industria[],2,0)</f>
        <v>Salud e Industria Farmacéutica</v>
      </c>
      <c r="C1912" s="12">
        <f t="shared" si="250"/>
        <v>2001</v>
      </c>
      <c r="D1912" s="8" t="str">
        <f>+VLOOKUP(C1912,Sector[[Id_sector]:[Codigo]],3,0)</f>
        <v>Estado de salud</v>
      </c>
      <c r="E1912" s="12">
        <f t="shared" si="251"/>
        <v>200110</v>
      </c>
      <c r="F1912" s="8" t="str">
        <f>+VLOOKUP(E1912,Productos[[Id_producto]:[Codigo]],3,0)</f>
        <v>Influenza</v>
      </c>
      <c r="G1912" s="13">
        <f t="shared" si="252"/>
        <v>200110001</v>
      </c>
      <c r="H1912" s="7">
        <v>1</v>
      </c>
      <c r="I1912" s="8" t="s">
        <v>2265</v>
      </c>
      <c r="J1912" s="37" t="str">
        <f>+Categorias[[#This Row],[Categoría]]&amp;"-"&amp;Categorias[[#This Row],[Id_categoría]]</f>
        <v>Muertes por Influenza-200110001</v>
      </c>
      <c r="K1912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912" s="9" t="str">
        <f t="shared" si="253"/>
        <v>200110001muertes_por_influenza</v>
      </c>
      <c r="M1912" s="39" t="str">
        <f t="shared" si="254"/>
        <v>INSERT INTO categoria VALUES (200110001,'Muertes por Influenza','Muertes por Influenza-200110001','Muertes por Influenza-200110001 | Prod: Enfermedad-200110 | Sector: EstadoSalud | Industria: SALUD - 20',200110);</v>
      </c>
    </row>
    <row r="1913" spans="1:13" ht="40.799999999999997" x14ac:dyDescent="0.3">
      <c r="A1913" s="12">
        <f t="shared" si="249"/>
        <v>20</v>
      </c>
      <c r="B1913" s="8" t="str">
        <f>+VLOOKUP(A1913,Industria[],2,0)</f>
        <v>Salud e Industria Farmacéutica</v>
      </c>
      <c r="C1913" s="12">
        <f t="shared" si="250"/>
        <v>2001</v>
      </c>
      <c r="D1913" s="8" t="str">
        <f>+VLOOKUP(C1913,Sector[[Id_sector]:[Codigo]],3,0)</f>
        <v>Estado de salud</v>
      </c>
      <c r="E1913" s="12">
        <f t="shared" si="251"/>
        <v>200110</v>
      </c>
      <c r="F1913" s="8" t="str">
        <f>+VLOOKUP(E1913,Productos[[Id_producto]:[Codigo]],3,0)</f>
        <v>Influenza</v>
      </c>
      <c r="G1913" s="13">
        <f t="shared" si="252"/>
        <v>200110002</v>
      </c>
      <c r="H1913" s="7">
        <v>2</v>
      </c>
      <c r="I1913" s="8" t="s">
        <v>2266</v>
      </c>
      <c r="J1913" s="37" t="str">
        <f>+Categorias[[#This Row],[Categoría]]&amp;"-"&amp;Categorias[[#This Row],[Id_categoría]]</f>
        <v>Diagnosticados con Influenza-200110002</v>
      </c>
      <c r="K1913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13" s="9" t="str">
        <f t="shared" si="253"/>
        <v>200110002diagnosticados_con_influenza</v>
      </c>
      <c r="M1913" s="39" t="str">
        <f t="shared" si="254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14" spans="1:13" ht="40.799999999999997" x14ac:dyDescent="0.3">
      <c r="A1914" s="12">
        <f t="shared" si="249"/>
        <v>20</v>
      </c>
      <c r="B1914" s="8" t="str">
        <f>+VLOOKUP(A1914,Industria[],2,0)</f>
        <v>Salud e Industria Farmacéutica</v>
      </c>
      <c r="C1914" s="12">
        <f t="shared" si="250"/>
        <v>2001</v>
      </c>
      <c r="D1914" s="8" t="str">
        <f>+VLOOKUP(C1914,Sector[[Id_sector]:[Codigo]],3,0)</f>
        <v>Estado de salud</v>
      </c>
      <c r="E1914" s="12">
        <f t="shared" si="251"/>
        <v>200110</v>
      </c>
      <c r="F1914" s="8" t="str">
        <f>+VLOOKUP(E1914,Productos[[Id_producto]:[Codigo]],3,0)</f>
        <v>Influenza</v>
      </c>
      <c r="G1914" s="13">
        <f t="shared" si="252"/>
        <v>200110003</v>
      </c>
      <c r="H1914" s="7">
        <v>3</v>
      </c>
      <c r="I1914" s="8" t="s">
        <v>2267</v>
      </c>
      <c r="J1914" s="37" t="str">
        <f>+Categorias[[#This Row],[Categoría]]&amp;"-"&amp;Categorias[[#This Row],[Id_categoría]]</f>
        <v>Recuperados de Influenza-200110003</v>
      </c>
      <c r="K1914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14" s="9" t="str">
        <f t="shared" si="253"/>
        <v>200110003recuperados_de_influenza</v>
      </c>
      <c r="M1914" s="39" t="str">
        <f t="shared" si="254"/>
        <v>INSERT INTO categoria VALUES (200110003,'Recuperados de Influenza','Recuperados de Influenza-200110003','Recuperados de Influenza-200110003 | Prod: Enfermedad-200110 | Sector: EstadoSalud | Industria: SALUD - 20',200110);</v>
      </c>
    </row>
    <row r="1915" spans="1:13" ht="40.799999999999997" x14ac:dyDescent="0.3">
      <c r="A1915" s="12">
        <f t="shared" si="249"/>
        <v>20</v>
      </c>
      <c r="B1915" s="8" t="str">
        <f>+VLOOKUP(A1915,Industria[],2,0)</f>
        <v>Salud e Industria Farmacéutica</v>
      </c>
      <c r="C1915" s="12">
        <f t="shared" si="250"/>
        <v>2001</v>
      </c>
      <c r="D1915" s="8" t="str">
        <f>+VLOOKUP(C1915,Sector[[Id_sector]:[Codigo]],3,0)</f>
        <v>Estado de salud</v>
      </c>
      <c r="E1915" s="12">
        <f t="shared" si="251"/>
        <v>200110</v>
      </c>
      <c r="F1915" s="8" t="str">
        <f>+VLOOKUP(E1915,Productos[[Id_producto]:[Codigo]],3,0)</f>
        <v>Influenza</v>
      </c>
      <c r="G1915" s="13">
        <f t="shared" si="252"/>
        <v>200110004</v>
      </c>
      <c r="H1915" s="7">
        <v>4</v>
      </c>
      <c r="I1915" s="8" t="s">
        <v>2268</v>
      </c>
      <c r="J1915" s="37" t="str">
        <f>+Categorias[[#This Row],[Categoría]]&amp;"-"&amp;Categorias[[#This Row],[Id_categoría]]</f>
        <v>No diagnosticados con Influenza-200110004</v>
      </c>
      <c r="K1915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15" s="9" t="str">
        <f t="shared" si="253"/>
        <v>200110004no_diagnosticados_con_influenza</v>
      </c>
      <c r="M1915" s="39" t="str">
        <f t="shared" si="254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16" spans="1:13" ht="40.799999999999997" x14ac:dyDescent="0.3">
      <c r="A1916" s="12">
        <f t="shared" si="249"/>
        <v>20</v>
      </c>
      <c r="B1916" s="8" t="str">
        <f>+VLOOKUP(A1916,Industria[],2,0)</f>
        <v>Salud e Industria Farmacéutica</v>
      </c>
      <c r="C1916" s="12">
        <f t="shared" si="250"/>
        <v>2001</v>
      </c>
      <c r="D1916" s="8" t="str">
        <f>+VLOOKUP(C1916,Sector[[Id_sector]:[Codigo]],3,0)</f>
        <v>Estado de salud</v>
      </c>
      <c r="E1916" s="12">
        <f t="shared" si="251"/>
        <v>200111</v>
      </c>
      <c r="F1916" s="8" t="str">
        <f>+VLOOKUP(E1916,Productos[[Id_producto]:[Codigo]],3,0)</f>
        <v>Paro Cardiorespiratorio</v>
      </c>
      <c r="G1916" s="13">
        <f t="shared" si="252"/>
        <v>200111001</v>
      </c>
      <c r="H1916" s="7">
        <v>1</v>
      </c>
      <c r="I1916" s="8" t="s">
        <v>2269</v>
      </c>
      <c r="J1916" s="37" t="str">
        <f>+Categorias[[#This Row],[Categoría]]&amp;"-"&amp;Categorias[[#This Row],[Id_categoría]]</f>
        <v>Muertes por Paro Cardiorespiratorio-200111001</v>
      </c>
      <c r="K1916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16" s="9" t="str">
        <f t="shared" si="253"/>
        <v>200111001muertes_por_paro_cardiorespiratorio</v>
      </c>
      <c r="M1916" s="39" t="str">
        <f t="shared" si="254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17" spans="1:13" ht="40.799999999999997" x14ac:dyDescent="0.3">
      <c r="A1917" s="12">
        <f t="shared" si="249"/>
        <v>20</v>
      </c>
      <c r="B1917" s="8" t="str">
        <f>+VLOOKUP(A1917,Industria[],2,0)</f>
        <v>Salud e Industria Farmacéutica</v>
      </c>
      <c r="C1917" s="12">
        <f t="shared" si="250"/>
        <v>2001</v>
      </c>
      <c r="D1917" s="8" t="str">
        <f>+VLOOKUP(C1917,Sector[[Id_sector]:[Codigo]],3,0)</f>
        <v>Estado de salud</v>
      </c>
      <c r="E1917" s="12">
        <f t="shared" si="251"/>
        <v>200111</v>
      </c>
      <c r="F1917" s="8" t="str">
        <f>+VLOOKUP(E1917,Productos[[Id_producto]:[Codigo]],3,0)</f>
        <v>Paro Cardiorespiratorio</v>
      </c>
      <c r="G1917" s="13">
        <f t="shared" si="252"/>
        <v>200111002</v>
      </c>
      <c r="H1917" s="7">
        <v>2</v>
      </c>
      <c r="I1917" s="8" t="s">
        <v>2270</v>
      </c>
      <c r="J1917" s="37" t="str">
        <f>+Categorias[[#This Row],[Categoría]]&amp;"-"&amp;Categorias[[#This Row],[Id_categoría]]</f>
        <v>Diagnosticados con Paro Cardiorespiratorio-200111002</v>
      </c>
      <c r="K1917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17" s="9" t="str">
        <f t="shared" si="253"/>
        <v>200111002diagnosticados_con_paro_cardiorespiratorio</v>
      </c>
      <c r="M1917" s="39" t="str">
        <f t="shared" si="254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18" spans="1:13" ht="40.799999999999997" x14ac:dyDescent="0.3">
      <c r="A1918" s="12">
        <f t="shared" si="249"/>
        <v>20</v>
      </c>
      <c r="B1918" s="8" t="str">
        <f>+VLOOKUP(A1918,Industria[],2,0)</f>
        <v>Salud e Industria Farmacéutica</v>
      </c>
      <c r="C1918" s="12">
        <f t="shared" si="250"/>
        <v>2001</v>
      </c>
      <c r="D1918" s="8" t="str">
        <f>+VLOOKUP(C1918,Sector[[Id_sector]:[Codigo]],3,0)</f>
        <v>Estado de salud</v>
      </c>
      <c r="E1918" s="12">
        <f t="shared" si="251"/>
        <v>200111</v>
      </c>
      <c r="F1918" s="8" t="str">
        <f>+VLOOKUP(E1918,Productos[[Id_producto]:[Codigo]],3,0)</f>
        <v>Paro Cardiorespiratorio</v>
      </c>
      <c r="G1918" s="13">
        <f t="shared" si="252"/>
        <v>200111003</v>
      </c>
      <c r="H1918" s="7">
        <v>3</v>
      </c>
      <c r="I1918" s="8" t="s">
        <v>2271</v>
      </c>
      <c r="J1918" s="37" t="str">
        <f>+Categorias[[#This Row],[Categoría]]&amp;"-"&amp;Categorias[[#This Row],[Id_categoría]]</f>
        <v>Recuperados de Paro Cardiorespiratorio-200111003</v>
      </c>
      <c r="K1918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18" s="9" t="str">
        <f t="shared" si="253"/>
        <v>200111003recuperados_de_paro_cardiorespiratorio</v>
      </c>
      <c r="M1918" s="39" t="str">
        <f t="shared" si="254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19" spans="1:13" ht="51" x14ac:dyDescent="0.3">
      <c r="A1919" s="12">
        <f t="shared" si="249"/>
        <v>20</v>
      </c>
      <c r="B1919" s="8" t="str">
        <f>+VLOOKUP(A1919,Industria[],2,0)</f>
        <v>Salud e Industria Farmacéutica</v>
      </c>
      <c r="C1919" s="12">
        <f t="shared" si="250"/>
        <v>2001</v>
      </c>
      <c r="D1919" s="8" t="str">
        <f>+VLOOKUP(C1919,Sector[[Id_sector]:[Codigo]],3,0)</f>
        <v>Estado de salud</v>
      </c>
      <c r="E1919" s="12">
        <f t="shared" si="251"/>
        <v>200111</v>
      </c>
      <c r="F1919" s="8" t="str">
        <f>+VLOOKUP(E1919,Productos[[Id_producto]:[Codigo]],3,0)</f>
        <v>Paro Cardiorespiratorio</v>
      </c>
      <c r="G1919" s="13">
        <f t="shared" si="252"/>
        <v>200111004</v>
      </c>
      <c r="H1919" s="7">
        <v>4</v>
      </c>
      <c r="I1919" s="8" t="s">
        <v>2272</v>
      </c>
      <c r="J1919" s="37" t="str">
        <f>+Categorias[[#This Row],[Categoría]]&amp;"-"&amp;Categorias[[#This Row],[Id_categoría]]</f>
        <v>No diagnosticados con Paro Cardiorespiratorio-200111004</v>
      </c>
      <c r="K1919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19" s="9" t="str">
        <f t="shared" si="253"/>
        <v>200111004no_diagnosticados_con_paro_cardiorespiratorio</v>
      </c>
      <c r="M1919" s="39" t="str">
        <f t="shared" si="254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20" spans="1:13" ht="40.799999999999997" x14ac:dyDescent="0.3">
      <c r="A1920" s="12">
        <f t="shared" si="249"/>
        <v>20</v>
      </c>
      <c r="B1920" s="8" t="str">
        <f>+VLOOKUP(A1920,Industria[],2,0)</f>
        <v>Salud e Industria Farmacéutica</v>
      </c>
      <c r="C1920" s="12">
        <f t="shared" si="250"/>
        <v>2001</v>
      </c>
      <c r="D1920" s="8" t="str">
        <f>+VLOOKUP(C1920,Sector[[Id_sector]:[Codigo]],3,0)</f>
        <v>Estado de salud</v>
      </c>
      <c r="E1920" s="12">
        <f t="shared" si="251"/>
        <v>200112</v>
      </c>
      <c r="F1920" s="8" t="str">
        <f>+VLOOKUP(E1920,Productos[[Id_producto]:[Codigo]],3,0)</f>
        <v>Infección Urinaria</v>
      </c>
      <c r="G1920" s="13">
        <f t="shared" si="252"/>
        <v>200112001</v>
      </c>
      <c r="H1920" s="7">
        <v>1</v>
      </c>
      <c r="I1920" s="8" t="s">
        <v>2273</v>
      </c>
      <c r="J1920" s="37" t="str">
        <f>+Categorias[[#This Row],[Categoría]]&amp;"-"&amp;Categorias[[#This Row],[Id_categoría]]</f>
        <v>Muertes por Infección Urinaria-200112001</v>
      </c>
      <c r="K1920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20" s="9" t="str">
        <f t="shared" si="253"/>
        <v>200112001muertes_por_infeccion_urinaria</v>
      </c>
      <c r="M1920" s="39" t="str">
        <f t="shared" si="254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21" spans="1:13" ht="40.799999999999997" x14ac:dyDescent="0.3">
      <c r="A1921" s="12">
        <f t="shared" si="249"/>
        <v>20</v>
      </c>
      <c r="B1921" s="8" t="str">
        <f>+VLOOKUP(A1921,Industria[],2,0)</f>
        <v>Salud e Industria Farmacéutica</v>
      </c>
      <c r="C1921" s="12">
        <f t="shared" si="250"/>
        <v>2001</v>
      </c>
      <c r="D1921" s="8" t="str">
        <f>+VLOOKUP(C1921,Sector[[Id_sector]:[Codigo]],3,0)</f>
        <v>Estado de salud</v>
      </c>
      <c r="E1921" s="12">
        <f t="shared" si="251"/>
        <v>200112</v>
      </c>
      <c r="F1921" s="8" t="str">
        <f>+VLOOKUP(E1921,Productos[[Id_producto]:[Codigo]],3,0)</f>
        <v>Infección Urinaria</v>
      </c>
      <c r="G1921" s="13">
        <f t="shared" si="252"/>
        <v>200112002</v>
      </c>
      <c r="H1921" s="7">
        <v>2</v>
      </c>
      <c r="I1921" s="8" t="s">
        <v>2274</v>
      </c>
      <c r="J1921" s="37" t="str">
        <f>+Categorias[[#This Row],[Categoría]]&amp;"-"&amp;Categorias[[#This Row],[Id_categoría]]</f>
        <v>Diagnosticados con Infección Urinaria-200112002</v>
      </c>
      <c r="K1921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21" s="9" t="str">
        <f t="shared" si="253"/>
        <v>200112002diagnosticados_con_infeccion_urinaria</v>
      </c>
      <c r="M1921" s="39" t="str">
        <f t="shared" si="254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22" spans="1:13" ht="40.799999999999997" x14ac:dyDescent="0.3">
      <c r="A1922" s="12">
        <f t="shared" si="249"/>
        <v>20</v>
      </c>
      <c r="B1922" s="8" t="str">
        <f>+VLOOKUP(A1922,Industria[],2,0)</f>
        <v>Salud e Industria Farmacéutica</v>
      </c>
      <c r="C1922" s="12">
        <f t="shared" si="250"/>
        <v>2001</v>
      </c>
      <c r="D1922" s="8" t="str">
        <f>+VLOOKUP(C1922,Sector[[Id_sector]:[Codigo]],3,0)</f>
        <v>Estado de salud</v>
      </c>
      <c r="E1922" s="12">
        <f t="shared" si="251"/>
        <v>200112</v>
      </c>
      <c r="F1922" s="8" t="str">
        <f>+VLOOKUP(E1922,Productos[[Id_producto]:[Codigo]],3,0)</f>
        <v>Infección Urinaria</v>
      </c>
      <c r="G1922" s="13">
        <f t="shared" si="252"/>
        <v>200112003</v>
      </c>
      <c r="H1922" s="7">
        <v>3</v>
      </c>
      <c r="I1922" s="8" t="s">
        <v>2275</v>
      </c>
      <c r="J1922" s="37" t="str">
        <f>+Categorias[[#This Row],[Categoría]]&amp;"-"&amp;Categorias[[#This Row],[Id_categoría]]</f>
        <v>Recuperados de Infección Urinaria-200112003</v>
      </c>
      <c r="K1922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22" s="9" t="str">
        <f t="shared" si="253"/>
        <v>200112003recuperados_de_infeccion_urinaria</v>
      </c>
      <c r="M1922" s="39" t="str">
        <f t="shared" si="254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23" spans="1:13" ht="40.799999999999997" x14ac:dyDescent="0.3">
      <c r="A1923" s="12">
        <f t="shared" si="249"/>
        <v>20</v>
      </c>
      <c r="B1923" s="8" t="str">
        <f>+VLOOKUP(A1923,Industria[],2,0)</f>
        <v>Salud e Industria Farmacéutica</v>
      </c>
      <c r="C1923" s="12">
        <f t="shared" si="250"/>
        <v>2001</v>
      </c>
      <c r="D1923" s="8" t="str">
        <f>+VLOOKUP(C1923,Sector[[Id_sector]:[Codigo]],3,0)</f>
        <v>Estado de salud</v>
      </c>
      <c r="E1923" s="12">
        <f t="shared" si="251"/>
        <v>200112</v>
      </c>
      <c r="F1923" s="8" t="str">
        <f>+VLOOKUP(E1923,Productos[[Id_producto]:[Codigo]],3,0)</f>
        <v>Infección Urinaria</v>
      </c>
      <c r="G1923" s="13">
        <f t="shared" si="252"/>
        <v>200112004</v>
      </c>
      <c r="H1923" s="7">
        <v>4</v>
      </c>
      <c r="I1923" s="8" t="s">
        <v>2276</v>
      </c>
      <c r="J1923" s="37" t="str">
        <f>+Categorias[[#This Row],[Categoría]]&amp;"-"&amp;Categorias[[#This Row],[Id_categoría]]</f>
        <v>No diagnosticados con Infección Urinaria-200112004</v>
      </c>
      <c r="K1923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23" s="9" t="str">
        <f t="shared" si="253"/>
        <v>200112004no_diagnosticados_con_infeccion_urinaria</v>
      </c>
      <c r="M1923" s="39" t="str">
        <f t="shared" si="254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24" spans="1:13" ht="30.6" x14ac:dyDescent="0.3">
      <c r="A1924" s="12">
        <f t="shared" si="249"/>
        <v>20</v>
      </c>
      <c r="B1924" s="8" t="str">
        <f>+VLOOKUP(A1924,Industria[],2,0)</f>
        <v>Salud e Industria Farmacéutica</v>
      </c>
      <c r="C1924" s="12">
        <f t="shared" si="250"/>
        <v>2001</v>
      </c>
      <c r="D1924" s="8" t="str">
        <f>+VLOOKUP(C1924,Sector[[Id_sector]:[Codigo]],3,0)</f>
        <v>Estado de salud</v>
      </c>
      <c r="E1924" s="12">
        <f t="shared" si="251"/>
        <v>200113</v>
      </c>
      <c r="F1924" s="8" t="str">
        <f>+VLOOKUP(E1924,Productos[[Id_producto]:[Codigo]],3,0)</f>
        <v>Alzheimer</v>
      </c>
      <c r="G1924" s="13">
        <f t="shared" si="252"/>
        <v>200113001</v>
      </c>
      <c r="H1924" s="7">
        <v>1</v>
      </c>
      <c r="I1924" s="8" t="s">
        <v>2277</v>
      </c>
      <c r="J1924" s="37" t="str">
        <f>+Categorias[[#This Row],[Categoría]]&amp;"-"&amp;Categorias[[#This Row],[Id_categoría]]</f>
        <v>Muertes por Alzheimer-200113001</v>
      </c>
      <c r="K1924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24" s="9" t="str">
        <f t="shared" si="253"/>
        <v>200113001muertes_por_alzheimer</v>
      </c>
      <c r="M1924" s="39" t="str">
        <f t="shared" si="254"/>
        <v>INSERT INTO categoria VALUES (200113001,'Muertes por Alzheimer','Muertes por Alzheimer-200113001','Muertes por Alzheimer-200113001 | Prod: Enfermedad-200113 | Sector: EstadoSalud | Industria: SALUD - 20',200113);</v>
      </c>
    </row>
    <row r="1925" spans="1:13" ht="40.799999999999997" x14ac:dyDescent="0.3">
      <c r="A1925" s="12">
        <f t="shared" si="249"/>
        <v>20</v>
      </c>
      <c r="B1925" s="8" t="str">
        <f>+VLOOKUP(A1925,Industria[],2,0)</f>
        <v>Salud e Industria Farmacéutica</v>
      </c>
      <c r="C1925" s="12">
        <f t="shared" si="250"/>
        <v>2001</v>
      </c>
      <c r="D1925" s="8" t="str">
        <f>+VLOOKUP(C1925,Sector[[Id_sector]:[Codigo]],3,0)</f>
        <v>Estado de salud</v>
      </c>
      <c r="E1925" s="12">
        <f t="shared" si="251"/>
        <v>200113</v>
      </c>
      <c r="F1925" s="8" t="str">
        <f>+VLOOKUP(E1925,Productos[[Id_producto]:[Codigo]],3,0)</f>
        <v>Alzheimer</v>
      </c>
      <c r="G1925" s="13">
        <f t="shared" si="252"/>
        <v>200113002</v>
      </c>
      <c r="H1925" s="7">
        <v>2</v>
      </c>
      <c r="I1925" s="8" t="s">
        <v>2278</v>
      </c>
      <c r="J1925" s="37" t="str">
        <f>+Categorias[[#This Row],[Categoría]]&amp;"-"&amp;Categorias[[#This Row],[Id_categoría]]</f>
        <v>Diagnosticados con Alzheimer-200113002</v>
      </c>
      <c r="K1925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25" s="9" t="str">
        <f t="shared" si="253"/>
        <v>200113002diagnosticados_con_alzheimer</v>
      </c>
      <c r="M1925" s="39" t="str">
        <f t="shared" si="254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26" spans="1:13" ht="40.799999999999997" x14ac:dyDescent="0.3">
      <c r="A1926" s="12">
        <f t="shared" si="249"/>
        <v>20</v>
      </c>
      <c r="B1926" s="8" t="str">
        <f>+VLOOKUP(A1926,Industria[],2,0)</f>
        <v>Salud e Industria Farmacéutica</v>
      </c>
      <c r="C1926" s="12">
        <f t="shared" si="250"/>
        <v>2001</v>
      </c>
      <c r="D1926" s="8" t="str">
        <f>+VLOOKUP(C1926,Sector[[Id_sector]:[Codigo]],3,0)</f>
        <v>Estado de salud</v>
      </c>
      <c r="E1926" s="12">
        <f t="shared" si="251"/>
        <v>200113</v>
      </c>
      <c r="F1926" s="8" t="str">
        <f>+VLOOKUP(E1926,Productos[[Id_producto]:[Codigo]],3,0)</f>
        <v>Alzheimer</v>
      </c>
      <c r="G1926" s="13">
        <f t="shared" si="252"/>
        <v>200113003</v>
      </c>
      <c r="H1926" s="7">
        <v>3</v>
      </c>
      <c r="I1926" s="8" t="s">
        <v>2279</v>
      </c>
      <c r="J1926" s="37" t="str">
        <f>+Categorias[[#This Row],[Categoría]]&amp;"-"&amp;Categorias[[#This Row],[Id_categoría]]</f>
        <v>Recuperados de  Alzheimer-200113003</v>
      </c>
      <c r="K1926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26" s="9" t="str">
        <f t="shared" si="253"/>
        <v>200113003recuperados_de__alzheimer</v>
      </c>
      <c r="M1926" s="39" t="str">
        <f t="shared" si="254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27" spans="1:13" ht="40.799999999999997" x14ac:dyDescent="0.3">
      <c r="A1927" s="12">
        <f t="shared" si="249"/>
        <v>20</v>
      </c>
      <c r="B1927" s="8" t="str">
        <f>+VLOOKUP(A1927,Industria[],2,0)</f>
        <v>Salud e Industria Farmacéutica</v>
      </c>
      <c r="C1927" s="12">
        <f t="shared" si="250"/>
        <v>2001</v>
      </c>
      <c r="D1927" s="8" t="str">
        <f>+VLOOKUP(C1927,Sector[[Id_sector]:[Codigo]],3,0)</f>
        <v>Estado de salud</v>
      </c>
      <c r="E1927" s="12">
        <f t="shared" si="251"/>
        <v>200113</v>
      </c>
      <c r="F1927" s="8" t="str">
        <f>+VLOOKUP(E1927,Productos[[Id_producto]:[Codigo]],3,0)</f>
        <v>Alzheimer</v>
      </c>
      <c r="G1927" s="13">
        <f t="shared" si="252"/>
        <v>200113004</v>
      </c>
      <c r="H1927" s="7">
        <v>4</v>
      </c>
      <c r="I1927" s="8" t="s">
        <v>2280</v>
      </c>
      <c r="J1927" s="37" t="str">
        <f>+Categorias[[#This Row],[Categoría]]&amp;"-"&amp;Categorias[[#This Row],[Id_categoría]]</f>
        <v>No diagnosticados con Alzheimer-200113004</v>
      </c>
      <c r="K1927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27" s="9" t="str">
        <f t="shared" si="253"/>
        <v>200113004no_diagnosticados_con_alzheimer</v>
      </c>
      <c r="M1927" s="39" t="str">
        <f t="shared" si="254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28" spans="1:13" ht="30.6" x14ac:dyDescent="0.3">
      <c r="A1928" s="12">
        <f t="shared" si="249"/>
        <v>20</v>
      </c>
      <c r="B1928" s="8" t="str">
        <f>+VLOOKUP(A1928,Industria[],2,0)</f>
        <v>Salud e Industria Farmacéutica</v>
      </c>
      <c r="C1928" s="12">
        <f t="shared" si="250"/>
        <v>2001</v>
      </c>
      <c r="D1928" s="8" t="str">
        <f>+VLOOKUP(C1928,Sector[[Id_sector]:[Codigo]],3,0)</f>
        <v>Estado de salud</v>
      </c>
      <c r="E1928" s="12">
        <f t="shared" si="251"/>
        <v>200114</v>
      </c>
      <c r="F1928" s="8" t="str">
        <f>+VLOOKUP(E1928,Productos[[Id_producto]:[Codigo]],3,0)</f>
        <v>Parkinson</v>
      </c>
      <c r="G1928" s="13">
        <f t="shared" si="252"/>
        <v>200114001</v>
      </c>
      <c r="H1928" s="7">
        <v>1</v>
      </c>
      <c r="I1928" s="8" t="s">
        <v>2281</v>
      </c>
      <c r="J1928" s="37" t="str">
        <f>+Categorias[[#This Row],[Categoría]]&amp;"-"&amp;Categorias[[#This Row],[Id_categoría]]</f>
        <v>Muertes por Parkinson-200114001</v>
      </c>
      <c r="K1928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28" s="9" t="str">
        <f t="shared" si="253"/>
        <v>200114001muertes_por_parkinson</v>
      </c>
      <c r="M1928" s="39" t="str">
        <f t="shared" si="254"/>
        <v>INSERT INTO categoria VALUES (200114001,'Muertes por Parkinson','Muertes por Parkinson-200114001','Muertes por Parkinson-200114001 | Prod: Enfermedad-200114 | Sector: EstadoSalud | Industria: SALUD - 20',200114);</v>
      </c>
    </row>
    <row r="1929" spans="1:13" ht="40.799999999999997" x14ac:dyDescent="0.3">
      <c r="A1929" s="12">
        <f t="shared" si="249"/>
        <v>20</v>
      </c>
      <c r="B1929" s="8" t="str">
        <f>+VLOOKUP(A1929,Industria[],2,0)</f>
        <v>Salud e Industria Farmacéutica</v>
      </c>
      <c r="C1929" s="12">
        <f t="shared" si="250"/>
        <v>2001</v>
      </c>
      <c r="D1929" s="8" t="str">
        <f>+VLOOKUP(C1929,Sector[[Id_sector]:[Codigo]],3,0)</f>
        <v>Estado de salud</v>
      </c>
      <c r="E1929" s="12">
        <f t="shared" si="251"/>
        <v>200114</v>
      </c>
      <c r="F1929" s="8" t="str">
        <f>+VLOOKUP(E1929,Productos[[Id_producto]:[Codigo]],3,0)</f>
        <v>Parkinson</v>
      </c>
      <c r="G1929" s="13">
        <f t="shared" si="252"/>
        <v>200114002</v>
      </c>
      <c r="H1929" s="7">
        <v>2</v>
      </c>
      <c r="I1929" s="8" t="s">
        <v>2282</v>
      </c>
      <c r="J1929" s="37" t="str">
        <f>+Categorias[[#This Row],[Categoría]]&amp;"-"&amp;Categorias[[#This Row],[Id_categoría]]</f>
        <v>Diagnosticados con Parkinson-200114002</v>
      </c>
      <c r="K1929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29" s="9" t="str">
        <f t="shared" si="253"/>
        <v>200114002diagnosticados_con_parkinson</v>
      </c>
      <c r="M1929" s="39" t="str">
        <f t="shared" si="254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30" spans="1:13" ht="40.799999999999997" x14ac:dyDescent="0.3">
      <c r="A1930" s="12">
        <f t="shared" si="249"/>
        <v>20</v>
      </c>
      <c r="B1930" s="8" t="str">
        <f>+VLOOKUP(A1930,Industria[],2,0)</f>
        <v>Salud e Industria Farmacéutica</v>
      </c>
      <c r="C1930" s="12">
        <f t="shared" si="250"/>
        <v>2001</v>
      </c>
      <c r="D1930" s="8" t="str">
        <f>+VLOOKUP(C1930,Sector[[Id_sector]:[Codigo]],3,0)</f>
        <v>Estado de salud</v>
      </c>
      <c r="E1930" s="12">
        <f t="shared" si="251"/>
        <v>200114</v>
      </c>
      <c r="F1930" s="8" t="str">
        <f>+VLOOKUP(E1930,Productos[[Id_producto]:[Codigo]],3,0)</f>
        <v>Parkinson</v>
      </c>
      <c r="G1930" s="13">
        <f t="shared" si="252"/>
        <v>200114003</v>
      </c>
      <c r="H1930" s="7">
        <v>3</v>
      </c>
      <c r="I1930" s="8" t="s">
        <v>2283</v>
      </c>
      <c r="J1930" s="37" t="str">
        <f>+Categorias[[#This Row],[Categoría]]&amp;"-"&amp;Categorias[[#This Row],[Id_categoría]]</f>
        <v>Recuperados de Parkinson-200114003</v>
      </c>
      <c r="K1930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30" s="9" t="str">
        <f t="shared" si="253"/>
        <v>200114003recuperados_de_parkinson</v>
      </c>
      <c r="M1930" s="39" t="str">
        <f t="shared" si="254"/>
        <v>INSERT INTO categoria VALUES (200114003,'Recuperados de Parkinson','Recuperados de Parkinson-200114003','Recuperados de Parkinson-200114003 | Prod: Enfermedad-200114 | Sector: EstadoSalud | Industria: SALUD - 20',200114);</v>
      </c>
    </row>
    <row r="1931" spans="1:13" ht="40.799999999999997" x14ac:dyDescent="0.3">
      <c r="A1931" s="12">
        <f t="shared" si="249"/>
        <v>20</v>
      </c>
      <c r="B1931" s="8" t="str">
        <f>+VLOOKUP(A1931,Industria[],2,0)</f>
        <v>Salud e Industria Farmacéutica</v>
      </c>
      <c r="C1931" s="12">
        <f t="shared" si="250"/>
        <v>2001</v>
      </c>
      <c r="D1931" s="8" t="str">
        <f>+VLOOKUP(C1931,Sector[[Id_sector]:[Codigo]],3,0)</f>
        <v>Estado de salud</v>
      </c>
      <c r="E1931" s="12">
        <f t="shared" si="251"/>
        <v>200114</v>
      </c>
      <c r="F1931" s="8" t="str">
        <f>+VLOOKUP(E1931,Productos[[Id_producto]:[Codigo]],3,0)</f>
        <v>Parkinson</v>
      </c>
      <c r="G1931" s="13">
        <f t="shared" si="252"/>
        <v>200114004</v>
      </c>
      <c r="H1931" s="7">
        <v>4</v>
      </c>
      <c r="I1931" s="8" t="s">
        <v>2284</v>
      </c>
      <c r="J1931" s="37" t="str">
        <f>+Categorias[[#This Row],[Categoría]]&amp;"-"&amp;Categorias[[#This Row],[Id_categoría]]</f>
        <v>No diagnosticados con Parkinson-200114004</v>
      </c>
      <c r="K1931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31" s="9" t="str">
        <f t="shared" si="253"/>
        <v>200114004no_diagnosticados_con_parkinson</v>
      </c>
      <c r="M1931" s="39" t="str">
        <f t="shared" si="254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32" spans="1:13" ht="30.6" x14ac:dyDescent="0.3">
      <c r="A1932" s="12">
        <f t="shared" si="249"/>
        <v>20</v>
      </c>
      <c r="B1932" s="8" t="str">
        <f>+VLOOKUP(A1932,Industria[],2,0)</f>
        <v>Salud e Industria Farmacéutica</v>
      </c>
      <c r="C1932" s="12">
        <f t="shared" si="250"/>
        <v>2001</v>
      </c>
      <c r="D1932" s="8" t="str">
        <f>+VLOOKUP(C1932,Sector[[Id_sector]:[Codigo]],3,0)</f>
        <v>Estado de salud</v>
      </c>
      <c r="E1932" s="12">
        <f t="shared" si="251"/>
        <v>200115</v>
      </c>
      <c r="F1932" s="8" t="str">
        <f>+VLOOKUP(E1932,Productos[[Id_producto]:[Codigo]],3,0)</f>
        <v>Bronquitis</v>
      </c>
      <c r="G1932" s="13">
        <f t="shared" si="252"/>
        <v>200115001</v>
      </c>
      <c r="H1932" s="7">
        <v>1</v>
      </c>
      <c r="I1932" s="8" t="s">
        <v>2285</v>
      </c>
      <c r="J1932" s="37" t="str">
        <f>+Categorias[[#This Row],[Categoría]]&amp;"-"&amp;Categorias[[#This Row],[Id_categoría]]</f>
        <v>Muertes por Bronquitis-200115001</v>
      </c>
      <c r="K1932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32" s="9" t="str">
        <f t="shared" si="253"/>
        <v>200115001muertes_por_bronquitis</v>
      </c>
      <c r="M1932" s="39" t="str">
        <f t="shared" si="254"/>
        <v>INSERT INTO categoria VALUES (200115001,'Muertes por Bronquitis','Muertes por Bronquitis-200115001','Muertes por Bronquitis-200115001 | Prod: Enfermedad-200115 | Sector: EstadoSalud | Industria: SALUD - 20',200115);</v>
      </c>
    </row>
    <row r="1933" spans="1:13" ht="40.799999999999997" x14ac:dyDescent="0.3">
      <c r="A1933" s="12">
        <f t="shared" si="249"/>
        <v>20</v>
      </c>
      <c r="B1933" s="8" t="str">
        <f>+VLOOKUP(A1933,Industria[],2,0)</f>
        <v>Salud e Industria Farmacéutica</v>
      </c>
      <c r="C1933" s="12">
        <f t="shared" si="250"/>
        <v>2001</v>
      </c>
      <c r="D1933" s="8" t="str">
        <f>+VLOOKUP(C1933,Sector[[Id_sector]:[Codigo]],3,0)</f>
        <v>Estado de salud</v>
      </c>
      <c r="E1933" s="12">
        <f t="shared" si="251"/>
        <v>200115</v>
      </c>
      <c r="F1933" s="8" t="str">
        <f>+VLOOKUP(E1933,Productos[[Id_producto]:[Codigo]],3,0)</f>
        <v>Bronquitis</v>
      </c>
      <c r="G1933" s="13">
        <f t="shared" si="252"/>
        <v>200115002</v>
      </c>
      <c r="H1933" s="7">
        <v>2</v>
      </c>
      <c r="I1933" s="8" t="s">
        <v>2286</v>
      </c>
      <c r="J1933" s="37" t="str">
        <f>+Categorias[[#This Row],[Categoría]]&amp;"-"&amp;Categorias[[#This Row],[Id_categoría]]</f>
        <v>Diagnosticados con Bronquitis-200115002</v>
      </c>
      <c r="K1933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33" s="9" t="str">
        <f t="shared" si="253"/>
        <v>200115002diagnosticados_con_bronquitis</v>
      </c>
      <c r="M1933" s="39" t="str">
        <f t="shared" si="254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34" spans="1:13" ht="40.799999999999997" x14ac:dyDescent="0.3">
      <c r="A1934" s="12">
        <f t="shared" si="249"/>
        <v>20</v>
      </c>
      <c r="B1934" s="8" t="str">
        <f>+VLOOKUP(A1934,Industria[],2,0)</f>
        <v>Salud e Industria Farmacéutica</v>
      </c>
      <c r="C1934" s="12">
        <f t="shared" si="250"/>
        <v>2001</v>
      </c>
      <c r="D1934" s="8" t="str">
        <f>+VLOOKUP(C1934,Sector[[Id_sector]:[Codigo]],3,0)</f>
        <v>Estado de salud</v>
      </c>
      <c r="E1934" s="12">
        <f t="shared" si="251"/>
        <v>200115</v>
      </c>
      <c r="F1934" s="8" t="str">
        <f>+VLOOKUP(E1934,Productos[[Id_producto]:[Codigo]],3,0)</f>
        <v>Bronquitis</v>
      </c>
      <c r="G1934" s="13">
        <f t="shared" si="252"/>
        <v>200115003</v>
      </c>
      <c r="H1934" s="7">
        <v>3</v>
      </c>
      <c r="I1934" s="8" t="s">
        <v>2287</v>
      </c>
      <c r="J1934" s="37" t="str">
        <f>+Categorias[[#This Row],[Categoría]]&amp;"-"&amp;Categorias[[#This Row],[Id_categoría]]</f>
        <v>Recuperados de Bronquitis-200115003</v>
      </c>
      <c r="K1934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34" s="9" t="str">
        <f t="shared" si="253"/>
        <v>200115003recuperados_de_bronquitis</v>
      </c>
      <c r="M1934" s="39" t="str">
        <f t="shared" si="254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35" spans="1:13" ht="40.799999999999997" x14ac:dyDescent="0.3">
      <c r="A1935" s="12">
        <f t="shared" si="249"/>
        <v>20</v>
      </c>
      <c r="B1935" s="8" t="str">
        <f>+VLOOKUP(A1935,Industria[],2,0)</f>
        <v>Salud e Industria Farmacéutica</v>
      </c>
      <c r="C1935" s="12">
        <f t="shared" si="250"/>
        <v>2001</v>
      </c>
      <c r="D1935" s="8" t="str">
        <f>+VLOOKUP(C1935,Sector[[Id_sector]:[Codigo]],3,0)</f>
        <v>Estado de salud</v>
      </c>
      <c r="E1935" s="12">
        <f t="shared" si="251"/>
        <v>200115</v>
      </c>
      <c r="F1935" s="8" t="str">
        <f>+VLOOKUP(E1935,Productos[[Id_producto]:[Codigo]],3,0)</f>
        <v>Bronquitis</v>
      </c>
      <c r="G1935" s="13">
        <f t="shared" si="252"/>
        <v>200115004</v>
      </c>
      <c r="H1935" s="7">
        <v>4</v>
      </c>
      <c r="I1935" s="8" t="s">
        <v>2288</v>
      </c>
      <c r="J1935" s="37" t="str">
        <f>+Categorias[[#This Row],[Categoría]]&amp;"-"&amp;Categorias[[#This Row],[Id_categoría]]</f>
        <v>No diagnosticados con Bronquitis-200115004</v>
      </c>
      <c r="K1935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35" s="9" t="str">
        <f t="shared" si="253"/>
        <v>200115004no_diagnosticados_con_bronquitis</v>
      </c>
      <c r="M1935" s="39" t="str">
        <f t="shared" si="254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36" spans="1:13" ht="30.6" x14ac:dyDescent="0.3">
      <c r="A1936" s="12">
        <f t="shared" si="249"/>
        <v>20</v>
      </c>
      <c r="B1936" s="8" t="str">
        <f>+VLOOKUP(A1936,Industria[],2,0)</f>
        <v>Salud e Industria Farmacéutica</v>
      </c>
      <c r="C1936" s="12">
        <f t="shared" si="250"/>
        <v>2001</v>
      </c>
      <c r="D1936" s="8" t="str">
        <f>+VLOOKUP(C1936,Sector[[Id_sector]:[Codigo]],3,0)</f>
        <v>Estado de salud</v>
      </c>
      <c r="E1936" s="12">
        <f t="shared" si="251"/>
        <v>200116</v>
      </c>
      <c r="F1936" s="8" t="str">
        <f>+VLOOKUP(E1936,Productos[[Id_producto]:[Codigo]],3,0)</f>
        <v>Sinusitis</v>
      </c>
      <c r="G1936" s="13">
        <f t="shared" si="252"/>
        <v>200116001</v>
      </c>
      <c r="H1936" s="7">
        <v>1</v>
      </c>
      <c r="I1936" s="8" t="s">
        <v>2289</v>
      </c>
      <c r="J1936" s="37" t="str">
        <f>+Categorias[[#This Row],[Categoría]]&amp;"-"&amp;Categorias[[#This Row],[Id_categoría]]</f>
        <v>Muertes por Sinusitis-200116001</v>
      </c>
      <c r="K1936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36" s="9" t="str">
        <f t="shared" si="253"/>
        <v>200116001muertes_por_sinusitis</v>
      </c>
      <c r="M1936" s="39" t="str">
        <f t="shared" si="254"/>
        <v>INSERT INTO categoria VALUES (200116001,'Muertes por Sinusitis','Muertes por Sinusitis-200116001','Muertes por Sinusitis-200116001 | Prod: Enfermedad-200116 | Sector: EstadoSalud | Industria: SALUD - 20',200116);</v>
      </c>
    </row>
    <row r="1937" spans="1:13" ht="40.799999999999997" x14ac:dyDescent="0.3">
      <c r="A1937" s="12">
        <f t="shared" si="249"/>
        <v>20</v>
      </c>
      <c r="B1937" s="8" t="str">
        <f>+VLOOKUP(A1937,Industria[],2,0)</f>
        <v>Salud e Industria Farmacéutica</v>
      </c>
      <c r="C1937" s="12">
        <f t="shared" si="250"/>
        <v>2001</v>
      </c>
      <c r="D1937" s="8" t="str">
        <f>+VLOOKUP(C1937,Sector[[Id_sector]:[Codigo]],3,0)</f>
        <v>Estado de salud</v>
      </c>
      <c r="E1937" s="12">
        <f t="shared" si="251"/>
        <v>200116</v>
      </c>
      <c r="F1937" s="8" t="str">
        <f>+VLOOKUP(E1937,Productos[[Id_producto]:[Codigo]],3,0)</f>
        <v>Sinusitis</v>
      </c>
      <c r="G1937" s="13">
        <f t="shared" si="252"/>
        <v>200116002</v>
      </c>
      <c r="H1937" s="7">
        <v>2</v>
      </c>
      <c r="I1937" s="8" t="s">
        <v>2290</v>
      </c>
      <c r="J1937" s="37" t="str">
        <f>+Categorias[[#This Row],[Categoría]]&amp;"-"&amp;Categorias[[#This Row],[Id_categoría]]</f>
        <v>Diagnosticados con Sinusitis-200116002</v>
      </c>
      <c r="K1937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37" s="9" t="str">
        <f t="shared" si="253"/>
        <v>200116002diagnosticados_con_sinusitis</v>
      </c>
      <c r="M1937" s="39" t="str">
        <f t="shared" si="254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38" spans="1:13" ht="40.799999999999997" x14ac:dyDescent="0.3">
      <c r="A1938" s="12">
        <f t="shared" si="249"/>
        <v>20</v>
      </c>
      <c r="B1938" s="8" t="str">
        <f>+VLOOKUP(A1938,Industria[],2,0)</f>
        <v>Salud e Industria Farmacéutica</v>
      </c>
      <c r="C1938" s="12">
        <f t="shared" si="250"/>
        <v>2001</v>
      </c>
      <c r="D1938" s="8" t="str">
        <f>+VLOOKUP(C1938,Sector[[Id_sector]:[Codigo]],3,0)</f>
        <v>Estado de salud</v>
      </c>
      <c r="E1938" s="12">
        <f t="shared" si="251"/>
        <v>200116</v>
      </c>
      <c r="F1938" s="8" t="str">
        <f>+VLOOKUP(E1938,Productos[[Id_producto]:[Codigo]],3,0)</f>
        <v>Sinusitis</v>
      </c>
      <c r="G1938" s="13">
        <f t="shared" si="252"/>
        <v>200116003</v>
      </c>
      <c r="H1938" s="7">
        <v>3</v>
      </c>
      <c r="I1938" s="8" t="s">
        <v>2291</v>
      </c>
      <c r="J1938" s="37" t="str">
        <f>+Categorias[[#This Row],[Categoría]]&amp;"-"&amp;Categorias[[#This Row],[Id_categoría]]</f>
        <v>Recuperados de Sinusitis-200116003</v>
      </c>
      <c r="K1938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38" s="9" t="str">
        <f t="shared" si="253"/>
        <v>200116003recuperados_de_sinusitis</v>
      </c>
      <c r="M1938" s="39" t="str">
        <f t="shared" si="254"/>
        <v>INSERT INTO categoria VALUES (200116003,'Recuperados de Sinusitis','Recuperados de Sinusitis-200116003','Recuperados de Sinusitis-200116003 | Prod: Enfermedad-200116 | Sector: EstadoSalud | Industria: SALUD - 20',200116);</v>
      </c>
    </row>
    <row r="1939" spans="1:13" ht="40.799999999999997" x14ac:dyDescent="0.3">
      <c r="A1939" s="12">
        <f t="shared" si="249"/>
        <v>20</v>
      </c>
      <c r="B1939" s="8" t="str">
        <f>+VLOOKUP(A1939,Industria[],2,0)</f>
        <v>Salud e Industria Farmacéutica</v>
      </c>
      <c r="C1939" s="12">
        <f t="shared" si="250"/>
        <v>2001</v>
      </c>
      <c r="D1939" s="8" t="str">
        <f>+VLOOKUP(C1939,Sector[[Id_sector]:[Codigo]],3,0)</f>
        <v>Estado de salud</v>
      </c>
      <c r="E1939" s="12">
        <f t="shared" si="251"/>
        <v>200116</v>
      </c>
      <c r="F1939" s="8" t="str">
        <f>+VLOOKUP(E1939,Productos[[Id_producto]:[Codigo]],3,0)</f>
        <v>Sinusitis</v>
      </c>
      <c r="G1939" s="13">
        <f t="shared" si="252"/>
        <v>200116004</v>
      </c>
      <c r="H1939" s="7">
        <v>4</v>
      </c>
      <c r="I1939" s="8" t="s">
        <v>2292</v>
      </c>
      <c r="J1939" s="37" t="str">
        <f>+Categorias[[#This Row],[Categoría]]&amp;"-"&amp;Categorias[[#This Row],[Id_categoría]]</f>
        <v>No diagnosticados con Sinusitis-200116004</v>
      </c>
      <c r="K1939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39" s="9" t="str">
        <f t="shared" si="253"/>
        <v>200116004no_diagnosticados_con_sinusitis</v>
      </c>
      <c r="M1939" s="39" t="str">
        <f t="shared" si="254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40" spans="1:13" ht="30.6" x14ac:dyDescent="0.3">
      <c r="A1940" s="12">
        <f t="shared" si="249"/>
        <v>20</v>
      </c>
      <c r="B1940" s="8" t="str">
        <f>+VLOOKUP(A1940,Industria[],2,0)</f>
        <v>Salud e Industria Farmacéutica</v>
      </c>
      <c r="C1940" s="12">
        <f t="shared" si="250"/>
        <v>2001</v>
      </c>
      <c r="D1940" s="8" t="str">
        <f>+VLOOKUP(C1940,Sector[[Id_sector]:[Codigo]],3,0)</f>
        <v>Estado de salud</v>
      </c>
      <c r="E1940" s="12">
        <f t="shared" si="251"/>
        <v>200117</v>
      </c>
      <c r="F1940" s="8" t="str">
        <f>+VLOOKUP(E1940,Productos[[Id_producto]:[Codigo]],3,0)</f>
        <v>Hepatitis</v>
      </c>
      <c r="G1940" s="13">
        <f t="shared" si="252"/>
        <v>200117001</v>
      </c>
      <c r="H1940" s="7">
        <v>1</v>
      </c>
      <c r="I1940" s="8" t="s">
        <v>2293</v>
      </c>
      <c r="J1940" s="37" t="str">
        <f>+Categorias[[#This Row],[Categoría]]&amp;"-"&amp;Categorias[[#This Row],[Id_categoría]]</f>
        <v>Muertes por Hepatitis-200117001</v>
      </c>
      <c r="K1940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40" s="9" t="str">
        <f t="shared" si="253"/>
        <v>200117001muertes_por_hepatitis</v>
      </c>
      <c r="M1940" s="39" t="str">
        <f t="shared" si="254"/>
        <v>INSERT INTO categoria VALUES (200117001,'Muertes por Hepatitis','Muertes por Hepatitis-200117001','Muertes por Hepatitis-200117001 | Prod: Enfermedad-200117 | Sector: EstadoSalud | Industria: SALUD - 20',200117);</v>
      </c>
    </row>
    <row r="1941" spans="1:13" ht="40.799999999999997" x14ac:dyDescent="0.3">
      <c r="A1941" s="12">
        <f t="shared" si="249"/>
        <v>20</v>
      </c>
      <c r="B1941" s="8" t="str">
        <f>+VLOOKUP(A1941,Industria[],2,0)</f>
        <v>Salud e Industria Farmacéutica</v>
      </c>
      <c r="C1941" s="12">
        <f t="shared" si="250"/>
        <v>2001</v>
      </c>
      <c r="D1941" s="8" t="str">
        <f>+VLOOKUP(C1941,Sector[[Id_sector]:[Codigo]],3,0)</f>
        <v>Estado de salud</v>
      </c>
      <c r="E1941" s="12">
        <f t="shared" si="251"/>
        <v>200117</v>
      </c>
      <c r="F1941" s="8" t="str">
        <f>+VLOOKUP(E1941,Productos[[Id_producto]:[Codigo]],3,0)</f>
        <v>Hepatitis</v>
      </c>
      <c r="G1941" s="13">
        <f t="shared" si="252"/>
        <v>200117002</v>
      </c>
      <c r="H1941" s="7">
        <v>2</v>
      </c>
      <c r="I1941" s="8" t="s">
        <v>2294</v>
      </c>
      <c r="J1941" s="37" t="str">
        <f>+Categorias[[#This Row],[Categoría]]&amp;"-"&amp;Categorias[[#This Row],[Id_categoría]]</f>
        <v>Diagnosticados con Hepatitis-200117002</v>
      </c>
      <c r="K1941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41" s="9" t="str">
        <f t="shared" si="253"/>
        <v>200117002diagnosticados_con_hepatitis</v>
      </c>
      <c r="M1941" s="39" t="str">
        <f t="shared" si="254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42" spans="1:13" ht="40.799999999999997" x14ac:dyDescent="0.3">
      <c r="A1942" s="12">
        <f t="shared" si="249"/>
        <v>20</v>
      </c>
      <c r="B1942" s="8" t="str">
        <f>+VLOOKUP(A1942,Industria[],2,0)</f>
        <v>Salud e Industria Farmacéutica</v>
      </c>
      <c r="C1942" s="12">
        <f t="shared" si="250"/>
        <v>2001</v>
      </c>
      <c r="D1942" s="8" t="str">
        <f>+VLOOKUP(C1942,Sector[[Id_sector]:[Codigo]],3,0)</f>
        <v>Estado de salud</v>
      </c>
      <c r="E1942" s="12">
        <f t="shared" si="251"/>
        <v>200117</v>
      </c>
      <c r="F1942" s="8" t="str">
        <f>+VLOOKUP(E1942,Productos[[Id_producto]:[Codigo]],3,0)</f>
        <v>Hepatitis</v>
      </c>
      <c r="G1942" s="13">
        <f t="shared" si="252"/>
        <v>200117003</v>
      </c>
      <c r="H1942" s="7">
        <v>3</v>
      </c>
      <c r="I1942" s="8" t="s">
        <v>2295</v>
      </c>
      <c r="J1942" s="37" t="str">
        <f>+Categorias[[#This Row],[Categoría]]&amp;"-"&amp;Categorias[[#This Row],[Id_categoría]]</f>
        <v>Recuperados de Hepatitis-200117003</v>
      </c>
      <c r="K1942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42" s="9" t="str">
        <f t="shared" si="253"/>
        <v>200117003recuperados_de_hepatitis</v>
      </c>
      <c r="M1942" s="39" t="str">
        <f t="shared" si="254"/>
        <v>INSERT INTO categoria VALUES (200117003,'Recuperados de Hepatitis','Recuperados de Hepatitis-200117003','Recuperados de Hepatitis-200117003 | Prod: Enfermedad-200117 | Sector: EstadoSalud | Industria: SALUD - 20',200117);</v>
      </c>
    </row>
    <row r="1943" spans="1:13" ht="40.799999999999997" x14ac:dyDescent="0.3">
      <c r="A1943" s="12">
        <f t="shared" ref="A1943:A1974" si="255">+A1942</f>
        <v>20</v>
      </c>
      <c r="B1943" s="8" t="str">
        <f>+VLOOKUP(A1943,Industria[],2,0)</f>
        <v>Salud e Industria Farmacéutica</v>
      </c>
      <c r="C1943" s="12">
        <f t="shared" ref="C1943:C1974" si="256">+C1942</f>
        <v>2001</v>
      </c>
      <c r="D1943" s="8" t="str">
        <f>+VLOOKUP(C1943,Sector[[Id_sector]:[Codigo]],3,0)</f>
        <v>Estado de salud</v>
      </c>
      <c r="E1943" s="12">
        <f t="shared" ref="E1943:E1974" si="257">+IF(H1943=1,E1942+1,E1942)</f>
        <v>200117</v>
      </c>
      <c r="F1943" s="8" t="str">
        <f>+VLOOKUP(E1943,Productos[[Id_producto]:[Codigo]],3,0)</f>
        <v>Hepatitis</v>
      </c>
      <c r="G1943" s="13">
        <f t="shared" ref="G1943:G1974" si="258">+E1943*1000+H1943</f>
        <v>200117004</v>
      </c>
      <c r="H1943" s="7">
        <v>4</v>
      </c>
      <c r="I1943" s="8" t="s">
        <v>2296</v>
      </c>
      <c r="J1943" s="37" t="str">
        <f>+Categorias[[#This Row],[Categoría]]&amp;"-"&amp;Categorias[[#This Row],[Id_categoría]]</f>
        <v>No diagnosticados con Hepatitis-200117004</v>
      </c>
      <c r="K1943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43" s="9" t="str">
        <f t="shared" ref="L1943:L1974" si="259">+SUBSTITUTE(G1943&amp;LOWER(SUBSTITUTE( SUBSTITUTE( SUBSTITUTE( SUBSTITUTE( SUBSTITUTE( SUBSTITUTE( SUBSTITUTE( SUBSTITUTE( SUBSTITUTE( SUBSTITUTE(I1943, "á", "a"), "é", "e"), "í", "i"), "ó", "o"), "ú", "u"), "Á", "A"), "É", "E"), "Í", "I"), "Ó", "O"), "Ú", "U"))," ","_")</f>
        <v>200117004no_diagnosticados_con_hepatitis</v>
      </c>
      <c r="M1943" s="39" t="str">
        <f t="shared" ref="M1943:M1974" si="260">+"INSERT INTO categoria VALUES ("&amp;G1943&amp;",'"&amp;I1943&amp;"','"&amp;J1943&amp;"','"&amp;K1943&amp;"',"&amp;E1943&amp;");"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44" spans="1:13" ht="40.799999999999997" x14ac:dyDescent="0.3">
      <c r="A1944" s="12">
        <f t="shared" si="255"/>
        <v>20</v>
      </c>
      <c r="B1944" s="8" t="str">
        <f>+VLOOKUP(A1944,Industria[],2,0)</f>
        <v>Salud e Industria Farmacéutica</v>
      </c>
      <c r="C1944" s="12">
        <f t="shared" si="256"/>
        <v>2001</v>
      </c>
      <c r="D1944" s="8" t="str">
        <f>+VLOOKUP(C1944,Sector[[Id_sector]:[Codigo]],3,0)</f>
        <v>Estado de salud</v>
      </c>
      <c r="E1944" s="12">
        <f t="shared" si="257"/>
        <v>200118</v>
      </c>
      <c r="F1944" s="8" t="str">
        <f>+VLOOKUP(E1944,Productos[[Id_producto]:[Codigo]],3,0)</f>
        <v>Insuficiencia Renal</v>
      </c>
      <c r="G1944" s="13">
        <f t="shared" si="258"/>
        <v>200118001</v>
      </c>
      <c r="H1944" s="7">
        <v>1</v>
      </c>
      <c r="I1944" s="8" t="s">
        <v>2297</v>
      </c>
      <c r="J1944" s="37" t="str">
        <f>+Categorias[[#This Row],[Categoría]]&amp;"-"&amp;Categorias[[#This Row],[Id_categoría]]</f>
        <v>Muertes por Insuficiencia Renal-200118001</v>
      </c>
      <c r="K1944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44" s="9" t="str">
        <f t="shared" si="259"/>
        <v>200118001muertes_por_insuficiencia_renal</v>
      </c>
      <c r="M1944" s="39" t="str">
        <f t="shared" si="260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45" spans="1:13" ht="40.799999999999997" x14ac:dyDescent="0.3">
      <c r="A1945" s="12">
        <f t="shared" si="255"/>
        <v>20</v>
      </c>
      <c r="B1945" s="8" t="str">
        <f>+VLOOKUP(A1945,Industria[],2,0)</f>
        <v>Salud e Industria Farmacéutica</v>
      </c>
      <c r="C1945" s="12">
        <f t="shared" si="256"/>
        <v>2001</v>
      </c>
      <c r="D1945" s="8" t="str">
        <f>+VLOOKUP(C1945,Sector[[Id_sector]:[Codigo]],3,0)</f>
        <v>Estado de salud</v>
      </c>
      <c r="E1945" s="12">
        <f t="shared" si="257"/>
        <v>200118</v>
      </c>
      <c r="F1945" s="8" t="str">
        <f>+VLOOKUP(E1945,Productos[[Id_producto]:[Codigo]],3,0)</f>
        <v>Insuficiencia Renal</v>
      </c>
      <c r="G1945" s="13">
        <f t="shared" si="258"/>
        <v>200118002</v>
      </c>
      <c r="H1945" s="7">
        <v>2</v>
      </c>
      <c r="I1945" s="8" t="s">
        <v>2298</v>
      </c>
      <c r="J1945" s="37" t="str">
        <f>+Categorias[[#This Row],[Categoría]]&amp;"-"&amp;Categorias[[#This Row],[Id_categoría]]</f>
        <v>Diagnosticados con Insuficiencia Renal-200118002</v>
      </c>
      <c r="K1945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45" s="9" t="str">
        <f t="shared" si="259"/>
        <v>200118002diagnosticados_con_insuficiencia_renal</v>
      </c>
      <c r="M1945" s="39" t="str">
        <f t="shared" si="260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46" spans="1:13" ht="40.799999999999997" x14ac:dyDescent="0.3">
      <c r="A1946" s="12">
        <f t="shared" si="255"/>
        <v>20</v>
      </c>
      <c r="B1946" s="8" t="str">
        <f>+VLOOKUP(A1946,Industria[],2,0)</f>
        <v>Salud e Industria Farmacéutica</v>
      </c>
      <c r="C1946" s="12">
        <f t="shared" si="256"/>
        <v>2001</v>
      </c>
      <c r="D1946" s="8" t="str">
        <f>+VLOOKUP(C1946,Sector[[Id_sector]:[Codigo]],3,0)</f>
        <v>Estado de salud</v>
      </c>
      <c r="E1946" s="12">
        <f t="shared" si="257"/>
        <v>200118</v>
      </c>
      <c r="F1946" s="8" t="str">
        <f>+VLOOKUP(E1946,Productos[[Id_producto]:[Codigo]],3,0)</f>
        <v>Insuficiencia Renal</v>
      </c>
      <c r="G1946" s="13">
        <f t="shared" si="258"/>
        <v>200118003</v>
      </c>
      <c r="H1946" s="7">
        <v>3</v>
      </c>
      <c r="I1946" s="8" t="s">
        <v>2299</v>
      </c>
      <c r="J1946" s="37" t="str">
        <f>+Categorias[[#This Row],[Categoría]]&amp;"-"&amp;Categorias[[#This Row],[Id_categoría]]</f>
        <v>Recuperados de Insuficiencia Renal-200118003</v>
      </c>
      <c r="K1946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46" s="9" t="str">
        <f t="shared" si="259"/>
        <v>200118003recuperados_de_insuficiencia_renal</v>
      </c>
      <c r="M1946" s="39" t="str">
        <f t="shared" si="260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47" spans="1:13" ht="40.799999999999997" x14ac:dyDescent="0.3">
      <c r="A1947" s="12">
        <f t="shared" si="255"/>
        <v>20</v>
      </c>
      <c r="B1947" s="8" t="str">
        <f>+VLOOKUP(A1947,Industria[],2,0)</f>
        <v>Salud e Industria Farmacéutica</v>
      </c>
      <c r="C1947" s="12">
        <f t="shared" si="256"/>
        <v>2001</v>
      </c>
      <c r="D1947" s="8" t="str">
        <f>+VLOOKUP(C1947,Sector[[Id_sector]:[Codigo]],3,0)</f>
        <v>Estado de salud</v>
      </c>
      <c r="E1947" s="12">
        <f t="shared" si="257"/>
        <v>200118</v>
      </c>
      <c r="F1947" s="8" t="str">
        <f>+VLOOKUP(E1947,Productos[[Id_producto]:[Codigo]],3,0)</f>
        <v>Insuficiencia Renal</v>
      </c>
      <c r="G1947" s="13">
        <f t="shared" si="258"/>
        <v>200118004</v>
      </c>
      <c r="H1947" s="7">
        <v>4</v>
      </c>
      <c r="I1947" s="8" t="s">
        <v>2300</v>
      </c>
      <c r="J1947" s="37" t="str">
        <f>+Categorias[[#This Row],[Categoría]]&amp;"-"&amp;Categorias[[#This Row],[Id_categoría]]</f>
        <v>No diagnosticados con Insuficiencia Renal-200118004</v>
      </c>
      <c r="K1947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47" s="9" t="str">
        <f t="shared" si="259"/>
        <v>200118004no_diagnosticados_con_insuficiencia_renal</v>
      </c>
      <c r="M1947" s="39" t="str">
        <f t="shared" si="260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48" spans="1:13" ht="30.6" x14ac:dyDescent="0.3">
      <c r="A1948" s="12">
        <f t="shared" si="255"/>
        <v>20</v>
      </c>
      <c r="B1948" s="8" t="str">
        <f>+VLOOKUP(A1948,Industria[],2,0)</f>
        <v>Salud e Industria Farmacéutica</v>
      </c>
      <c r="C1948" s="12">
        <f t="shared" si="256"/>
        <v>2001</v>
      </c>
      <c r="D1948" s="8" t="str">
        <f>+VLOOKUP(C1948,Sector[[Id_sector]:[Codigo]],3,0)</f>
        <v>Estado de salud</v>
      </c>
      <c r="E1948" s="12">
        <f t="shared" si="257"/>
        <v>200119</v>
      </c>
      <c r="F1948" s="8" t="str">
        <f>+VLOOKUP(E1948,Productos[[Id_producto]:[Codigo]],3,0)</f>
        <v>Depresión</v>
      </c>
      <c r="G1948" s="13">
        <f t="shared" si="258"/>
        <v>200119001</v>
      </c>
      <c r="H1948" s="7">
        <v>1</v>
      </c>
      <c r="I1948" s="8" t="s">
        <v>2301</v>
      </c>
      <c r="J1948" s="37" t="str">
        <f>+Categorias[[#This Row],[Categoría]]&amp;"-"&amp;Categorias[[#This Row],[Id_categoría]]</f>
        <v>Muertes por Depresión-200119001</v>
      </c>
      <c r="K1948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48" s="9" t="str">
        <f t="shared" si="259"/>
        <v>200119001muertes_por_depresion</v>
      </c>
      <c r="M1948" s="39" t="str">
        <f t="shared" si="260"/>
        <v>INSERT INTO categoria VALUES (200119001,'Muertes por Depresión','Muertes por Depresión-200119001','Muertes por Depresión-200119001 | Prod: Enfermedad-200119 | Sector: EstadoSalud | Industria: SALUD - 20',200119);</v>
      </c>
    </row>
    <row r="1949" spans="1:13" ht="40.799999999999997" x14ac:dyDescent="0.3">
      <c r="A1949" s="12">
        <f t="shared" si="255"/>
        <v>20</v>
      </c>
      <c r="B1949" s="8" t="str">
        <f>+VLOOKUP(A1949,Industria[],2,0)</f>
        <v>Salud e Industria Farmacéutica</v>
      </c>
      <c r="C1949" s="12">
        <f t="shared" si="256"/>
        <v>2001</v>
      </c>
      <c r="D1949" s="8" t="str">
        <f>+VLOOKUP(C1949,Sector[[Id_sector]:[Codigo]],3,0)</f>
        <v>Estado de salud</v>
      </c>
      <c r="E1949" s="12">
        <f t="shared" si="257"/>
        <v>200119</v>
      </c>
      <c r="F1949" s="8" t="str">
        <f>+VLOOKUP(E1949,Productos[[Id_producto]:[Codigo]],3,0)</f>
        <v>Depresión</v>
      </c>
      <c r="G1949" s="13">
        <f t="shared" si="258"/>
        <v>200119002</v>
      </c>
      <c r="H1949" s="7">
        <v>2</v>
      </c>
      <c r="I1949" s="8" t="s">
        <v>2302</v>
      </c>
      <c r="J1949" s="37" t="str">
        <f>+Categorias[[#This Row],[Categoría]]&amp;"-"&amp;Categorias[[#This Row],[Id_categoría]]</f>
        <v>Diagnosticados con Depresión-200119002</v>
      </c>
      <c r="K1949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49" s="9" t="str">
        <f t="shared" si="259"/>
        <v>200119002diagnosticados_con_depresion</v>
      </c>
      <c r="M1949" s="39" t="str">
        <f t="shared" si="260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50" spans="1:13" ht="40.799999999999997" x14ac:dyDescent="0.3">
      <c r="A1950" s="12">
        <f t="shared" si="255"/>
        <v>20</v>
      </c>
      <c r="B1950" s="8" t="str">
        <f>+VLOOKUP(A1950,Industria[],2,0)</f>
        <v>Salud e Industria Farmacéutica</v>
      </c>
      <c r="C1950" s="12">
        <f t="shared" si="256"/>
        <v>2001</v>
      </c>
      <c r="D1950" s="8" t="str">
        <f>+VLOOKUP(C1950,Sector[[Id_sector]:[Codigo]],3,0)</f>
        <v>Estado de salud</v>
      </c>
      <c r="E1950" s="12">
        <f t="shared" si="257"/>
        <v>200119</v>
      </c>
      <c r="F1950" s="8" t="str">
        <f>+VLOOKUP(E1950,Productos[[Id_producto]:[Codigo]],3,0)</f>
        <v>Depresión</v>
      </c>
      <c r="G1950" s="13">
        <f t="shared" si="258"/>
        <v>200119003</v>
      </c>
      <c r="H1950" s="7">
        <v>3</v>
      </c>
      <c r="I1950" s="8" t="s">
        <v>2303</v>
      </c>
      <c r="J1950" s="37" t="str">
        <f>+Categorias[[#This Row],[Categoría]]&amp;"-"&amp;Categorias[[#This Row],[Id_categoría]]</f>
        <v>Recuperados de Depresión-200119003</v>
      </c>
      <c r="K1950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50" s="9" t="str">
        <f t="shared" si="259"/>
        <v>200119003recuperados_de_depresion</v>
      </c>
      <c r="M1950" s="39" t="str">
        <f t="shared" si="260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51" spans="1:13" ht="40.799999999999997" x14ac:dyDescent="0.3">
      <c r="A1951" s="12">
        <f t="shared" si="255"/>
        <v>20</v>
      </c>
      <c r="B1951" s="8" t="str">
        <f>+VLOOKUP(A1951,Industria[],2,0)</f>
        <v>Salud e Industria Farmacéutica</v>
      </c>
      <c r="C1951" s="12">
        <f t="shared" si="256"/>
        <v>2001</v>
      </c>
      <c r="D1951" s="8" t="str">
        <f>+VLOOKUP(C1951,Sector[[Id_sector]:[Codigo]],3,0)</f>
        <v>Estado de salud</v>
      </c>
      <c r="E1951" s="12">
        <f t="shared" si="257"/>
        <v>200119</v>
      </c>
      <c r="F1951" s="8" t="str">
        <f>+VLOOKUP(E1951,Productos[[Id_producto]:[Codigo]],3,0)</f>
        <v>Depresión</v>
      </c>
      <c r="G1951" s="13">
        <f t="shared" si="258"/>
        <v>200119004</v>
      </c>
      <c r="H1951" s="7">
        <v>4</v>
      </c>
      <c r="I1951" s="8" t="s">
        <v>2304</v>
      </c>
      <c r="J1951" s="37" t="str">
        <f>+Categorias[[#This Row],[Categoría]]&amp;"-"&amp;Categorias[[#This Row],[Id_categoría]]</f>
        <v>No diagnosticados con Depresión-200119004</v>
      </c>
      <c r="K1951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51" s="9" t="str">
        <f t="shared" si="259"/>
        <v>200119004no_diagnosticados_con_depresion</v>
      </c>
      <c r="M1951" s="39" t="str">
        <f t="shared" si="260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52" spans="1:13" ht="40.799999999999997" x14ac:dyDescent="0.3">
      <c r="A1952" s="12">
        <f t="shared" si="255"/>
        <v>20</v>
      </c>
      <c r="B1952" s="8" t="str">
        <f>+VLOOKUP(A1952,Industria[],2,0)</f>
        <v>Salud e Industria Farmacéutica</v>
      </c>
      <c r="C1952" s="12">
        <f t="shared" si="256"/>
        <v>2001</v>
      </c>
      <c r="D1952" s="8" t="str">
        <f>+VLOOKUP(C1952,Sector[[Id_sector]:[Codigo]],3,0)</f>
        <v>Estado de salud</v>
      </c>
      <c r="E1952" s="12">
        <f t="shared" si="257"/>
        <v>200120</v>
      </c>
      <c r="F1952" s="8" t="str">
        <f>+VLOOKUP(E1952,Productos[[Id_producto]:[Codigo]],3,0)</f>
        <v>Turberculosis</v>
      </c>
      <c r="G1952" s="13">
        <f t="shared" si="258"/>
        <v>200120001</v>
      </c>
      <c r="H1952" s="7">
        <v>1</v>
      </c>
      <c r="I1952" s="8" t="s">
        <v>2305</v>
      </c>
      <c r="J1952" s="37" t="str">
        <f>+Categorias[[#This Row],[Categoría]]&amp;"-"&amp;Categorias[[#This Row],[Id_categoría]]</f>
        <v>Muertes por Turberculosis-200120001</v>
      </c>
      <c r="K1952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52" s="9" t="str">
        <f t="shared" si="259"/>
        <v>200120001muertes_por_turberculosis</v>
      </c>
      <c r="M1952" s="39" t="str">
        <f t="shared" si="260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53" spans="1:13" ht="40.799999999999997" x14ac:dyDescent="0.3">
      <c r="A1953" s="12">
        <f t="shared" si="255"/>
        <v>20</v>
      </c>
      <c r="B1953" s="8" t="str">
        <f>+VLOOKUP(A1953,Industria[],2,0)</f>
        <v>Salud e Industria Farmacéutica</v>
      </c>
      <c r="C1953" s="12">
        <f t="shared" si="256"/>
        <v>2001</v>
      </c>
      <c r="D1953" s="8" t="str">
        <f>+VLOOKUP(C1953,Sector[[Id_sector]:[Codigo]],3,0)</f>
        <v>Estado de salud</v>
      </c>
      <c r="E1953" s="12">
        <f t="shared" si="257"/>
        <v>200120</v>
      </c>
      <c r="F1953" s="8" t="str">
        <f>+VLOOKUP(E1953,Productos[[Id_producto]:[Codigo]],3,0)</f>
        <v>Turberculosis</v>
      </c>
      <c r="G1953" s="13">
        <f t="shared" si="258"/>
        <v>200120002</v>
      </c>
      <c r="H1953" s="7">
        <v>2</v>
      </c>
      <c r="I1953" s="8" t="s">
        <v>2306</v>
      </c>
      <c r="J1953" s="37" t="str">
        <f>+Categorias[[#This Row],[Categoría]]&amp;"-"&amp;Categorias[[#This Row],[Id_categoría]]</f>
        <v>Diagnosticados con Turberculosis-200120002</v>
      </c>
      <c r="K1953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53" s="9" t="str">
        <f t="shared" si="259"/>
        <v>200120002diagnosticados_con_turberculosis</v>
      </c>
      <c r="M1953" s="39" t="str">
        <f t="shared" si="260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54" spans="1:13" ht="40.799999999999997" x14ac:dyDescent="0.3">
      <c r="A1954" s="12">
        <f t="shared" si="255"/>
        <v>20</v>
      </c>
      <c r="B1954" s="8" t="str">
        <f>+VLOOKUP(A1954,Industria[],2,0)</f>
        <v>Salud e Industria Farmacéutica</v>
      </c>
      <c r="C1954" s="12">
        <f t="shared" si="256"/>
        <v>2001</v>
      </c>
      <c r="D1954" s="8" t="str">
        <f>+VLOOKUP(C1954,Sector[[Id_sector]:[Codigo]],3,0)</f>
        <v>Estado de salud</v>
      </c>
      <c r="E1954" s="12">
        <f t="shared" si="257"/>
        <v>200120</v>
      </c>
      <c r="F1954" s="8" t="str">
        <f>+VLOOKUP(E1954,Productos[[Id_producto]:[Codigo]],3,0)</f>
        <v>Turberculosis</v>
      </c>
      <c r="G1954" s="13">
        <f t="shared" si="258"/>
        <v>200120003</v>
      </c>
      <c r="H1954" s="7">
        <v>3</v>
      </c>
      <c r="I1954" s="8" t="s">
        <v>2307</v>
      </c>
      <c r="J1954" s="37" t="str">
        <f>+Categorias[[#This Row],[Categoría]]&amp;"-"&amp;Categorias[[#This Row],[Id_categoría]]</f>
        <v>Recuperados de Turberculosis-200120003</v>
      </c>
      <c r="K1954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54" s="9" t="str">
        <f t="shared" si="259"/>
        <v>200120003recuperados_de_turberculosis</v>
      </c>
      <c r="M1954" s="39" t="str">
        <f t="shared" si="260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55" spans="1:13" ht="40.799999999999997" x14ac:dyDescent="0.3">
      <c r="A1955" s="12">
        <f t="shared" si="255"/>
        <v>20</v>
      </c>
      <c r="B1955" s="8" t="str">
        <f>+VLOOKUP(A1955,Industria[],2,0)</f>
        <v>Salud e Industria Farmacéutica</v>
      </c>
      <c r="C1955" s="12">
        <f t="shared" si="256"/>
        <v>2001</v>
      </c>
      <c r="D1955" s="8" t="str">
        <f>+VLOOKUP(C1955,Sector[[Id_sector]:[Codigo]],3,0)</f>
        <v>Estado de salud</v>
      </c>
      <c r="E1955" s="12">
        <f t="shared" si="257"/>
        <v>200120</v>
      </c>
      <c r="F1955" s="8" t="str">
        <f>+VLOOKUP(E1955,Productos[[Id_producto]:[Codigo]],3,0)</f>
        <v>Turberculosis</v>
      </c>
      <c r="G1955" s="13">
        <f t="shared" si="258"/>
        <v>200120004</v>
      </c>
      <c r="H1955" s="7">
        <v>4</v>
      </c>
      <c r="I1955" s="8" t="s">
        <v>2308</v>
      </c>
      <c r="J1955" s="37" t="str">
        <f>+Categorias[[#This Row],[Categoría]]&amp;"-"&amp;Categorias[[#This Row],[Id_categoría]]</f>
        <v>No diagnosticados con Turberculosis-200120004</v>
      </c>
      <c r="K1955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55" s="9" t="str">
        <f t="shared" si="259"/>
        <v>200120004no_diagnosticados_con_turberculosis</v>
      </c>
      <c r="M1955" s="39" t="str">
        <f t="shared" si="260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56" spans="1:13" ht="40.799999999999997" x14ac:dyDescent="0.3">
      <c r="A1956" s="12">
        <f t="shared" si="255"/>
        <v>20</v>
      </c>
      <c r="B1956" s="8" t="str">
        <f>+VLOOKUP(A1956,Industria[],2,0)</f>
        <v>Salud e Industria Farmacéutica</v>
      </c>
      <c r="C1956" s="12">
        <f t="shared" si="256"/>
        <v>2001</v>
      </c>
      <c r="D1956" s="8" t="str">
        <f>+VLOOKUP(C1956,Sector[[Id_sector]:[Codigo]],3,0)</f>
        <v>Estado de salud</v>
      </c>
      <c r="E1956" s="12">
        <f t="shared" si="257"/>
        <v>200121</v>
      </c>
      <c r="F1956" s="8" t="str">
        <f>+VLOOKUP(E1956,Productos[[Id_producto]:[Codigo]],3,0)</f>
        <v>Osteoporosis</v>
      </c>
      <c r="G1956" s="13">
        <f t="shared" si="258"/>
        <v>200121001</v>
      </c>
      <c r="H1956" s="7">
        <v>1</v>
      </c>
      <c r="I1956" s="8" t="s">
        <v>2309</v>
      </c>
      <c r="J1956" s="37" t="str">
        <f>+Categorias[[#This Row],[Categoría]]&amp;"-"&amp;Categorias[[#This Row],[Id_categoría]]</f>
        <v>Muertes por Osteoporosis-200121001</v>
      </c>
      <c r="K1956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56" s="9" t="str">
        <f t="shared" si="259"/>
        <v>200121001muertes_por_osteoporosis</v>
      </c>
      <c r="M1956" s="39" t="str">
        <f t="shared" si="260"/>
        <v>INSERT INTO categoria VALUES (200121001,'Muertes por Osteoporosis','Muertes por Osteoporosis-200121001','Muertes por Osteoporosis-200121001 | Prod: Enfermedad-200121 | Sector: EstadoSalud | Industria: SALUD - 20',200121);</v>
      </c>
    </row>
    <row r="1957" spans="1:13" ht="40.799999999999997" x14ac:dyDescent="0.3">
      <c r="A1957" s="12">
        <f t="shared" si="255"/>
        <v>20</v>
      </c>
      <c r="B1957" s="8" t="str">
        <f>+VLOOKUP(A1957,Industria[],2,0)</f>
        <v>Salud e Industria Farmacéutica</v>
      </c>
      <c r="C1957" s="12">
        <f t="shared" si="256"/>
        <v>2001</v>
      </c>
      <c r="D1957" s="8" t="str">
        <f>+VLOOKUP(C1957,Sector[[Id_sector]:[Codigo]],3,0)</f>
        <v>Estado de salud</v>
      </c>
      <c r="E1957" s="12">
        <f t="shared" si="257"/>
        <v>200121</v>
      </c>
      <c r="F1957" s="8" t="str">
        <f>+VLOOKUP(E1957,Productos[[Id_producto]:[Codigo]],3,0)</f>
        <v>Osteoporosis</v>
      </c>
      <c r="G1957" s="13">
        <f t="shared" si="258"/>
        <v>200121002</v>
      </c>
      <c r="H1957" s="7">
        <v>2</v>
      </c>
      <c r="I1957" s="8" t="s">
        <v>2310</v>
      </c>
      <c r="J1957" s="37" t="str">
        <f>+Categorias[[#This Row],[Categoría]]&amp;"-"&amp;Categorias[[#This Row],[Id_categoría]]</f>
        <v>Diagnosticados con Osteoporosis-200121002</v>
      </c>
      <c r="K1957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57" s="9" t="str">
        <f t="shared" si="259"/>
        <v>200121002diagnosticados_con_osteoporosis</v>
      </c>
      <c r="M1957" s="39" t="str">
        <f t="shared" si="260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58" spans="1:13" ht="40.799999999999997" x14ac:dyDescent="0.3">
      <c r="A1958" s="12">
        <f t="shared" si="255"/>
        <v>20</v>
      </c>
      <c r="B1958" s="8" t="str">
        <f>+VLOOKUP(A1958,Industria[],2,0)</f>
        <v>Salud e Industria Farmacéutica</v>
      </c>
      <c r="C1958" s="12">
        <f t="shared" si="256"/>
        <v>2001</v>
      </c>
      <c r="D1958" s="8" t="str">
        <f>+VLOOKUP(C1958,Sector[[Id_sector]:[Codigo]],3,0)</f>
        <v>Estado de salud</v>
      </c>
      <c r="E1958" s="12">
        <f t="shared" si="257"/>
        <v>200121</v>
      </c>
      <c r="F1958" s="8" t="str">
        <f>+VLOOKUP(E1958,Productos[[Id_producto]:[Codigo]],3,0)</f>
        <v>Osteoporosis</v>
      </c>
      <c r="G1958" s="13">
        <f t="shared" si="258"/>
        <v>200121003</v>
      </c>
      <c r="H1958" s="7">
        <v>3</v>
      </c>
      <c r="I1958" s="8" t="s">
        <v>2311</v>
      </c>
      <c r="J1958" s="37" t="str">
        <f>+Categorias[[#This Row],[Categoría]]&amp;"-"&amp;Categorias[[#This Row],[Id_categoría]]</f>
        <v>Recuperados de Osteoporosis-200121003</v>
      </c>
      <c r="K1958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58" s="9" t="str">
        <f t="shared" si="259"/>
        <v>200121003recuperados_de_osteoporosis</v>
      </c>
      <c r="M1958" s="39" t="str">
        <f t="shared" si="260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59" spans="1:13" ht="40.799999999999997" x14ac:dyDescent="0.3">
      <c r="A1959" s="12">
        <f t="shared" si="255"/>
        <v>20</v>
      </c>
      <c r="B1959" s="8" t="str">
        <f>+VLOOKUP(A1959,Industria[],2,0)</f>
        <v>Salud e Industria Farmacéutica</v>
      </c>
      <c r="C1959" s="12">
        <f t="shared" si="256"/>
        <v>2001</v>
      </c>
      <c r="D1959" s="8" t="str">
        <f>+VLOOKUP(C1959,Sector[[Id_sector]:[Codigo]],3,0)</f>
        <v>Estado de salud</v>
      </c>
      <c r="E1959" s="12">
        <f t="shared" si="257"/>
        <v>200121</v>
      </c>
      <c r="F1959" s="8" t="str">
        <f>+VLOOKUP(E1959,Productos[[Id_producto]:[Codigo]],3,0)</f>
        <v>Osteoporosis</v>
      </c>
      <c r="G1959" s="13">
        <f t="shared" si="258"/>
        <v>200121004</v>
      </c>
      <c r="H1959" s="7">
        <v>4</v>
      </c>
      <c r="I1959" s="8" t="s">
        <v>2312</v>
      </c>
      <c r="J1959" s="37" t="str">
        <f>+Categorias[[#This Row],[Categoría]]&amp;"-"&amp;Categorias[[#This Row],[Id_categoría]]</f>
        <v>No diagnosticados con Osteoporosis-200121004</v>
      </c>
      <c r="K1959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59" s="9" t="str">
        <f t="shared" si="259"/>
        <v>200121004no_diagnosticados_con_osteoporosis</v>
      </c>
      <c r="M1959" s="39" t="str">
        <f t="shared" si="260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60" spans="1:13" ht="30.6" x14ac:dyDescent="0.3">
      <c r="A1960" s="12">
        <f t="shared" si="255"/>
        <v>20</v>
      </c>
      <c r="B1960" s="8" t="str">
        <f>+VLOOKUP(A1960,Industria[],2,0)</f>
        <v>Salud e Industria Farmacéutica</v>
      </c>
      <c r="C1960" s="12">
        <f t="shared" si="256"/>
        <v>2001</v>
      </c>
      <c r="D1960" s="8" t="str">
        <f>+VLOOKUP(C1960,Sector[[Id_sector]:[Codigo]],3,0)</f>
        <v>Estado de salud</v>
      </c>
      <c r="E1960" s="12">
        <f t="shared" si="257"/>
        <v>200122</v>
      </c>
      <c r="F1960" s="8" t="str">
        <f>+VLOOKUP(E1960,Productos[[Id_producto]:[Codigo]],3,0)</f>
        <v>Artrítis</v>
      </c>
      <c r="G1960" s="13">
        <f t="shared" si="258"/>
        <v>200122001</v>
      </c>
      <c r="H1960" s="7">
        <v>1</v>
      </c>
      <c r="I1960" s="8" t="s">
        <v>2313</v>
      </c>
      <c r="J1960" s="37" t="str">
        <f>+Categorias[[#This Row],[Categoría]]&amp;"-"&amp;Categorias[[#This Row],[Id_categoría]]</f>
        <v>Muertes por Artritis-200122001</v>
      </c>
      <c r="K1960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60" s="9" t="str">
        <f t="shared" si="259"/>
        <v>200122001muertes_por_artritis</v>
      </c>
      <c r="M1960" s="39" t="str">
        <f t="shared" si="260"/>
        <v>INSERT INTO categoria VALUES (200122001,'Muertes por Artritis','Muertes por Artritis-200122001','Muertes por Artritis-200122001 | Prod: Enfermedad-200122 | Sector: EstadoSalud | Industria: SALUD - 20',200122);</v>
      </c>
    </row>
    <row r="1961" spans="1:13" ht="40.799999999999997" x14ac:dyDescent="0.3">
      <c r="A1961" s="12">
        <f t="shared" si="255"/>
        <v>20</v>
      </c>
      <c r="B1961" s="8" t="str">
        <f>+VLOOKUP(A1961,Industria[],2,0)</f>
        <v>Salud e Industria Farmacéutica</v>
      </c>
      <c r="C1961" s="12">
        <f t="shared" si="256"/>
        <v>2001</v>
      </c>
      <c r="D1961" s="8" t="str">
        <f>+VLOOKUP(C1961,Sector[[Id_sector]:[Codigo]],3,0)</f>
        <v>Estado de salud</v>
      </c>
      <c r="E1961" s="12">
        <f t="shared" si="257"/>
        <v>200122</v>
      </c>
      <c r="F1961" s="8" t="str">
        <f>+VLOOKUP(E1961,Productos[[Id_producto]:[Codigo]],3,0)</f>
        <v>Artrítis</v>
      </c>
      <c r="G1961" s="13">
        <f t="shared" si="258"/>
        <v>200122002</v>
      </c>
      <c r="H1961" s="7">
        <v>2</v>
      </c>
      <c r="I1961" s="8" t="s">
        <v>2314</v>
      </c>
      <c r="J1961" s="37" t="str">
        <f>+Categorias[[#This Row],[Categoría]]&amp;"-"&amp;Categorias[[#This Row],[Id_categoría]]</f>
        <v>Diagnosticados con Artritis-200122002</v>
      </c>
      <c r="K1961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61" s="9" t="str">
        <f t="shared" si="259"/>
        <v>200122002diagnosticados_con_artritis</v>
      </c>
      <c r="M1961" s="39" t="str">
        <f t="shared" si="260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62" spans="1:13" ht="40.799999999999997" x14ac:dyDescent="0.3">
      <c r="A1962" s="12">
        <f t="shared" si="255"/>
        <v>20</v>
      </c>
      <c r="B1962" s="8" t="str">
        <f>+VLOOKUP(A1962,Industria[],2,0)</f>
        <v>Salud e Industria Farmacéutica</v>
      </c>
      <c r="C1962" s="12">
        <f t="shared" si="256"/>
        <v>2001</v>
      </c>
      <c r="D1962" s="8" t="str">
        <f>+VLOOKUP(C1962,Sector[[Id_sector]:[Codigo]],3,0)</f>
        <v>Estado de salud</v>
      </c>
      <c r="E1962" s="12">
        <f t="shared" si="257"/>
        <v>200122</v>
      </c>
      <c r="F1962" s="8" t="str">
        <f>+VLOOKUP(E1962,Productos[[Id_producto]:[Codigo]],3,0)</f>
        <v>Artrítis</v>
      </c>
      <c r="G1962" s="13">
        <f t="shared" si="258"/>
        <v>200122003</v>
      </c>
      <c r="H1962" s="7">
        <v>3</v>
      </c>
      <c r="I1962" s="8" t="s">
        <v>2315</v>
      </c>
      <c r="J1962" s="37" t="str">
        <f>+Categorias[[#This Row],[Categoría]]&amp;"-"&amp;Categorias[[#This Row],[Id_categoría]]</f>
        <v>Recuperados de Artritis-200122003</v>
      </c>
      <c r="K1962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62" s="9" t="str">
        <f t="shared" si="259"/>
        <v>200122003recuperados_de_artritis</v>
      </c>
      <c r="M1962" s="39" t="str">
        <f t="shared" si="260"/>
        <v>INSERT INTO categoria VALUES (200122003,'Recuperados de Artritis','Recuperados de Artritis-200122003','Recuperados de Artritis-200122003 | Prod: Enfermedad-200122 | Sector: EstadoSalud | Industria: SALUD - 20',200122);</v>
      </c>
    </row>
    <row r="1963" spans="1:13" ht="40.799999999999997" x14ac:dyDescent="0.3">
      <c r="A1963" s="12">
        <f t="shared" si="255"/>
        <v>20</v>
      </c>
      <c r="B1963" s="8" t="str">
        <f>+VLOOKUP(A1963,Industria[],2,0)</f>
        <v>Salud e Industria Farmacéutica</v>
      </c>
      <c r="C1963" s="12">
        <f t="shared" si="256"/>
        <v>2001</v>
      </c>
      <c r="D1963" s="8" t="str">
        <f>+VLOOKUP(C1963,Sector[[Id_sector]:[Codigo]],3,0)</f>
        <v>Estado de salud</v>
      </c>
      <c r="E1963" s="12">
        <f t="shared" si="257"/>
        <v>200122</v>
      </c>
      <c r="F1963" s="8" t="str">
        <f>+VLOOKUP(E1963,Productos[[Id_producto]:[Codigo]],3,0)</f>
        <v>Artrítis</v>
      </c>
      <c r="G1963" s="13">
        <f t="shared" si="258"/>
        <v>200122004</v>
      </c>
      <c r="H1963" s="7">
        <v>4</v>
      </c>
      <c r="I1963" s="8" t="s">
        <v>2316</v>
      </c>
      <c r="J1963" s="37" t="str">
        <f>+Categorias[[#This Row],[Categoría]]&amp;"-"&amp;Categorias[[#This Row],[Id_categoría]]</f>
        <v>No diagnosticados con Artritis-200122004</v>
      </c>
      <c r="K1963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63" s="9" t="str">
        <f t="shared" si="259"/>
        <v>200122004no_diagnosticados_con_artritis</v>
      </c>
      <c r="M1963" s="39" t="str">
        <f t="shared" si="260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64" spans="1:13" ht="30.6" x14ac:dyDescent="0.3">
      <c r="A1964" s="12">
        <f t="shared" si="255"/>
        <v>20</v>
      </c>
      <c r="B1964" s="8" t="str">
        <f>+VLOOKUP(A1964,Industria[],2,0)</f>
        <v>Salud e Industria Farmacéutica</v>
      </c>
      <c r="C1964" s="12">
        <f t="shared" si="256"/>
        <v>2001</v>
      </c>
      <c r="D1964" s="8" t="str">
        <f>+VLOOKUP(C1964,Sector[[Id_sector]:[Codigo]],3,0)</f>
        <v>Estado de salud</v>
      </c>
      <c r="E1964" s="12">
        <f t="shared" si="257"/>
        <v>200123</v>
      </c>
      <c r="F1964" s="8" t="str">
        <f>+VLOOKUP(E1964,Productos[[Id_producto]:[Codigo]],3,0)</f>
        <v>Neumonía</v>
      </c>
      <c r="G1964" s="13">
        <f t="shared" si="258"/>
        <v>200123001</v>
      </c>
      <c r="H1964" s="7">
        <v>1</v>
      </c>
      <c r="I1964" s="8" t="s">
        <v>2317</v>
      </c>
      <c r="J1964" s="37" t="str">
        <f>+Categorias[[#This Row],[Categoría]]&amp;"-"&amp;Categorias[[#This Row],[Id_categoría]]</f>
        <v>Muertes por Neumonía-200123001</v>
      </c>
      <c r="K1964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64" s="9" t="str">
        <f t="shared" si="259"/>
        <v>200123001muertes_por_neumonia</v>
      </c>
      <c r="M1964" s="39" t="str">
        <f t="shared" si="260"/>
        <v>INSERT INTO categoria VALUES (200123001,'Muertes por Neumonía','Muertes por Neumonía-200123001','Muertes por Neumonía-200123001 | Prod: Enfermedad-200123 | Sector: EstadoSalud | Industria: SALUD - 20',200123);</v>
      </c>
    </row>
    <row r="1965" spans="1:13" ht="40.799999999999997" x14ac:dyDescent="0.3">
      <c r="A1965" s="12">
        <f t="shared" si="255"/>
        <v>20</v>
      </c>
      <c r="B1965" s="8" t="str">
        <f>+VLOOKUP(A1965,Industria[],2,0)</f>
        <v>Salud e Industria Farmacéutica</v>
      </c>
      <c r="C1965" s="12">
        <f t="shared" si="256"/>
        <v>2001</v>
      </c>
      <c r="D1965" s="8" t="str">
        <f>+VLOOKUP(C1965,Sector[[Id_sector]:[Codigo]],3,0)</f>
        <v>Estado de salud</v>
      </c>
      <c r="E1965" s="12">
        <f t="shared" si="257"/>
        <v>200123</v>
      </c>
      <c r="F1965" s="8" t="str">
        <f>+VLOOKUP(E1965,Productos[[Id_producto]:[Codigo]],3,0)</f>
        <v>Neumonía</v>
      </c>
      <c r="G1965" s="13">
        <f t="shared" si="258"/>
        <v>200123002</v>
      </c>
      <c r="H1965" s="7">
        <v>2</v>
      </c>
      <c r="I1965" s="8" t="s">
        <v>2318</v>
      </c>
      <c r="J1965" s="37" t="str">
        <f>+Categorias[[#This Row],[Categoría]]&amp;"-"&amp;Categorias[[#This Row],[Id_categoría]]</f>
        <v>Diagnosticados con Neumonía-200123002</v>
      </c>
      <c r="K1965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65" s="9" t="str">
        <f t="shared" si="259"/>
        <v>200123002diagnosticados_con_neumonia</v>
      </c>
      <c r="M1965" s="39" t="str">
        <f t="shared" si="260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66" spans="1:13" ht="40.799999999999997" x14ac:dyDescent="0.3">
      <c r="A1966" s="12">
        <f t="shared" si="255"/>
        <v>20</v>
      </c>
      <c r="B1966" s="8" t="str">
        <f>+VLOOKUP(A1966,Industria[],2,0)</f>
        <v>Salud e Industria Farmacéutica</v>
      </c>
      <c r="C1966" s="12">
        <f t="shared" si="256"/>
        <v>2001</v>
      </c>
      <c r="D1966" s="8" t="str">
        <f>+VLOOKUP(C1966,Sector[[Id_sector]:[Codigo]],3,0)</f>
        <v>Estado de salud</v>
      </c>
      <c r="E1966" s="12">
        <f t="shared" si="257"/>
        <v>200123</v>
      </c>
      <c r="F1966" s="8" t="str">
        <f>+VLOOKUP(E1966,Productos[[Id_producto]:[Codigo]],3,0)</f>
        <v>Neumonía</v>
      </c>
      <c r="G1966" s="13">
        <f t="shared" si="258"/>
        <v>200123003</v>
      </c>
      <c r="H1966" s="7">
        <v>3</v>
      </c>
      <c r="I1966" s="8" t="s">
        <v>2319</v>
      </c>
      <c r="J1966" s="37" t="str">
        <f>+Categorias[[#This Row],[Categoría]]&amp;"-"&amp;Categorias[[#This Row],[Id_categoría]]</f>
        <v>Recuperados de Neumonía-200123003</v>
      </c>
      <c r="K1966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66" s="9" t="str">
        <f t="shared" si="259"/>
        <v>200123003recuperados_de_neumonia</v>
      </c>
      <c r="M1966" s="39" t="str">
        <f t="shared" si="260"/>
        <v>INSERT INTO categoria VALUES (200123003,'Recuperados de Neumonía','Recuperados de Neumonía-200123003','Recuperados de Neumonía-200123003 | Prod: Enfermedad-200123 | Sector: EstadoSalud | Industria: SALUD - 20',200123);</v>
      </c>
    </row>
    <row r="1967" spans="1:13" ht="40.799999999999997" x14ac:dyDescent="0.3">
      <c r="A1967" s="12">
        <f t="shared" si="255"/>
        <v>20</v>
      </c>
      <c r="B1967" s="8" t="str">
        <f>+VLOOKUP(A1967,Industria[],2,0)</f>
        <v>Salud e Industria Farmacéutica</v>
      </c>
      <c r="C1967" s="12">
        <f t="shared" si="256"/>
        <v>2001</v>
      </c>
      <c r="D1967" s="8" t="str">
        <f>+VLOOKUP(C1967,Sector[[Id_sector]:[Codigo]],3,0)</f>
        <v>Estado de salud</v>
      </c>
      <c r="E1967" s="12">
        <f t="shared" si="257"/>
        <v>200123</v>
      </c>
      <c r="F1967" s="8" t="str">
        <f>+VLOOKUP(E1967,Productos[[Id_producto]:[Codigo]],3,0)</f>
        <v>Neumonía</v>
      </c>
      <c r="G1967" s="13">
        <f t="shared" si="258"/>
        <v>200123004</v>
      </c>
      <c r="H1967" s="7">
        <v>4</v>
      </c>
      <c r="I1967" s="8" t="s">
        <v>2320</v>
      </c>
      <c r="J1967" s="37" t="str">
        <f>+Categorias[[#This Row],[Categoría]]&amp;"-"&amp;Categorias[[#This Row],[Id_categoría]]</f>
        <v>No diagnosticados con Neumonía-200123004</v>
      </c>
      <c r="K1967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67" s="9" t="str">
        <f t="shared" si="259"/>
        <v>200123004no_diagnosticados_con_neumonia</v>
      </c>
      <c r="M1967" s="39" t="str">
        <f t="shared" si="260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68" spans="1:13" ht="40.799999999999997" x14ac:dyDescent="0.3">
      <c r="A1968" s="12">
        <f t="shared" si="255"/>
        <v>20</v>
      </c>
      <c r="B1968" s="8" t="str">
        <f>+VLOOKUP(A1968,Industria[],2,0)</f>
        <v>Salud e Industria Farmacéutica</v>
      </c>
      <c r="C1968" s="12">
        <f t="shared" si="256"/>
        <v>2001</v>
      </c>
      <c r="D1968" s="8" t="str">
        <f>+VLOOKUP(C1968,Sector[[Id_sector]:[Codigo]],3,0)</f>
        <v>Estado de salud</v>
      </c>
      <c r="E1968" s="12">
        <f t="shared" si="257"/>
        <v>200124</v>
      </c>
      <c r="F1968" s="8" t="str">
        <f>+VLOOKUP(E1968,Productos[[Id_producto]:[Codigo]],3,0)</f>
        <v>Esquizofrenia</v>
      </c>
      <c r="G1968" s="13">
        <f t="shared" si="258"/>
        <v>200124001</v>
      </c>
      <c r="H1968" s="7">
        <v>1</v>
      </c>
      <c r="I1968" s="8" t="s">
        <v>2321</v>
      </c>
      <c r="J1968" s="37" t="str">
        <f>+Categorias[[#This Row],[Categoría]]&amp;"-"&amp;Categorias[[#This Row],[Id_categoría]]</f>
        <v>Muertes por Esquizofrenia-200124001</v>
      </c>
      <c r="K1968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68" s="9" t="str">
        <f t="shared" si="259"/>
        <v>200124001muertes_por_esquizofrenia</v>
      </c>
      <c r="M1968" s="39" t="str">
        <f t="shared" si="260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69" spans="1:13" ht="40.799999999999997" x14ac:dyDescent="0.3">
      <c r="A1969" s="12">
        <f t="shared" si="255"/>
        <v>20</v>
      </c>
      <c r="B1969" s="8" t="str">
        <f>+VLOOKUP(A1969,Industria[],2,0)</f>
        <v>Salud e Industria Farmacéutica</v>
      </c>
      <c r="C1969" s="12">
        <f t="shared" si="256"/>
        <v>2001</v>
      </c>
      <c r="D1969" s="8" t="str">
        <f>+VLOOKUP(C1969,Sector[[Id_sector]:[Codigo]],3,0)</f>
        <v>Estado de salud</v>
      </c>
      <c r="E1969" s="12">
        <f t="shared" si="257"/>
        <v>200124</v>
      </c>
      <c r="F1969" s="8" t="str">
        <f>+VLOOKUP(E1969,Productos[[Id_producto]:[Codigo]],3,0)</f>
        <v>Esquizofrenia</v>
      </c>
      <c r="G1969" s="13">
        <f t="shared" si="258"/>
        <v>200124002</v>
      </c>
      <c r="H1969" s="7">
        <v>2</v>
      </c>
      <c r="I1969" s="8" t="s">
        <v>2322</v>
      </c>
      <c r="J1969" s="37" t="str">
        <f>+Categorias[[#This Row],[Categoría]]&amp;"-"&amp;Categorias[[#This Row],[Id_categoría]]</f>
        <v>Diagnosticados con Esquizofrenia-200124002</v>
      </c>
      <c r="K1969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69" s="9" t="str">
        <f t="shared" si="259"/>
        <v>200124002diagnosticados_con_esquizofrenia</v>
      </c>
      <c r="M1969" s="39" t="str">
        <f t="shared" si="260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70" spans="1:13" ht="40.799999999999997" x14ac:dyDescent="0.3">
      <c r="A1970" s="12">
        <f t="shared" si="255"/>
        <v>20</v>
      </c>
      <c r="B1970" s="8" t="str">
        <f>+VLOOKUP(A1970,Industria[],2,0)</f>
        <v>Salud e Industria Farmacéutica</v>
      </c>
      <c r="C1970" s="12">
        <f t="shared" si="256"/>
        <v>2001</v>
      </c>
      <c r="D1970" s="8" t="str">
        <f>+VLOOKUP(C1970,Sector[[Id_sector]:[Codigo]],3,0)</f>
        <v>Estado de salud</v>
      </c>
      <c r="E1970" s="12">
        <f t="shared" si="257"/>
        <v>200124</v>
      </c>
      <c r="F1970" s="8" t="str">
        <f>+VLOOKUP(E1970,Productos[[Id_producto]:[Codigo]],3,0)</f>
        <v>Esquizofrenia</v>
      </c>
      <c r="G1970" s="13">
        <f t="shared" si="258"/>
        <v>200124003</v>
      </c>
      <c r="H1970" s="7">
        <v>3</v>
      </c>
      <c r="I1970" s="8" t="s">
        <v>2323</v>
      </c>
      <c r="J1970" s="37" t="str">
        <f>+Categorias[[#This Row],[Categoría]]&amp;"-"&amp;Categorias[[#This Row],[Id_categoría]]</f>
        <v>Recuperados de Esquizofrenia-200124003</v>
      </c>
      <c r="K1970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70" s="9" t="str">
        <f t="shared" si="259"/>
        <v>200124003recuperados_de_esquizofrenia</v>
      </c>
      <c r="M1970" s="39" t="str">
        <f t="shared" si="260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71" spans="1:13" ht="40.799999999999997" x14ac:dyDescent="0.3">
      <c r="A1971" s="12">
        <f t="shared" si="255"/>
        <v>20</v>
      </c>
      <c r="B1971" s="8" t="str">
        <f>+VLOOKUP(A1971,Industria[],2,0)</f>
        <v>Salud e Industria Farmacéutica</v>
      </c>
      <c r="C1971" s="12">
        <f t="shared" si="256"/>
        <v>2001</v>
      </c>
      <c r="D1971" s="8" t="str">
        <f>+VLOOKUP(C1971,Sector[[Id_sector]:[Codigo]],3,0)</f>
        <v>Estado de salud</v>
      </c>
      <c r="E1971" s="12">
        <f t="shared" si="257"/>
        <v>200124</v>
      </c>
      <c r="F1971" s="8" t="str">
        <f>+VLOOKUP(E1971,Productos[[Id_producto]:[Codigo]],3,0)</f>
        <v>Esquizofrenia</v>
      </c>
      <c r="G1971" s="13">
        <f t="shared" si="258"/>
        <v>200124004</v>
      </c>
      <c r="H1971" s="7">
        <v>4</v>
      </c>
      <c r="I1971" s="8" t="s">
        <v>2324</v>
      </c>
      <c r="J1971" s="37" t="str">
        <f>+Categorias[[#This Row],[Categoría]]&amp;"-"&amp;Categorias[[#This Row],[Id_categoría]]</f>
        <v>No diagnosticados con Esquizofrenia-200124004</v>
      </c>
      <c r="K1971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71" s="9" t="str">
        <f t="shared" si="259"/>
        <v>200124004no_diagnosticados_con_esquizofrenia</v>
      </c>
      <c r="M1971" s="39" t="str">
        <f t="shared" si="260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72" spans="1:13" ht="30.6" x14ac:dyDescent="0.3">
      <c r="A1972" s="12">
        <f t="shared" si="255"/>
        <v>20</v>
      </c>
      <c r="B1972" s="8" t="str">
        <f>+VLOOKUP(A1972,Industria[],2,0)</f>
        <v>Salud e Industria Farmacéutica</v>
      </c>
      <c r="C1972" s="12">
        <f t="shared" si="256"/>
        <v>2001</v>
      </c>
      <c r="D1972" s="8" t="str">
        <f>+VLOOKUP(C1972,Sector[[Id_sector]:[Codigo]],3,0)</f>
        <v>Estado de salud</v>
      </c>
      <c r="E1972" s="12">
        <f t="shared" si="257"/>
        <v>200125</v>
      </c>
      <c r="F1972" s="8" t="str">
        <f>+VLOOKUP(E1972,Productos[[Id_producto]:[Codigo]],3,0)</f>
        <v>Sifilis</v>
      </c>
      <c r="G1972" s="13">
        <f t="shared" si="258"/>
        <v>200125001</v>
      </c>
      <c r="H1972" s="7">
        <v>1</v>
      </c>
      <c r="I1972" s="8" t="s">
        <v>2325</v>
      </c>
      <c r="J1972" s="37" t="str">
        <f>+Categorias[[#This Row],[Categoría]]&amp;"-"&amp;Categorias[[#This Row],[Id_categoría]]</f>
        <v>Muertes por Sifilis-200125001</v>
      </c>
      <c r="K1972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72" s="9" t="str">
        <f t="shared" si="259"/>
        <v>200125001muertes_por_sifilis</v>
      </c>
      <c r="M1972" s="39" t="str">
        <f t="shared" si="260"/>
        <v>INSERT INTO categoria VALUES (200125001,'Muertes por Sifilis','Muertes por Sifilis-200125001','Muertes por Sifilis-200125001 | Prod: Enfermedad-200125 | Sector: EstadoSalud | Industria: SALUD - 20',200125);</v>
      </c>
    </row>
    <row r="1973" spans="1:13" ht="40.799999999999997" x14ac:dyDescent="0.3">
      <c r="A1973" s="12">
        <f t="shared" si="255"/>
        <v>20</v>
      </c>
      <c r="B1973" s="8" t="str">
        <f>+VLOOKUP(A1973,Industria[],2,0)</f>
        <v>Salud e Industria Farmacéutica</v>
      </c>
      <c r="C1973" s="12">
        <f t="shared" si="256"/>
        <v>2001</v>
      </c>
      <c r="D1973" s="8" t="str">
        <f>+VLOOKUP(C1973,Sector[[Id_sector]:[Codigo]],3,0)</f>
        <v>Estado de salud</v>
      </c>
      <c r="E1973" s="12">
        <f t="shared" si="257"/>
        <v>200125</v>
      </c>
      <c r="F1973" s="8" t="str">
        <f>+VLOOKUP(E1973,Productos[[Id_producto]:[Codigo]],3,0)</f>
        <v>Sifilis</v>
      </c>
      <c r="G1973" s="13">
        <f t="shared" si="258"/>
        <v>200125002</v>
      </c>
      <c r="H1973" s="7">
        <v>2</v>
      </c>
      <c r="I1973" s="8" t="s">
        <v>2326</v>
      </c>
      <c r="J1973" s="37" t="str">
        <f>+Categorias[[#This Row],[Categoría]]&amp;"-"&amp;Categorias[[#This Row],[Id_categoría]]</f>
        <v>Diagnosticados con Sifilis-200125002</v>
      </c>
      <c r="K1973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73" s="9" t="str">
        <f t="shared" si="259"/>
        <v>200125002diagnosticados_con_sifilis</v>
      </c>
      <c r="M1973" s="39" t="str">
        <f t="shared" si="260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74" spans="1:13" ht="40.799999999999997" x14ac:dyDescent="0.3">
      <c r="A1974" s="12">
        <f t="shared" si="255"/>
        <v>20</v>
      </c>
      <c r="B1974" s="8" t="str">
        <f>+VLOOKUP(A1974,Industria[],2,0)</f>
        <v>Salud e Industria Farmacéutica</v>
      </c>
      <c r="C1974" s="12">
        <f t="shared" si="256"/>
        <v>2001</v>
      </c>
      <c r="D1974" s="8" t="str">
        <f>+VLOOKUP(C1974,Sector[[Id_sector]:[Codigo]],3,0)</f>
        <v>Estado de salud</v>
      </c>
      <c r="E1974" s="12">
        <f t="shared" si="257"/>
        <v>200125</v>
      </c>
      <c r="F1974" s="8" t="str">
        <f>+VLOOKUP(E1974,Productos[[Id_producto]:[Codigo]],3,0)</f>
        <v>Sifilis</v>
      </c>
      <c r="G1974" s="13">
        <f t="shared" si="258"/>
        <v>200125003</v>
      </c>
      <c r="H1974" s="7">
        <v>3</v>
      </c>
      <c r="I1974" s="8" t="s">
        <v>2327</v>
      </c>
      <c r="J1974" s="37" t="str">
        <f>+Categorias[[#This Row],[Categoría]]&amp;"-"&amp;Categorias[[#This Row],[Id_categoría]]</f>
        <v>Recuperados de Sifilis-200125003</v>
      </c>
      <c r="K1974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74" s="9" t="str">
        <f t="shared" si="259"/>
        <v>200125003recuperados_de_sifilis</v>
      </c>
      <c r="M1974" s="39" t="str">
        <f t="shared" si="260"/>
        <v>INSERT INTO categoria VALUES (200125003,'Recuperados de Sifilis','Recuperados de Sifilis-200125003','Recuperados de Sifilis-200125003 | Prod: Enfermedad-200125 | Sector: EstadoSalud | Industria: SALUD - 20',200125);</v>
      </c>
    </row>
    <row r="1975" spans="1:13" ht="40.799999999999997" x14ac:dyDescent="0.3">
      <c r="A1975" s="12">
        <f t="shared" ref="A1975:A2024" si="261">+A1974</f>
        <v>20</v>
      </c>
      <c r="B1975" s="8" t="str">
        <f>+VLOOKUP(A1975,Industria[],2,0)</f>
        <v>Salud e Industria Farmacéutica</v>
      </c>
      <c r="C1975" s="12">
        <f t="shared" ref="C1975:C2024" si="262">+C1974</f>
        <v>2001</v>
      </c>
      <c r="D1975" s="8" t="str">
        <f>+VLOOKUP(C1975,Sector[[Id_sector]:[Codigo]],3,0)</f>
        <v>Estado de salud</v>
      </c>
      <c r="E1975" s="12">
        <f t="shared" ref="E1975:E2024" si="263">+IF(H1975=1,E1974+1,E1974)</f>
        <v>200125</v>
      </c>
      <c r="F1975" s="8" t="str">
        <f>+VLOOKUP(E1975,Productos[[Id_producto]:[Codigo]],3,0)</f>
        <v>Sifilis</v>
      </c>
      <c r="G1975" s="13">
        <f t="shared" ref="G1975:G2024" si="264">+E1975*1000+H1975</f>
        <v>200125004</v>
      </c>
      <c r="H1975" s="7">
        <v>4</v>
      </c>
      <c r="I1975" s="8" t="s">
        <v>2328</v>
      </c>
      <c r="J1975" s="37" t="str">
        <f>+Categorias[[#This Row],[Categoría]]&amp;"-"&amp;Categorias[[#This Row],[Id_categoría]]</f>
        <v>No diagnosticados con Sifilis-200125004</v>
      </c>
      <c r="K1975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75" s="9" t="str">
        <f t="shared" ref="L1975:L2024" si="265">+SUBSTITUTE(G1975&amp;LOWER(SUBSTITUTE( SUBSTITUTE( SUBSTITUTE( SUBSTITUTE( SUBSTITUTE( SUBSTITUTE( SUBSTITUTE( SUBSTITUTE( SUBSTITUTE( SUBSTITUTE(I1975, "á", "a"), "é", "e"), "í", "i"), "ó", "o"), "ú", "u"), "Á", "A"), "É", "E"), "Í", "I"), "Ó", "O"), "Ú", "U"))," ","_")</f>
        <v>200125004no_diagnosticados_con_sifilis</v>
      </c>
      <c r="M1975" s="39" t="str">
        <f t="shared" ref="M1975:M2024" si="266">+"INSERT INTO categoria VALUES ("&amp;G1975&amp;",'"&amp;I1975&amp;"','"&amp;J1975&amp;"','"&amp;K1975&amp;"',"&amp;E1975&amp;");"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76" spans="1:13" ht="40.799999999999997" x14ac:dyDescent="0.3">
      <c r="A1976" s="12">
        <f>+A1975</f>
        <v>20</v>
      </c>
      <c r="B1976" s="8" t="str">
        <f>+VLOOKUP(A1976,Industria[],2,0)</f>
        <v>Salud e Industria Farmacéutica</v>
      </c>
      <c r="C1976" s="12">
        <v>2002</v>
      </c>
      <c r="D1976" s="8" t="str">
        <f>+VLOOKUP(C1976,Sector[[Id_sector]:[Codigo]],3,0)</f>
        <v>Estabecimientos de la salud y farmacias</v>
      </c>
      <c r="E1976" s="12">
        <v>200201</v>
      </c>
      <c r="F1976" s="8" t="str">
        <f>+VLOOKUP(E1976,Productos[[Id_producto]:[Codigo]],3,0)</f>
        <v>Tipos de Establecimientos Públicos</v>
      </c>
      <c r="G1976" s="13">
        <f t="shared" si="264"/>
        <v>200201001</v>
      </c>
      <c r="H1976" s="7">
        <v>1</v>
      </c>
      <c r="I1976" s="8" t="s">
        <v>2329</v>
      </c>
      <c r="J1976" s="37" t="str">
        <f>+Categorias[[#This Row],[Categoría]]&amp;"-"&amp;Categorias[[#This Row],[Id_categoría]]</f>
        <v>Hospitales de baja complejidad-200201001</v>
      </c>
      <c r="K1976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76" s="9" t="str">
        <f t="shared" si="265"/>
        <v>200201001hospitales_de_baja_complejidad</v>
      </c>
      <c r="M1976" s="39" t="str">
        <f t="shared" si="266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77" spans="1:13" ht="40.799999999999997" x14ac:dyDescent="0.3">
      <c r="A1977" s="12">
        <f t="shared" si="261"/>
        <v>20</v>
      </c>
      <c r="B1977" s="8" t="str">
        <f>+VLOOKUP(A1977,Industria[],2,0)</f>
        <v>Salud e Industria Farmacéutica</v>
      </c>
      <c r="C1977" s="12">
        <f t="shared" si="262"/>
        <v>2002</v>
      </c>
      <c r="D1977" s="8" t="str">
        <f>+VLOOKUP(C1977,Sector[[Id_sector]:[Codigo]],3,0)</f>
        <v>Estabecimientos de la salud y farmacias</v>
      </c>
      <c r="E1977" s="12">
        <f t="shared" si="263"/>
        <v>200201</v>
      </c>
      <c r="F1977" s="8" t="str">
        <f>+VLOOKUP(E1977,Productos[[Id_producto]:[Codigo]],3,0)</f>
        <v>Tipos de Establecimientos Públicos</v>
      </c>
      <c r="G1977" s="13">
        <f t="shared" si="264"/>
        <v>200201002</v>
      </c>
      <c r="H1977" s="7">
        <v>2</v>
      </c>
      <c r="I1977" s="8" t="s">
        <v>2330</v>
      </c>
      <c r="J1977" s="37" t="str">
        <f>+Categorias[[#This Row],[Categoría]]&amp;"-"&amp;Categorias[[#This Row],[Id_categoría]]</f>
        <v>Hospitales de mediana complejidad-200201002</v>
      </c>
      <c r="K1977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77" s="9" t="str">
        <f t="shared" si="265"/>
        <v>200201002hospitales_de_mediana_complejidad</v>
      </c>
      <c r="M1977" s="39" t="str">
        <f t="shared" si="266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78" spans="1:13" ht="40.799999999999997" x14ac:dyDescent="0.3">
      <c r="A1978" s="12">
        <f t="shared" si="261"/>
        <v>20</v>
      </c>
      <c r="B1978" s="8" t="str">
        <f>+VLOOKUP(A1978,Industria[],2,0)</f>
        <v>Salud e Industria Farmacéutica</v>
      </c>
      <c r="C1978" s="12">
        <f t="shared" si="262"/>
        <v>2002</v>
      </c>
      <c r="D1978" s="8" t="str">
        <f>+VLOOKUP(C1978,Sector[[Id_sector]:[Codigo]],3,0)</f>
        <v>Estabecimientos de la salud y farmacias</v>
      </c>
      <c r="E1978" s="12">
        <f t="shared" si="263"/>
        <v>200201</v>
      </c>
      <c r="F1978" s="8" t="str">
        <f>+VLOOKUP(E1978,Productos[[Id_producto]:[Codigo]],3,0)</f>
        <v>Tipos de Establecimientos Públicos</v>
      </c>
      <c r="G1978" s="13">
        <f t="shared" si="264"/>
        <v>200201003</v>
      </c>
      <c r="H1978" s="7">
        <v>3</v>
      </c>
      <c r="I1978" s="8" t="s">
        <v>2331</v>
      </c>
      <c r="J1978" s="37" t="str">
        <f>+Categorias[[#This Row],[Categoría]]&amp;"-"&amp;Categorias[[#This Row],[Id_categoría]]</f>
        <v>Hospitales de alta complejidad-200201003</v>
      </c>
      <c r="K1978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78" s="9" t="str">
        <f t="shared" si="265"/>
        <v>200201003hospitales_de_alta_complejidad</v>
      </c>
      <c r="M1978" s="39" t="str">
        <f t="shared" si="266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79" spans="1:13" ht="30.6" x14ac:dyDescent="0.3">
      <c r="A1979" s="12">
        <f t="shared" si="261"/>
        <v>20</v>
      </c>
      <c r="B1979" s="8" t="str">
        <f>+VLOOKUP(A1979,Industria[],2,0)</f>
        <v>Salud e Industria Farmacéutica</v>
      </c>
      <c r="C1979" s="12">
        <f t="shared" si="262"/>
        <v>2002</v>
      </c>
      <c r="D1979" s="8" t="str">
        <f>+VLOOKUP(C1979,Sector[[Id_sector]:[Codigo]],3,0)</f>
        <v>Estabecimientos de la salud y farmacias</v>
      </c>
      <c r="E1979" s="12">
        <f t="shared" si="263"/>
        <v>200201</v>
      </c>
      <c r="F1979" s="8" t="str">
        <f>+VLOOKUP(E1979,Productos[[Id_producto]:[Codigo]],3,0)</f>
        <v>Tipos de Establecimientos Públicos</v>
      </c>
      <c r="G1979" s="13">
        <f t="shared" si="264"/>
        <v>200201004</v>
      </c>
      <c r="H1979" s="7">
        <v>4</v>
      </c>
      <c r="I1979" s="8" t="s">
        <v>2332</v>
      </c>
      <c r="J1979" s="37" t="str">
        <f>+Categorias[[#This Row],[Categoría]]&amp;"-"&amp;Categorias[[#This Row],[Id_categoría]]</f>
        <v>CESFAM-200201004</v>
      </c>
      <c r="K1979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79" s="9" t="str">
        <f t="shared" si="265"/>
        <v>200201004cesfam</v>
      </c>
      <c r="M1979" s="39" t="str">
        <f t="shared" si="266"/>
        <v>INSERT INTO categoria VALUES (200201004,'CESFAM','CESFAM-200201004','CESFAM-200201004 | Prod: SaludPública-200201 | Sector: FarmaciasCentroSalud | Industria: SALUD - 20',200201);</v>
      </c>
    </row>
    <row r="1980" spans="1:13" ht="30.6" x14ac:dyDescent="0.3">
      <c r="A1980" s="12">
        <f t="shared" si="261"/>
        <v>20</v>
      </c>
      <c r="B1980" s="8" t="str">
        <f>+VLOOKUP(A1980,Industria[],2,0)</f>
        <v>Salud e Industria Farmacéutica</v>
      </c>
      <c r="C1980" s="12">
        <f t="shared" si="262"/>
        <v>2002</v>
      </c>
      <c r="D1980" s="8" t="str">
        <f>+VLOOKUP(C1980,Sector[[Id_sector]:[Codigo]],3,0)</f>
        <v>Estabecimientos de la salud y farmacias</v>
      </c>
      <c r="E1980" s="12">
        <f t="shared" si="263"/>
        <v>200201</v>
      </c>
      <c r="F1980" s="8" t="str">
        <f>+VLOOKUP(E1980,Productos[[Id_producto]:[Codigo]],3,0)</f>
        <v>Tipos de Establecimientos Públicos</v>
      </c>
      <c r="G1980" s="13">
        <f t="shared" si="264"/>
        <v>200201005</v>
      </c>
      <c r="H1980" s="7">
        <v>5</v>
      </c>
      <c r="I1980" s="8" t="s">
        <v>2333</v>
      </c>
      <c r="J1980" s="37" t="str">
        <f>+Categorias[[#This Row],[Categoría]]&amp;"-"&amp;Categorias[[#This Row],[Id_categoría]]</f>
        <v>Consultorio-200201005</v>
      </c>
      <c r="K1980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80" s="9" t="str">
        <f t="shared" si="265"/>
        <v>200201005consultorio</v>
      </c>
      <c r="M1980" s="39" t="str">
        <f t="shared" si="266"/>
        <v>INSERT INTO categoria VALUES (200201005,'Consultorio','Consultorio-200201005','Consultorio-200201005 | Prod: SaludPública-200201 | Sector: FarmaciasCentroSalud | Industria: SALUD - 20',200201);</v>
      </c>
    </row>
    <row r="1981" spans="1:13" ht="30.6" x14ac:dyDescent="0.3">
      <c r="A1981" s="12">
        <f t="shared" si="261"/>
        <v>20</v>
      </c>
      <c r="B1981" s="8" t="str">
        <f>+VLOOKUP(A1981,Industria[],2,0)</f>
        <v>Salud e Industria Farmacéutica</v>
      </c>
      <c r="C1981" s="12">
        <f t="shared" si="262"/>
        <v>2002</v>
      </c>
      <c r="D1981" s="8" t="str">
        <f>+VLOOKUP(C1981,Sector[[Id_sector]:[Codigo]],3,0)</f>
        <v>Estabecimientos de la salud y farmacias</v>
      </c>
      <c r="E1981" s="12">
        <f t="shared" si="263"/>
        <v>200201</v>
      </c>
      <c r="F1981" s="8" t="str">
        <f>+VLOOKUP(E1981,Productos[[Id_producto]:[Codigo]],3,0)</f>
        <v>Tipos de Establecimientos Públicos</v>
      </c>
      <c r="G1981" s="13">
        <f t="shared" si="264"/>
        <v>200201006</v>
      </c>
      <c r="H1981" s="7">
        <v>6</v>
      </c>
      <c r="I1981" s="8" t="s">
        <v>2334</v>
      </c>
      <c r="J1981" s="37" t="str">
        <f>+Categorias[[#This Row],[Categoría]]&amp;"-"&amp;Categorias[[#This Row],[Id_categoría]]</f>
        <v>SAPU-200201006</v>
      </c>
      <c r="K1981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81" s="9" t="str">
        <f t="shared" si="265"/>
        <v>200201006sapu</v>
      </c>
      <c r="M1981" s="39" t="str">
        <f t="shared" si="266"/>
        <v>INSERT INTO categoria VALUES (200201006,'SAPU','SAPU-200201006','SAPU-200201006 | Prod: SaludPública-200201 | Sector: FarmaciasCentroSalud | Industria: SALUD - 20',200201);</v>
      </c>
    </row>
    <row r="1982" spans="1:13" ht="30.6" x14ac:dyDescent="0.3">
      <c r="A1982" s="12">
        <f t="shared" si="261"/>
        <v>20</v>
      </c>
      <c r="B1982" s="8" t="str">
        <f>+VLOOKUP(A1982,Industria[],2,0)</f>
        <v>Salud e Industria Farmacéutica</v>
      </c>
      <c r="C1982" s="12">
        <f t="shared" si="262"/>
        <v>2002</v>
      </c>
      <c r="D1982" s="8" t="str">
        <f>+VLOOKUP(C1982,Sector[[Id_sector]:[Codigo]],3,0)</f>
        <v>Estabecimientos de la salud y farmacias</v>
      </c>
      <c r="E1982" s="12">
        <f t="shared" si="263"/>
        <v>200201</v>
      </c>
      <c r="F1982" s="8" t="str">
        <f>+VLOOKUP(E1982,Productos[[Id_producto]:[Codigo]],3,0)</f>
        <v>Tipos de Establecimientos Públicos</v>
      </c>
      <c r="G1982" s="13">
        <f t="shared" si="264"/>
        <v>200201007</v>
      </c>
      <c r="H1982" s="7">
        <v>7</v>
      </c>
      <c r="I1982" s="8" t="s">
        <v>2335</v>
      </c>
      <c r="J1982" s="37" t="str">
        <f>+Categorias[[#This Row],[Categoría]]&amp;"-"&amp;Categorias[[#This Row],[Id_categoría]]</f>
        <v>Posta-200201007</v>
      </c>
      <c r="K1982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82" s="9" t="str">
        <f t="shared" si="265"/>
        <v>200201007posta</v>
      </c>
      <c r="M1982" s="39" t="str">
        <f t="shared" si="266"/>
        <v>INSERT INTO categoria VALUES (200201007,'Posta','Posta-200201007','Posta-200201007 | Prod: SaludPública-200201 | Sector: FarmaciasCentroSalud | Industria: SALUD - 20',200201);</v>
      </c>
    </row>
    <row r="1983" spans="1:13" ht="30.6" x14ac:dyDescent="0.3">
      <c r="A1983" s="12">
        <f>+A1982</f>
        <v>20</v>
      </c>
      <c r="B1983" s="8" t="str">
        <f>+VLOOKUP(A1983,Industria[],2,0)</f>
        <v>Salud e Industria Farmacéutica</v>
      </c>
      <c r="C1983" s="12">
        <f>+C1982</f>
        <v>2002</v>
      </c>
      <c r="D1983" s="8" t="str">
        <f>+VLOOKUP(C1983,Sector[[Id_sector]:[Codigo]],3,0)</f>
        <v>Estabecimientos de la salud y farmacias</v>
      </c>
      <c r="E1983" s="12">
        <f>+IF(H1983=1,E1982+1,E1982)</f>
        <v>200201</v>
      </c>
      <c r="F1983" s="8" t="str">
        <f>+VLOOKUP(E1983,Productos[[Id_producto]:[Codigo]],3,0)</f>
        <v>Tipos de Establecimientos Públicos</v>
      </c>
      <c r="G1983" s="13">
        <f>+E1983*1000+H1983</f>
        <v>200201008</v>
      </c>
      <c r="H1983" s="7">
        <v>8</v>
      </c>
      <c r="I1983" s="8" t="s">
        <v>2336</v>
      </c>
      <c r="J1983" s="37" t="str">
        <f>+Categorias[[#This Row],[Categoría]]&amp;"-"&amp;Categorias[[#This Row],[Id_categoría]]</f>
        <v>Vacunatorios-200201008</v>
      </c>
      <c r="K1983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83" s="9" t="str">
        <f>+SUBSTITUTE(G1983&amp;LOWER(SUBSTITUTE( SUBSTITUTE( SUBSTITUTE( SUBSTITUTE( SUBSTITUTE( SUBSTITUTE( SUBSTITUTE( SUBSTITUTE( SUBSTITUTE( SUBSTITUTE(I1983, "á", "a"), "é", "e"), "í", "i"), "ó", "o"), "ú", "u"), "Á", "A"), "É", "E"), "Í", "I"), "Ó", "O"), "Ú", "U"))," ","_")</f>
        <v>200201008vacunatorios</v>
      </c>
      <c r="M1983" s="39" t="str">
        <f>+"INSERT INTO categoria VALUES ("&amp;G1983&amp;",'"&amp;I1983&amp;"','"&amp;J1983&amp;"','"&amp;K1983&amp;"',"&amp;E1983&amp;");"</f>
        <v>INSERT INTO categoria VALUES (200201008,'Vacunatorios','Vacunatorios-200201008','Vacunatorios-200201008 | Prod: SaludPública-200201 | Sector: FarmaciasCentroSalud | Industria: SALUD - 20',200201);</v>
      </c>
    </row>
    <row r="1984" spans="1:13" ht="30.6" x14ac:dyDescent="0.3">
      <c r="A1984" s="12">
        <f>+A1983</f>
        <v>20</v>
      </c>
      <c r="B1984" s="8" t="str">
        <f>+VLOOKUP(A1984,Industria[],2,0)</f>
        <v>Salud e Industria Farmacéutica</v>
      </c>
      <c r="C1984" s="12">
        <f>+C1983</f>
        <v>2002</v>
      </c>
      <c r="D1984" s="8" t="str">
        <f>+VLOOKUP(C1984,Sector[[Id_sector]:[Codigo]],3,0)</f>
        <v>Estabecimientos de la salud y farmacias</v>
      </c>
      <c r="E1984" s="12">
        <f>+IF(H1984=1,E1983+1,E1983)</f>
        <v>200201</v>
      </c>
      <c r="F1984" s="8" t="str">
        <f>+VLOOKUP(E1984,Productos[[Id_producto]:[Codigo]],3,0)</f>
        <v>Tipos de Establecimientos Públicos</v>
      </c>
      <c r="G1984" s="13">
        <f>+E1984*1000+H1984</f>
        <v>200201009</v>
      </c>
      <c r="H1984" s="7">
        <v>9</v>
      </c>
      <c r="I1984" s="8" t="s">
        <v>2337</v>
      </c>
      <c r="J1984" s="37" t="str">
        <f>+Categorias[[#This Row],[Categoría]]&amp;"-"&amp;Categorias[[#This Row],[Id_categoría]]</f>
        <v>Hospitales-200201009</v>
      </c>
      <c r="K1984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84" s="9" t="str">
        <f>+SUBSTITUTE(G1984&amp;LOWER(SUBSTITUTE( SUBSTITUTE( SUBSTITUTE( SUBSTITUTE( SUBSTITUTE( SUBSTITUTE( SUBSTITUTE( SUBSTITUTE( SUBSTITUTE( SUBSTITUTE(I1984, "á", "a"), "é", "e"), "í", "i"), "ó", "o"), "ú", "u"), "Á", "A"), "É", "E"), "Í", "I"), "Ó", "O"), "Ú", "U"))," ","_")</f>
        <v>200201009hospitales</v>
      </c>
      <c r="M1984" s="39" t="str">
        <f>+"INSERT INTO categoria VALUES ("&amp;G1984&amp;",'"&amp;I1984&amp;"','"&amp;J1984&amp;"','"&amp;K1984&amp;"',"&amp;E1984&amp;");"</f>
        <v>INSERT INTO categoria VALUES (200201009,'Hospitales','Hospitales-200201009','Hospitales-200201009 | Prod: SaludPública-200201 | Sector: FarmaciasCentroSalud | Industria: SALUD - 20',200201);</v>
      </c>
    </row>
    <row r="1985" spans="1:13" ht="30.6" x14ac:dyDescent="0.3">
      <c r="A1985" s="12">
        <f>+A1982</f>
        <v>20</v>
      </c>
      <c r="B1985" s="8" t="str">
        <f>+VLOOKUP(A1985,Industria[],2,0)</f>
        <v>Salud e Industria Farmacéutica</v>
      </c>
      <c r="C1985" s="12">
        <f>+C1982</f>
        <v>2002</v>
      </c>
      <c r="D1985" s="8" t="str">
        <f>+VLOOKUP(C1985,Sector[[Id_sector]:[Codigo]],3,0)</f>
        <v>Estabecimientos de la salud y farmacias</v>
      </c>
      <c r="E1985" s="12">
        <f>+IF(H1985=1,E1982+1,E1982)</f>
        <v>200202</v>
      </c>
      <c r="F1985" s="8" t="str">
        <f>+VLOOKUP(E1985,Productos[[Id_producto]:[Codigo]],3,0)</f>
        <v>Tipos de Establecimientos Privados</v>
      </c>
      <c r="G1985" s="13">
        <f t="shared" si="264"/>
        <v>200202001</v>
      </c>
      <c r="H1985" s="7">
        <v>1</v>
      </c>
      <c r="I1985" s="8" t="s">
        <v>2338</v>
      </c>
      <c r="J1985" s="37" t="str">
        <f>+Categorias[[#This Row],[Categoría]]&amp;"-"&amp;Categorias[[#This Row],[Id_categoría]]</f>
        <v>Clínicas-200202001</v>
      </c>
      <c r="K1985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85" s="9" t="str">
        <f t="shared" si="265"/>
        <v>200202001clinicas</v>
      </c>
      <c r="M1985" s="39" t="str">
        <f t="shared" si="266"/>
        <v>INSERT INTO categoria VALUES (200202001,'Clínicas','Clínicas-200202001','Clínicas-200202001 | Prod: SaludPrivada-200202 | Sector: FarmaciasCentroSalud | Industria: SALUD - 20',200202);</v>
      </c>
    </row>
    <row r="1986" spans="1:13" ht="30.6" x14ac:dyDescent="0.3">
      <c r="A1986" s="12">
        <f t="shared" si="261"/>
        <v>20</v>
      </c>
      <c r="B1986" s="8" t="str">
        <f>+VLOOKUP(A1986,Industria[],2,0)</f>
        <v>Salud e Industria Farmacéutica</v>
      </c>
      <c r="C1986" s="12">
        <f t="shared" si="262"/>
        <v>2002</v>
      </c>
      <c r="D1986" s="8" t="str">
        <f>+VLOOKUP(C1986,Sector[[Id_sector]:[Codigo]],3,0)</f>
        <v>Estabecimientos de la salud y farmacias</v>
      </c>
      <c r="E1986" s="12">
        <f t="shared" si="263"/>
        <v>200202</v>
      </c>
      <c r="F1986" s="8" t="str">
        <f>+VLOOKUP(E1986,Productos[[Id_producto]:[Codigo]],3,0)</f>
        <v>Tipos de Establecimientos Privados</v>
      </c>
      <c r="G1986" s="13">
        <f t="shared" si="264"/>
        <v>200202002</v>
      </c>
      <c r="H1986" s="7">
        <v>2</v>
      </c>
      <c r="I1986" s="8" t="s">
        <v>2339</v>
      </c>
      <c r="J1986" s="37" t="str">
        <f>+Categorias[[#This Row],[Categoría]]&amp;"-"&amp;Categorias[[#This Row],[Id_categoría]]</f>
        <v>Clínicas dentales-200202002</v>
      </c>
      <c r="K1986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86" s="9" t="str">
        <f t="shared" si="265"/>
        <v>200202002clinicas_dentales</v>
      </c>
      <c r="M1986" s="39" t="str">
        <f t="shared" si="266"/>
        <v>INSERT INTO categoria VALUES (200202002,'Clínicas dentales','Clínicas dentales-200202002','Clínicas dentales-200202002 | Prod: SaludPrivada-200202 | Sector: FarmaciasCentroSalud | Industria: SALUD - 20',200202);</v>
      </c>
    </row>
    <row r="1987" spans="1:13" ht="30.6" x14ac:dyDescent="0.3">
      <c r="A1987" s="12">
        <f t="shared" si="261"/>
        <v>20</v>
      </c>
      <c r="B1987" s="8" t="str">
        <f>+VLOOKUP(A1987,Industria[],2,0)</f>
        <v>Salud e Industria Farmacéutica</v>
      </c>
      <c r="C1987" s="12">
        <f t="shared" si="262"/>
        <v>2002</v>
      </c>
      <c r="D1987" s="8" t="str">
        <f>+VLOOKUP(C1987,Sector[[Id_sector]:[Codigo]],3,0)</f>
        <v>Estabecimientos de la salud y farmacias</v>
      </c>
      <c r="E1987" s="12">
        <f t="shared" si="263"/>
        <v>200202</v>
      </c>
      <c r="F1987" s="8" t="str">
        <f>+VLOOKUP(E1987,Productos[[Id_producto]:[Codigo]],3,0)</f>
        <v>Tipos de Establecimientos Privados</v>
      </c>
      <c r="G1987" s="13">
        <f t="shared" si="264"/>
        <v>200202003</v>
      </c>
      <c r="H1987" s="7">
        <v>3</v>
      </c>
      <c r="I1987" s="8" t="s">
        <v>2340</v>
      </c>
      <c r="J1987" s="37" t="str">
        <f>+Categorias[[#This Row],[Categoría]]&amp;"-"&amp;Categorias[[#This Row],[Id_categoría]]</f>
        <v>Consultas privadas-200202003</v>
      </c>
      <c r="K1987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87" s="9" t="str">
        <f t="shared" si="265"/>
        <v>200202003consultas_privadas</v>
      </c>
      <c r="M1987" s="39" t="str">
        <f t="shared" si="266"/>
        <v>INSERT INTO categoria VALUES (200202003,'Consultas privadas','Consultas privadas-200202003','Consultas privadas-200202003 | Prod: SaludPrivada-200202 | Sector: FarmaciasCentroSalud | Industria: SALUD - 20',200202);</v>
      </c>
    </row>
    <row r="1988" spans="1:13" ht="40.799999999999997" x14ac:dyDescent="0.3">
      <c r="A1988" s="12">
        <f>+A1987</f>
        <v>20</v>
      </c>
      <c r="B1988" s="8" t="str">
        <f>+VLOOKUP(A1988,Industria[],2,0)</f>
        <v>Salud e Industria Farmacéutica</v>
      </c>
      <c r="C1988" s="12">
        <f>+C1987</f>
        <v>2002</v>
      </c>
      <c r="D1988" s="8" t="str">
        <f>+VLOOKUP(C1988,Sector[[Id_sector]:[Codigo]],3,0)</f>
        <v>Estabecimientos de la salud y farmacias</v>
      </c>
      <c r="E1988" s="12">
        <f>+IF(H1988=1,E1987+1,E1987)</f>
        <v>200202</v>
      </c>
      <c r="F1988" s="8" t="str">
        <f>+VLOOKUP(E1988,Productos[[Id_producto]:[Codigo]],3,0)</f>
        <v>Tipos de Establecimientos Privados</v>
      </c>
      <c r="G1988" s="13">
        <f>+E1988*1000+H1988</f>
        <v>200202004</v>
      </c>
      <c r="H1988" s="7">
        <v>4</v>
      </c>
      <c r="I1988" s="8" t="s">
        <v>2341</v>
      </c>
      <c r="J1988" s="37" t="str">
        <f>+Categorias[[#This Row],[Categoría]]&amp;"-"&amp;Categorias[[#This Row],[Id_categoría]]</f>
        <v>Laboratorios Clínicos o Dentales-200202004</v>
      </c>
      <c r="K1988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88" s="9" t="str">
        <f>+SUBSTITUTE(G1988&amp;LOWER(SUBSTITUTE( SUBSTITUTE( SUBSTITUTE( SUBSTITUTE( SUBSTITUTE( SUBSTITUTE( SUBSTITUTE( SUBSTITUTE( SUBSTITUTE( SUBSTITUTE(I1988, "á", "a"), "é", "e"), "í", "i"), "ó", "o"), "ú", "u"), "Á", "A"), "É", "E"), "Í", "I"), "Ó", "O"), "Ú", "U"))," ","_")</f>
        <v>200202004laboratorios_clinicos_o_dentales</v>
      </c>
      <c r="M1988" s="39" t="str">
        <f>+"INSERT INTO categoria VALUES ("&amp;G1988&amp;",'"&amp;I1988&amp;"','"&amp;J1988&amp;"','"&amp;K1988&amp;"',"&amp;E1988&amp;");"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89" spans="1:13" ht="30.6" x14ac:dyDescent="0.3">
      <c r="A1989" s="12">
        <f>+A1987</f>
        <v>20</v>
      </c>
      <c r="B1989" s="8" t="str">
        <f>+VLOOKUP(A1989,Industria[],2,0)</f>
        <v>Salud e Industria Farmacéutica</v>
      </c>
      <c r="C1989" s="12">
        <f t="shared" ref="C1989:C1991" si="267">+C1988</f>
        <v>2002</v>
      </c>
      <c r="D1989" s="8" t="str">
        <f>+VLOOKUP(C1989,Sector[[Id_sector]:[Codigo]],3,0)</f>
        <v>Estabecimientos de la salud y farmacias</v>
      </c>
      <c r="E1989" s="12">
        <f t="shared" ref="E1989:E1991" si="268">+IF(H1989=1,E1988+1,E1988)</f>
        <v>200202</v>
      </c>
      <c r="F1989" s="8" t="str">
        <f>+VLOOKUP(E1989,Productos[[Id_producto]:[Codigo]],3,0)</f>
        <v>Tipos de Establecimientos Privados</v>
      </c>
      <c r="G1989" s="13">
        <f>+E1989*1000+H1989</f>
        <v>200202005</v>
      </c>
      <c r="H1989" s="7">
        <v>5</v>
      </c>
      <c r="I1989" s="8" t="s">
        <v>2336</v>
      </c>
      <c r="J1989" s="37" t="str">
        <f>+Categorias[[#This Row],[Categoría]]&amp;"-"&amp;Categorias[[#This Row],[Id_categoría]]</f>
        <v>Vacunatorios-200202005</v>
      </c>
      <c r="K1989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89" s="9" t="str">
        <f>+SUBSTITUTE(G1989&amp;LOWER(SUBSTITUTE( SUBSTITUTE( SUBSTITUTE( SUBSTITUTE( SUBSTITUTE( SUBSTITUTE( SUBSTITUTE( SUBSTITUTE( SUBSTITUTE( SUBSTITUTE(I1989, "á", "a"), "é", "e"), "í", "i"), "ó", "o"), "ú", "u"), "Á", "A"), "É", "E"), "Í", "I"), "Ó", "O"), "Ú", "U"))," ","_")</f>
        <v>200202005vacunatorios</v>
      </c>
      <c r="M1989" s="39" t="str">
        <f>+"INSERT INTO categoria VALUES ("&amp;G1989&amp;",'"&amp;I1989&amp;"','"&amp;J1989&amp;"','"&amp;K1989&amp;"',"&amp;E1989&amp;");"</f>
        <v>INSERT INTO categoria VALUES (200202005,'Vacunatorios','Vacunatorios-200202005','Vacunatorios-200202005 | Prod: SaludPrivada-200202 | Sector: FarmaciasCentroSalud | Industria: SALUD - 20',200202);</v>
      </c>
    </row>
    <row r="1990" spans="1:13" ht="30.6" x14ac:dyDescent="0.3">
      <c r="A1990" s="12">
        <f>+A1987</f>
        <v>20</v>
      </c>
      <c r="B1990" s="8" t="str">
        <f>+VLOOKUP(A1990,Industria[],2,0)</f>
        <v>Salud e Industria Farmacéutica</v>
      </c>
      <c r="C1990" s="12">
        <f t="shared" si="267"/>
        <v>2002</v>
      </c>
      <c r="D1990" s="8" t="str">
        <f>+VLOOKUP(C1990,Sector[[Id_sector]:[Codigo]],3,0)</f>
        <v>Estabecimientos de la salud y farmacias</v>
      </c>
      <c r="E1990" s="12">
        <f t="shared" si="268"/>
        <v>200202</v>
      </c>
      <c r="F1990" s="8" t="str">
        <f>+VLOOKUP(E1990,Productos[[Id_producto]:[Codigo]],3,0)</f>
        <v>Tipos de Establecimientos Privados</v>
      </c>
      <c r="G1990" s="13">
        <f>+E1990*1000+H1990</f>
        <v>200202006</v>
      </c>
      <c r="H1990" s="7">
        <v>6</v>
      </c>
      <c r="I1990" s="8" t="s">
        <v>2342</v>
      </c>
      <c r="J1990" s="37" t="str">
        <f>+Categorias[[#This Row],[Categoría]]&amp;"-"&amp;Categorias[[#This Row],[Id_categoría]]</f>
        <v>Centros de Diálisis-200202006</v>
      </c>
      <c r="K1990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90" s="9" t="str">
        <f>+SUBSTITUTE(G1990&amp;LOWER(SUBSTITUTE( SUBSTITUTE( SUBSTITUTE( SUBSTITUTE( SUBSTITUTE( SUBSTITUTE( SUBSTITUTE( SUBSTITUTE( SUBSTITUTE( SUBSTITUTE(I1990, "á", "a"), "é", "e"), "í", "i"), "ó", "o"), "ú", "u"), "Á", "A"), "É", "E"), "Í", "I"), "Ó", "O"), "Ú", "U"))," ","_")</f>
        <v>200202006centros_de_dialisis</v>
      </c>
      <c r="M1990" s="39" t="str">
        <f>+"INSERT INTO categoria VALUES ("&amp;G1990&amp;",'"&amp;I1990&amp;"','"&amp;J1990&amp;"','"&amp;K1990&amp;"',"&amp;E1990&amp;");"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91" spans="1:13" ht="30.6" x14ac:dyDescent="0.3">
      <c r="A1991" s="12">
        <f>+A1987</f>
        <v>20</v>
      </c>
      <c r="B1991" s="8" t="str">
        <f>+VLOOKUP(A1991,Industria[],2,0)</f>
        <v>Salud e Industria Farmacéutica</v>
      </c>
      <c r="C1991" s="12">
        <f t="shared" si="267"/>
        <v>2002</v>
      </c>
      <c r="D1991" s="8" t="str">
        <f>+VLOOKUP(C1991,Sector[[Id_sector]:[Codigo]],3,0)</f>
        <v>Estabecimientos de la salud y farmacias</v>
      </c>
      <c r="E1991" s="12">
        <f t="shared" si="268"/>
        <v>200203</v>
      </c>
      <c r="F1991" s="8" t="str">
        <f>+VLOOKUP(E1991,Productos[[Id_producto]:[Codigo]],3,0)</f>
        <v>Tipos de Farmacias</v>
      </c>
      <c r="G1991" s="13">
        <f t="shared" si="264"/>
        <v>200203001</v>
      </c>
      <c r="H1991" s="7">
        <v>1</v>
      </c>
      <c r="I1991" s="8" t="s">
        <v>2343</v>
      </c>
      <c r="J1991" s="37" t="str">
        <f>+Categorias[[#This Row],[Categoría]]&amp;"-"&amp;Categorias[[#This Row],[Id_categoría]]</f>
        <v>De turno-200203001</v>
      </c>
      <c r="K1991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91" s="9" t="str">
        <f t="shared" si="265"/>
        <v>200203001de_turno</v>
      </c>
      <c r="M1991" s="39" t="str">
        <f t="shared" si="266"/>
        <v>INSERT INTO categoria VALUES (200203001,'De turno','De turno-200203001','De turno-200203001 | Prod: Farmacia-200203 | Sector: FarmaciasCentroSalud | Industria: SALUD - 20',200203);</v>
      </c>
    </row>
    <row r="1992" spans="1:13" ht="30.6" x14ac:dyDescent="0.3">
      <c r="A1992" s="12">
        <f t="shared" si="261"/>
        <v>20</v>
      </c>
      <c r="B1992" s="8" t="str">
        <f>+VLOOKUP(A1992,Industria[],2,0)</f>
        <v>Salud e Industria Farmacéutica</v>
      </c>
      <c r="C1992" s="12">
        <f t="shared" si="262"/>
        <v>2002</v>
      </c>
      <c r="D1992" s="8" t="str">
        <f>+VLOOKUP(C1992,Sector[[Id_sector]:[Codigo]],3,0)</f>
        <v>Estabecimientos de la salud y farmacias</v>
      </c>
      <c r="E1992" s="12">
        <f t="shared" si="263"/>
        <v>200203</v>
      </c>
      <c r="F1992" s="8" t="str">
        <f>+VLOOKUP(E1992,Productos[[Id_producto]:[Codigo]],3,0)</f>
        <v>Tipos de Farmacias</v>
      </c>
      <c r="G1992" s="13">
        <f t="shared" si="264"/>
        <v>200203002</v>
      </c>
      <c r="H1992" s="7">
        <v>2</v>
      </c>
      <c r="I1992" s="8" t="s">
        <v>2344</v>
      </c>
      <c r="J1992" s="37" t="str">
        <f>+Categorias[[#This Row],[Categoría]]&amp;"-"&amp;Categorias[[#This Row],[Id_categoría]]</f>
        <v>Populares-200203002</v>
      </c>
      <c r="K1992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92" s="9" t="str">
        <f t="shared" si="265"/>
        <v>200203002populares</v>
      </c>
      <c r="M1992" s="39" t="str">
        <f t="shared" si="266"/>
        <v>INSERT INTO categoria VALUES (200203002,'Populares','Populares-200203002','Populares-200203002 | Prod: Farmacia-200203 | Sector: FarmaciasCentroSalud | Industria: SALUD - 20',200203);</v>
      </c>
    </row>
    <row r="1993" spans="1:13" ht="30.6" x14ac:dyDescent="0.3">
      <c r="A1993" s="12">
        <f t="shared" si="261"/>
        <v>20</v>
      </c>
      <c r="B1993" s="8" t="str">
        <f>+VLOOKUP(A1993,Industria[],2,0)</f>
        <v>Salud e Industria Farmacéutica</v>
      </c>
      <c r="C1993" s="12">
        <f t="shared" si="262"/>
        <v>2002</v>
      </c>
      <c r="D1993" s="8" t="str">
        <f>+VLOOKUP(C1993,Sector[[Id_sector]:[Codigo]],3,0)</f>
        <v>Estabecimientos de la salud y farmacias</v>
      </c>
      <c r="E1993" s="12">
        <f t="shared" si="263"/>
        <v>200203</v>
      </c>
      <c r="F1993" s="8" t="str">
        <f>+VLOOKUP(E1993,Productos[[Id_producto]:[Codigo]],3,0)</f>
        <v>Tipos de Farmacias</v>
      </c>
      <c r="G1993" s="13">
        <f t="shared" si="264"/>
        <v>200203003</v>
      </c>
      <c r="H1993" s="7">
        <v>3</v>
      </c>
      <c r="I1993" s="8" t="s">
        <v>2345</v>
      </c>
      <c r="J1993" s="37" t="str">
        <f>+Categorias[[#This Row],[Categoría]]&amp;"-"&amp;Categorias[[#This Row],[Id_categoría]]</f>
        <v>Ambulatorias-200203003</v>
      </c>
      <c r="K1993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93" s="9" t="str">
        <f t="shared" si="265"/>
        <v>200203003ambulatorias</v>
      </c>
      <c r="M1993" s="39" t="str">
        <f t="shared" si="266"/>
        <v>INSERT INTO categoria VALUES (200203003,'Ambulatorias','Ambulatorias-200203003','Ambulatorias-200203003 | Prod: Farmacia-200203 | Sector: FarmaciasCentroSalud | Industria: SALUD - 20',200203);</v>
      </c>
    </row>
    <row r="1994" spans="1:13" ht="30.6" x14ac:dyDescent="0.3">
      <c r="A1994" s="12">
        <f t="shared" si="261"/>
        <v>20</v>
      </c>
      <c r="B1994" s="8" t="str">
        <f>+VLOOKUP(A1994,Industria[],2,0)</f>
        <v>Salud e Industria Farmacéutica</v>
      </c>
      <c r="C1994" s="12">
        <f t="shared" si="262"/>
        <v>2002</v>
      </c>
      <c r="D1994" s="8" t="str">
        <f>+VLOOKUP(C1994,Sector[[Id_sector]:[Codigo]],3,0)</f>
        <v>Estabecimientos de la salud y farmacias</v>
      </c>
      <c r="E1994" s="12">
        <f t="shared" si="263"/>
        <v>200203</v>
      </c>
      <c r="F1994" s="8" t="str">
        <f>+VLOOKUP(E1994,Productos[[Id_producto]:[Codigo]],3,0)</f>
        <v>Tipos de Farmacias</v>
      </c>
      <c r="G1994" s="13">
        <f t="shared" si="264"/>
        <v>200203004</v>
      </c>
      <c r="H1994" s="7">
        <v>4</v>
      </c>
      <c r="I1994" s="8" t="s">
        <v>2346</v>
      </c>
      <c r="J1994" s="37" t="str">
        <f>+Categorias[[#This Row],[Categoría]]&amp;"-"&amp;Categorias[[#This Row],[Id_categoría]]</f>
        <v>Homeopática-200203004</v>
      </c>
      <c r="K1994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94" s="9" t="str">
        <f t="shared" si="265"/>
        <v>200203004homeopatica</v>
      </c>
      <c r="M1994" s="39" t="str">
        <f t="shared" si="266"/>
        <v>INSERT INTO categoria VALUES (200203004,'Homeopática','Homeopática-200203004','Homeopática-200203004 | Prod: Farmacia-200203 | Sector: FarmaciasCentroSalud | Industria: SALUD - 20',200203);</v>
      </c>
    </row>
    <row r="1995" spans="1:13" ht="30.6" x14ac:dyDescent="0.3">
      <c r="A1995" s="12">
        <f t="shared" si="261"/>
        <v>20</v>
      </c>
      <c r="B1995" s="8" t="str">
        <f>+VLOOKUP(A1995,Industria[],2,0)</f>
        <v>Salud e Industria Farmacéutica</v>
      </c>
      <c r="C1995" s="12">
        <f t="shared" si="262"/>
        <v>2002</v>
      </c>
      <c r="D1995" s="8" t="str">
        <f>+VLOOKUP(C1995,Sector[[Id_sector]:[Codigo]],3,0)</f>
        <v>Estabecimientos de la salud y farmacias</v>
      </c>
      <c r="E1995" s="12">
        <f t="shared" si="263"/>
        <v>200203</v>
      </c>
      <c r="F1995" s="8" t="str">
        <f>+VLOOKUP(E1995,Productos[[Id_producto]:[Codigo]],3,0)</f>
        <v>Tipos de Farmacias</v>
      </c>
      <c r="G1995" s="13">
        <f t="shared" si="264"/>
        <v>200203005</v>
      </c>
      <c r="H1995" s="7">
        <v>5</v>
      </c>
      <c r="I1995" s="8" t="s">
        <v>2347</v>
      </c>
      <c r="J1995" s="37" t="str">
        <f>+Categorias[[#This Row],[Categoría]]&amp;"-"&amp;Categorias[[#This Row],[Id_categoría]]</f>
        <v>Minoristas-200203005</v>
      </c>
      <c r="K1995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95" s="9" t="str">
        <f t="shared" si="265"/>
        <v>200203005minoristas</v>
      </c>
      <c r="M1995" s="39" t="str">
        <f t="shared" si="266"/>
        <v>INSERT INTO categoria VALUES (200203005,'Minoristas','Minoristas-200203005','Minoristas-200203005 | Prod: Farmacia-200203 | Sector: FarmaciasCentroSalud | Industria: SALUD - 20',200203);</v>
      </c>
    </row>
    <row r="1996" spans="1:13" ht="30.6" x14ac:dyDescent="0.3">
      <c r="A1996" s="12">
        <f t="shared" si="261"/>
        <v>20</v>
      </c>
      <c r="B1996" s="8" t="str">
        <f>+VLOOKUP(A1996,Industria[],2,0)</f>
        <v>Salud e Industria Farmacéutica</v>
      </c>
      <c r="C1996" s="12">
        <f t="shared" si="262"/>
        <v>2002</v>
      </c>
      <c r="D1996" s="8" t="str">
        <f>+VLOOKUP(C1996,Sector[[Id_sector]:[Codigo]],3,0)</f>
        <v>Estabecimientos de la salud y farmacias</v>
      </c>
      <c r="E1996" s="12">
        <f t="shared" si="263"/>
        <v>200203</v>
      </c>
      <c r="F1996" s="8" t="str">
        <f>+VLOOKUP(E1996,Productos[[Id_producto]:[Codigo]],3,0)</f>
        <v>Tipos de Farmacias</v>
      </c>
      <c r="G1996" s="13">
        <f t="shared" si="264"/>
        <v>200203006</v>
      </c>
      <c r="H1996" s="7">
        <v>6</v>
      </c>
      <c r="I1996" s="8" t="s">
        <v>2348</v>
      </c>
      <c r="J1996" s="37" t="str">
        <f>+Categorias[[#This Row],[Categoría]]&amp;"-"&amp;Categorias[[#This Row],[Id_categoría]]</f>
        <v>De Hospital-200203006</v>
      </c>
      <c r="K1996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96" s="9" t="str">
        <f t="shared" si="265"/>
        <v>200203006de_hospital</v>
      </c>
      <c r="M1996" s="39" t="str">
        <f t="shared" si="266"/>
        <v>INSERT INTO categoria VALUES (200203006,'De Hospital','De Hospital-200203006','De Hospital-200203006 | Prod: Farmacia-200203 | Sector: FarmaciasCentroSalud | Industria: SALUD - 20',200203);</v>
      </c>
    </row>
    <row r="1997" spans="1:13" ht="30.6" x14ac:dyDescent="0.3">
      <c r="A1997" s="12">
        <f t="shared" si="261"/>
        <v>20</v>
      </c>
      <c r="B1997" s="8" t="str">
        <f>+VLOOKUP(A1997,Industria[],2,0)</f>
        <v>Salud e Industria Farmacéutica</v>
      </c>
      <c r="C1997" s="12">
        <f t="shared" si="262"/>
        <v>2002</v>
      </c>
      <c r="D1997" s="8" t="str">
        <f>+VLOOKUP(C1997,Sector[[Id_sector]:[Codigo]],3,0)</f>
        <v>Estabecimientos de la salud y farmacias</v>
      </c>
      <c r="E1997" s="12">
        <f t="shared" si="263"/>
        <v>200203</v>
      </c>
      <c r="F1997" s="8" t="str">
        <f>+VLOOKUP(E1997,Productos[[Id_producto]:[Codigo]],3,0)</f>
        <v>Tipos de Farmacias</v>
      </c>
      <c r="G1997" s="13">
        <f t="shared" si="264"/>
        <v>200203007</v>
      </c>
      <c r="H1997" s="7">
        <v>7</v>
      </c>
      <c r="I1997" s="8" t="s">
        <v>2349</v>
      </c>
      <c r="J1997" s="37" t="str">
        <f>+Categorias[[#This Row],[Categoría]]&amp;"-"&amp;Categorias[[#This Row],[Id_categoría]]</f>
        <v>De Clínica-200203007</v>
      </c>
      <c r="K1997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97" s="9" t="str">
        <f t="shared" si="265"/>
        <v>200203007de_clinica</v>
      </c>
      <c r="M1997" s="39" t="str">
        <f t="shared" si="266"/>
        <v>INSERT INTO categoria VALUES (200203007,'De Clínica','De Clínica-200203007','De Clínica-200203007 | Prod: Farmacia-200203 | Sector: FarmaciasCentroSalud | Industria: SALUD - 20',200203);</v>
      </c>
    </row>
    <row r="1998" spans="1:13" ht="30.6" x14ac:dyDescent="0.3">
      <c r="A1998" s="12">
        <f t="shared" si="261"/>
        <v>20</v>
      </c>
      <c r="B1998" s="8" t="str">
        <f>+VLOOKUP(A1998,Industria[],2,0)</f>
        <v>Salud e Industria Farmacéutica</v>
      </c>
      <c r="C1998" s="12">
        <f t="shared" si="262"/>
        <v>2002</v>
      </c>
      <c r="D1998" s="8" t="str">
        <f>+VLOOKUP(C1998,Sector[[Id_sector]:[Codigo]],3,0)</f>
        <v>Estabecimientos de la salud y farmacias</v>
      </c>
      <c r="E1998" s="12">
        <f t="shared" si="263"/>
        <v>200203</v>
      </c>
      <c r="F1998" s="8" t="str">
        <f>+VLOOKUP(E1998,Productos[[Id_producto]:[Codigo]],3,0)</f>
        <v>Tipos de Farmacias</v>
      </c>
      <c r="G1998" s="13">
        <f t="shared" si="264"/>
        <v>200203008</v>
      </c>
      <c r="H1998" s="7">
        <v>8</v>
      </c>
      <c r="I1998" s="8" t="s">
        <v>2350</v>
      </c>
      <c r="J1998" s="37" t="str">
        <f>+Categorias[[#This Row],[Categoría]]&amp;"-"&amp;Categorias[[#This Row],[Id_categoría]]</f>
        <v>Parafarmacias-200203008</v>
      </c>
      <c r="K1998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98" s="9" t="str">
        <f t="shared" si="265"/>
        <v>200203008parafarmacias</v>
      </c>
      <c r="M1998" s="39" t="str">
        <f t="shared" si="266"/>
        <v>INSERT INTO categoria VALUES (200203008,'Parafarmacias','Parafarmacias-200203008','Parafarmacias-200203008 | Prod: Farmacia-200203 | Sector: FarmaciasCentroSalud | Industria: SALUD - 20',200203);</v>
      </c>
    </row>
    <row r="1999" spans="1:13" ht="30.6" x14ac:dyDescent="0.3">
      <c r="A1999" s="12">
        <f t="shared" si="261"/>
        <v>20</v>
      </c>
      <c r="B1999" s="8" t="str">
        <f>+VLOOKUP(A1999,Industria[],2,0)</f>
        <v>Salud e Industria Farmacéutica</v>
      </c>
      <c r="C1999" s="12">
        <f t="shared" si="262"/>
        <v>2002</v>
      </c>
      <c r="D1999" s="8" t="str">
        <f>+VLOOKUP(C1999,Sector[[Id_sector]:[Codigo]],3,0)</f>
        <v>Estabecimientos de la salud y farmacias</v>
      </c>
      <c r="E1999" s="12">
        <f t="shared" si="263"/>
        <v>200203</v>
      </c>
      <c r="F1999" s="8" t="str">
        <f>+VLOOKUP(E1999,Productos[[Id_producto]:[Codigo]],3,0)</f>
        <v>Tipos de Farmacias</v>
      </c>
      <c r="G1999" s="13">
        <f t="shared" si="264"/>
        <v>200203009</v>
      </c>
      <c r="H1999" s="7">
        <v>9</v>
      </c>
      <c r="I1999" s="8" t="s">
        <v>2351</v>
      </c>
      <c r="J1999" s="37" t="str">
        <f>+Categorias[[#This Row],[Categoría]]&amp;"-"&amp;Categorias[[#This Row],[Id_categoría]]</f>
        <v>De pruebas clínicas-200203009</v>
      </c>
      <c r="K1999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99" s="9" t="str">
        <f t="shared" si="265"/>
        <v>200203009de_pruebas_clinicas</v>
      </c>
      <c r="M1999" s="39" t="str">
        <f t="shared" si="266"/>
        <v>INSERT INTO categoria VALUES (200203009,'De pruebas clínicas','De pruebas clínicas-200203009','De pruebas clínicas-200203009 | Prod: Farmacia-200203 | Sector: FarmaciasCentroSalud | Industria: SALUD - 20',200203);</v>
      </c>
    </row>
    <row r="2000" spans="1:13" ht="30.6" x14ac:dyDescent="0.3">
      <c r="A2000" s="12">
        <f t="shared" si="261"/>
        <v>20</v>
      </c>
      <c r="B2000" s="8" t="str">
        <f>+VLOOKUP(A2000,Industria[],2,0)</f>
        <v>Salud e Industria Farmacéutica</v>
      </c>
      <c r="C2000" s="12">
        <f t="shared" si="262"/>
        <v>2002</v>
      </c>
      <c r="D2000" s="8" t="str">
        <f>+VLOOKUP(C2000,Sector[[Id_sector]:[Codigo]],3,0)</f>
        <v>Estabecimientos de la salud y farmacias</v>
      </c>
      <c r="E2000" s="12">
        <f t="shared" si="263"/>
        <v>200203</v>
      </c>
      <c r="F2000" s="8" t="str">
        <f>+VLOOKUP(E2000,Productos[[Id_producto]:[Codigo]],3,0)</f>
        <v>Tipos de Farmacias</v>
      </c>
      <c r="G2000" s="13">
        <f t="shared" si="264"/>
        <v>200203010</v>
      </c>
      <c r="H2000" s="7">
        <v>10</v>
      </c>
      <c r="I2000" s="8" t="s">
        <v>2352</v>
      </c>
      <c r="J2000" s="37" t="str">
        <f>+Categorias[[#This Row],[Categoría]]&amp;"-"&amp;Categorias[[#This Row],[Id_categoría]]</f>
        <v>Farmacia Veterinaria-200203010</v>
      </c>
      <c r="K2000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2000" s="9" t="str">
        <f t="shared" si="265"/>
        <v>200203010farmacia_veterinaria</v>
      </c>
      <c r="M2000" s="39" t="str">
        <f t="shared" si="266"/>
        <v>INSERT INTO categoria VALUES (200203010,'Farmacia Veterinaria','Farmacia Veterinaria-200203010','Farmacia Veterinaria-200203010 | Prod: Farmacia-200203 | Sector: FarmaciasCentroSalud | Industria: SALUD - 20',200203);</v>
      </c>
    </row>
    <row r="2001" spans="1:13" ht="30.6" x14ac:dyDescent="0.3">
      <c r="A2001" s="12">
        <f t="shared" si="261"/>
        <v>20</v>
      </c>
      <c r="B2001" s="8" t="str">
        <f>+VLOOKUP(A2001,Industria[],2,0)</f>
        <v>Salud e Industria Farmacéutica</v>
      </c>
      <c r="C2001" s="12">
        <f t="shared" si="262"/>
        <v>2002</v>
      </c>
      <c r="D2001" s="8" t="str">
        <f>+VLOOKUP(C2001,Sector[[Id_sector]:[Codigo]],3,0)</f>
        <v>Estabecimientos de la salud y farmacias</v>
      </c>
      <c r="E2001" s="12">
        <f t="shared" si="263"/>
        <v>200203</v>
      </c>
      <c r="F2001" s="8" t="str">
        <f>+VLOOKUP(E2001,Productos[[Id_producto]:[Codigo]],3,0)</f>
        <v>Tipos de Farmacias</v>
      </c>
      <c r="G2001" s="13">
        <f t="shared" si="264"/>
        <v>200203011</v>
      </c>
      <c r="H2001" s="7">
        <v>11</v>
      </c>
      <c r="I2001" s="8" t="s">
        <v>2353</v>
      </c>
      <c r="J2001" s="37" t="str">
        <f>+Categorias[[#This Row],[Categoría]]&amp;"-"&amp;Categorias[[#This Row],[Id_categoría]]</f>
        <v>Industrial-200203011</v>
      </c>
      <c r="K2001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2001" s="9" t="str">
        <f t="shared" si="265"/>
        <v>200203011industrial</v>
      </c>
      <c r="M2001" s="39" t="str">
        <f t="shared" si="266"/>
        <v>INSERT INTO categoria VALUES (200203011,'Industrial','Industrial-200203011','Industrial-200203011 | Prod: Farmacia-200203 | Sector: FarmaciasCentroSalud | Industria: SALUD - 20',200203);</v>
      </c>
    </row>
    <row r="2002" spans="1:13" ht="30.6" x14ac:dyDescent="0.3">
      <c r="A2002" s="12">
        <f t="shared" si="261"/>
        <v>20</v>
      </c>
      <c r="B2002" s="8" t="str">
        <f>+VLOOKUP(A2002,Industria[],2,0)</f>
        <v>Salud e Industria Farmacéutica</v>
      </c>
      <c r="C2002" s="12">
        <f t="shared" si="262"/>
        <v>2002</v>
      </c>
      <c r="D2002" s="8" t="str">
        <f>+VLOOKUP(C2002,Sector[[Id_sector]:[Codigo]],3,0)</f>
        <v>Estabecimientos de la salud y farmacias</v>
      </c>
      <c r="E2002" s="12">
        <f t="shared" si="263"/>
        <v>200203</v>
      </c>
      <c r="F2002" s="8" t="str">
        <f>+VLOOKUP(E2002,Productos[[Id_producto]:[Codigo]],3,0)</f>
        <v>Tipos de Farmacias</v>
      </c>
      <c r="G2002" s="13">
        <f t="shared" si="264"/>
        <v>200203012</v>
      </c>
      <c r="H2002" s="7">
        <v>12</v>
      </c>
      <c r="I2002" s="8" t="s">
        <v>2354</v>
      </c>
      <c r="J2002" s="37" t="str">
        <f>+Categorias[[#This Row],[Categoría]]&amp;"-"&amp;Categorias[[#This Row],[Id_categoría]]</f>
        <v>Reguladoras-200203012</v>
      </c>
      <c r="K2002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2002" s="9" t="str">
        <f t="shared" si="265"/>
        <v>200203012reguladoras</v>
      </c>
      <c r="M2002" s="39" t="str">
        <f t="shared" si="266"/>
        <v>INSERT INTO categoria VALUES (200203012,'Reguladoras','Reguladoras-200203012','Reguladoras-200203012 | Prod: Farmacia-200203 | Sector: FarmaciasCentroSalud | Industria: SALUD - 20',200203);</v>
      </c>
    </row>
    <row r="2003" spans="1:13" ht="30.6" x14ac:dyDescent="0.3">
      <c r="A2003" s="12">
        <f t="shared" si="261"/>
        <v>20</v>
      </c>
      <c r="B2003" s="8" t="str">
        <f>+VLOOKUP(A2003,Industria[],2,0)</f>
        <v>Salud e Industria Farmacéutica</v>
      </c>
      <c r="C2003" s="12">
        <f t="shared" si="262"/>
        <v>2002</v>
      </c>
      <c r="D2003" s="8" t="str">
        <f>+VLOOKUP(C2003,Sector[[Id_sector]:[Codigo]],3,0)</f>
        <v>Estabecimientos de la salud y farmacias</v>
      </c>
      <c r="E2003" s="12">
        <f t="shared" si="263"/>
        <v>200203</v>
      </c>
      <c r="F2003" s="8" t="str">
        <f>+VLOOKUP(E2003,Productos[[Id_producto]:[Codigo]],3,0)</f>
        <v>Tipos de Farmacias</v>
      </c>
      <c r="G2003" s="13">
        <f t="shared" si="264"/>
        <v>200203013</v>
      </c>
      <c r="H2003" s="7">
        <v>13</v>
      </c>
      <c r="I2003" s="8" t="s">
        <v>2355</v>
      </c>
      <c r="J2003" s="37" t="str">
        <f>+Categorias[[#This Row],[Categoría]]&amp;"-"&amp;Categorias[[#This Row],[Id_categoría]]</f>
        <v>De investigación-200203013</v>
      </c>
      <c r="K2003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2003" s="9" t="str">
        <f t="shared" si="265"/>
        <v>200203013de_investigacion</v>
      </c>
      <c r="M2003" s="39" t="str">
        <f t="shared" si="266"/>
        <v>INSERT INTO categoria VALUES (200203013,'De investigación','De investigación-200203013','De investigación-200203013 | Prod: Farmacia-200203 | Sector: FarmaciasCentroSalud | Industria: SALUD - 20',200203);</v>
      </c>
    </row>
    <row r="2004" spans="1:13" ht="30.6" x14ac:dyDescent="0.3">
      <c r="A2004" s="12">
        <f>+A2003</f>
        <v>20</v>
      </c>
      <c r="B2004" s="8" t="str">
        <f>+VLOOKUP(A2004,Industria[],2,0)</f>
        <v>Salud e Industria Farmacéutica</v>
      </c>
      <c r="C2004" s="12">
        <f>+C2003</f>
        <v>2002</v>
      </c>
      <c r="D2004" s="8" t="str">
        <f>+VLOOKUP(C2004,Sector[[Id_sector]:[Codigo]],3,0)</f>
        <v>Estabecimientos de la salud y farmacias</v>
      </c>
      <c r="E2004" s="12">
        <f>+IF(H2004=1,E2003+1,E2003)</f>
        <v>200203</v>
      </c>
      <c r="F2004" s="8" t="str">
        <f>+VLOOKUP(E2004,Productos[[Id_producto]:[Codigo]],3,0)</f>
        <v>Tipos de Farmacias</v>
      </c>
      <c r="G2004" s="13">
        <f t="shared" ref="G2004:G2015" si="269">+E2004*1000+H2004</f>
        <v>200203014</v>
      </c>
      <c r="H2004" s="7">
        <v>14</v>
      </c>
      <c r="I2004" s="8" t="s">
        <v>2356</v>
      </c>
      <c r="J2004" s="37" t="str">
        <f>+Categorias[[#This Row],[Categoría]]&amp;"-"&amp;Categorias[[#This Row],[Id_categoría]]</f>
        <v>Cadena-200203014</v>
      </c>
      <c r="K2004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2004" s="9" t="str">
        <f t="shared" ref="L2004:L2015" si="270">+SUBSTITUTE(G2004&amp;LOWER(SUBSTITUTE( SUBSTITUTE( SUBSTITUTE( SUBSTITUTE( SUBSTITUTE( SUBSTITUTE( SUBSTITUTE( SUBSTITUTE( SUBSTITUTE( SUBSTITUTE(I2004, "á", "a"), "é", "e"), "í", "i"), "ó", "o"), "ú", "u"), "Á", "A"), "É", "E"), "Í", "I"), "Ó", "O"), "Ú", "U"))," ","_")</f>
        <v>200203014cadena</v>
      </c>
      <c r="M2004" s="39" t="str">
        <f t="shared" ref="M2004:M2015" si="271">+"INSERT INTO categoria VALUES ("&amp;G2004&amp;",'"&amp;I2004&amp;"','"&amp;J2004&amp;"','"&amp;K2004&amp;"',"&amp;E2004&amp;");"</f>
        <v>INSERT INTO categoria VALUES (200203014,'Cadena','Cadena-200203014','Cadena-200203014 | Prod: Farmacia-200203 | Sector: FarmaciasCentroSalud | Industria: SALUD - 20',200203);</v>
      </c>
    </row>
    <row r="2005" spans="1:13" ht="40.799999999999997" x14ac:dyDescent="0.3">
      <c r="A2005" s="12">
        <f t="shared" ref="A2005:A2015" si="272">+A2004</f>
        <v>20</v>
      </c>
      <c r="B2005" s="8" t="str">
        <f>+VLOOKUP(A2005,Industria[],2,0)</f>
        <v>Salud e Industria Farmacéutica</v>
      </c>
      <c r="C2005" s="12">
        <f t="shared" ref="C2005:C2015" si="273">+C2004</f>
        <v>2002</v>
      </c>
      <c r="D2005" s="8" t="str">
        <f>+VLOOKUP(C2005,Sector[[Id_sector]:[Codigo]],3,0)</f>
        <v>Estabecimientos de la salud y farmacias</v>
      </c>
      <c r="E2005" s="12">
        <f t="shared" ref="E2005:E2015" si="274">+IF(H2005=1,E2004+1,E2004)</f>
        <v>200203</v>
      </c>
      <c r="F2005" s="8" t="str">
        <f>+VLOOKUP(E2005,Productos[[Id_producto]:[Codigo]],3,0)</f>
        <v>Tipos de Farmacias</v>
      </c>
      <c r="G2005" s="13">
        <f t="shared" si="269"/>
        <v>200203015</v>
      </c>
      <c r="H2005" s="7">
        <v>15</v>
      </c>
      <c r="I2005" s="8" t="s">
        <v>2357</v>
      </c>
      <c r="J2005" s="37" t="str">
        <f>+Categorias[[#This Row],[Categoría]]&amp;"-"&amp;Categorias[[#This Row],[Id_categoría]]</f>
        <v>Almacén Farmacéutico-200203015</v>
      </c>
      <c r="K2005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2005" s="9" t="str">
        <f t="shared" si="270"/>
        <v>200203015almacen_farmaceutico</v>
      </c>
      <c r="M2005" s="39" t="str">
        <f t="shared" si="271"/>
        <v>INSERT INTO categoria VALUES (200203015,'Almacén Farmacéutico','Almacén Farmacéutico-200203015','Almacén Farmacéutico-200203015 | Prod: Farmacia-200203 | Sector: FarmaciasCentroSalud | Industria: SALUD - 20',200203);</v>
      </c>
    </row>
    <row r="2006" spans="1:13" ht="30.6" x14ac:dyDescent="0.3">
      <c r="A2006" s="12">
        <f t="shared" si="272"/>
        <v>20</v>
      </c>
      <c r="B2006" s="8" t="str">
        <f>+VLOOKUP(A2006,Industria[],2,0)</f>
        <v>Salud e Industria Farmacéutica</v>
      </c>
      <c r="C2006" s="12">
        <f t="shared" si="273"/>
        <v>2002</v>
      </c>
      <c r="D2006" s="8" t="str">
        <f>+VLOOKUP(C2006,Sector[[Id_sector]:[Codigo]],3,0)</f>
        <v>Estabecimientos de la salud y farmacias</v>
      </c>
      <c r="E2006" s="12">
        <f t="shared" si="274"/>
        <v>200203</v>
      </c>
      <c r="F2006" s="8" t="str">
        <f>+VLOOKUP(E2006,Productos[[Id_producto]:[Codigo]],3,0)</f>
        <v>Tipos de Farmacias</v>
      </c>
      <c r="G2006" s="13">
        <f t="shared" si="269"/>
        <v>200203016</v>
      </c>
      <c r="H2006" s="7">
        <v>16</v>
      </c>
      <c r="I2006" s="8" t="s">
        <v>2358</v>
      </c>
      <c r="J2006" s="37" t="str">
        <f>+Categorias[[#This Row],[Categoría]]&amp;"-"&amp;Categorias[[#This Row],[Id_categoría]]</f>
        <v>Institucional-200203016</v>
      </c>
      <c r="K2006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2006" s="9" t="str">
        <f t="shared" si="270"/>
        <v>200203016institucional</v>
      </c>
      <c r="M2006" s="39" t="str">
        <f t="shared" si="271"/>
        <v>INSERT INTO categoria VALUES (200203016,'Institucional','Institucional-200203016','Institucional-200203016 | Prod: Farmacia-200203 | Sector: FarmaciasCentroSalud | Industria: SALUD - 20',200203);</v>
      </c>
    </row>
    <row r="2007" spans="1:13" ht="30.6" x14ac:dyDescent="0.3">
      <c r="A2007" s="12">
        <f t="shared" si="272"/>
        <v>20</v>
      </c>
      <c r="B2007" s="8" t="str">
        <f>+VLOOKUP(A2007,Industria[],2,0)</f>
        <v>Salud e Industria Farmacéutica</v>
      </c>
      <c r="C2007" s="12">
        <f t="shared" si="273"/>
        <v>2002</v>
      </c>
      <c r="D2007" s="8" t="str">
        <f>+VLOOKUP(C2007,Sector[[Id_sector]:[Codigo]],3,0)</f>
        <v>Estabecimientos de la salud y farmacias</v>
      </c>
      <c r="E2007" s="12">
        <f t="shared" si="274"/>
        <v>200203</v>
      </c>
      <c r="F2007" s="8" t="str">
        <f>+VLOOKUP(E2007,Productos[[Id_producto]:[Codigo]],3,0)</f>
        <v>Tipos de Farmacias</v>
      </c>
      <c r="G2007" s="13">
        <f t="shared" si="269"/>
        <v>200203017</v>
      </c>
      <c r="H2007" s="7">
        <v>17</v>
      </c>
      <c r="I2007" s="8" t="s">
        <v>2359</v>
      </c>
      <c r="J2007" s="37" t="str">
        <f>+Categorias[[#This Row],[Categoría]]&amp;"-"&amp;Categorias[[#This Row],[Id_categoría]]</f>
        <v>Municipal-200203017</v>
      </c>
      <c r="K2007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2007" s="9" t="str">
        <f t="shared" si="270"/>
        <v>200203017municipal</v>
      </c>
      <c r="M2007" s="39" t="str">
        <f t="shared" si="271"/>
        <v>INSERT INTO categoria VALUES (200203017,'Municipal','Municipal-200203017','Municipal-200203017 | Prod: Farmacia-200203 | Sector: FarmaciasCentroSalud | Industria: SALUD - 20',200203);</v>
      </c>
    </row>
    <row r="2008" spans="1:13" ht="30.6" x14ac:dyDescent="0.3">
      <c r="A2008" s="12">
        <f t="shared" si="272"/>
        <v>20</v>
      </c>
      <c r="B2008" s="8" t="str">
        <f>+VLOOKUP(A2008,Industria[],2,0)</f>
        <v>Salud e Industria Farmacéutica</v>
      </c>
      <c r="C2008" s="12">
        <f t="shared" si="273"/>
        <v>2002</v>
      </c>
      <c r="D2008" s="8" t="str">
        <f>+VLOOKUP(C2008,Sector[[Id_sector]:[Codigo]],3,0)</f>
        <v>Estabecimientos de la salud y farmacias</v>
      </c>
      <c r="E2008" s="12">
        <f t="shared" si="274"/>
        <v>200203</v>
      </c>
      <c r="F2008" s="8" t="str">
        <f>+VLOOKUP(E2008,Productos[[Id_producto]:[Codigo]],3,0)</f>
        <v>Tipos de Farmacias</v>
      </c>
      <c r="G2008" s="13">
        <f t="shared" si="269"/>
        <v>200203018</v>
      </c>
      <c r="H2008" s="7">
        <v>18</v>
      </c>
      <c r="I2008" s="8" t="s">
        <v>2360</v>
      </c>
      <c r="J2008" s="37" t="str">
        <f>+Categorias[[#This Row],[Categoría]]&amp;"-"&amp;Categorias[[#This Row],[Id_categoría]]</f>
        <v>CESFAM o CECOSF-200203018</v>
      </c>
      <c r="K2008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2008" s="9" t="str">
        <f t="shared" si="270"/>
        <v>200203018cesfam_o_cecosf</v>
      </c>
      <c r="M2008" s="39" t="str">
        <f t="shared" si="271"/>
        <v>INSERT INTO categoria VALUES (200203018,'CESFAM o CECOSF','CESFAM o CECOSF-200203018','CESFAM o CECOSF-200203018 | Prod: Farmacia-200203 | Sector: FarmaciasCentroSalud | Industria: SALUD - 20',200203);</v>
      </c>
    </row>
    <row r="2009" spans="1:13" ht="40.799999999999997" x14ac:dyDescent="0.3">
      <c r="A2009" s="12">
        <f t="shared" si="272"/>
        <v>20</v>
      </c>
      <c r="B2009" s="8" t="str">
        <f>+VLOOKUP(A2009,Industria[],2,0)</f>
        <v>Salud e Industria Farmacéutica</v>
      </c>
      <c r="C2009" s="12">
        <f t="shared" si="273"/>
        <v>2002</v>
      </c>
      <c r="D2009" s="8" t="str">
        <f>+VLOOKUP(C2009,Sector[[Id_sector]:[Codigo]],3,0)</f>
        <v>Estabecimientos de la salud y farmacias</v>
      </c>
      <c r="E2009" s="12">
        <f t="shared" si="274"/>
        <v>200203</v>
      </c>
      <c r="F2009" s="8" t="str">
        <f>+VLOOKUP(E2009,Productos[[Id_producto]:[Codigo]],3,0)</f>
        <v>Tipos de Farmacias</v>
      </c>
      <c r="G2009" s="13">
        <f t="shared" si="269"/>
        <v>200203019</v>
      </c>
      <c r="H2009" s="7">
        <v>19</v>
      </c>
      <c r="I2009" s="8" t="s">
        <v>2361</v>
      </c>
      <c r="J2009" s="37" t="str">
        <f>+Categorias[[#This Row],[Categoría]]&amp;"-"&amp;Categorias[[#This Row],[Id_categoría]]</f>
        <v>Centros Especializados de la Salud-200203019</v>
      </c>
      <c r="K2009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2009" s="9" t="str">
        <f t="shared" si="270"/>
        <v>200203019centros_especializados_de_la_salud</v>
      </c>
      <c r="M2009" s="39" t="str">
        <f t="shared" si="271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2010" spans="1:13" ht="30.6" x14ac:dyDescent="0.3">
      <c r="A2010" s="12">
        <f t="shared" si="272"/>
        <v>20</v>
      </c>
      <c r="B2010" s="8" t="str">
        <f>+VLOOKUP(A2010,Industria[],2,0)</f>
        <v>Salud e Industria Farmacéutica</v>
      </c>
      <c r="C2010" s="12">
        <f t="shared" si="273"/>
        <v>2002</v>
      </c>
      <c r="D2010" s="8" t="str">
        <f>+VLOOKUP(C2010,Sector[[Id_sector]:[Codigo]],3,0)</f>
        <v>Estabecimientos de la salud y farmacias</v>
      </c>
      <c r="E2010" s="12">
        <f t="shared" si="274"/>
        <v>200203</v>
      </c>
      <c r="F2010" s="8" t="str">
        <f>+VLOOKUP(E2010,Productos[[Id_producto]:[Codigo]],3,0)</f>
        <v>Tipos de Farmacias</v>
      </c>
      <c r="G2010" s="13">
        <f t="shared" si="269"/>
        <v>200203020</v>
      </c>
      <c r="H2010" s="7">
        <v>20</v>
      </c>
      <c r="I2010" s="8" t="s">
        <v>2362</v>
      </c>
      <c r="J2010" s="37" t="str">
        <f>+Categorias[[#This Row],[Categoría]]&amp;"-"&amp;Categorias[[#This Row],[Id_categoría]]</f>
        <v>Vacunatorio-200203020</v>
      </c>
      <c r="K2010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2010" s="9" t="str">
        <f t="shared" si="270"/>
        <v>200203020vacunatorio</v>
      </c>
      <c r="M2010" s="39" t="str">
        <f t="shared" si="271"/>
        <v>INSERT INTO categoria VALUES (200203020,'Vacunatorio','Vacunatorio-200203020','Vacunatorio-200203020 | Prod: Farmacia-200203 | Sector: FarmaciasCentroSalud | Industria: SALUD - 20',200203);</v>
      </c>
    </row>
    <row r="2011" spans="1:13" ht="30.6" x14ac:dyDescent="0.3">
      <c r="A2011" s="12">
        <f t="shared" si="272"/>
        <v>20</v>
      </c>
      <c r="B2011" s="8" t="str">
        <f>+VLOOKUP(A2011,Industria[],2,0)</f>
        <v>Salud e Industria Farmacéutica</v>
      </c>
      <c r="C2011" s="12">
        <f t="shared" si="273"/>
        <v>2002</v>
      </c>
      <c r="D2011" s="8" t="str">
        <f>+VLOOKUP(C2011,Sector[[Id_sector]:[Codigo]],3,0)</f>
        <v>Estabecimientos de la salud y farmacias</v>
      </c>
      <c r="E2011" s="12">
        <f t="shared" si="274"/>
        <v>200203</v>
      </c>
      <c r="F2011" s="8" t="str">
        <f>+VLOOKUP(E2011,Productos[[Id_producto]:[Codigo]],3,0)</f>
        <v>Tipos de Farmacias</v>
      </c>
      <c r="G2011" s="13">
        <f t="shared" si="269"/>
        <v>200203021</v>
      </c>
      <c r="H2011" s="7">
        <v>21</v>
      </c>
      <c r="I2011" s="8" t="s">
        <v>2363</v>
      </c>
      <c r="J2011" s="37" t="str">
        <f>+Categorias[[#This Row],[Categoría]]&amp;"-"&amp;Categorias[[#This Row],[Id_categoría]]</f>
        <v>Botica-200203021</v>
      </c>
      <c r="K2011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2011" s="9" t="str">
        <f t="shared" si="270"/>
        <v>200203021botica</v>
      </c>
      <c r="M2011" s="39" t="str">
        <f t="shared" si="271"/>
        <v>INSERT INTO categoria VALUES (200203021,'Botica','Botica-200203021','Botica-200203021 | Prod: Farmacia-200203 | Sector: FarmaciasCentroSalud | Industria: SALUD - 20',200203);</v>
      </c>
    </row>
    <row r="2012" spans="1:13" ht="30.6" x14ac:dyDescent="0.3">
      <c r="A2012" s="12">
        <f t="shared" si="272"/>
        <v>20</v>
      </c>
      <c r="B2012" s="8" t="str">
        <f>+VLOOKUP(A2012,Industria[],2,0)</f>
        <v>Salud e Industria Farmacéutica</v>
      </c>
      <c r="C2012" s="12">
        <f t="shared" si="273"/>
        <v>2002</v>
      </c>
      <c r="D2012" s="8" t="str">
        <f>+VLOOKUP(C2012,Sector[[Id_sector]:[Codigo]],3,0)</f>
        <v>Estabecimientos de la salud y farmacias</v>
      </c>
      <c r="E2012" s="12">
        <f t="shared" si="274"/>
        <v>200203</v>
      </c>
      <c r="F2012" s="8" t="str">
        <f>+VLOOKUP(E2012,Productos[[Id_producto]:[Codigo]],3,0)</f>
        <v>Tipos de Farmacias</v>
      </c>
      <c r="G2012" s="13">
        <f t="shared" si="269"/>
        <v>200203022</v>
      </c>
      <c r="H2012" s="7">
        <v>22</v>
      </c>
      <c r="I2012" s="8" t="s">
        <v>2364</v>
      </c>
      <c r="J2012" s="37" t="str">
        <f>+Categorias[[#This Row],[Categoría]]&amp;"-"&amp;Categorias[[#This Row],[Id_categoría]]</f>
        <v>Botiquín-200203022</v>
      </c>
      <c r="K2012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2012" s="9" t="str">
        <f t="shared" si="270"/>
        <v>200203022botiquin</v>
      </c>
      <c r="M2012" s="39" t="str">
        <f t="shared" si="271"/>
        <v>INSERT INTO categoria VALUES (200203022,'Botiquín','Botiquín-200203022','Botiquín-200203022 | Prod: Farmacia-200203 | Sector: FarmaciasCentroSalud | Industria: SALUD - 20',200203);</v>
      </c>
    </row>
    <row r="2013" spans="1:13" ht="40.799999999999997" x14ac:dyDescent="0.3">
      <c r="A2013" s="12">
        <f t="shared" si="272"/>
        <v>20</v>
      </c>
      <c r="B2013" s="8" t="str">
        <f>+VLOOKUP(A2013,Industria[],2,0)</f>
        <v>Salud e Industria Farmacéutica</v>
      </c>
      <c r="C2013" s="12">
        <f t="shared" si="273"/>
        <v>2002</v>
      </c>
      <c r="D2013" s="8" t="str">
        <f>+VLOOKUP(C2013,Sector[[Id_sector]:[Codigo]],3,0)</f>
        <v>Estabecimientos de la salud y farmacias</v>
      </c>
      <c r="E2013" s="12">
        <f t="shared" si="274"/>
        <v>200203</v>
      </c>
      <c r="F2013" s="8" t="str">
        <f>+VLOOKUP(E2013,Productos[[Id_producto]:[Codigo]],3,0)</f>
        <v>Tipos de Farmacias</v>
      </c>
      <c r="G2013" s="13">
        <f t="shared" si="269"/>
        <v>200203023</v>
      </c>
      <c r="H2013" s="7">
        <v>23</v>
      </c>
      <c r="I2013" s="8" t="s">
        <v>2365</v>
      </c>
      <c r="J2013" s="37" t="str">
        <f>+Categorias[[#This Row],[Categoría]]&amp;"-"&amp;Categorias[[#This Row],[Id_categoría]]</f>
        <v>Comunal o Comunitaria-200203023</v>
      </c>
      <c r="K2013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13" s="9" t="str">
        <f t="shared" si="270"/>
        <v>200203023comunal_o_comunitaria</v>
      </c>
      <c r="M2013" s="39" t="str">
        <f t="shared" si="271"/>
        <v>INSERT INTO categoria VALUES (200203023,'Comunal o Comunitaria','Comunal o Comunitaria-200203023','Comunal o Comunitaria-200203023 | Prod: Farmacia-200203 | Sector: FarmaciasCentroSalud | Industria: SALUD - 20',200203);</v>
      </c>
    </row>
    <row r="2014" spans="1:13" ht="30.6" x14ac:dyDescent="0.3">
      <c r="A2014" s="12">
        <f t="shared" si="272"/>
        <v>20</v>
      </c>
      <c r="B2014" s="8" t="str">
        <f>+VLOOKUP(A2014,Industria[],2,0)</f>
        <v>Salud e Industria Farmacéutica</v>
      </c>
      <c r="C2014" s="12">
        <f t="shared" si="273"/>
        <v>2002</v>
      </c>
      <c r="D2014" s="8" t="str">
        <f>+VLOOKUP(C2014,Sector[[Id_sector]:[Codigo]],3,0)</f>
        <v>Estabecimientos de la salud y farmacias</v>
      </c>
      <c r="E2014" s="12">
        <f t="shared" si="274"/>
        <v>200203</v>
      </c>
      <c r="F2014" s="8" t="str">
        <f>+VLOOKUP(E2014,Productos[[Id_producto]:[Codigo]],3,0)</f>
        <v>Tipos de Farmacias</v>
      </c>
      <c r="G2014" s="13">
        <f t="shared" si="269"/>
        <v>200203024</v>
      </c>
      <c r="H2014" s="7">
        <v>24</v>
      </c>
      <c r="I2014" s="8" t="s">
        <v>2366</v>
      </c>
      <c r="J2014" s="37" t="str">
        <f>+Categorias[[#This Row],[Categoría]]&amp;"-"&amp;Categorias[[#This Row],[Id_categoría]]</f>
        <v>Policlínico, SAPU-200203024</v>
      </c>
      <c r="K2014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14" s="9" t="str">
        <f t="shared" si="270"/>
        <v>200203024policlinico,_sapu</v>
      </c>
      <c r="M2014" s="39" t="str">
        <f t="shared" si="271"/>
        <v>INSERT INTO categoria VALUES (200203024,'Policlínico, SAPU','Policlínico, SAPU-200203024','Policlínico, SAPU-200203024 | Prod: Farmacia-200203 | Sector: FarmaciasCentroSalud | Industria: SALUD - 20',200203);</v>
      </c>
    </row>
    <row r="2015" spans="1:13" ht="30.6" x14ac:dyDescent="0.3">
      <c r="A2015" s="12">
        <f t="shared" si="272"/>
        <v>20</v>
      </c>
      <c r="B2015" s="8" t="str">
        <f>+VLOOKUP(A2015,Industria[],2,0)</f>
        <v>Salud e Industria Farmacéutica</v>
      </c>
      <c r="C2015" s="12">
        <f t="shared" si="273"/>
        <v>2002</v>
      </c>
      <c r="D2015" s="8" t="str">
        <f>+VLOOKUP(C2015,Sector[[Id_sector]:[Codigo]],3,0)</f>
        <v>Estabecimientos de la salud y farmacias</v>
      </c>
      <c r="E2015" s="12">
        <f t="shared" si="274"/>
        <v>200203</v>
      </c>
      <c r="F2015" s="8" t="str">
        <f>+VLOOKUP(E2015,Productos[[Id_producto]:[Codigo]],3,0)</f>
        <v>Tipos de Farmacias</v>
      </c>
      <c r="G2015" s="13">
        <f t="shared" si="269"/>
        <v>200203025</v>
      </c>
      <c r="H2015" s="7">
        <v>25</v>
      </c>
      <c r="I2015" s="8" t="s">
        <v>2367</v>
      </c>
      <c r="J2015" s="37" t="str">
        <f>+Categorias[[#This Row],[Categoría]]&amp;"-"&amp;Categorias[[#This Row],[Id_categoría]]</f>
        <v>Otras-200203025</v>
      </c>
      <c r="K2015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15" s="9" t="str">
        <f t="shared" si="270"/>
        <v>200203025otras</v>
      </c>
      <c r="M2015" s="39" t="str">
        <f t="shared" si="271"/>
        <v>INSERT INTO categoria VALUES (200203025,'Otras','Otras-200203025','Otras-200203025 | Prod: Farmacia-200203 | Sector: FarmaciasCentroSalud | Industria: SALUD - 20',200203);</v>
      </c>
    </row>
    <row r="2016" spans="1:13" ht="30.6" x14ac:dyDescent="0.3">
      <c r="A2016" s="12">
        <f>+A2015</f>
        <v>20</v>
      </c>
      <c r="B2016" s="8" t="str">
        <f>+VLOOKUP(A2016,Industria[],2,0)</f>
        <v>Salud e Industria Farmacéutica</v>
      </c>
      <c r="C2016" s="12">
        <f>+C2015</f>
        <v>2002</v>
      </c>
      <c r="D2016" s="8" t="str">
        <f>+VLOOKUP(C2016,Sector[[Id_sector]:[Codigo]],3,0)</f>
        <v>Estabecimientos de la salud y farmacias</v>
      </c>
      <c r="E2016" s="12">
        <f>+IF(H2016=1,E2015+1,E2015)</f>
        <v>200203</v>
      </c>
      <c r="F2016" s="8" t="str">
        <f>+VLOOKUP(E2016,Productos[[Id_producto]:[Codigo]],3,0)</f>
        <v>Tipos de Farmacias</v>
      </c>
      <c r="G2016" s="13">
        <f>+E2016*1000+H2016</f>
        <v>200203026</v>
      </c>
      <c r="H2016" s="7">
        <v>26</v>
      </c>
      <c r="I2016" s="8" t="s">
        <v>345</v>
      </c>
      <c r="J2016" s="37" t="str">
        <f>+Categorias[[#This Row],[Categoría]]&amp;"-"&amp;Categorias[[#This Row],[Id_categoría]]</f>
        <v>Farmacia-200203026</v>
      </c>
      <c r="K2016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16" s="9" t="str">
        <f>+SUBSTITUTE(G2016&amp;LOWER(SUBSTITUTE( SUBSTITUTE( SUBSTITUTE( SUBSTITUTE( SUBSTITUTE( SUBSTITUTE( SUBSTITUTE( SUBSTITUTE( SUBSTITUTE( SUBSTITUTE(I2016, "á", "a"), "é", "e"), "í", "i"), "ó", "o"), "ú", "u"), "Á", "A"), "É", "E"), "Í", "I"), "Ó", "O"), "Ú", "U"))," ","_")</f>
        <v>200203026farmacia</v>
      </c>
      <c r="M2016" s="39" t="str">
        <f>+"INSERT INTO categoria VALUES ("&amp;G2016&amp;",'"&amp;I2016&amp;"','"&amp;J2016&amp;"','"&amp;K2016&amp;"',"&amp;E2016&amp;");"</f>
        <v>INSERT INTO categoria VALUES (200203026,'Farmacia','Farmacia-200203026','Farmacia-200203026 | Prod: Farmacia-200203 | Sector: FarmaciasCentroSalud | Industria: SALUD - 20',200203);</v>
      </c>
    </row>
    <row r="2017" spans="1:13" ht="30.6" x14ac:dyDescent="0.3">
      <c r="A2017" s="12">
        <f>+A2015</f>
        <v>20</v>
      </c>
      <c r="B2017" s="8" t="str">
        <f>+VLOOKUP(A2017,Industria[],2,0)</f>
        <v>Salud e Industria Farmacéutica</v>
      </c>
      <c r="C2017" s="12">
        <v>2003</v>
      </c>
      <c r="D2017" s="8" t="str">
        <f>+VLOOKUP(C2017,Sector[[Id_sector]:[Codigo]],3,0)</f>
        <v>Tecnología médica</v>
      </c>
      <c r="E2017" s="12">
        <v>200301</v>
      </c>
      <c r="F2017" s="8" t="str">
        <f>+VLOOKUP(E2017,Productos[[Id_producto]:[Codigo]],3,0)</f>
        <v>Productos</v>
      </c>
      <c r="G2017" s="13">
        <f t="shared" si="264"/>
        <v>200301001</v>
      </c>
      <c r="H2017" s="7">
        <v>1</v>
      </c>
      <c r="I2017" s="8" t="s">
        <v>2368</v>
      </c>
      <c r="J2017" s="37" t="str">
        <f>+Categorias[[#This Row],[Categoría]]&amp;"-"&amp;Categorias[[#This Row],[Id_categoría]]</f>
        <v>Electrobisturí-200301001</v>
      </c>
      <c r="K2017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17" s="9" t="str">
        <f t="shared" si="265"/>
        <v>200301001electrobisturi</v>
      </c>
      <c r="M2017" s="39" t="str">
        <f t="shared" si="266"/>
        <v>INSERT INTO categoria VALUES (200301001,'Electrobisturí','Electrobisturí-200301001','Electrobisturí-200301001 | Prod: MedicinaProductos-200301 | Sector: TechMédica | Industria: SALUD - 20',200301);</v>
      </c>
    </row>
    <row r="2018" spans="1:13" ht="30.6" x14ac:dyDescent="0.3">
      <c r="A2018" s="12">
        <f t="shared" si="261"/>
        <v>20</v>
      </c>
      <c r="B2018" s="8" t="str">
        <f>+VLOOKUP(A2018,Industria[],2,0)</f>
        <v>Salud e Industria Farmacéutica</v>
      </c>
      <c r="C2018" s="12">
        <f t="shared" si="262"/>
        <v>2003</v>
      </c>
      <c r="D2018" s="8" t="str">
        <f>+VLOOKUP(C2018,Sector[[Id_sector]:[Codigo]],3,0)</f>
        <v>Tecnología médica</v>
      </c>
      <c r="E2018" s="12">
        <f t="shared" si="263"/>
        <v>200301</v>
      </c>
      <c r="F2018" s="8" t="str">
        <f>+VLOOKUP(E2018,Productos[[Id_producto]:[Codigo]],3,0)</f>
        <v>Productos</v>
      </c>
      <c r="G2018" s="13">
        <f t="shared" si="264"/>
        <v>200301002</v>
      </c>
      <c r="H2018" s="7">
        <v>2</v>
      </c>
      <c r="I2018" s="8" t="s">
        <v>2369</v>
      </c>
      <c r="J2018" s="37" t="str">
        <f>+Categorias[[#This Row],[Categoría]]&amp;"-"&amp;Categorias[[#This Row],[Id_categoría]]</f>
        <v>Desfibrilador-200301002</v>
      </c>
      <c r="K2018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18" s="9" t="str">
        <f t="shared" si="265"/>
        <v>200301002desfibrilador</v>
      </c>
      <c r="M2018" s="39" t="str">
        <f t="shared" si="266"/>
        <v>INSERT INTO categoria VALUES (200301002,'Desfibrilador','Desfibrilador-200301002','Desfibrilador-200301002 | Prod: MedicinaProductos-200301 | Sector: TechMédica | Industria: SALUD - 20',200301);</v>
      </c>
    </row>
    <row r="2019" spans="1:13" ht="30.6" x14ac:dyDescent="0.3">
      <c r="A2019" s="12">
        <f t="shared" si="261"/>
        <v>20</v>
      </c>
      <c r="B2019" s="8" t="str">
        <f>+VLOOKUP(A2019,Industria[],2,0)</f>
        <v>Salud e Industria Farmacéutica</v>
      </c>
      <c r="C2019" s="12">
        <f t="shared" si="262"/>
        <v>2003</v>
      </c>
      <c r="D2019" s="8" t="str">
        <f>+VLOOKUP(C2019,Sector[[Id_sector]:[Codigo]],3,0)</f>
        <v>Tecnología médica</v>
      </c>
      <c r="E2019" s="12">
        <f t="shared" si="263"/>
        <v>200301</v>
      </c>
      <c r="F2019" s="8" t="str">
        <f>+VLOOKUP(E2019,Productos[[Id_producto]:[Codigo]],3,0)</f>
        <v>Productos</v>
      </c>
      <c r="G2019" s="13">
        <f t="shared" si="264"/>
        <v>200301003</v>
      </c>
      <c r="H2019" s="7">
        <v>3</v>
      </c>
      <c r="I2019" s="8" t="s">
        <v>2370</v>
      </c>
      <c r="J2019" s="37" t="str">
        <f>+Categorias[[#This Row],[Categoría]]&amp;"-"&amp;Categorias[[#This Row],[Id_categoría]]</f>
        <v>Marcapasos-200301003</v>
      </c>
      <c r="K2019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19" s="9" t="str">
        <f t="shared" si="265"/>
        <v>200301003marcapasos</v>
      </c>
      <c r="M2019" s="39" t="str">
        <f t="shared" si="266"/>
        <v>INSERT INTO categoria VALUES (200301003,'Marcapasos','Marcapasos-200301003','Marcapasos-200301003 | Prod: MedicinaProductos-200301 | Sector: TechMédica | Industria: SALUD - 20',200301);</v>
      </c>
    </row>
    <row r="2020" spans="1:13" ht="40.799999999999997" x14ac:dyDescent="0.3">
      <c r="A2020" s="12">
        <f t="shared" si="261"/>
        <v>20</v>
      </c>
      <c r="B2020" s="8" t="str">
        <f>+VLOOKUP(A2020,Industria[],2,0)</f>
        <v>Salud e Industria Farmacéutica</v>
      </c>
      <c r="C2020" s="12">
        <f t="shared" si="262"/>
        <v>2003</v>
      </c>
      <c r="D2020" s="8" t="str">
        <f>+VLOOKUP(C2020,Sector[[Id_sector]:[Codigo]],3,0)</f>
        <v>Tecnología médica</v>
      </c>
      <c r="E2020" s="12">
        <f t="shared" si="263"/>
        <v>200301</v>
      </c>
      <c r="F2020" s="8" t="str">
        <f>+VLOOKUP(E2020,Productos[[Id_producto]:[Codigo]],3,0)</f>
        <v>Productos</v>
      </c>
      <c r="G2020" s="13">
        <f t="shared" si="264"/>
        <v>200301004</v>
      </c>
      <c r="H2020" s="7">
        <v>4</v>
      </c>
      <c r="I2020" s="8" t="s">
        <v>2371</v>
      </c>
      <c r="J2020" s="37" t="str">
        <f>+Categorias[[#This Row],[Categoría]]&amp;"-"&amp;Categorias[[#This Row],[Id_categoría]]</f>
        <v>Electrocardiógrafo-200301004</v>
      </c>
      <c r="K2020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20" s="9" t="str">
        <f t="shared" si="265"/>
        <v>200301004electrocardiografo</v>
      </c>
      <c r="M2020" s="39" t="str">
        <f t="shared" si="266"/>
        <v>INSERT INTO categoria VALUES (200301004,'Electrocardiógrafo','Electrocardiógrafo-200301004','Electrocardiógrafo-200301004 | Prod: MedicinaProductos-200301 | Sector: TechMédica | Industria: SALUD - 20',200301);</v>
      </c>
    </row>
    <row r="2021" spans="1:13" ht="40.799999999999997" x14ac:dyDescent="0.3">
      <c r="A2021" s="12">
        <f t="shared" si="261"/>
        <v>20</v>
      </c>
      <c r="B2021" s="8" t="str">
        <f>+VLOOKUP(A2021,Industria[],2,0)</f>
        <v>Salud e Industria Farmacéutica</v>
      </c>
      <c r="C2021" s="12">
        <f t="shared" si="262"/>
        <v>2003</v>
      </c>
      <c r="D2021" s="8" t="str">
        <f>+VLOOKUP(C2021,Sector[[Id_sector]:[Codigo]],3,0)</f>
        <v>Tecnología médica</v>
      </c>
      <c r="E2021" s="12">
        <f t="shared" si="263"/>
        <v>200301</v>
      </c>
      <c r="F2021" s="8" t="str">
        <f>+VLOOKUP(E2021,Productos[[Id_producto]:[Codigo]],3,0)</f>
        <v>Productos</v>
      </c>
      <c r="G2021" s="13">
        <f t="shared" si="264"/>
        <v>200301005</v>
      </c>
      <c r="H2021" s="7">
        <v>5</v>
      </c>
      <c r="I2021" s="8" t="s">
        <v>2372</v>
      </c>
      <c r="J2021" s="37" t="str">
        <f>+Categorias[[#This Row],[Categoría]]&amp;"-"&amp;Categorias[[#This Row],[Id_categoría]]</f>
        <v>Electroencefalógrafo-200301005</v>
      </c>
      <c r="K2021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21" s="9" t="str">
        <f t="shared" si="265"/>
        <v>200301005electroencefalografo</v>
      </c>
      <c r="M2021" s="39" t="str">
        <f t="shared" si="266"/>
        <v>INSERT INTO categoria VALUES (200301005,'Electroencefalógrafo','Electroencefalógrafo-200301005','Electroencefalógrafo-200301005 | Prod: MedicinaProductos-200301 | Sector: TechMédica | Industria: SALUD - 20',200301);</v>
      </c>
    </row>
    <row r="2022" spans="1:13" ht="40.799999999999997" x14ac:dyDescent="0.3">
      <c r="A2022" s="12">
        <f t="shared" si="261"/>
        <v>20</v>
      </c>
      <c r="B2022" s="8" t="str">
        <f>+VLOOKUP(A2022,Industria[],2,0)</f>
        <v>Salud e Industria Farmacéutica</v>
      </c>
      <c r="C2022" s="12">
        <f t="shared" si="262"/>
        <v>2003</v>
      </c>
      <c r="D2022" s="8" t="str">
        <f>+VLOOKUP(C2022,Sector[[Id_sector]:[Codigo]],3,0)</f>
        <v>Tecnología médica</v>
      </c>
      <c r="E2022" s="12">
        <f t="shared" si="263"/>
        <v>200301</v>
      </c>
      <c r="F2022" s="8" t="str">
        <f>+VLOOKUP(E2022,Productos[[Id_producto]:[Codigo]],3,0)</f>
        <v>Productos</v>
      </c>
      <c r="G2022" s="13">
        <f t="shared" si="264"/>
        <v>200301006</v>
      </c>
      <c r="H2022" s="7">
        <v>6</v>
      </c>
      <c r="I2022" s="8" t="s">
        <v>2373</v>
      </c>
      <c r="J2022" s="37" t="str">
        <f>+Categorias[[#This Row],[Categoría]]&amp;"-"&amp;Categorias[[#This Row],[Id_categoría]]</f>
        <v>Máquina de Ultrasonido-200301006</v>
      </c>
      <c r="K2022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22" s="9" t="str">
        <f t="shared" si="265"/>
        <v>200301006maquina_de_ultrasonido</v>
      </c>
      <c r="M2022" s="39" t="str">
        <f t="shared" si="266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23" spans="1:13" ht="30.6" x14ac:dyDescent="0.3">
      <c r="A2023" s="12">
        <f t="shared" si="261"/>
        <v>20</v>
      </c>
      <c r="B2023" s="8" t="str">
        <f>+VLOOKUP(A2023,Industria[],2,0)</f>
        <v>Salud e Industria Farmacéutica</v>
      </c>
      <c r="C2023" s="12">
        <f t="shared" si="262"/>
        <v>2003</v>
      </c>
      <c r="D2023" s="8" t="str">
        <f>+VLOOKUP(C2023,Sector[[Id_sector]:[Codigo]],3,0)</f>
        <v>Tecnología médica</v>
      </c>
      <c r="E2023" s="12">
        <f t="shared" si="263"/>
        <v>200301</v>
      </c>
      <c r="F2023" s="8" t="str">
        <f>+VLOOKUP(E2023,Productos[[Id_producto]:[Codigo]],3,0)</f>
        <v>Productos</v>
      </c>
      <c r="G2023" s="13">
        <f t="shared" si="264"/>
        <v>200301007</v>
      </c>
      <c r="H2023" s="7">
        <v>7</v>
      </c>
      <c r="I2023" s="8" t="s">
        <v>2374</v>
      </c>
      <c r="J2023" s="37" t="str">
        <f>+Categorias[[#This Row],[Categoría]]&amp;"-"&amp;Categorias[[#This Row],[Id_categoría]]</f>
        <v>Scanner-200301007</v>
      </c>
      <c r="K2023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23" s="9" t="str">
        <f t="shared" si="265"/>
        <v>200301007scanner</v>
      </c>
      <c r="M2023" s="39" t="str">
        <f t="shared" si="266"/>
        <v>INSERT INTO categoria VALUES (200301007,'Scanner','Scanner-200301007','Scanner-200301007 | Prod: MedicinaProductos-200301 | Sector: TechMédica | Industria: SALUD - 20',200301);</v>
      </c>
    </row>
    <row r="2024" spans="1:13" ht="40.799999999999997" x14ac:dyDescent="0.3">
      <c r="A2024" s="12">
        <f t="shared" si="261"/>
        <v>20</v>
      </c>
      <c r="B2024" s="8" t="str">
        <f>+VLOOKUP(A2024,Industria[],2,0)</f>
        <v>Salud e Industria Farmacéutica</v>
      </c>
      <c r="C2024" s="12">
        <f t="shared" si="262"/>
        <v>2003</v>
      </c>
      <c r="D2024" s="8" t="str">
        <f>+VLOOKUP(C2024,Sector[[Id_sector]:[Codigo]],3,0)</f>
        <v>Tecnología médica</v>
      </c>
      <c r="E2024" s="12">
        <f t="shared" si="263"/>
        <v>200301</v>
      </c>
      <c r="F2024" s="8" t="str">
        <f>+VLOOKUP(E2024,Productos[[Id_producto]:[Codigo]],3,0)</f>
        <v>Productos</v>
      </c>
      <c r="G2024" s="13">
        <f t="shared" si="264"/>
        <v>200301008</v>
      </c>
      <c r="H2024" s="7">
        <v>8</v>
      </c>
      <c r="I2024" s="8" t="s">
        <v>2375</v>
      </c>
      <c r="J2024" s="37" t="str">
        <f>+Categorias[[#This Row],[Categoría]]&amp;"-"&amp;Categorias[[#This Row],[Id_categoría]]</f>
        <v>Cámara de resonancia magnética-200301008</v>
      </c>
      <c r="K2024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24" s="9" t="str">
        <f t="shared" si="265"/>
        <v>200301008camara_de_resonancia_magnetica</v>
      </c>
      <c r="M2024" s="39" t="str">
        <f t="shared" si="266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25" spans="1:13" ht="51" x14ac:dyDescent="0.3">
      <c r="A2025" s="12">
        <f t="shared" ref="A2025:A2051" si="275">+A2024</f>
        <v>20</v>
      </c>
      <c r="B2025" s="8" t="str">
        <f>+VLOOKUP(A2025,Industria[],2,0)</f>
        <v>Salud e Industria Farmacéutica</v>
      </c>
      <c r="C2025" s="12">
        <f t="shared" ref="C2025:C2051" si="276">+C2024</f>
        <v>2003</v>
      </c>
      <c r="D2025" s="8" t="str">
        <f>+VLOOKUP(C2025,Sector[[Id_sector]:[Codigo]],3,0)</f>
        <v>Tecnología médica</v>
      </c>
      <c r="E2025" s="12">
        <f t="shared" ref="E2025:E2046" si="277">+IF(H2025=1,E2024+1,E2024)</f>
        <v>200301</v>
      </c>
      <c r="F2025" s="8" t="str">
        <f>+VLOOKUP(E2025,Productos[[Id_producto]:[Codigo]],3,0)</f>
        <v>Productos</v>
      </c>
      <c r="G2025" s="13">
        <f t="shared" ref="G2025:G2046" si="278">+E2025*1000+H2025</f>
        <v>200301009</v>
      </c>
      <c r="H2025" s="7">
        <v>9</v>
      </c>
      <c r="I2025" s="8" t="s">
        <v>2376</v>
      </c>
      <c r="J2025" s="37" t="str">
        <f>+Categorias[[#This Row],[Categoría]]&amp;"-"&amp;Categorias[[#This Row],[Id_categoría]]</f>
        <v>ECMO (Extra Corporeal Membrane Oxigenation)-200301009</v>
      </c>
      <c r="K2025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25" s="9" t="str">
        <f t="shared" ref="L2025:L2046" si="279">+SUBSTITUTE(G2025&amp;LOWER(SUBSTITUTE( SUBSTITUTE( SUBSTITUTE( SUBSTITUTE( SUBSTITUTE( SUBSTITUTE( SUBSTITUTE( SUBSTITUTE( SUBSTITUTE( SUBSTITUTE(I2025, "á", "a"), "é", "e"), "í", "i"), "ó", "o"), "ú", "u"), "Á", "A"), "É", "E"), "Í", "I"), "Ó", "O"), "Ú", "U"))," ","_")</f>
        <v>200301009ecmo_(extra_corporeal_membrane_oxigenation)</v>
      </c>
      <c r="M2025" s="39" t="str">
        <f t="shared" ref="M2025:M2046" si="280">+"INSERT INTO categoria VALUES ("&amp;G2025&amp;",'"&amp;I2025&amp;"','"&amp;J2025&amp;"','"&amp;K2025&amp;"',"&amp;E2025&amp;");"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26" spans="1:13" ht="40.799999999999997" x14ac:dyDescent="0.3">
      <c r="A2026" s="12">
        <f t="shared" si="275"/>
        <v>20</v>
      </c>
      <c r="B2026" s="8" t="str">
        <f>+VLOOKUP(A2026,Industria[],2,0)</f>
        <v>Salud e Industria Farmacéutica</v>
      </c>
      <c r="C2026" s="12">
        <f t="shared" si="276"/>
        <v>2003</v>
      </c>
      <c r="D2026" s="8" t="str">
        <f>+VLOOKUP(C2026,Sector[[Id_sector]:[Codigo]],3,0)</f>
        <v>Tecnología médica</v>
      </c>
      <c r="E2026" s="12">
        <f t="shared" si="277"/>
        <v>200301</v>
      </c>
      <c r="F2026" s="8" t="str">
        <f>+VLOOKUP(E2026,Productos[[Id_producto]:[Codigo]],3,0)</f>
        <v>Productos</v>
      </c>
      <c r="G2026" s="13">
        <f t="shared" si="278"/>
        <v>200301010</v>
      </c>
      <c r="H2026" s="7">
        <v>10</v>
      </c>
      <c r="I2026" s="8" t="s">
        <v>2377</v>
      </c>
      <c r="J2026" s="37" t="str">
        <f>+Categorias[[#This Row],[Categoría]]&amp;"-"&amp;Categorias[[#This Row],[Id_categoría]]</f>
        <v>Cámara Hiperbárica-200301010</v>
      </c>
      <c r="K2026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26" s="9" t="str">
        <f t="shared" si="279"/>
        <v>200301010camara_hiperbarica</v>
      </c>
      <c r="M2026" s="39" t="str">
        <f t="shared" si="280"/>
        <v>INSERT INTO categoria VALUES (200301010,'Cámara Hiperbárica','Cámara Hiperbárica-200301010','Cámara Hiperbárica-200301010 | Prod: MedicinaProductos-200301 | Sector: TechMédica | Industria: SALUD - 20',200301);</v>
      </c>
    </row>
    <row r="2027" spans="1:13" ht="30.6" x14ac:dyDescent="0.3">
      <c r="A2027" s="12">
        <f t="shared" si="275"/>
        <v>20</v>
      </c>
      <c r="B2027" s="8" t="str">
        <f>+VLOOKUP(A2027,Industria[],2,0)</f>
        <v>Salud e Industria Farmacéutica</v>
      </c>
      <c r="C2027" s="12">
        <f t="shared" si="276"/>
        <v>2003</v>
      </c>
      <c r="D2027" s="8" t="str">
        <f>+VLOOKUP(C2027,Sector[[Id_sector]:[Codigo]],3,0)</f>
        <v>Tecnología médica</v>
      </c>
      <c r="E2027" s="12">
        <f t="shared" si="277"/>
        <v>200301</v>
      </c>
      <c r="F2027" s="8" t="str">
        <f>+VLOOKUP(E2027,Productos[[Id_producto]:[Codigo]],3,0)</f>
        <v>Productos</v>
      </c>
      <c r="G2027" s="13">
        <f t="shared" si="278"/>
        <v>200301011</v>
      </c>
      <c r="H2027" s="7">
        <v>11</v>
      </c>
      <c r="I2027" s="8" t="s">
        <v>2378</v>
      </c>
      <c r="J2027" s="37" t="str">
        <f>+Categorias[[#This Row],[Categoría]]&amp;"-"&amp;Categorias[[#This Row],[Id_categoría]]</f>
        <v>Ecógrafo-200301011</v>
      </c>
      <c r="K2027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27" s="9" t="str">
        <f t="shared" si="279"/>
        <v>200301011ecografo</v>
      </c>
      <c r="M2027" s="39" t="str">
        <f t="shared" si="280"/>
        <v>INSERT INTO categoria VALUES (200301011,'Ecógrafo','Ecógrafo-200301011','Ecógrafo-200301011 | Prod: MedicinaProductos-200301 | Sector: TechMédica | Industria: SALUD - 20',200301);</v>
      </c>
    </row>
    <row r="2028" spans="1:13" ht="40.799999999999997" x14ac:dyDescent="0.3">
      <c r="A2028" s="12">
        <f t="shared" si="275"/>
        <v>20</v>
      </c>
      <c r="B2028" s="8" t="str">
        <f>+VLOOKUP(A2028,Industria[],2,0)</f>
        <v>Salud e Industria Farmacéutica</v>
      </c>
      <c r="C2028" s="12">
        <f t="shared" si="276"/>
        <v>2003</v>
      </c>
      <c r="D2028" s="8" t="str">
        <f>+VLOOKUP(C2028,Sector[[Id_sector]:[Codigo]],3,0)</f>
        <v>Tecnología médica</v>
      </c>
      <c r="E2028" s="12">
        <f t="shared" si="277"/>
        <v>200301</v>
      </c>
      <c r="F2028" s="8" t="str">
        <f>+VLOOKUP(E2028,Productos[[Id_producto]:[Codigo]],3,0)</f>
        <v>Productos</v>
      </c>
      <c r="G2028" s="13">
        <f t="shared" si="278"/>
        <v>200301012</v>
      </c>
      <c r="H2028" s="7">
        <v>12</v>
      </c>
      <c r="I2028" s="8" t="s">
        <v>2379</v>
      </c>
      <c r="J2028" s="37" t="str">
        <f>+Categorias[[#This Row],[Categoría]]&amp;"-"&amp;Categorias[[#This Row],[Id_categoría]]</f>
        <v>Máquina Dialisadora-200301012</v>
      </c>
      <c r="K2028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28" s="9" t="str">
        <f t="shared" si="279"/>
        <v>200301012maquina_dialisadora</v>
      </c>
      <c r="M2028" s="39" t="str">
        <f t="shared" si="280"/>
        <v>INSERT INTO categoria VALUES (200301012,'Máquina Dialisadora','Máquina Dialisadora-200301012','Máquina Dialisadora-200301012 | Prod: MedicinaProductos-200301 | Sector: TechMédica | Industria: SALUD - 20',200301);</v>
      </c>
    </row>
    <row r="2029" spans="1:13" ht="40.799999999999997" x14ac:dyDescent="0.3">
      <c r="A2029" s="12">
        <f t="shared" si="275"/>
        <v>20</v>
      </c>
      <c r="B2029" s="8" t="str">
        <f>+VLOOKUP(A2029,Industria[],2,0)</f>
        <v>Salud e Industria Farmacéutica</v>
      </c>
      <c r="C2029" s="12">
        <f t="shared" si="276"/>
        <v>2003</v>
      </c>
      <c r="D2029" s="8" t="str">
        <f>+VLOOKUP(C2029,Sector[[Id_sector]:[Codigo]],3,0)</f>
        <v>Tecnología médica</v>
      </c>
      <c r="E2029" s="12">
        <f t="shared" si="277"/>
        <v>200301</v>
      </c>
      <c r="F2029" s="8" t="str">
        <f>+VLOOKUP(E2029,Productos[[Id_producto]:[Codigo]],3,0)</f>
        <v>Productos</v>
      </c>
      <c r="G2029" s="13">
        <f t="shared" si="278"/>
        <v>200301013</v>
      </c>
      <c r="H2029" s="7">
        <v>13</v>
      </c>
      <c r="I2029" s="8" t="s">
        <v>2380</v>
      </c>
      <c r="J2029" s="37" t="str">
        <f>+Categorias[[#This Row],[Categoría]]&amp;"-"&amp;Categorias[[#This Row],[Id_categoría]]</f>
        <v>Ventilador Mecánico-200301013</v>
      </c>
      <c r="K2029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29" s="9" t="str">
        <f t="shared" si="279"/>
        <v>200301013ventilador_mecanico</v>
      </c>
      <c r="M2029" s="39" t="str">
        <f t="shared" si="280"/>
        <v>INSERT INTO categoria VALUES (200301013,'Ventilador Mecánico','Ventilador Mecánico-200301013','Ventilador Mecánico-200301013 | Prod: MedicinaProductos-200301 | Sector: TechMédica | Industria: SALUD - 20',200301);</v>
      </c>
    </row>
    <row r="2030" spans="1:13" ht="40.799999999999997" x14ac:dyDescent="0.3">
      <c r="A2030" s="12">
        <f t="shared" si="275"/>
        <v>20</v>
      </c>
      <c r="B2030" s="8" t="str">
        <f>+VLOOKUP(A2030,Industria[],2,0)</f>
        <v>Salud e Industria Farmacéutica</v>
      </c>
      <c r="C2030" s="12">
        <f t="shared" si="276"/>
        <v>2003</v>
      </c>
      <c r="D2030" s="8" t="str">
        <f>+VLOOKUP(C2030,Sector[[Id_sector]:[Codigo]],3,0)</f>
        <v>Tecnología médica</v>
      </c>
      <c r="E2030" s="12">
        <f t="shared" si="277"/>
        <v>200301</v>
      </c>
      <c r="F2030" s="8" t="str">
        <f>+VLOOKUP(E2030,Productos[[Id_producto]:[Codigo]],3,0)</f>
        <v>Productos</v>
      </c>
      <c r="G2030" s="13">
        <f t="shared" si="278"/>
        <v>200301014</v>
      </c>
      <c r="H2030" s="7">
        <v>14</v>
      </c>
      <c r="I2030" s="8" t="s">
        <v>2381</v>
      </c>
      <c r="J2030" s="37" t="str">
        <f>+Categorias[[#This Row],[Categoría]]&amp;"-"&amp;Categorias[[#This Row],[Id_categoría]]</f>
        <v>Sistema Quirurgico DaVinci-200301014</v>
      </c>
      <c r="K2030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30" s="9" t="str">
        <f t="shared" si="279"/>
        <v>200301014sistema_quirurgico_davinci</v>
      </c>
      <c r="M2030" s="39" t="str">
        <f t="shared" si="280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31" spans="1:13" ht="30.6" x14ac:dyDescent="0.3">
      <c r="A2031" s="12">
        <f t="shared" si="275"/>
        <v>20</v>
      </c>
      <c r="B2031" s="8" t="str">
        <f>+VLOOKUP(A2031,Industria[],2,0)</f>
        <v>Salud e Industria Farmacéutica</v>
      </c>
      <c r="C2031" s="12">
        <f t="shared" si="276"/>
        <v>2003</v>
      </c>
      <c r="D2031" s="8" t="str">
        <f>+VLOOKUP(C2031,Sector[[Id_sector]:[Codigo]],3,0)</f>
        <v>Tecnología médica</v>
      </c>
      <c r="E2031" s="12">
        <f t="shared" si="277"/>
        <v>200301</v>
      </c>
      <c r="F2031" s="8" t="str">
        <f>+VLOOKUP(E2031,Productos[[Id_producto]:[Codigo]],3,0)</f>
        <v>Productos</v>
      </c>
      <c r="G2031" s="13">
        <f t="shared" si="278"/>
        <v>200301015</v>
      </c>
      <c r="H2031" s="7">
        <v>15</v>
      </c>
      <c r="I2031" s="8" t="s">
        <v>2382</v>
      </c>
      <c r="J2031" s="37" t="str">
        <f>+Categorias[[#This Row],[Categoría]]&amp;"-"&amp;Categorias[[#This Row],[Id_categoría]]</f>
        <v>Ofalmómetro-200301015</v>
      </c>
      <c r="K2031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31" s="9" t="str">
        <f t="shared" si="279"/>
        <v>200301015ofalmometro</v>
      </c>
      <c r="M2031" s="39" t="str">
        <f t="shared" si="280"/>
        <v>INSERT INTO categoria VALUES (200301015,'Ofalmómetro','Ofalmómetro-200301015','Ofalmómetro-200301015 | Prod: MedicinaProductos-200301 | Sector: TechMédica | Industria: SALUD - 20',200301);</v>
      </c>
    </row>
    <row r="2032" spans="1:13" ht="40.799999999999997" x14ac:dyDescent="0.3">
      <c r="A2032" s="12">
        <f t="shared" si="275"/>
        <v>20</v>
      </c>
      <c r="B2032" s="8" t="str">
        <f>+VLOOKUP(A2032,Industria[],2,0)</f>
        <v>Salud e Industria Farmacéutica</v>
      </c>
      <c r="C2032" s="12">
        <f t="shared" si="276"/>
        <v>2003</v>
      </c>
      <c r="D2032" s="8" t="str">
        <f>+VLOOKUP(C2032,Sector[[Id_sector]:[Codigo]],3,0)</f>
        <v>Tecnología médica</v>
      </c>
      <c r="E2032" s="12">
        <f t="shared" si="277"/>
        <v>200302</v>
      </c>
      <c r="F2032" s="8" t="str">
        <f>+VLOOKUP(E2032,Productos[[Id_producto]:[Codigo]],3,0)</f>
        <v>Especialidades</v>
      </c>
      <c r="G2032" s="13">
        <f t="shared" si="278"/>
        <v>200302001</v>
      </c>
      <c r="H2032" s="7">
        <v>1</v>
      </c>
      <c r="I2032" s="8" t="s">
        <v>2383</v>
      </c>
      <c r="J2032" s="37" t="str">
        <f>+Categorias[[#This Row],[Categoría]]&amp;"-"&amp;Categorias[[#This Row],[Id_categoría]]</f>
        <v>Bioanálisis Clínico-200302001</v>
      </c>
      <c r="K2032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32" s="9" t="str">
        <f t="shared" si="279"/>
        <v>200302001bioanalisis_clinico</v>
      </c>
      <c r="M2032" s="39" t="str">
        <f t="shared" si="280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33" spans="1:13" ht="30.6" x14ac:dyDescent="0.3">
      <c r="A2033" s="12">
        <f t="shared" si="275"/>
        <v>20</v>
      </c>
      <c r="B2033" s="8" t="str">
        <f>+VLOOKUP(A2033,Industria[],2,0)</f>
        <v>Salud e Industria Farmacéutica</v>
      </c>
      <c r="C2033" s="12">
        <f t="shared" si="276"/>
        <v>2003</v>
      </c>
      <c r="D2033" s="8" t="str">
        <f>+VLOOKUP(C2033,Sector[[Id_sector]:[Codigo]],3,0)</f>
        <v>Tecnología médica</v>
      </c>
      <c r="E2033" s="12">
        <f t="shared" si="277"/>
        <v>200302</v>
      </c>
      <c r="F2033" s="8" t="str">
        <f>+VLOOKUP(E2033,Productos[[Id_producto]:[Codigo]],3,0)</f>
        <v>Especialidades</v>
      </c>
      <c r="G2033" s="13">
        <f t="shared" si="278"/>
        <v>200302002</v>
      </c>
      <c r="H2033" s="7">
        <v>2</v>
      </c>
      <c r="I2033" s="8" t="s">
        <v>2384</v>
      </c>
      <c r="J2033" s="37" t="str">
        <f>+Categorias[[#This Row],[Categoría]]&amp;"-"&amp;Categorias[[#This Row],[Id_categoría]]</f>
        <v>Hematología-200302002</v>
      </c>
      <c r="K2033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33" s="9" t="str">
        <f t="shared" si="279"/>
        <v>200302002hematologia</v>
      </c>
      <c r="M2033" s="39" t="str">
        <f t="shared" si="280"/>
        <v>INSERT INTO categoria VALUES (200302002,'Hematología','Hematología-200302002','Hematología-200302002 | Prod: MedicinaEspecialidades-200302 | Sector: TechMédica | Industria: SALUD - 20',200302);</v>
      </c>
    </row>
    <row r="2034" spans="1:13" ht="40.799999999999997" x14ac:dyDescent="0.3">
      <c r="A2034" s="12">
        <f t="shared" si="275"/>
        <v>20</v>
      </c>
      <c r="B2034" s="8" t="str">
        <f>+VLOOKUP(A2034,Industria[],2,0)</f>
        <v>Salud e Industria Farmacéutica</v>
      </c>
      <c r="C2034" s="12">
        <f t="shared" si="276"/>
        <v>2003</v>
      </c>
      <c r="D2034" s="8" t="str">
        <f>+VLOOKUP(C2034,Sector[[Id_sector]:[Codigo]],3,0)</f>
        <v>Tecnología médica</v>
      </c>
      <c r="E2034" s="12">
        <f t="shared" si="277"/>
        <v>200302</v>
      </c>
      <c r="F2034" s="8" t="str">
        <f>+VLOOKUP(E2034,Productos[[Id_producto]:[Codigo]],3,0)</f>
        <v>Especialidades</v>
      </c>
      <c r="G2034" s="13">
        <f t="shared" si="278"/>
        <v>200302003</v>
      </c>
      <c r="H2034" s="7">
        <v>3</v>
      </c>
      <c r="I2034" s="8" t="s">
        <v>2385</v>
      </c>
      <c r="J2034" s="37" t="str">
        <f>+Categorias[[#This Row],[Categoría]]&amp;"-"&amp;Categorias[[#This Row],[Id_categoría]]</f>
        <v>Medicina Transfusional-200302003</v>
      </c>
      <c r="K2034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34" s="9" t="str">
        <f t="shared" si="279"/>
        <v>200302003medicina_transfusional</v>
      </c>
      <c r="M2034" s="39" t="str">
        <f t="shared" si="280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35" spans="1:13" ht="40.799999999999997" x14ac:dyDescent="0.3">
      <c r="A2035" s="12">
        <f t="shared" si="275"/>
        <v>20</v>
      </c>
      <c r="B2035" s="8" t="str">
        <f>+VLOOKUP(A2035,Industria[],2,0)</f>
        <v>Salud e Industria Farmacéutica</v>
      </c>
      <c r="C2035" s="12">
        <f t="shared" si="276"/>
        <v>2003</v>
      </c>
      <c r="D2035" s="8" t="str">
        <f>+VLOOKUP(C2035,Sector[[Id_sector]:[Codigo]],3,0)</f>
        <v>Tecnología médica</v>
      </c>
      <c r="E2035" s="12">
        <f t="shared" si="277"/>
        <v>200302</v>
      </c>
      <c r="F2035" s="8" t="str">
        <f>+VLOOKUP(E2035,Productos[[Id_producto]:[Codigo]],3,0)</f>
        <v>Especialidades</v>
      </c>
      <c r="G2035" s="13">
        <f t="shared" si="278"/>
        <v>200302004</v>
      </c>
      <c r="H2035" s="7">
        <v>4</v>
      </c>
      <c r="I2035" s="8" t="s">
        <v>2386</v>
      </c>
      <c r="J2035" s="37" t="str">
        <f>+Categorias[[#This Row],[Categoría]]&amp;"-"&amp;Categorias[[#This Row],[Id_categoría]]</f>
        <v>Morfofisiopatología-200302004</v>
      </c>
      <c r="K2035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35" s="9" t="str">
        <f t="shared" si="279"/>
        <v>200302004morfofisiopatologia</v>
      </c>
      <c r="M2035" s="39" t="str">
        <f t="shared" si="280"/>
        <v>INSERT INTO categoria VALUES (200302004,'Morfofisiopatología','Morfofisiopatología-200302004','Morfofisiopatología-200302004 | Prod: MedicinaEspecialidades-200302 | Sector: TechMédica | Industria: SALUD - 20',200302);</v>
      </c>
    </row>
    <row r="2036" spans="1:13" ht="30.6" x14ac:dyDescent="0.3">
      <c r="A2036" s="12">
        <f t="shared" si="275"/>
        <v>20</v>
      </c>
      <c r="B2036" s="8" t="str">
        <f>+VLOOKUP(A2036,Industria[],2,0)</f>
        <v>Salud e Industria Farmacéutica</v>
      </c>
      <c r="C2036" s="12">
        <f t="shared" si="276"/>
        <v>2003</v>
      </c>
      <c r="D2036" s="8" t="str">
        <f>+VLOOKUP(C2036,Sector[[Id_sector]:[Codigo]],3,0)</f>
        <v>Tecnología médica</v>
      </c>
      <c r="E2036" s="12">
        <f t="shared" si="277"/>
        <v>200302</v>
      </c>
      <c r="F2036" s="8" t="str">
        <f>+VLOOKUP(E2036,Productos[[Id_producto]:[Codigo]],3,0)</f>
        <v>Especialidades</v>
      </c>
      <c r="G2036" s="13">
        <f t="shared" si="278"/>
        <v>200302005</v>
      </c>
      <c r="H2036" s="7">
        <v>5</v>
      </c>
      <c r="I2036" s="8" t="s">
        <v>2387</v>
      </c>
      <c r="J2036" s="37" t="str">
        <f>+Categorias[[#This Row],[Categoría]]&amp;"-"&amp;Categorias[[#This Row],[Id_categoría]]</f>
        <v>Citodiagnóstico-200302005</v>
      </c>
      <c r="K2036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36" s="9" t="str">
        <f t="shared" si="279"/>
        <v>200302005citodiagnostico</v>
      </c>
      <c r="M2036" s="39" t="str">
        <f t="shared" si="280"/>
        <v>INSERT INTO categoria VALUES (200302005,'Citodiagnóstico','Citodiagnóstico-200302005','Citodiagnóstico-200302005 | Prod: MedicinaEspecialidades-200302 | Sector: TechMédica | Industria: SALUD - 20',200302);</v>
      </c>
    </row>
    <row r="2037" spans="1:13" ht="30.6" x14ac:dyDescent="0.3">
      <c r="A2037" s="12">
        <f t="shared" si="275"/>
        <v>20</v>
      </c>
      <c r="B2037" s="8" t="str">
        <f>+VLOOKUP(A2037,Industria[],2,0)</f>
        <v>Salud e Industria Farmacéutica</v>
      </c>
      <c r="C2037" s="12">
        <f t="shared" si="276"/>
        <v>2003</v>
      </c>
      <c r="D2037" s="8" t="str">
        <f>+VLOOKUP(C2037,Sector[[Id_sector]:[Codigo]],3,0)</f>
        <v>Tecnología médica</v>
      </c>
      <c r="E2037" s="12">
        <f t="shared" si="277"/>
        <v>200302</v>
      </c>
      <c r="F2037" s="8" t="str">
        <f>+VLOOKUP(E2037,Productos[[Id_producto]:[Codigo]],3,0)</f>
        <v>Especialidades</v>
      </c>
      <c r="G2037" s="13">
        <f t="shared" si="278"/>
        <v>200302006</v>
      </c>
      <c r="H2037" s="7">
        <v>6</v>
      </c>
      <c r="I2037" s="8" t="s">
        <v>2388</v>
      </c>
      <c r="J2037" s="37" t="str">
        <f>+Categorias[[#This Row],[Categoría]]&amp;"-"&amp;Categorias[[#This Row],[Id_categoría]]</f>
        <v>Imagenología-200302006</v>
      </c>
      <c r="K2037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37" s="9" t="str">
        <f t="shared" si="279"/>
        <v>200302006imagenologia</v>
      </c>
      <c r="M2037" s="39" t="str">
        <f t="shared" si="280"/>
        <v>INSERT INTO categoria VALUES (200302006,'Imagenología','Imagenología-200302006','Imagenología-200302006 | Prod: MedicinaEspecialidades-200302 | Sector: TechMédica | Industria: SALUD - 20',200302);</v>
      </c>
    </row>
    <row r="2038" spans="1:13" ht="30.6" x14ac:dyDescent="0.3">
      <c r="A2038" s="12">
        <f t="shared" si="275"/>
        <v>20</v>
      </c>
      <c r="B2038" s="8" t="str">
        <f>+VLOOKUP(A2038,Industria[],2,0)</f>
        <v>Salud e Industria Farmacéutica</v>
      </c>
      <c r="C2038" s="12">
        <f t="shared" si="276"/>
        <v>2003</v>
      </c>
      <c r="D2038" s="8" t="str">
        <f>+VLOOKUP(C2038,Sector[[Id_sector]:[Codigo]],3,0)</f>
        <v>Tecnología médica</v>
      </c>
      <c r="E2038" s="12">
        <f t="shared" si="277"/>
        <v>200302</v>
      </c>
      <c r="F2038" s="8" t="str">
        <f>+VLOOKUP(E2038,Productos[[Id_producto]:[Codigo]],3,0)</f>
        <v>Especialidades</v>
      </c>
      <c r="G2038" s="13">
        <f t="shared" si="278"/>
        <v>200302007</v>
      </c>
      <c r="H2038" s="7">
        <v>7</v>
      </c>
      <c r="I2038" s="8" t="s">
        <v>2389</v>
      </c>
      <c r="J2038" s="37" t="str">
        <f>+Categorias[[#This Row],[Categoría]]&amp;"-"&amp;Categorias[[#This Row],[Id_categoría]]</f>
        <v>Física Médica-200302007</v>
      </c>
      <c r="K2038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38" s="9" t="str">
        <f t="shared" si="279"/>
        <v>200302007fisica_medica</v>
      </c>
      <c r="M2038" s="39" t="str">
        <f t="shared" si="280"/>
        <v>INSERT INTO categoria VALUES (200302007,'Física Médica','Física Médica-200302007','Física Médica-200302007 | Prod: MedicinaEspecialidades-200302 | Sector: TechMédica | Industria: SALUD - 20',200302);</v>
      </c>
    </row>
    <row r="2039" spans="1:13" ht="30.6" x14ac:dyDescent="0.3">
      <c r="A2039" s="12">
        <f t="shared" si="275"/>
        <v>20</v>
      </c>
      <c r="B2039" s="8" t="str">
        <f>+VLOOKUP(A2039,Industria[],2,0)</f>
        <v>Salud e Industria Farmacéutica</v>
      </c>
      <c r="C2039" s="12">
        <f t="shared" si="276"/>
        <v>2003</v>
      </c>
      <c r="D2039" s="8" t="str">
        <f>+VLOOKUP(C2039,Sector[[Id_sector]:[Codigo]],3,0)</f>
        <v>Tecnología médica</v>
      </c>
      <c r="E2039" s="12">
        <f t="shared" si="277"/>
        <v>200303</v>
      </c>
      <c r="F2039" s="8" t="str">
        <f>+VLOOKUP(E2039,Productos[[Id_producto]:[Codigo]],3,0)</f>
        <v>Empresas</v>
      </c>
      <c r="G2039" s="13">
        <f t="shared" si="278"/>
        <v>200303001</v>
      </c>
      <c r="H2039" s="7">
        <v>1</v>
      </c>
      <c r="I2039" s="8" t="s">
        <v>2390</v>
      </c>
      <c r="J2039" s="37" t="str">
        <f>+Categorias[[#This Row],[Categoría]]&amp;"-"&amp;Categorias[[#This Row],[Id_categoría]]</f>
        <v>Phillips-200303001</v>
      </c>
      <c r="K2039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39" s="9" t="str">
        <f t="shared" si="279"/>
        <v>200303001phillips</v>
      </c>
      <c r="M2039" s="39" t="str">
        <f t="shared" si="280"/>
        <v>INSERT INTO categoria VALUES (200303001,'Phillips','Phillips-200303001','Phillips-200303001 | Prod: Medicina Empresas-200303 | Sector: TechMédica | Industria: SALUD - 20',200303);</v>
      </c>
    </row>
    <row r="2040" spans="1:13" ht="30.6" x14ac:dyDescent="0.3">
      <c r="A2040" s="12">
        <f t="shared" si="275"/>
        <v>20</v>
      </c>
      <c r="B2040" s="8" t="str">
        <f>+VLOOKUP(A2040,Industria[],2,0)</f>
        <v>Salud e Industria Farmacéutica</v>
      </c>
      <c r="C2040" s="12">
        <f t="shared" si="276"/>
        <v>2003</v>
      </c>
      <c r="D2040" s="8" t="str">
        <f>+VLOOKUP(C2040,Sector[[Id_sector]:[Codigo]],3,0)</f>
        <v>Tecnología médica</v>
      </c>
      <c r="E2040" s="12">
        <f t="shared" si="277"/>
        <v>200303</v>
      </c>
      <c r="F2040" s="8" t="str">
        <f>+VLOOKUP(E2040,Productos[[Id_producto]:[Codigo]],3,0)</f>
        <v>Empresas</v>
      </c>
      <c r="G2040" s="13">
        <f t="shared" si="278"/>
        <v>200303002</v>
      </c>
      <c r="H2040" s="7">
        <v>2</v>
      </c>
      <c r="I2040" s="8" t="s">
        <v>2391</v>
      </c>
      <c r="J2040" s="37" t="str">
        <f>+Categorias[[#This Row],[Categoría]]&amp;"-"&amp;Categorias[[#This Row],[Id_categoría]]</f>
        <v>Johnson &amp; Johnson-200303002</v>
      </c>
      <c r="K2040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40" s="9" t="str">
        <f t="shared" si="279"/>
        <v>200303002johnson_&amp;_johnson</v>
      </c>
      <c r="M2040" s="39" t="str">
        <f t="shared" si="280"/>
        <v>INSERT INTO categoria VALUES (200303002,'Johnson &amp; Johnson','Johnson &amp; Johnson-200303002','Johnson &amp; Johnson-200303002 | Prod: Medicina Empresas-200303 | Sector: TechMédica | Industria: SALUD - 20',200303);</v>
      </c>
    </row>
    <row r="2041" spans="1:13" ht="30.6" x14ac:dyDescent="0.3">
      <c r="A2041" s="12">
        <f t="shared" si="275"/>
        <v>20</v>
      </c>
      <c r="B2041" s="8" t="str">
        <f>+VLOOKUP(A2041,Industria[],2,0)</f>
        <v>Salud e Industria Farmacéutica</v>
      </c>
      <c r="C2041" s="12">
        <f t="shared" si="276"/>
        <v>2003</v>
      </c>
      <c r="D2041" s="8" t="str">
        <f>+VLOOKUP(C2041,Sector[[Id_sector]:[Codigo]],3,0)</f>
        <v>Tecnología médica</v>
      </c>
      <c r="E2041" s="12">
        <f t="shared" si="277"/>
        <v>200303</v>
      </c>
      <c r="F2041" s="8" t="str">
        <f>+VLOOKUP(E2041,Productos[[Id_producto]:[Codigo]],3,0)</f>
        <v>Empresas</v>
      </c>
      <c r="G2041" s="13">
        <f t="shared" si="278"/>
        <v>200303003</v>
      </c>
      <c r="H2041" s="7">
        <v>3</v>
      </c>
      <c r="I2041" s="8" t="s">
        <v>2392</v>
      </c>
      <c r="J2041" s="37" t="str">
        <f>+Categorias[[#This Row],[Categoría]]&amp;"-"&amp;Categorias[[#This Row],[Id_categoría]]</f>
        <v>Medtronic-200303003</v>
      </c>
      <c r="K2041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41" s="9" t="str">
        <f t="shared" si="279"/>
        <v>200303003medtronic</v>
      </c>
      <c r="M2041" s="39" t="str">
        <f t="shared" si="280"/>
        <v>INSERT INTO categoria VALUES (200303003,'Medtronic','Medtronic-200303003','Medtronic-200303003 | Prod: Medicina Empresas-200303 | Sector: TechMédica | Industria: SALUD - 20',200303);</v>
      </c>
    </row>
    <row r="2042" spans="1:13" ht="30.6" x14ac:dyDescent="0.3">
      <c r="A2042" s="12">
        <f t="shared" si="275"/>
        <v>20</v>
      </c>
      <c r="B2042" s="8" t="str">
        <f>+VLOOKUP(A2042,Industria[],2,0)</f>
        <v>Salud e Industria Farmacéutica</v>
      </c>
      <c r="C2042" s="12">
        <f t="shared" si="276"/>
        <v>2003</v>
      </c>
      <c r="D2042" s="8" t="str">
        <f>+VLOOKUP(C2042,Sector[[Id_sector]:[Codigo]],3,0)</f>
        <v>Tecnología médica</v>
      </c>
      <c r="E2042" s="12">
        <f t="shared" si="277"/>
        <v>200303</v>
      </c>
      <c r="F2042" s="8" t="str">
        <f>+VLOOKUP(E2042,Productos[[Id_producto]:[Codigo]],3,0)</f>
        <v>Empresas</v>
      </c>
      <c r="G2042" s="13">
        <f t="shared" si="278"/>
        <v>200303004</v>
      </c>
      <c r="H2042" s="7">
        <v>4</v>
      </c>
      <c r="I2042" s="8" t="s">
        <v>2393</v>
      </c>
      <c r="J2042" s="37" t="str">
        <f>+Categorias[[#This Row],[Categoría]]&amp;"-"&amp;Categorias[[#This Row],[Id_categoría]]</f>
        <v>Siemens-200303004</v>
      </c>
      <c r="K2042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42" s="9" t="str">
        <f t="shared" si="279"/>
        <v>200303004siemens</v>
      </c>
      <c r="M2042" s="39" t="str">
        <f t="shared" si="280"/>
        <v>INSERT INTO categoria VALUES (200303004,'Siemens','Siemens-200303004','Siemens-200303004 | Prod: Medicina Empresas-200303 | Sector: TechMédica | Industria: SALUD - 20',200303);</v>
      </c>
    </row>
    <row r="2043" spans="1:13" ht="30.6" x14ac:dyDescent="0.3">
      <c r="A2043" s="12">
        <f t="shared" si="275"/>
        <v>20</v>
      </c>
      <c r="B2043" s="8" t="str">
        <f>+VLOOKUP(A2043,Industria[],2,0)</f>
        <v>Salud e Industria Farmacéutica</v>
      </c>
      <c r="C2043" s="12">
        <f t="shared" si="276"/>
        <v>2003</v>
      </c>
      <c r="D2043" s="8" t="str">
        <f>+VLOOKUP(C2043,Sector[[Id_sector]:[Codigo]],3,0)</f>
        <v>Tecnología médica</v>
      </c>
      <c r="E2043" s="12">
        <f t="shared" si="277"/>
        <v>200303</v>
      </c>
      <c r="F2043" s="8" t="str">
        <f>+VLOOKUP(E2043,Productos[[Id_producto]:[Codigo]],3,0)</f>
        <v>Empresas</v>
      </c>
      <c r="G2043" s="13">
        <f t="shared" si="278"/>
        <v>200303005</v>
      </c>
      <c r="H2043" s="7">
        <v>5</v>
      </c>
      <c r="I2043" s="8" t="s">
        <v>2394</v>
      </c>
      <c r="J2043" s="37" t="str">
        <f>+Categorias[[#This Row],[Categoría]]&amp;"-"&amp;Categorias[[#This Row],[Id_categoría]]</f>
        <v>Roche-200303005</v>
      </c>
      <c r="K2043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43" s="9" t="str">
        <f t="shared" si="279"/>
        <v>200303005roche</v>
      </c>
      <c r="M2043" s="39" t="str">
        <f t="shared" si="280"/>
        <v>INSERT INTO categoria VALUES (200303005,'Roche','Roche-200303005','Roche-200303005 | Prod: Medicina Empresas-200303 | Sector: TechMédica | Industria: SALUD - 20',200303);</v>
      </c>
    </row>
    <row r="2044" spans="1:13" ht="30.6" x14ac:dyDescent="0.3">
      <c r="A2044" s="12">
        <f t="shared" si="275"/>
        <v>20</v>
      </c>
      <c r="B2044" s="8" t="str">
        <f>+VLOOKUP(A2044,Industria[],2,0)</f>
        <v>Salud e Industria Farmacéutica</v>
      </c>
      <c r="C2044" s="12">
        <f t="shared" si="276"/>
        <v>2003</v>
      </c>
      <c r="D2044" s="8" t="str">
        <f>+VLOOKUP(C2044,Sector[[Id_sector]:[Codigo]],3,0)</f>
        <v>Tecnología médica</v>
      </c>
      <c r="E2044" s="12">
        <f t="shared" si="277"/>
        <v>200303</v>
      </c>
      <c r="F2044" s="8" t="str">
        <f>+VLOOKUP(E2044,Productos[[Id_producto]:[Codigo]],3,0)</f>
        <v>Empresas</v>
      </c>
      <c r="G2044" s="13">
        <f t="shared" si="278"/>
        <v>200303006</v>
      </c>
      <c r="H2044" s="7">
        <v>6</v>
      </c>
      <c r="I2044" s="8" t="s">
        <v>2395</v>
      </c>
      <c r="J2044" s="37" t="str">
        <f>+Categorias[[#This Row],[Categoría]]&amp;"-"&amp;Categorias[[#This Row],[Id_categoría]]</f>
        <v>Abbott-200303006</v>
      </c>
      <c r="K2044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44" s="9" t="str">
        <f t="shared" si="279"/>
        <v>200303006abbott</v>
      </c>
      <c r="M2044" s="39" t="str">
        <f t="shared" si="280"/>
        <v>INSERT INTO categoria VALUES (200303006,'Abbott','Abbott-200303006','Abbott-200303006 | Prod: Medicina Empresas-200303 | Sector: TechMédica | Industria: SALUD - 20',200303);</v>
      </c>
    </row>
    <row r="2045" spans="1:13" ht="30.6" x14ac:dyDescent="0.3">
      <c r="A2045" s="12">
        <f t="shared" si="275"/>
        <v>20</v>
      </c>
      <c r="B2045" s="8" t="str">
        <f>+VLOOKUP(A2045,Industria[],2,0)</f>
        <v>Salud e Industria Farmacéutica</v>
      </c>
      <c r="C2045" s="12">
        <f t="shared" si="276"/>
        <v>2003</v>
      </c>
      <c r="D2045" s="8" t="str">
        <f>+VLOOKUP(C2045,Sector[[Id_sector]:[Codigo]],3,0)</f>
        <v>Tecnología médica</v>
      </c>
      <c r="E2045" s="12">
        <f t="shared" si="277"/>
        <v>200303</v>
      </c>
      <c r="F2045" s="8" t="str">
        <f>+VLOOKUP(E2045,Productos[[Id_producto]:[Codigo]],3,0)</f>
        <v>Empresas</v>
      </c>
      <c r="G2045" s="13">
        <f t="shared" si="278"/>
        <v>200303007</v>
      </c>
      <c r="H2045" s="7">
        <v>7</v>
      </c>
      <c r="I2045" s="8" t="s">
        <v>2396</v>
      </c>
      <c r="J2045" s="37" t="str">
        <f>+Categorias[[#This Row],[Categoría]]&amp;"-"&amp;Categorias[[#This Row],[Id_categoría]]</f>
        <v>Stryker-200303007</v>
      </c>
      <c r="K2045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45" s="9" t="str">
        <f t="shared" si="279"/>
        <v>200303007stryker</v>
      </c>
      <c r="M2045" s="39" t="str">
        <f t="shared" si="280"/>
        <v>INSERT INTO categoria VALUES (200303007,'Stryker','Stryker-200303007','Stryker-200303007 | Prod: Medicina Empresas-200303 | Sector: TechMédica | Industria: SALUD - 20',200303);</v>
      </c>
    </row>
    <row r="2046" spans="1:13" ht="40.799999999999997" x14ac:dyDescent="0.3">
      <c r="A2046" s="12">
        <f t="shared" si="275"/>
        <v>20</v>
      </c>
      <c r="B2046" s="8" t="str">
        <f>+VLOOKUP(A2046,Industria[],2,0)</f>
        <v>Salud e Industria Farmacéutica</v>
      </c>
      <c r="C2046" s="12">
        <f t="shared" si="276"/>
        <v>2003</v>
      </c>
      <c r="D2046" s="8" t="str">
        <f>+VLOOKUP(C2046,Sector[[Id_sector]:[Codigo]],3,0)</f>
        <v>Tecnología médica</v>
      </c>
      <c r="E2046" s="12">
        <f t="shared" si="277"/>
        <v>200303</v>
      </c>
      <c r="F2046" s="8" t="str">
        <f>+VLOOKUP(E2046,Productos[[Id_producto]:[Codigo]],3,0)</f>
        <v>Empresas</v>
      </c>
      <c r="G2046" s="13">
        <f t="shared" si="278"/>
        <v>200303008</v>
      </c>
      <c r="H2046" s="7">
        <v>8</v>
      </c>
      <c r="I2046" s="8" t="s">
        <v>2397</v>
      </c>
      <c r="J2046" s="37" t="str">
        <f>+Categorias[[#This Row],[Categoría]]&amp;"-"&amp;Categorias[[#This Row],[Id_categoría]]</f>
        <v>General Electric Healthcare-200303008</v>
      </c>
      <c r="K2046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46" s="9" t="str">
        <f t="shared" si="279"/>
        <v>200303008general_electric_healthcare</v>
      </c>
      <c r="M2046" s="39" t="str">
        <f t="shared" si="280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47" spans="1:13" ht="40.799999999999997" x14ac:dyDescent="0.3">
      <c r="A2047" s="12">
        <f t="shared" si="275"/>
        <v>20</v>
      </c>
      <c r="B2047" s="8" t="str">
        <f>+VLOOKUP(A2047,Industria[],2,0)</f>
        <v>Salud e Industria Farmacéutica</v>
      </c>
      <c r="C2047" s="12">
        <v>2004</v>
      </c>
      <c r="D2047" s="8" t="str">
        <f>+VLOOKUP(C2047,Sector[[Id_sector]:[Codigo]],3,0)</f>
        <v>Sistemas de cobertura</v>
      </c>
      <c r="E2047" s="12">
        <v>200401</v>
      </c>
      <c r="F2047" s="8" t="str">
        <f>+VLOOKUP(E2047,Productos[[Id_producto]:[Codigo]],3,0)</f>
        <v>Público</v>
      </c>
      <c r="G2047" s="13">
        <f t="shared" ref="G2047:G2051" si="281">+E2047*1000+H2047</f>
        <v>200401001</v>
      </c>
      <c r="H2047" s="7">
        <v>1</v>
      </c>
      <c r="I2047" s="8" t="s">
        <v>2398</v>
      </c>
      <c r="J2047" s="37" t="str">
        <f>+Categorias[[#This Row],[Categoría]]&amp;"-"&amp;Categorias[[#This Row],[Id_categoría]]</f>
        <v>Fondo Nacional de Salud (FONASA)-200401001</v>
      </c>
      <c r="K2047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47" s="9" t="str">
        <f t="shared" ref="L2047:L2051" si="282">+SUBSTITUTE(G2047&amp;LOWER(SUBSTITUTE( SUBSTITUTE( SUBSTITUTE( SUBSTITUTE( SUBSTITUTE( SUBSTITUTE( SUBSTITUTE( SUBSTITUTE( SUBSTITUTE( SUBSTITUTE(I2047, "á", "a"), "é", "e"), "í", "i"), "ó", "o"), "ú", "u"), "Á", "A"), "É", "E"), "Í", "I"), "Ó", "O"), "Ú", "U"))," ","_")</f>
        <v>200401001fondo_nacional_de_salud_(fonasa)</v>
      </c>
      <c r="M2047" s="39" t="str">
        <f t="shared" ref="M2047:M2051" si="283">+"INSERT INTO categoria VALUES ("&amp;G2047&amp;",'"&amp;I2047&amp;"','"&amp;J2047&amp;"','"&amp;K2047&amp;"',"&amp;E2047&amp;");"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48" spans="1:13" ht="51" x14ac:dyDescent="0.3">
      <c r="A2048" s="12">
        <f t="shared" si="275"/>
        <v>20</v>
      </c>
      <c r="B2048" s="8" t="str">
        <f>+VLOOKUP(A2048,Industria[],2,0)</f>
        <v>Salud e Industria Farmacéutica</v>
      </c>
      <c r="C2048" s="12">
        <f t="shared" si="276"/>
        <v>2004</v>
      </c>
      <c r="D2048" s="8" t="str">
        <f>+VLOOKUP(C2048,Sector[[Id_sector]:[Codigo]],3,0)</f>
        <v>Sistemas de cobertura</v>
      </c>
      <c r="E2048" s="12">
        <f t="shared" ref="E2048:E2051" si="284">+IF(H2048=1,E2047+1,E2047)</f>
        <v>200401</v>
      </c>
      <c r="F2048" s="8" t="str">
        <f>+VLOOKUP(E2048,Productos[[Id_producto]:[Codigo]],3,0)</f>
        <v>Público</v>
      </c>
      <c r="G2048" s="13">
        <f t="shared" si="281"/>
        <v>200401002</v>
      </c>
      <c r="H2048" s="7">
        <v>2</v>
      </c>
      <c r="I2048" s="8" t="s">
        <v>2399</v>
      </c>
      <c r="J2048" s="37" t="str">
        <f>+Categorias[[#This Row],[Categoría]]&amp;"-"&amp;Categorias[[#This Row],[Id_categoría]]</f>
        <v>Dirección de Previsión de Carabineros de Chile (DIPRECA)-200401002</v>
      </c>
      <c r="K2048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48" s="9" t="str">
        <f t="shared" si="282"/>
        <v>200401002direccion_de_prevision_de_carabineros_de_chile_(dipreca)</v>
      </c>
      <c r="M2048" s="39" t="str">
        <f t="shared" si="283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49" spans="1:13" ht="51" x14ac:dyDescent="0.3">
      <c r="A2049" s="12">
        <f t="shared" si="275"/>
        <v>20</v>
      </c>
      <c r="B2049" s="8" t="str">
        <f>+VLOOKUP(A2049,Industria[],2,0)</f>
        <v>Salud e Industria Farmacéutica</v>
      </c>
      <c r="C2049" s="12">
        <f t="shared" si="276"/>
        <v>2004</v>
      </c>
      <c r="D2049" s="8" t="str">
        <f>+VLOOKUP(C2049,Sector[[Id_sector]:[Codigo]],3,0)</f>
        <v>Sistemas de cobertura</v>
      </c>
      <c r="E2049" s="12">
        <f t="shared" si="284"/>
        <v>200401</v>
      </c>
      <c r="F2049" s="8" t="str">
        <f>+VLOOKUP(E2049,Productos[[Id_producto]:[Codigo]],3,0)</f>
        <v>Público</v>
      </c>
      <c r="G2049" s="13">
        <f t="shared" si="281"/>
        <v>200401003</v>
      </c>
      <c r="H2049" s="7">
        <v>3</v>
      </c>
      <c r="I2049" s="8" t="s">
        <v>2400</v>
      </c>
      <c r="J2049" s="37" t="str">
        <f>+Categorias[[#This Row],[Categoría]]&amp;"-"&amp;Categorias[[#This Row],[Id_categoría]]</f>
        <v>Caja de Previsión de la Defensa Nacional (CAPREDENA)-200401003</v>
      </c>
      <c r="K2049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49" s="9" t="str">
        <f t="shared" si="282"/>
        <v>200401003caja_de_prevision_de_la_defensa_nacional_(capredena)</v>
      </c>
      <c r="M2049" s="39" t="str">
        <f t="shared" si="283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50" spans="1:13" ht="40.799999999999997" x14ac:dyDescent="0.3">
      <c r="A2050" s="12">
        <f t="shared" si="275"/>
        <v>20</v>
      </c>
      <c r="B2050" s="8" t="str">
        <f>+VLOOKUP(A2050,Industria[],2,0)</f>
        <v>Salud e Industria Farmacéutica</v>
      </c>
      <c r="C2050" s="12">
        <f t="shared" si="276"/>
        <v>2004</v>
      </c>
      <c r="D2050" s="8" t="str">
        <f>+VLOOKUP(C2050,Sector[[Id_sector]:[Codigo]],3,0)</f>
        <v>Sistemas de cobertura</v>
      </c>
      <c r="E2050" s="12">
        <f t="shared" si="284"/>
        <v>200401</v>
      </c>
      <c r="F2050" s="8" t="str">
        <f>+VLOOKUP(E2050,Productos[[Id_producto]:[Codigo]],3,0)</f>
        <v>Público</v>
      </c>
      <c r="G2050" s="13">
        <f t="shared" si="281"/>
        <v>200401004</v>
      </c>
      <c r="H2050" s="7">
        <v>4</v>
      </c>
      <c r="I2050" s="8" t="s">
        <v>2401</v>
      </c>
      <c r="J2050" s="37" t="str">
        <f>+Categorias[[#This Row],[Categoría]]&amp;"-"&amp;Categorias[[#This Row],[Id_categoría]]</f>
        <v>Comando de Salud del Ejército (COSALE)-200401004</v>
      </c>
      <c r="K2050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50" s="9" t="str">
        <f t="shared" si="282"/>
        <v>200401004comando_de_salud_del_ejercito_(cosale)</v>
      </c>
      <c r="M2050" s="39" t="str">
        <f t="shared" si="283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51" spans="1:13" ht="30.6" x14ac:dyDescent="0.3">
      <c r="A2051" s="12">
        <f t="shared" si="275"/>
        <v>20</v>
      </c>
      <c r="B2051" s="8" t="str">
        <f>+VLOOKUP(A2051,Industria[],2,0)</f>
        <v>Salud e Industria Farmacéutica</v>
      </c>
      <c r="C2051" s="12">
        <f t="shared" si="276"/>
        <v>2004</v>
      </c>
      <c r="D2051" s="8" t="str">
        <f>+VLOOKUP(C2051,Sector[[Id_sector]:[Codigo]],3,0)</f>
        <v>Sistemas de cobertura</v>
      </c>
      <c r="E2051" s="12">
        <f t="shared" si="284"/>
        <v>200402</v>
      </c>
      <c r="F2051" s="8" t="str">
        <f>+VLOOKUP(E2051,Productos[[Id_producto]:[Codigo]],3,0)</f>
        <v>Privado</v>
      </c>
      <c r="G2051" s="13">
        <f t="shared" si="281"/>
        <v>200402001</v>
      </c>
      <c r="H2051" s="7">
        <v>1</v>
      </c>
      <c r="I2051" s="8" t="s">
        <v>2402</v>
      </c>
      <c r="J2051" s="37" t="str">
        <f>+Categorias[[#This Row],[Categoría]]&amp;"-"&amp;Categorias[[#This Row],[Id_categoría]]</f>
        <v>Isapres-200402001</v>
      </c>
      <c r="K2051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51" s="9" t="str">
        <f t="shared" si="282"/>
        <v>200402001isapres</v>
      </c>
      <c r="M2051" s="39" t="str">
        <f t="shared" si="283"/>
        <v>INSERT INTO categoria VALUES (200402001,'Isapres','Isapres-200402001','Isapres-200402001 | Prod: Medicina Privada-200402 | Sector: Cobertura Salud | Industria: SALUD - 20',200402);</v>
      </c>
    </row>
    <row r="2052" spans="1:13" ht="30.6" x14ac:dyDescent="0.3">
      <c r="A2052" s="12">
        <f t="shared" ref="A2052:A2083" si="285">+A2051</f>
        <v>20</v>
      </c>
      <c r="B2052" s="8" t="str">
        <f>+VLOOKUP(A2052,Industria[],2,0)</f>
        <v>Salud e Industria Farmacéutica</v>
      </c>
      <c r="C2052" s="12">
        <f t="shared" ref="C2052:C2083" si="286">+C2051</f>
        <v>2004</v>
      </c>
      <c r="D2052" s="8" t="str">
        <f>+VLOOKUP(C2052,Sector[[Id_sector]:[Codigo]],3,0)</f>
        <v>Sistemas de cobertura</v>
      </c>
      <c r="E2052" s="12">
        <f t="shared" ref="E2052:E2083" si="287">+IF(H2052=1,E2051+1,E2051)</f>
        <v>200402</v>
      </c>
      <c r="F2052" s="8" t="str">
        <f>+VLOOKUP(E2052,Productos[[Id_producto]:[Codigo]],3,0)</f>
        <v>Privado</v>
      </c>
      <c r="G2052" s="13">
        <f t="shared" ref="G2052:G2083" si="288">+E2052*1000+H2052</f>
        <v>200402002</v>
      </c>
      <c r="H2052" s="7">
        <v>2</v>
      </c>
      <c r="I2052" s="8" t="s">
        <v>2403</v>
      </c>
      <c r="J2052" s="37" t="str">
        <f>+Categorias[[#This Row],[Categoría]]&amp;"-"&amp;Categorias[[#This Row],[Id_categoría]]</f>
        <v>Banmédica-200402002</v>
      </c>
      <c r="K2052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52" s="9" t="str">
        <f t="shared" ref="L2052:L2083" si="289">+SUBSTITUTE(G2052&amp;LOWER(SUBSTITUTE( SUBSTITUTE( SUBSTITUTE( SUBSTITUTE( SUBSTITUTE( SUBSTITUTE( SUBSTITUTE( SUBSTITUTE( SUBSTITUTE( SUBSTITUTE(I2052, "á", "a"), "é", "e"), "í", "i"), "ó", "o"), "ú", "u"), "Á", "A"), "É", "E"), "Í", "I"), "Ó", "O"), "Ú", "U"))," ","_")</f>
        <v>200402002banmedica</v>
      </c>
      <c r="M2052" s="39" t="str">
        <f t="shared" ref="M2052:M2083" si="290">+"INSERT INTO categoria VALUES ("&amp;G2052&amp;",'"&amp;I2052&amp;"','"&amp;J2052&amp;"','"&amp;K2052&amp;"',"&amp;E2052&amp;");"</f>
        <v>INSERT INTO categoria VALUES (200402002,'Banmédica','Banmédica-200402002','Banmédica-200402002 | Prod: Medicina Privada-200402 | Sector: Cobertura Salud | Industria: SALUD - 20',200402);</v>
      </c>
    </row>
    <row r="2053" spans="1:13" ht="30.6" x14ac:dyDescent="0.3">
      <c r="A2053" s="12">
        <f t="shared" si="285"/>
        <v>20</v>
      </c>
      <c r="B2053" s="8" t="str">
        <f>+VLOOKUP(A2053,Industria[],2,0)</f>
        <v>Salud e Industria Farmacéutica</v>
      </c>
      <c r="C2053" s="12">
        <f t="shared" si="286"/>
        <v>2004</v>
      </c>
      <c r="D2053" s="8" t="str">
        <f>+VLOOKUP(C2053,Sector[[Id_sector]:[Codigo]],3,0)</f>
        <v>Sistemas de cobertura</v>
      </c>
      <c r="E2053" s="12">
        <f t="shared" si="287"/>
        <v>200402</v>
      </c>
      <c r="F2053" s="8" t="str">
        <f>+VLOOKUP(E2053,Productos[[Id_producto]:[Codigo]],3,0)</f>
        <v>Privado</v>
      </c>
      <c r="G2053" s="13">
        <f t="shared" si="288"/>
        <v>200402003</v>
      </c>
      <c r="H2053" s="7">
        <v>3</v>
      </c>
      <c r="I2053" s="8" t="s">
        <v>2404</v>
      </c>
      <c r="J2053" s="37" t="str">
        <f>+Categorias[[#This Row],[Categoría]]&amp;"-"&amp;Categorias[[#This Row],[Id_categoría]]</f>
        <v>Consalud-200402003</v>
      </c>
      <c r="K2053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53" s="9" t="str">
        <f t="shared" si="289"/>
        <v>200402003consalud</v>
      </c>
      <c r="M2053" s="39" t="str">
        <f t="shared" si="290"/>
        <v>INSERT INTO categoria VALUES (200402003,'Consalud','Consalud-200402003','Consalud-200402003 | Prod: Medicina Privada-200402 | Sector: Cobertura Salud | Industria: SALUD - 20',200402);</v>
      </c>
    </row>
    <row r="2054" spans="1:13" ht="30.6" x14ac:dyDescent="0.3">
      <c r="A2054" s="12">
        <f t="shared" si="285"/>
        <v>20</v>
      </c>
      <c r="B2054" s="8" t="str">
        <f>+VLOOKUP(A2054,Industria[],2,0)</f>
        <v>Salud e Industria Farmacéutica</v>
      </c>
      <c r="C2054" s="12">
        <f t="shared" si="286"/>
        <v>2004</v>
      </c>
      <c r="D2054" s="8" t="str">
        <f>+VLOOKUP(C2054,Sector[[Id_sector]:[Codigo]],3,0)</f>
        <v>Sistemas de cobertura</v>
      </c>
      <c r="E2054" s="12">
        <f t="shared" si="287"/>
        <v>200402</v>
      </c>
      <c r="F2054" s="8" t="str">
        <f>+VLOOKUP(E2054,Productos[[Id_producto]:[Codigo]],3,0)</f>
        <v>Privado</v>
      </c>
      <c r="G2054" s="13">
        <f t="shared" si="288"/>
        <v>200402004</v>
      </c>
      <c r="H2054" s="7">
        <v>4</v>
      </c>
      <c r="I2054" s="8" t="s">
        <v>2405</v>
      </c>
      <c r="J2054" s="37" t="str">
        <f>+Categorias[[#This Row],[Categoría]]&amp;"-"&amp;Categorias[[#This Row],[Id_categoría]]</f>
        <v>Colmena-200402004</v>
      </c>
      <c r="K2054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54" s="9" t="str">
        <f t="shared" si="289"/>
        <v>200402004colmena</v>
      </c>
      <c r="M2054" s="39" t="str">
        <f t="shared" si="290"/>
        <v>INSERT INTO categoria VALUES (200402004,'Colmena','Colmena-200402004','Colmena-200402004 | Prod: Medicina Privada-200402 | Sector: Cobertura Salud | Industria: SALUD - 20',200402);</v>
      </c>
    </row>
    <row r="2055" spans="1:13" ht="30.6" x14ac:dyDescent="0.3">
      <c r="A2055" s="12">
        <f t="shared" si="285"/>
        <v>20</v>
      </c>
      <c r="B2055" s="8" t="str">
        <f>+VLOOKUP(A2055,Industria[],2,0)</f>
        <v>Salud e Industria Farmacéutica</v>
      </c>
      <c r="C2055" s="12">
        <f t="shared" si="286"/>
        <v>2004</v>
      </c>
      <c r="D2055" s="8" t="str">
        <f>+VLOOKUP(C2055,Sector[[Id_sector]:[Codigo]],3,0)</f>
        <v>Sistemas de cobertura</v>
      </c>
      <c r="E2055" s="12">
        <f t="shared" si="287"/>
        <v>200402</v>
      </c>
      <c r="F2055" s="8" t="str">
        <f>+VLOOKUP(E2055,Productos[[Id_producto]:[Codigo]],3,0)</f>
        <v>Privado</v>
      </c>
      <c r="G2055" s="13">
        <f t="shared" si="288"/>
        <v>200402005</v>
      </c>
      <c r="H2055" s="7">
        <v>5</v>
      </c>
      <c r="I2055" s="8" t="s">
        <v>2406</v>
      </c>
      <c r="J2055" s="37" t="str">
        <f>+Categorias[[#This Row],[Categoría]]&amp;"-"&amp;Categorias[[#This Row],[Id_categoría]]</f>
        <v>CruzBlanca-200402005</v>
      </c>
      <c r="K2055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55" s="9" t="str">
        <f t="shared" si="289"/>
        <v>200402005cruzblanca</v>
      </c>
      <c r="M2055" s="39" t="str">
        <f t="shared" si="290"/>
        <v>INSERT INTO categoria VALUES (200402005,'CruzBlanca','CruzBlanca-200402005','CruzBlanca-200402005 | Prod: Medicina Privada-200402 | Sector: Cobertura Salud | Industria: SALUD - 20',200402);</v>
      </c>
    </row>
    <row r="2056" spans="1:13" ht="30.6" x14ac:dyDescent="0.3">
      <c r="A2056" s="12">
        <f t="shared" si="285"/>
        <v>20</v>
      </c>
      <c r="B2056" s="8" t="str">
        <f>+VLOOKUP(A2056,Industria[],2,0)</f>
        <v>Salud e Industria Farmacéutica</v>
      </c>
      <c r="C2056" s="12">
        <f t="shared" si="286"/>
        <v>2004</v>
      </c>
      <c r="D2056" s="8" t="str">
        <f>+VLOOKUP(C2056,Sector[[Id_sector]:[Codigo]],3,0)</f>
        <v>Sistemas de cobertura</v>
      </c>
      <c r="E2056" s="12">
        <f t="shared" si="287"/>
        <v>200402</v>
      </c>
      <c r="F2056" s="8" t="str">
        <f>+VLOOKUP(E2056,Productos[[Id_producto]:[Codigo]],3,0)</f>
        <v>Privado</v>
      </c>
      <c r="G2056" s="13">
        <f t="shared" si="288"/>
        <v>200402006</v>
      </c>
      <c r="H2056" s="7">
        <v>6</v>
      </c>
      <c r="I2056" s="8" t="s">
        <v>2407</v>
      </c>
      <c r="J2056" s="37" t="str">
        <f>+Categorias[[#This Row],[Categoría]]&amp;"-"&amp;Categorias[[#This Row],[Id_categoría]]</f>
        <v>Nueva MásVida-200402006</v>
      </c>
      <c r="K2056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56" s="9" t="str">
        <f t="shared" si="289"/>
        <v>200402006nueva_masvida</v>
      </c>
      <c r="M2056" s="39" t="str">
        <f t="shared" si="290"/>
        <v>INSERT INTO categoria VALUES (200402006,'Nueva MásVida','Nueva MásVida-200402006','Nueva MásVida-200402006 | Prod: Medicina Privada-200402 | Sector: Cobertura Salud | Industria: SALUD - 20',200402);</v>
      </c>
    </row>
    <row r="2057" spans="1:13" ht="30.6" x14ac:dyDescent="0.3">
      <c r="A2057" s="12">
        <f t="shared" si="285"/>
        <v>20</v>
      </c>
      <c r="B2057" s="8" t="str">
        <f>+VLOOKUP(A2057,Industria[],2,0)</f>
        <v>Salud e Industria Farmacéutica</v>
      </c>
      <c r="C2057" s="12">
        <f t="shared" si="286"/>
        <v>2004</v>
      </c>
      <c r="D2057" s="8" t="str">
        <f>+VLOOKUP(C2057,Sector[[Id_sector]:[Codigo]],3,0)</f>
        <v>Sistemas de cobertura</v>
      </c>
      <c r="E2057" s="12">
        <f t="shared" si="287"/>
        <v>200402</v>
      </c>
      <c r="F2057" s="8" t="str">
        <f>+VLOOKUP(E2057,Productos[[Id_producto]:[Codigo]],3,0)</f>
        <v>Privado</v>
      </c>
      <c r="G2057" s="13">
        <f t="shared" si="288"/>
        <v>200402007</v>
      </c>
      <c r="H2057" s="7">
        <v>7</v>
      </c>
      <c r="I2057" s="8" t="s">
        <v>2408</v>
      </c>
      <c r="J2057" s="37" t="str">
        <f>+Categorias[[#This Row],[Categoría]]&amp;"-"&amp;Categorias[[#This Row],[Id_categoría]]</f>
        <v>Vida Tres-200402007</v>
      </c>
      <c r="K2057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57" s="9" t="str">
        <f t="shared" si="289"/>
        <v>200402007vida_tres</v>
      </c>
      <c r="M2057" s="39" t="str">
        <f t="shared" si="290"/>
        <v>INSERT INTO categoria VALUES (200402007,'Vida Tres','Vida Tres-200402007','Vida Tres-200402007 | Prod: Medicina Privada-200402 | Sector: Cobertura Salud | Industria: SALUD - 20',200402);</v>
      </c>
    </row>
    <row r="2058" spans="1:13" ht="30.6" x14ac:dyDescent="0.3">
      <c r="A2058" s="12">
        <f t="shared" si="285"/>
        <v>20</v>
      </c>
      <c r="B2058" s="8" t="str">
        <f>+VLOOKUP(A2058,Industria[],2,0)</f>
        <v>Salud e Industria Farmacéutica</v>
      </c>
      <c r="C2058" s="12">
        <f t="shared" si="286"/>
        <v>2004</v>
      </c>
      <c r="D2058" s="8" t="str">
        <f>+VLOOKUP(C2058,Sector[[Id_sector]:[Codigo]],3,0)</f>
        <v>Sistemas de cobertura</v>
      </c>
      <c r="E2058" s="12">
        <f t="shared" si="287"/>
        <v>200402</v>
      </c>
      <c r="F2058" s="8" t="str">
        <f>+VLOOKUP(E2058,Productos[[Id_producto]:[Codigo]],3,0)</f>
        <v>Privado</v>
      </c>
      <c r="G2058" s="13">
        <f t="shared" si="288"/>
        <v>200402008</v>
      </c>
      <c r="H2058" s="7">
        <v>8</v>
      </c>
      <c r="I2058" s="8" t="s">
        <v>2409</v>
      </c>
      <c r="J2058" s="37" t="str">
        <f>+Categorias[[#This Row],[Categoría]]&amp;"-"&amp;Categorias[[#This Row],[Id_categoría]]</f>
        <v>Cruz del Norte-200402008</v>
      </c>
      <c r="K2058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58" s="9" t="str">
        <f t="shared" si="289"/>
        <v>200402008cruz_del_norte</v>
      </c>
      <c r="M2058" s="39" t="str">
        <f t="shared" si="290"/>
        <v>INSERT INTO categoria VALUES (200402008,'Cruz del Norte','Cruz del Norte-200402008','Cruz del Norte-200402008 | Prod: Medicina Privada-200402 | Sector: Cobertura Salud | Industria: SALUD - 20',200402);</v>
      </c>
    </row>
    <row r="2059" spans="1:13" ht="40.799999999999997" x14ac:dyDescent="0.3">
      <c r="A2059" s="12">
        <f t="shared" si="285"/>
        <v>20</v>
      </c>
      <c r="B2059" s="8" t="str">
        <f>+VLOOKUP(A2059,Industria[],2,0)</f>
        <v>Salud e Industria Farmacéutica</v>
      </c>
      <c r="C2059" s="12">
        <f t="shared" si="286"/>
        <v>2004</v>
      </c>
      <c r="D2059" s="8" t="str">
        <f>+VLOOKUP(C2059,Sector[[Id_sector]:[Codigo]],3,0)</f>
        <v>Sistemas de cobertura</v>
      </c>
      <c r="E2059" s="12">
        <f t="shared" si="287"/>
        <v>200402</v>
      </c>
      <c r="F2059" s="8" t="str">
        <f>+VLOOKUP(E2059,Productos[[Id_producto]:[Codigo]],3,0)</f>
        <v>Privado</v>
      </c>
      <c r="G2059" s="13">
        <f t="shared" si="288"/>
        <v>200402009</v>
      </c>
      <c r="H2059" s="7">
        <v>9</v>
      </c>
      <c r="I2059" s="8" t="s">
        <v>2410</v>
      </c>
      <c r="J2059" s="37" t="str">
        <f>+Categorias[[#This Row],[Categoría]]&amp;"-"&amp;Categorias[[#This Row],[Id_categoría]]</f>
        <v>ISALUD (Isapre de CODELCO)-200402009</v>
      </c>
      <c r="K2059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59" s="9" t="str">
        <f t="shared" si="289"/>
        <v>200402009isalud_(isapre_de_codelco)</v>
      </c>
      <c r="M2059" s="39" t="str">
        <f t="shared" si="290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60" spans="1:13" ht="40.799999999999997" x14ac:dyDescent="0.3">
      <c r="A2060" s="12">
        <f t="shared" si="285"/>
        <v>20</v>
      </c>
      <c r="B2060" s="8" t="str">
        <f>+VLOOKUP(A2060,Industria[],2,0)</f>
        <v>Salud e Industria Farmacéutica</v>
      </c>
      <c r="C2060" s="12">
        <f t="shared" si="286"/>
        <v>2004</v>
      </c>
      <c r="D2060" s="8" t="str">
        <f>+VLOOKUP(C2060,Sector[[Id_sector]:[Codigo]],3,0)</f>
        <v>Sistemas de cobertura</v>
      </c>
      <c r="E2060" s="12">
        <f t="shared" si="287"/>
        <v>200402</v>
      </c>
      <c r="F2060" s="8" t="str">
        <f>+VLOOKUP(E2060,Productos[[Id_producto]:[Codigo]],3,0)</f>
        <v>Privado</v>
      </c>
      <c r="G2060" s="13">
        <f t="shared" si="288"/>
        <v>200402010</v>
      </c>
      <c r="H2060" s="7">
        <v>10</v>
      </c>
      <c r="I2060" s="8" t="s">
        <v>2411</v>
      </c>
      <c r="J2060" s="37" t="str">
        <f>+Categorias[[#This Row],[Categoría]]&amp;"-"&amp;Categorias[[#This Row],[Id_categoría]]</f>
        <v>Isapre Fundación Banco Estado-200402010</v>
      </c>
      <c r="K2060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60" s="9" t="str">
        <f t="shared" si="289"/>
        <v>200402010isapre_fundacion_banco_estado</v>
      </c>
      <c r="M2060" s="39" t="str">
        <f t="shared" si="290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61" spans="1:13" ht="30.6" x14ac:dyDescent="0.3">
      <c r="A2061" s="12">
        <f t="shared" si="285"/>
        <v>20</v>
      </c>
      <c r="B2061" s="8" t="str">
        <f>+VLOOKUP(A2061,Industria[],2,0)</f>
        <v>Salud e Industria Farmacéutica</v>
      </c>
      <c r="C2061" s="12">
        <f t="shared" si="286"/>
        <v>2004</v>
      </c>
      <c r="D2061" s="8" t="str">
        <f>+VLOOKUP(C2061,Sector[[Id_sector]:[Codigo]],3,0)</f>
        <v>Sistemas de cobertura</v>
      </c>
      <c r="E2061" s="12">
        <f t="shared" si="287"/>
        <v>200402</v>
      </c>
      <c r="F2061" s="8" t="str">
        <f>+VLOOKUP(E2061,Productos[[Id_producto]:[Codigo]],3,0)</f>
        <v>Privado</v>
      </c>
      <c r="G2061" s="13">
        <f t="shared" si="288"/>
        <v>200402011</v>
      </c>
      <c r="H2061" s="7">
        <v>11</v>
      </c>
      <c r="I2061" s="8" t="s">
        <v>2412</v>
      </c>
      <c r="J2061" s="37" t="str">
        <f>+Categorias[[#This Row],[Categoría]]&amp;"-"&amp;Categorias[[#This Row],[Id_categoría]]</f>
        <v>FUSAT-200402011</v>
      </c>
      <c r="K2061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61" s="9" t="str">
        <f t="shared" si="289"/>
        <v>200402011fusat</v>
      </c>
      <c r="M2061" s="39" t="str">
        <f t="shared" si="290"/>
        <v>INSERT INTO categoria VALUES (200402011,'FUSAT','FUSAT-200402011','FUSAT-200402011 | Prod: Medicina Privada-200402 | Sector: Cobertura Salud | Industria: SALUD - 20',200402);</v>
      </c>
    </row>
    <row r="2062" spans="1:13" ht="30.6" x14ac:dyDescent="0.3">
      <c r="A2062" s="12">
        <f t="shared" si="285"/>
        <v>20</v>
      </c>
      <c r="B2062" s="8" t="str">
        <f>+VLOOKUP(A2062,Industria[],2,0)</f>
        <v>Salud e Industria Farmacéutica</v>
      </c>
      <c r="C2062" s="12">
        <f t="shared" si="286"/>
        <v>2004</v>
      </c>
      <c r="D2062" s="8" t="str">
        <f>+VLOOKUP(C2062,Sector[[Id_sector]:[Codigo]],3,0)</f>
        <v>Sistemas de cobertura</v>
      </c>
      <c r="E2062" s="12">
        <f t="shared" si="287"/>
        <v>200402</v>
      </c>
      <c r="F2062" s="8" t="str">
        <f>+VLOOKUP(E2062,Productos[[Id_producto]:[Codigo]],3,0)</f>
        <v>Privado</v>
      </c>
      <c r="G2062" s="13">
        <f t="shared" si="288"/>
        <v>200402012</v>
      </c>
      <c r="H2062" s="7">
        <v>12</v>
      </c>
      <c r="I2062" s="8" t="s">
        <v>2413</v>
      </c>
      <c r="J2062" s="37" t="str">
        <f>+Categorias[[#This Row],[Categoría]]&amp;"-"&amp;Categorias[[#This Row],[Id_categoría]]</f>
        <v>Río Blanco-200402012</v>
      </c>
      <c r="K2062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62" s="9" t="str">
        <f t="shared" si="289"/>
        <v>200402012rio_blanco</v>
      </c>
      <c r="M2062" s="39" t="str">
        <f t="shared" si="290"/>
        <v>INSERT INTO categoria VALUES (200402012,'Río Blanco','Río Blanco-200402012','Río Blanco-200402012 | Prod: Medicina Privada-200402 | Sector: Cobertura Salud | Industria: SALUD - 20',200402);</v>
      </c>
    </row>
    <row r="2063" spans="1:13" ht="30.6" x14ac:dyDescent="0.3">
      <c r="A2063" s="12">
        <f t="shared" si="285"/>
        <v>20</v>
      </c>
      <c r="B2063" s="8" t="str">
        <f>+VLOOKUP(A2063,Industria[],2,0)</f>
        <v>Salud e Industria Farmacéutica</v>
      </c>
      <c r="C2063" s="12">
        <f t="shared" si="286"/>
        <v>2004</v>
      </c>
      <c r="D2063" s="8" t="str">
        <f>+VLOOKUP(C2063,Sector[[Id_sector]:[Codigo]],3,0)</f>
        <v>Sistemas de cobertura</v>
      </c>
      <c r="E2063" s="12">
        <f t="shared" si="287"/>
        <v>200402</v>
      </c>
      <c r="F2063" s="8" t="str">
        <f>+VLOOKUP(E2063,Productos[[Id_producto]:[Codigo]],3,0)</f>
        <v>Privado</v>
      </c>
      <c r="G2063" s="13">
        <f t="shared" si="288"/>
        <v>200402013</v>
      </c>
      <c r="H2063" s="7">
        <v>13</v>
      </c>
      <c r="I2063" s="8" t="s">
        <v>2414</v>
      </c>
      <c r="J2063" s="37" t="str">
        <f>+Categorias[[#This Row],[Categoría]]&amp;"-"&amp;Categorias[[#This Row],[Id_categoría]]</f>
        <v>San Lorenzo-200402013</v>
      </c>
      <c r="K2063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63" s="9" t="str">
        <f t="shared" si="289"/>
        <v>200402013san_lorenzo</v>
      </c>
      <c r="M2063" s="39" t="str">
        <f t="shared" si="290"/>
        <v>INSERT INTO categoria VALUES (200402013,'San Lorenzo','San Lorenzo-200402013','San Lorenzo-200402013 | Prod: Medicina Privada-200402 | Sector: Cobertura Salud | Industria: SALUD - 20',200402);</v>
      </c>
    </row>
    <row r="2064" spans="1:13" ht="30.6" x14ac:dyDescent="0.3">
      <c r="A2064" s="12">
        <f t="shared" si="285"/>
        <v>20</v>
      </c>
      <c r="B2064" s="8" t="str">
        <f>+VLOOKUP(A2064,Industria[],2,0)</f>
        <v>Salud e Industria Farmacéutica</v>
      </c>
      <c r="C2064" s="12">
        <f t="shared" si="286"/>
        <v>2004</v>
      </c>
      <c r="D2064" s="8" t="str">
        <f>+VLOOKUP(C2064,Sector[[Id_sector]:[Codigo]],3,0)</f>
        <v>Sistemas de cobertura</v>
      </c>
      <c r="E2064" s="12">
        <f t="shared" si="287"/>
        <v>200402</v>
      </c>
      <c r="F2064" s="8" t="str">
        <f>+VLOOKUP(E2064,Productos[[Id_producto]:[Codigo]],3,0)</f>
        <v>Privado</v>
      </c>
      <c r="G2064" s="13">
        <f t="shared" si="288"/>
        <v>200402014</v>
      </c>
      <c r="H2064" s="7">
        <v>14</v>
      </c>
      <c r="I2064" s="8" t="s">
        <v>2415</v>
      </c>
      <c r="J2064" s="37" t="str">
        <f>+Categorias[[#This Row],[Categoría]]&amp;"-"&amp;Categorias[[#This Row],[Id_categoría]]</f>
        <v>Chuquicamata-200402014</v>
      </c>
      <c r="K2064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64" s="9" t="str">
        <f t="shared" si="289"/>
        <v>200402014chuquicamata</v>
      </c>
      <c r="M2064" s="39" t="str">
        <f t="shared" si="290"/>
        <v>INSERT INTO categoria VALUES (200402014,'Chuquicamata','Chuquicamata-200402014','Chuquicamata-200402014 | Prod: Medicina Privada-200402 | Sector: Cobertura Salud | Industria: SALUD - 20',200402);</v>
      </c>
    </row>
    <row r="2065" spans="1:13" ht="51" x14ac:dyDescent="0.3">
      <c r="A2065" s="12">
        <f t="shared" si="285"/>
        <v>20</v>
      </c>
      <c r="B2065" s="8" t="str">
        <f>+VLOOKUP(A2065,Industria[],2,0)</f>
        <v>Salud e Industria Farmacéutica</v>
      </c>
      <c r="C2065" s="12">
        <v>2005</v>
      </c>
      <c r="D2065" s="8" t="str">
        <f>+VLOOKUP(C2065,Sector[[Id_sector]:[Codigo]],3,0)</f>
        <v>Programas de Salud</v>
      </c>
      <c r="E2065" s="12">
        <v>200501</v>
      </c>
      <c r="F2065" s="8" t="str">
        <f>+VLOOKUP(E2065,Productos[[Id_producto]:[Codigo]],3,0)</f>
        <v>Público</v>
      </c>
      <c r="G2065" s="13">
        <f t="shared" si="288"/>
        <v>200501001</v>
      </c>
      <c r="H2065" s="7">
        <v>1</v>
      </c>
      <c r="I2065" s="8" t="s">
        <v>2416</v>
      </c>
      <c r="J2065" s="37" t="str">
        <f>+Categorias[[#This Row],[Categoría]]&amp;"-"&amp;Categorias[[#This Row],[Id_categoría]]</f>
        <v>Programa Nacional de Inmunizaciones (PNI)-200501001</v>
      </c>
      <c r="K2065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65" s="9" t="str">
        <f t="shared" si="289"/>
        <v>200501001programa_nacional_de_inmunizaciones_(pni)</v>
      </c>
      <c r="M2065" s="39" t="str">
        <f t="shared" si="290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66" spans="1:13" ht="40.799999999999997" x14ac:dyDescent="0.3">
      <c r="A2066" s="12">
        <f t="shared" si="285"/>
        <v>20</v>
      </c>
      <c r="B2066" s="8" t="str">
        <f>+VLOOKUP(A2066,Industria[],2,0)</f>
        <v>Salud e Industria Farmacéutica</v>
      </c>
      <c r="C2066" s="12">
        <f t="shared" si="286"/>
        <v>2005</v>
      </c>
      <c r="D2066" s="8" t="str">
        <f>+VLOOKUP(C2066,Sector[[Id_sector]:[Codigo]],3,0)</f>
        <v>Programas de Salud</v>
      </c>
      <c r="E2066" s="12">
        <f t="shared" si="287"/>
        <v>200501</v>
      </c>
      <c r="F2066" s="8" t="str">
        <f>+VLOOKUP(E2066,Productos[[Id_producto]:[Codigo]],3,0)</f>
        <v>Público</v>
      </c>
      <c r="G2066" s="13">
        <f t="shared" si="288"/>
        <v>200501002</v>
      </c>
      <c r="H2066" s="7">
        <v>2</v>
      </c>
      <c r="I2066" s="8" t="s">
        <v>2417</v>
      </c>
      <c r="J2066" s="37" t="str">
        <f>+Categorias[[#This Row],[Categoría]]&amp;"-"&amp;Categorias[[#This Row],[Id_categoría]]</f>
        <v>Programa de Salud Mental (PRAIS)-200501002</v>
      </c>
      <c r="K2066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66" s="9" t="str">
        <f t="shared" si="289"/>
        <v>200501002programa_de_salud_mental_(prais)</v>
      </c>
      <c r="M2066" s="39" t="str">
        <f t="shared" si="290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67" spans="1:13" ht="40.799999999999997" x14ac:dyDescent="0.3">
      <c r="A2067" s="12">
        <f t="shared" si="285"/>
        <v>20</v>
      </c>
      <c r="B2067" s="8" t="str">
        <f>+VLOOKUP(A2067,Industria[],2,0)</f>
        <v>Salud e Industria Farmacéutica</v>
      </c>
      <c r="C2067" s="12">
        <f t="shared" si="286"/>
        <v>2005</v>
      </c>
      <c r="D2067" s="8" t="str">
        <f>+VLOOKUP(C2067,Sector[[Id_sector]:[Codigo]],3,0)</f>
        <v>Programas de Salud</v>
      </c>
      <c r="E2067" s="12">
        <f t="shared" si="287"/>
        <v>200501</v>
      </c>
      <c r="F2067" s="8" t="str">
        <f>+VLOOKUP(E2067,Productos[[Id_producto]:[Codigo]],3,0)</f>
        <v>Público</v>
      </c>
      <c r="G2067" s="13">
        <f t="shared" si="288"/>
        <v>200501003</v>
      </c>
      <c r="H2067" s="7">
        <v>3</v>
      </c>
      <c r="I2067" s="8" t="s">
        <v>2418</v>
      </c>
      <c r="J2067" s="37" t="str">
        <f>+Categorias[[#This Row],[Categoría]]&amp;"-"&amp;Categorias[[#This Row],[Id_categoría]]</f>
        <v>Programa de Salud Mental por Sexo-200501003</v>
      </c>
      <c r="K2067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67" s="9" t="str">
        <f t="shared" si="289"/>
        <v>200501003programa_de_salud_mental_por_sexo</v>
      </c>
      <c r="M2067" s="39" t="str">
        <f t="shared" si="290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68" spans="1:13" ht="61.2" x14ac:dyDescent="0.3">
      <c r="A2068" s="12">
        <f t="shared" si="285"/>
        <v>20</v>
      </c>
      <c r="B2068" s="8" t="str">
        <f>+VLOOKUP(A2068,Industria[],2,0)</f>
        <v>Salud e Industria Farmacéutica</v>
      </c>
      <c r="C2068" s="12">
        <f t="shared" si="286"/>
        <v>2005</v>
      </c>
      <c r="D2068" s="8" t="str">
        <f>+VLOOKUP(C2068,Sector[[Id_sector]:[Codigo]],3,0)</f>
        <v>Programas de Salud</v>
      </c>
      <c r="E2068" s="12">
        <f t="shared" si="287"/>
        <v>200501</v>
      </c>
      <c r="F2068" s="8" t="str">
        <f>+VLOOKUP(E2068,Productos[[Id_producto]:[Codigo]],3,0)</f>
        <v>Público</v>
      </c>
      <c r="G2068" s="13">
        <f t="shared" si="288"/>
        <v>200501004</v>
      </c>
      <c r="H2068" s="7">
        <v>4</v>
      </c>
      <c r="I2068" s="8" t="s">
        <v>2419</v>
      </c>
      <c r="J2068" s="37" t="str">
        <f>+Categorias[[#This Row],[Categoría]]&amp;"-"&amp;Categorias[[#This Row],[Id_categoría]]</f>
        <v>Programa de Alimentación Complementaria del Adulto Mayor (PACAM)-200501004</v>
      </c>
      <c r="K2068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68" s="9" t="str">
        <f t="shared" si="289"/>
        <v>200501004programa_de_alimentacion_complementaria_del_adulto_mayor_(pacam)</v>
      </c>
      <c r="M2068" s="39" t="str">
        <f t="shared" si="290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69" spans="1:13" ht="51" x14ac:dyDescent="0.3">
      <c r="A2069" s="12">
        <f t="shared" si="285"/>
        <v>20</v>
      </c>
      <c r="B2069" s="8" t="str">
        <f>+VLOOKUP(A2069,Industria[],2,0)</f>
        <v>Salud e Industria Farmacéutica</v>
      </c>
      <c r="C2069" s="12">
        <f t="shared" si="286"/>
        <v>2005</v>
      </c>
      <c r="D2069" s="8" t="str">
        <f>+VLOOKUP(C2069,Sector[[Id_sector]:[Codigo]],3,0)</f>
        <v>Programas de Salud</v>
      </c>
      <c r="E2069" s="12">
        <f t="shared" si="287"/>
        <v>200501</v>
      </c>
      <c r="F2069" s="8" t="str">
        <f>+VLOOKUP(E2069,Productos[[Id_producto]:[Codigo]],3,0)</f>
        <v>Público</v>
      </c>
      <c r="G2069" s="13">
        <f t="shared" si="288"/>
        <v>200501005</v>
      </c>
      <c r="H2069" s="7">
        <v>5</v>
      </c>
      <c r="I2069" s="8" t="s">
        <v>2420</v>
      </c>
      <c r="J2069" s="37" t="str">
        <f>+Categorias[[#This Row],[Categoría]]&amp;"-"&amp;Categorias[[#This Row],[Id_categoría]]</f>
        <v>Programa de Alimentación del Adulto Mayor (PACAM)-200501005</v>
      </c>
      <c r="K2069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69" s="9" t="str">
        <f t="shared" si="289"/>
        <v>200501005programa_de_alimentacion_del_adulto_mayor_(pacam)</v>
      </c>
      <c r="M2069" s="39" t="str">
        <f t="shared" si="290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70" spans="1:13" ht="40.799999999999997" x14ac:dyDescent="0.3">
      <c r="A2070" s="12">
        <f t="shared" si="285"/>
        <v>20</v>
      </c>
      <c r="B2070" s="8" t="str">
        <f>+VLOOKUP(A2070,Industria[],2,0)</f>
        <v>Salud e Industria Farmacéutica</v>
      </c>
      <c r="C2070" s="12">
        <f t="shared" si="286"/>
        <v>2005</v>
      </c>
      <c r="D2070" s="8" t="str">
        <f>+VLOOKUP(C2070,Sector[[Id_sector]:[Codigo]],3,0)</f>
        <v>Programas de Salud</v>
      </c>
      <c r="E2070" s="12">
        <f t="shared" si="287"/>
        <v>200501</v>
      </c>
      <c r="F2070" s="8" t="str">
        <f>+VLOOKUP(E2070,Productos[[Id_producto]:[Codigo]],3,0)</f>
        <v>Público</v>
      </c>
      <c r="G2070" s="13">
        <f t="shared" si="288"/>
        <v>200501006</v>
      </c>
      <c r="H2070" s="7">
        <v>6</v>
      </c>
      <c r="I2070" s="8" t="s">
        <v>2421</v>
      </c>
      <c r="J2070" s="37" t="str">
        <f>+Categorias[[#This Row],[Categoría]]&amp;"-"&amp;Categorias[[#This Row],[Id_categoría]]</f>
        <v>Programa de Mejoramiento APS-200501006</v>
      </c>
      <c r="K2070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70" s="9" t="str">
        <f t="shared" si="289"/>
        <v>200501006programa_de_mejoramiento_aps</v>
      </c>
      <c r="M2070" s="39" t="str">
        <f t="shared" si="290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71" spans="1:13" ht="40.799999999999997" x14ac:dyDescent="0.3">
      <c r="A2071" s="12">
        <f t="shared" si="285"/>
        <v>20</v>
      </c>
      <c r="B2071" s="8" t="str">
        <f>+VLOOKUP(A2071,Industria[],2,0)</f>
        <v>Salud e Industria Farmacéutica</v>
      </c>
      <c r="C2071" s="12">
        <f t="shared" si="286"/>
        <v>2005</v>
      </c>
      <c r="D2071" s="8" t="str">
        <f>+VLOOKUP(C2071,Sector[[Id_sector]:[Codigo]],3,0)</f>
        <v>Programas de Salud</v>
      </c>
      <c r="E2071" s="12">
        <f t="shared" si="287"/>
        <v>200501</v>
      </c>
      <c r="F2071" s="8" t="str">
        <f>+VLOOKUP(E2071,Productos[[Id_producto]:[Codigo]],3,0)</f>
        <v>Público</v>
      </c>
      <c r="G2071" s="13">
        <f t="shared" si="288"/>
        <v>200501007</v>
      </c>
      <c r="H2071" s="7">
        <v>7</v>
      </c>
      <c r="I2071" s="8" t="s">
        <v>2422</v>
      </c>
      <c r="J2071" s="37" t="str">
        <f>+Categorias[[#This Row],[Categoría]]&amp;"-"&amp;Categorias[[#This Row],[Id_categoría]]</f>
        <v>Programa de Rehabilitación-200501007</v>
      </c>
      <c r="K2071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71" s="9" t="str">
        <f t="shared" si="289"/>
        <v>200501007programa_de_rehabilitacion</v>
      </c>
      <c r="M2071" s="39" t="str">
        <f t="shared" si="290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72" spans="1:13" ht="40.799999999999997" x14ac:dyDescent="0.3">
      <c r="A2072" s="12">
        <f t="shared" si="285"/>
        <v>20</v>
      </c>
      <c r="B2072" s="8" t="str">
        <f>+VLOOKUP(A2072,Industria[],2,0)</f>
        <v>Salud e Industria Farmacéutica</v>
      </c>
      <c r="C2072" s="12">
        <f t="shared" si="286"/>
        <v>2005</v>
      </c>
      <c r="D2072" s="8" t="str">
        <f>+VLOOKUP(C2072,Sector[[Id_sector]:[Codigo]],3,0)</f>
        <v>Programas de Salud</v>
      </c>
      <c r="E2072" s="12">
        <f t="shared" si="287"/>
        <v>200501</v>
      </c>
      <c r="F2072" s="8" t="str">
        <f>+VLOOKUP(E2072,Productos[[Id_producto]:[Codigo]],3,0)</f>
        <v>Público</v>
      </c>
      <c r="G2072" s="13">
        <f t="shared" si="288"/>
        <v>200501008</v>
      </c>
      <c r="H2072" s="7">
        <v>8</v>
      </c>
      <c r="I2072" s="8" t="s">
        <v>2423</v>
      </c>
      <c r="J2072" s="37" t="str">
        <f>+Categorias[[#This Row],[Categoría]]&amp;"-"&amp;Categorias[[#This Row],[Id_categoría]]</f>
        <v>Programa de Riesgo Cardiovascular-200501008</v>
      </c>
      <c r="K2072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72" s="9" t="str">
        <f t="shared" si="289"/>
        <v>200501008programa_de_riesgo_cardiovascular</v>
      </c>
      <c r="M2072" s="39" t="str">
        <f t="shared" si="290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73" spans="1:13" ht="40.799999999999997" x14ac:dyDescent="0.3">
      <c r="A2073" s="12">
        <f t="shared" si="285"/>
        <v>20</v>
      </c>
      <c r="B2073" s="8" t="str">
        <f>+VLOOKUP(A2073,Industria[],2,0)</f>
        <v>Salud e Industria Farmacéutica</v>
      </c>
      <c r="C2073" s="12">
        <f t="shared" si="286"/>
        <v>2005</v>
      </c>
      <c r="D2073" s="8" t="str">
        <f>+VLOOKUP(C2073,Sector[[Id_sector]:[Codigo]],3,0)</f>
        <v>Programas de Salud</v>
      </c>
      <c r="E2073" s="12">
        <f t="shared" si="287"/>
        <v>200501</v>
      </c>
      <c r="F2073" s="8" t="str">
        <f>+VLOOKUP(E2073,Productos[[Id_producto]:[Codigo]],3,0)</f>
        <v>Público</v>
      </c>
      <c r="G2073" s="13">
        <f t="shared" si="288"/>
        <v>200501009</v>
      </c>
      <c r="H2073" s="7">
        <v>9</v>
      </c>
      <c r="I2073" s="8" t="s">
        <v>2424</v>
      </c>
      <c r="J2073" s="37" t="str">
        <f>+Categorias[[#This Row],[Categoría]]&amp;"-"&amp;Categorias[[#This Row],[Id_categoría]]</f>
        <v>Programa de Salud Cardiovascular-200501009</v>
      </c>
      <c r="K2073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73" s="9" t="str">
        <f t="shared" si="289"/>
        <v>200501009programa_de_salud_cardiovascular</v>
      </c>
      <c r="M2073" s="39" t="str">
        <f t="shared" si="290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74" spans="1:13" ht="40.799999999999997" x14ac:dyDescent="0.3">
      <c r="A2074" s="12">
        <f t="shared" si="285"/>
        <v>20</v>
      </c>
      <c r="B2074" s="8" t="str">
        <f>+VLOOKUP(A2074,Industria[],2,0)</f>
        <v>Salud e Industria Farmacéutica</v>
      </c>
      <c r="C2074" s="12">
        <f t="shared" si="286"/>
        <v>2005</v>
      </c>
      <c r="D2074" s="8" t="str">
        <f>+VLOOKUP(C2074,Sector[[Id_sector]:[Codigo]],3,0)</f>
        <v>Programas de Salud</v>
      </c>
      <c r="E2074" s="12">
        <f t="shared" si="287"/>
        <v>200501</v>
      </c>
      <c r="F2074" s="8" t="str">
        <f>+VLOOKUP(E2074,Productos[[Id_producto]:[Codigo]],3,0)</f>
        <v>Público</v>
      </c>
      <c r="G2074" s="13">
        <f t="shared" si="288"/>
        <v>200501010</v>
      </c>
      <c r="H2074" s="7">
        <v>10</v>
      </c>
      <c r="I2074" s="8" t="s">
        <v>2425</v>
      </c>
      <c r="J2074" s="37" t="str">
        <f>+Categorias[[#This Row],[Categoría]]&amp;"-"&amp;Categorias[[#This Row],[Id_categoría]]</f>
        <v>Programa de Salud Mental-200501010</v>
      </c>
      <c r="K2074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74" s="9" t="str">
        <f t="shared" si="289"/>
        <v>200501010programa_de_salud_mental</v>
      </c>
      <c r="M2074" s="39" t="str">
        <f t="shared" si="290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75" spans="1:13" ht="51" x14ac:dyDescent="0.3">
      <c r="A2075" s="12">
        <f t="shared" si="285"/>
        <v>20</v>
      </c>
      <c r="B2075" s="8" t="str">
        <f>+VLOOKUP(A2075,Industria[],2,0)</f>
        <v>Salud e Industria Farmacéutica</v>
      </c>
      <c r="C2075" s="12">
        <f t="shared" si="286"/>
        <v>2005</v>
      </c>
      <c r="D2075" s="8" t="str">
        <f>+VLOOKUP(C2075,Sector[[Id_sector]:[Codigo]],3,0)</f>
        <v>Programas de Salud</v>
      </c>
      <c r="E2075" s="12">
        <f t="shared" si="287"/>
        <v>200501</v>
      </c>
      <c r="F2075" s="8" t="str">
        <f>+VLOOKUP(E2075,Productos[[Id_producto]:[Codigo]],3,0)</f>
        <v>Público</v>
      </c>
      <c r="G2075" s="13">
        <f t="shared" si="288"/>
        <v>200501011</v>
      </c>
      <c r="H2075" s="7">
        <v>11</v>
      </c>
      <c r="I2075" s="8" t="s">
        <v>2426</v>
      </c>
      <c r="J2075" s="37" t="str">
        <f>+Categorias[[#This Row],[Categoría]]&amp;"-"&amp;Categorias[[#This Row],[Id_categoría]]</f>
        <v>Programa de Salud Reforzamiento Odontológico-200501011</v>
      </c>
      <c r="K2075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75" s="9" t="str">
        <f t="shared" si="289"/>
        <v>200501011programa_de_salud_reforzamiento_odontologico</v>
      </c>
      <c r="M2075" s="39" t="str">
        <f t="shared" si="290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76" spans="1:13" ht="40.799999999999997" x14ac:dyDescent="0.3">
      <c r="A2076" s="12">
        <f t="shared" si="285"/>
        <v>20</v>
      </c>
      <c r="B2076" s="8" t="str">
        <f>+VLOOKUP(A2076,Industria[],2,0)</f>
        <v>Salud e Industria Farmacéutica</v>
      </c>
      <c r="C2076" s="12">
        <f t="shared" si="286"/>
        <v>2005</v>
      </c>
      <c r="D2076" s="8" t="str">
        <f>+VLOOKUP(C2076,Sector[[Id_sector]:[Codigo]],3,0)</f>
        <v>Programas de Salud</v>
      </c>
      <c r="E2076" s="12">
        <f t="shared" si="287"/>
        <v>200501</v>
      </c>
      <c r="F2076" s="8" t="str">
        <f>+VLOOKUP(E2076,Productos[[Id_producto]:[Codigo]],3,0)</f>
        <v>Público</v>
      </c>
      <c r="G2076" s="13">
        <f t="shared" si="288"/>
        <v>200501012</v>
      </c>
      <c r="H2076" s="7">
        <v>12</v>
      </c>
      <c r="I2076" s="8" t="s">
        <v>2427</v>
      </c>
      <c r="J2076" s="37" t="str">
        <f>+Categorias[[#This Row],[Categoría]]&amp;"-"&amp;Categorias[[#This Row],[Id_categoría]]</f>
        <v>Programa de Salud del Adulto Mayor-200501012</v>
      </c>
      <c r="K2076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76" s="9" t="str">
        <f t="shared" si="289"/>
        <v>200501012programa_de_salud_del_adulto_mayor</v>
      </c>
      <c r="M2076" s="39" t="str">
        <f t="shared" si="290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77" spans="1:13" ht="40.799999999999997" x14ac:dyDescent="0.3">
      <c r="A2077" s="12">
        <f t="shared" si="285"/>
        <v>20</v>
      </c>
      <c r="B2077" s="8" t="str">
        <f>+VLOOKUP(A2077,Industria[],2,0)</f>
        <v>Salud e Industria Farmacéutica</v>
      </c>
      <c r="C2077" s="12">
        <f t="shared" si="286"/>
        <v>2005</v>
      </c>
      <c r="D2077" s="8" t="str">
        <f>+VLOOKUP(C2077,Sector[[Id_sector]:[Codigo]],3,0)</f>
        <v>Programas de Salud</v>
      </c>
      <c r="E2077" s="12">
        <f t="shared" si="287"/>
        <v>200501</v>
      </c>
      <c r="F2077" s="8" t="str">
        <f>+VLOOKUP(E2077,Productos[[Id_producto]:[Codigo]],3,0)</f>
        <v>Público</v>
      </c>
      <c r="G2077" s="13">
        <f t="shared" si="288"/>
        <v>200501013</v>
      </c>
      <c r="H2077" s="7">
        <v>13</v>
      </c>
      <c r="I2077" s="8" t="s">
        <v>2428</v>
      </c>
      <c r="J2077" s="37" t="str">
        <f>+Categorias[[#This Row],[Categoría]]&amp;"-"&amp;Categorias[[#This Row],[Id_categoría]]</f>
        <v>Programa de Tuberculosis-200501013</v>
      </c>
      <c r="K2077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77" s="9" t="str">
        <f t="shared" si="289"/>
        <v>200501013programa_de_tuberculosis</v>
      </c>
      <c r="M2077" s="39" t="str">
        <f t="shared" si="290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78" spans="1:13" ht="40.799999999999997" x14ac:dyDescent="0.3">
      <c r="A2078" s="12">
        <f t="shared" si="285"/>
        <v>20</v>
      </c>
      <c r="B2078" s="8" t="str">
        <f>+VLOOKUP(A2078,Industria[],2,0)</f>
        <v>Salud e Industria Farmacéutica</v>
      </c>
      <c r="C2078" s="12">
        <f t="shared" si="286"/>
        <v>2005</v>
      </c>
      <c r="D2078" s="8" t="str">
        <f>+VLOOKUP(C2078,Sector[[Id_sector]:[Codigo]],3,0)</f>
        <v>Programas de Salud</v>
      </c>
      <c r="E2078" s="12">
        <f t="shared" si="287"/>
        <v>200501</v>
      </c>
      <c r="F2078" s="8" t="str">
        <f>+VLOOKUP(E2078,Productos[[Id_producto]:[Codigo]],3,0)</f>
        <v>Público</v>
      </c>
      <c r="G2078" s="13">
        <f t="shared" si="288"/>
        <v>200501014</v>
      </c>
      <c r="H2078" s="7">
        <v>14</v>
      </c>
      <c r="I2078" s="8" t="s">
        <v>2429</v>
      </c>
      <c r="J2078" s="37" t="str">
        <f>+Categorias[[#This Row],[Categoría]]&amp;"-"&amp;Categorias[[#This Row],[Id_categoría]]</f>
        <v>Programa del Adulto Mayor-200501014</v>
      </c>
      <c r="K2078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78" s="9" t="str">
        <f t="shared" si="289"/>
        <v>200501014programa_del_adulto_mayor</v>
      </c>
      <c r="M2078" s="39" t="str">
        <f t="shared" si="290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79" spans="1:13" ht="30.6" x14ac:dyDescent="0.3">
      <c r="A2079" s="12">
        <f t="shared" si="285"/>
        <v>20</v>
      </c>
      <c r="B2079" s="8" t="str">
        <f>+VLOOKUP(A2079,Industria[],2,0)</f>
        <v>Salud e Industria Farmacéutica</v>
      </c>
      <c r="C2079" s="12">
        <f t="shared" si="286"/>
        <v>2005</v>
      </c>
      <c r="D2079" s="8" t="str">
        <f>+VLOOKUP(C2079,Sector[[Id_sector]:[Codigo]],3,0)</f>
        <v>Programas de Salud</v>
      </c>
      <c r="E2079" s="12">
        <f t="shared" si="287"/>
        <v>200501</v>
      </c>
      <c r="F2079" s="8" t="str">
        <f>+VLOOKUP(E2079,Productos[[Id_producto]:[Codigo]],3,0)</f>
        <v>Público</v>
      </c>
      <c r="G2079" s="13">
        <f t="shared" si="288"/>
        <v>200501015</v>
      </c>
      <c r="H2079" s="7">
        <v>15</v>
      </c>
      <c r="I2079" s="8" t="s">
        <v>2430</v>
      </c>
      <c r="J2079" s="37" t="str">
        <f>+Categorias[[#This Row],[Categoría]]&amp;"-"&amp;Categorias[[#This Row],[Id_categoría]]</f>
        <v>Programas Especiales-200501015</v>
      </c>
      <c r="K2079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79" s="9" t="str">
        <f t="shared" si="289"/>
        <v>200501015programas_especiales</v>
      </c>
      <c r="M2079" s="39" t="str">
        <f t="shared" si="290"/>
        <v>INSERT INTO categoria VALUES (200501015,'Programas Especiales','Programas Especiales-200501015','Programas Especiales-200501015 | Prod: Programas Salud-200501 | Sector: Cobertura Salud | Industria: SALUD - 20',200501);</v>
      </c>
    </row>
    <row r="2080" spans="1:13" ht="40.799999999999997" x14ac:dyDescent="0.3">
      <c r="A2080" s="12">
        <f t="shared" si="285"/>
        <v>20</v>
      </c>
      <c r="B2080" s="8" t="str">
        <f>+VLOOKUP(A2080,Industria[],2,0)</f>
        <v>Salud e Industria Farmacéutica</v>
      </c>
      <c r="C2080" s="12">
        <f t="shared" si="286"/>
        <v>2005</v>
      </c>
      <c r="D2080" s="8" t="str">
        <f>+VLOOKUP(C2080,Sector[[Id_sector]:[Codigo]],3,0)</f>
        <v>Programas de Salud</v>
      </c>
      <c r="E2080" s="12">
        <f t="shared" si="287"/>
        <v>200501</v>
      </c>
      <c r="F2080" s="8" t="str">
        <f>+VLOOKUP(E2080,Productos[[Id_producto]:[Codigo]],3,0)</f>
        <v>Público</v>
      </c>
      <c r="G2080" s="13">
        <f t="shared" si="288"/>
        <v>200501016</v>
      </c>
      <c r="H2080" s="7">
        <v>16</v>
      </c>
      <c r="I2080" s="8" t="s">
        <v>2431</v>
      </c>
      <c r="J2080" s="37" t="str">
        <f>+Categorias[[#This Row],[Categoría]]&amp;"-"&amp;Categorias[[#This Row],[Id_categoría]]</f>
        <v>Programas de Prevención de la Mujer-200501016</v>
      </c>
      <c r="K2080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80" s="9" t="str">
        <f t="shared" si="289"/>
        <v>200501016programas_de_prevencion_de_la_mujer</v>
      </c>
      <c r="M2080" s="39" t="str">
        <f t="shared" si="290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81" spans="1:13" ht="51" x14ac:dyDescent="0.3">
      <c r="A2081" s="12">
        <f t="shared" si="285"/>
        <v>20</v>
      </c>
      <c r="B2081" s="8" t="str">
        <f>+VLOOKUP(A2081,Industria[],2,0)</f>
        <v>Salud e Industria Farmacéutica</v>
      </c>
      <c r="C2081" s="12">
        <f t="shared" si="286"/>
        <v>2005</v>
      </c>
      <c r="D2081" s="8" t="str">
        <f>+VLOOKUP(C2081,Sector[[Id_sector]:[Codigo]],3,0)</f>
        <v>Programas de Salud</v>
      </c>
      <c r="E2081" s="12">
        <f t="shared" si="287"/>
        <v>200501</v>
      </c>
      <c r="F2081" s="8" t="str">
        <f>+VLOOKUP(E2081,Productos[[Id_producto]:[Codigo]],3,0)</f>
        <v>Público</v>
      </c>
      <c r="G2081" s="13">
        <f t="shared" si="288"/>
        <v>200501017</v>
      </c>
      <c r="H2081" s="7">
        <v>17</v>
      </c>
      <c r="I2081" s="8" t="s">
        <v>2432</v>
      </c>
      <c r="J2081" s="37" t="str">
        <f>+Categorias[[#This Row],[Categoría]]&amp;"-"&amp;Categorias[[#This Row],[Id_categoría]]</f>
        <v>Programa de Prevención y Control de VIH, SIDA e ITS-200501017</v>
      </c>
      <c r="K2081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81" s="9" t="str">
        <f t="shared" si="289"/>
        <v>200501017programa_de_prevencion_y_control_de_vih,_sida_e_its</v>
      </c>
      <c r="M2081" s="39" t="str">
        <f t="shared" si="290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82" spans="1:13" ht="51" x14ac:dyDescent="0.3">
      <c r="A2082" s="12">
        <f t="shared" si="285"/>
        <v>20</v>
      </c>
      <c r="B2082" s="8" t="str">
        <f>+VLOOKUP(A2082,Industria[],2,0)</f>
        <v>Salud e Industria Farmacéutica</v>
      </c>
      <c r="C2082" s="12">
        <f t="shared" si="286"/>
        <v>2005</v>
      </c>
      <c r="D2082" s="8" t="str">
        <f>+VLOOKUP(C2082,Sector[[Id_sector]:[Codigo]],3,0)</f>
        <v>Programas de Salud</v>
      </c>
      <c r="E2082" s="12">
        <f t="shared" si="287"/>
        <v>200501</v>
      </c>
      <c r="F2082" s="8" t="str">
        <f>+VLOOKUP(E2082,Productos[[Id_producto]:[Codigo]],3,0)</f>
        <v>Público</v>
      </c>
      <c r="G2082" s="13">
        <f t="shared" si="288"/>
        <v>200501018</v>
      </c>
      <c r="H2082" s="7">
        <v>18</v>
      </c>
      <c r="I2082" s="8" t="s">
        <v>2433</v>
      </c>
      <c r="J2082" s="37" t="str">
        <f>+Categorias[[#This Row],[Categoría]]&amp;"-"&amp;Categorias[[#This Row],[Id_categoría]]</f>
        <v>Programa de Salud Infantil Chile Crece Contigo-200501018</v>
      </c>
      <c r="K2082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82" s="9" t="str">
        <f t="shared" si="289"/>
        <v>200501018programa_de_salud_infantil_chile_crece_contigo</v>
      </c>
      <c r="M2082" s="39" t="str">
        <f t="shared" si="290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83" spans="1:13" ht="51" x14ac:dyDescent="0.3">
      <c r="A2083" s="12">
        <f t="shared" si="285"/>
        <v>20</v>
      </c>
      <c r="B2083" s="8" t="str">
        <f>+VLOOKUP(A2083,Industria[],2,0)</f>
        <v>Salud e Industria Farmacéutica</v>
      </c>
      <c r="C2083" s="12">
        <f t="shared" si="286"/>
        <v>2005</v>
      </c>
      <c r="D2083" s="8" t="str">
        <f>+VLOOKUP(C2083,Sector[[Id_sector]:[Codigo]],3,0)</f>
        <v>Programas de Salud</v>
      </c>
      <c r="E2083" s="12">
        <f t="shared" si="287"/>
        <v>200501</v>
      </c>
      <c r="F2083" s="8" t="str">
        <f>+VLOOKUP(E2083,Productos[[Id_producto]:[Codigo]],3,0)</f>
        <v>Público</v>
      </c>
      <c r="G2083" s="13">
        <f t="shared" si="288"/>
        <v>200501019</v>
      </c>
      <c r="H2083" s="7">
        <v>19</v>
      </c>
      <c r="I2083" s="8" t="s">
        <v>2434</v>
      </c>
      <c r="J2083" s="37" t="str">
        <f>+Categorias[[#This Row],[Categoría]]&amp;"-"&amp;Categorias[[#This Row],[Id_categoría]]</f>
        <v>Programa de Salud Integral Jóvenes y Adolescentes-200501019</v>
      </c>
      <c r="K2083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83" s="9" t="str">
        <f t="shared" si="289"/>
        <v>200501019programa_de_salud_integral_jovenes_y_adolescentes</v>
      </c>
      <c r="M2083" s="39" t="str">
        <f t="shared" si="290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84" spans="1:13" ht="40.799999999999997" x14ac:dyDescent="0.3">
      <c r="A2084" s="12">
        <f t="shared" ref="A2084:A2115" si="291">+A2083</f>
        <v>20</v>
      </c>
      <c r="B2084" s="8" t="str">
        <f>+VLOOKUP(A2084,Industria[],2,0)</f>
        <v>Salud e Industria Farmacéutica</v>
      </c>
      <c r="C2084" s="12">
        <f t="shared" ref="C2084:C2115" si="292">+C2083</f>
        <v>2005</v>
      </c>
      <c r="D2084" s="8" t="str">
        <f>+VLOOKUP(C2084,Sector[[Id_sector]:[Codigo]],3,0)</f>
        <v>Programas de Salud</v>
      </c>
      <c r="E2084" s="12">
        <f t="shared" ref="E2084:E2115" si="293">+IF(H2084=1,E2083+1,E2083)</f>
        <v>200501</v>
      </c>
      <c r="F2084" s="8" t="str">
        <f>+VLOOKUP(E2084,Productos[[Id_producto]:[Codigo]],3,0)</f>
        <v>Público</v>
      </c>
      <c r="G2084" s="13">
        <f t="shared" ref="G2084:G2115" si="294">+E2084*1000+H2084</f>
        <v>200501020</v>
      </c>
      <c r="H2084" s="7">
        <v>20</v>
      </c>
      <c r="I2084" s="8" t="s">
        <v>2435</v>
      </c>
      <c r="J2084" s="37" t="str">
        <f>+Categorias[[#This Row],[Categoría]]&amp;"-"&amp;Categorias[[#This Row],[Id_categoría]]</f>
        <v>Programa Salud Sexual y Reprouctiva-200501020</v>
      </c>
      <c r="K2084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84" s="9" t="str">
        <f t="shared" ref="L2084:L2115" si="295">+SUBSTITUTE(G2084&amp;LOWER(SUBSTITUTE( SUBSTITUTE( SUBSTITUTE( SUBSTITUTE( SUBSTITUTE( SUBSTITUTE( SUBSTITUTE( SUBSTITUTE( SUBSTITUTE( SUBSTITUTE(I2084, "á", "a"), "é", "e"), "í", "i"), "ó", "o"), "ú", "u"), "Á", "A"), "É", "E"), "Í", "I"), "Ó", "O"), "Ú", "U"))," ","_")</f>
        <v>200501020programa_salud_sexual_y_reprouctiva</v>
      </c>
      <c r="M2084" s="39" t="str">
        <f t="shared" ref="M2084:M2115" si="296">+"INSERT INTO categoria VALUES ("&amp;G2084&amp;",'"&amp;I2084&amp;"','"&amp;J2084&amp;"','"&amp;K2084&amp;"',"&amp;E2084&amp;");"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85" spans="1:13" ht="40.799999999999997" x14ac:dyDescent="0.3">
      <c r="A2085" s="12">
        <f t="shared" si="291"/>
        <v>20</v>
      </c>
      <c r="B2085" s="8" t="str">
        <f>+VLOOKUP(A2085,Industria[],2,0)</f>
        <v>Salud e Industria Farmacéutica</v>
      </c>
      <c r="C2085" s="12">
        <f t="shared" si="292"/>
        <v>2005</v>
      </c>
      <c r="D2085" s="8" t="str">
        <f>+VLOOKUP(C2085,Sector[[Id_sector]:[Codigo]],3,0)</f>
        <v>Programas de Salud</v>
      </c>
      <c r="E2085" s="12">
        <f t="shared" si="293"/>
        <v>200501</v>
      </c>
      <c r="F2085" s="8" t="str">
        <f>+VLOOKUP(E2085,Productos[[Id_producto]:[Codigo]],3,0)</f>
        <v>Público</v>
      </c>
      <c r="G2085" s="13">
        <f t="shared" si="294"/>
        <v>200501021</v>
      </c>
      <c r="H2085" s="7">
        <v>21</v>
      </c>
      <c r="I2085" s="8" t="s">
        <v>2436</v>
      </c>
      <c r="J2085" s="37" t="str">
        <f>+Categorias[[#This Row],[Categoría]]&amp;"-"&amp;Categorias[[#This Row],[Id_categoría]]</f>
        <v>Programa Salud Bucal-200501021</v>
      </c>
      <c r="K2085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85" s="9" t="str">
        <f t="shared" si="295"/>
        <v>200501021programa_salud_bucal</v>
      </c>
      <c r="M2085" s="39" t="str">
        <f t="shared" si="296"/>
        <v>INSERT INTO categoria VALUES (200501021,'Programa Salud Bucal','Programa Salud Bucal-200501021','Programa Salud Bucal-200501021 | Prod: Programas Salud-200501 | Sector: Cobertura Salud | Industria: SALUD - 20',200501);</v>
      </c>
    </row>
    <row r="2086" spans="1:13" ht="40.799999999999997" x14ac:dyDescent="0.3">
      <c r="A2086" s="12">
        <f t="shared" si="291"/>
        <v>20</v>
      </c>
      <c r="B2086" s="8" t="str">
        <f>+VLOOKUP(A2086,Industria[],2,0)</f>
        <v>Salud e Industria Farmacéutica</v>
      </c>
      <c r="C2086" s="12">
        <f t="shared" si="292"/>
        <v>2005</v>
      </c>
      <c r="D2086" s="8" t="str">
        <f>+VLOOKUP(C2086,Sector[[Id_sector]:[Codigo]],3,0)</f>
        <v>Programas de Salud</v>
      </c>
      <c r="E2086" s="12">
        <f t="shared" si="293"/>
        <v>200501</v>
      </c>
      <c r="F2086" s="8" t="str">
        <f>+VLOOKUP(E2086,Productos[[Id_producto]:[Codigo]],3,0)</f>
        <v>Público</v>
      </c>
      <c r="G2086" s="13">
        <f t="shared" si="294"/>
        <v>200501022</v>
      </c>
      <c r="H2086" s="7">
        <v>22</v>
      </c>
      <c r="I2086" s="8" t="s">
        <v>2437</v>
      </c>
      <c r="J2086" s="37" t="str">
        <f>+Categorias[[#This Row],[Categoría]]&amp;"-"&amp;Categorias[[#This Row],[Id_categoría]]</f>
        <v>Programa Hepatitis B y C-200501022</v>
      </c>
      <c r="K2086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86" s="9" t="str">
        <f t="shared" si="295"/>
        <v>200501022programa_hepatitis_b_y_c</v>
      </c>
      <c r="M2086" s="39" t="str">
        <f t="shared" si="296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87" spans="1:13" ht="51" x14ac:dyDescent="0.3">
      <c r="A2087" s="12">
        <f t="shared" si="291"/>
        <v>20</v>
      </c>
      <c r="B2087" s="8" t="str">
        <f>+VLOOKUP(A2087,Industria[],2,0)</f>
        <v>Salud e Industria Farmacéutica</v>
      </c>
      <c r="C2087" s="12">
        <f t="shared" si="292"/>
        <v>2005</v>
      </c>
      <c r="D2087" s="8" t="str">
        <f>+VLOOKUP(C2087,Sector[[Id_sector]:[Codigo]],3,0)</f>
        <v>Programas de Salud</v>
      </c>
      <c r="E2087" s="12">
        <f t="shared" si="293"/>
        <v>200501</v>
      </c>
      <c r="F2087" s="8" t="str">
        <f>+VLOOKUP(E2087,Productos[[Id_producto]:[Codigo]],3,0)</f>
        <v>Público</v>
      </c>
      <c r="G2087" s="13">
        <f t="shared" si="294"/>
        <v>200501023</v>
      </c>
      <c r="H2087" s="7">
        <v>23</v>
      </c>
      <c r="I2087" s="8" t="s">
        <v>2438</v>
      </c>
      <c r="J2087" s="37" t="str">
        <f>+Categorias[[#This Row],[Categoría]]&amp;"-"&amp;Categorias[[#This Row],[Id_categoría]]</f>
        <v>Programa de Enfermedades Respiratorias-200501023</v>
      </c>
      <c r="K2087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87" s="9" t="str">
        <f t="shared" si="295"/>
        <v>200501023programa_de_enfermedades_respiratorias</v>
      </c>
      <c r="M2087" s="39" t="str">
        <f t="shared" si="296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88" spans="1:13" ht="51" x14ac:dyDescent="0.3">
      <c r="A2088" s="12">
        <f t="shared" si="291"/>
        <v>20</v>
      </c>
      <c r="B2088" s="8" t="str">
        <f>+VLOOKUP(A2088,Industria[],2,0)</f>
        <v>Salud e Industria Farmacéutica</v>
      </c>
      <c r="C2088" s="12">
        <f t="shared" si="292"/>
        <v>2005</v>
      </c>
      <c r="D2088" s="8" t="str">
        <f>+VLOOKUP(C2088,Sector[[Id_sector]:[Codigo]],3,0)</f>
        <v>Programas de Salud</v>
      </c>
      <c r="E2088" s="12">
        <f t="shared" si="293"/>
        <v>200501</v>
      </c>
      <c r="F2088" s="8" t="str">
        <f>+VLOOKUP(E2088,Productos[[Id_producto]:[Codigo]],3,0)</f>
        <v>Público</v>
      </c>
      <c r="G2088" s="13">
        <f t="shared" si="294"/>
        <v>200501024</v>
      </c>
      <c r="H2088" s="7">
        <v>24</v>
      </c>
      <c r="I2088" s="8" t="s">
        <v>2439</v>
      </c>
      <c r="J2088" s="37" t="str">
        <f>+Categorias[[#This Row],[Categoría]]&amp;"-"&amp;Categorias[[#This Row],[Id_categoría]]</f>
        <v>Programa de Enfermedades No Transmisibles-200501024</v>
      </c>
      <c r="K2088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88" s="9" t="str">
        <f t="shared" si="295"/>
        <v>200501024programa_de_enfermedades_no_transmisibles</v>
      </c>
      <c r="M2088" s="39" t="str">
        <f t="shared" si="296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89" spans="1:13" ht="40.799999999999997" x14ac:dyDescent="0.3">
      <c r="A2089" s="12">
        <f t="shared" si="291"/>
        <v>20</v>
      </c>
      <c r="B2089" s="8" t="str">
        <f>+VLOOKUP(A2089,Industria[],2,0)</f>
        <v>Salud e Industria Farmacéutica</v>
      </c>
      <c r="C2089" s="12">
        <f t="shared" si="292"/>
        <v>2005</v>
      </c>
      <c r="D2089" s="8" t="str">
        <f>+VLOOKUP(C2089,Sector[[Id_sector]:[Codigo]],3,0)</f>
        <v>Programas de Salud</v>
      </c>
      <c r="E2089" s="12">
        <f t="shared" si="293"/>
        <v>200501</v>
      </c>
      <c r="F2089" s="8" t="str">
        <f>+VLOOKUP(E2089,Productos[[Id_producto]:[Codigo]],3,0)</f>
        <v>Público</v>
      </c>
      <c r="G2089" s="13">
        <f t="shared" si="294"/>
        <v>200501025</v>
      </c>
      <c r="H2089" s="7">
        <v>25</v>
      </c>
      <c r="I2089" s="8" t="s">
        <v>2440</v>
      </c>
      <c r="J2089" s="37" t="str">
        <f>+Categorias[[#This Row],[Categoría]]&amp;"-"&amp;Categorias[[#This Row],[Id_categoría]]</f>
        <v>Programa de Cáncer y otros Tumores-200501025</v>
      </c>
      <c r="K2089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89" s="9" t="str">
        <f t="shared" si="295"/>
        <v>200501025programa_de_cancer_y_otros_tumores</v>
      </c>
      <c r="M2089" s="39" t="str">
        <f t="shared" si="296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90" spans="1:13" ht="40.799999999999997" x14ac:dyDescent="0.3">
      <c r="A2090" s="12">
        <f t="shared" si="291"/>
        <v>20</v>
      </c>
      <c r="B2090" s="8" t="str">
        <f>+VLOOKUP(A2090,Industria[],2,0)</f>
        <v>Salud e Industria Farmacéutica</v>
      </c>
      <c r="C2090" s="12">
        <f t="shared" si="292"/>
        <v>2005</v>
      </c>
      <c r="D2090" s="8" t="str">
        <f>+VLOOKUP(C2090,Sector[[Id_sector]:[Codigo]],3,0)</f>
        <v>Programas de Salud</v>
      </c>
      <c r="E2090" s="12">
        <f t="shared" si="293"/>
        <v>200501</v>
      </c>
      <c r="F2090" s="8" t="str">
        <f>+VLOOKUP(E2090,Productos[[Id_producto]:[Codigo]],3,0)</f>
        <v>Público</v>
      </c>
      <c r="G2090" s="13">
        <f t="shared" si="294"/>
        <v>200501026</v>
      </c>
      <c r="H2090" s="7">
        <v>26</v>
      </c>
      <c r="I2090" s="8" t="s">
        <v>2441</v>
      </c>
      <c r="J2090" s="37" t="str">
        <f>+Categorias[[#This Row],[Categoría]]&amp;"-"&amp;Categorias[[#This Row],[Id_categoría]]</f>
        <v>Programa Dengue/Chikungunya-200501026</v>
      </c>
      <c r="K2090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90" s="9" t="str">
        <f t="shared" si="295"/>
        <v>200501026programa_dengue/chikungunya</v>
      </c>
      <c r="M2090" s="39" t="str">
        <f t="shared" si="296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91" spans="1:13" ht="51" x14ac:dyDescent="0.3">
      <c r="A2091" s="12">
        <f t="shared" si="291"/>
        <v>20</v>
      </c>
      <c r="B2091" s="8" t="str">
        <f>+VLOOKUP(A2091,Industria[],2,0)</f>
        <v>Salud e Industria Farmacéutica</v>
      </c>
      <c r="C2091" s="12">
        <f t="shared" si="292"/>
        <v>2005</v>
      </c>
      <c r="D2091" s="8" t="str">
        <f>+VLOOKUP(C2091,Sector[[Id_sector]:[Codigo]],3,0)</f>
        <v>Programas de Salud</v>
      </c>
      <c r="E2091" s="12">
        <f t="shared" si="293"/>
        <v>200501</v>
      </c>
      <c r="F2091" s="8" t="str">
        <f>+VLOOKUP(E2091,Productos[[Id_producto]:[Codigo]],3,0)</f>
        <v>Público</v>
      </c>
      <c r="G2091" s="13">
        <f t="shared" si="294"/>
        <v>200501027</v>
      </c>
      <c r="H2091" s="7">
        <v>27</v>
      </c>
      <c r="I2091" s="8" t="s">
        <v>2442</v>
      </c>
      <c r="J2091" s="37" t="str">
        <f>+Categorias[[#This Row],[Categoría]]&amp;"-"&amp;Categorias[[#This Row],[Id_categoría]]</f>
        <v>Programa de Discapacidad y Rehabilitación-200501027</v>
      </c>
      <c r="K2091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91" s="9" t="str">
        <f t="shared" si="295"/>
        <v>200501027programa_de_discapacidad_y_rehabilitacion</v>
      </c>
      <c r="M2091" s="39" t="str">
        <f t="shared" si="296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92" spans="1:13" ht="30.6" x14ac:dyDescent="0.3">
      <c r="A2092" s="12">
        <f t="shared" si="291"/>
        <v>20</v>
      </c>
      <c r="B2092" s="8" t="str">
        <f>+VLOOKUP(A2092,Industria[],2,0)</f>
        <v>Salud e Industria Farmacéutica</v>
      </c>
      <c r="C2092" s="12">
        <v>2006</v>
      </c>
      <c r="D2092" s="8" t="str">
        <f>+VLOOKUP(C2092,Sector[[Id_sector]:[Codigo]],3,0)</f>
        <v>Pandemias</v>
      </c>
      <c r="E2092" s="12">
        <v>200601</v>
      </c>
      <c r="F2092" s="8" t="str">
        <f>+VLOOKUP(E2092,Productos[[Id_producto]:[Codigo]],3,0)</f>
        <v>Brotes Virales</v>
      </c>
      <c r="G2092" s="13">
        <f t="shared" si="294"/>
        <v>200601001</v>
      </c>
      <c r="H2092" s="7">
        <v>1</v>
      </c>
      <c r="I2092" s="8" t="s">
        <v>2443</v>
      </c>
      <c r="J2092" s="37" t="str">
        <f>+Categorias[[#This Row],[Categoría]]&amp;"-"&amp;Categorias[[#This Row],[Id_categoría]]</f>
        <v>SARS-200601001</v>
      </c>
      <c r="K2092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92" s="9" t="str">
        <f t="shared" si="295"/>
        <v>200601001sars</v>
      </c>
      <c r="M2092" s="39" t="str">
        <f t="shared" si="296"/>
        <v>INSERT INTO categoria VALUES (200601001,'SARS','SARS-200601001','SARS-200601001 | Prod: Virus-200601 | Sector: Pandemia | Industria: SALUD - 20',200601);</v>
      </c>
    </row>
    <row r="2093" spans="1:13" ht="30.6" x14ac:dyDescent="0.3">
      <c r="A2093" s="12">
        <f t="shared" si="291"/>
        <v>20</v>
      </c>
      <c r="B2093" s="8" t="str">
        <f>+VLOOKUP(A2093,Industria[],2,0)</f>
        <v>Salud e Industria Farmacéutica</v>
      </c>
      <c r="C2093" s="12">
        <f t="shared" si="292"/>
        <v>2006</v>
      </c>
      <c r="D2093" s="8" t="str">
        <f>+VLOOKUP(C2093,Sector[[Id_sector]:[Codigo]],3,0)</f>
        <v>Pandemias</v>
      </c>
      <c r="E2093" s="12">
        <f t="shared" si="293"/>
        <v>200601</v>
      </c>
      <c r="F2093" s="8" t="str">
        <f>+VLOOKUP(E2093,Productos[[Id_producto]:[Codigo]],3,0)</f>
        <v>Brotes Virales</v>
      </c>
      <c r="G2093" s="13">
        <f t="shared" si="294"/>
        <v>200601002</v>
      </c>
      <c r="H2093" s="7">
        <v>2</v>
      </c>
      <c r="I2093" s="8" t="s">
        <v>2444</v>
      </c>
      <c r="J2093" s="37" t="str">
        <f>+Categorias[[#This Row],[Categoría]]&amp;"-"&amp;Categorias[[#This Row],[Id_categoría]]</f>
        <v>Gripe A H1N1-200601002</v>
      </c>
      <c r="K2093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93" s="9" t="str">
        <f t="shared" si="295"/>
        <v>200601002gripe_a_h1n1</v>
      </c>
      <c r="M2093" s="39" t="str">
        <f t="shared" si="296"/>
        <v>INSERT INTO categoria VALUES (200601002,'Gripe A H1N1','Gripe A H1N1-200601002','Gripe A H1N1-200601002 | Prod: Virus-200601 | Sector: Pandemia | Industria: SALUD - 20',200601);</v>
      </c>
    </row>
    <row r="2094" spans="1:13" ht="30.6" x14ac:dyDescent="0.3">
      <c r="A2094" s="12">
        <f t="shared" si="291"/>
        <v>20</v>
      </c>
      <c r="B2094" s="8" t="str">
        <f>+VLOOKUP(A2094,Industria[],2,0)</f>
        <v>Salud e Industria Farmacéutica</v>
      </c>
      <c r="C2094" s="12">
        <f t="shared" si="292"/>
        <v>2006</v>
      </c>
      <c r="D2094" s="8" t="str">
        <f>+VLOOKUP(C2094,Sector[[Id_sector]:[Codigo]],3,0)</f>
        <v>Pandemias</v>
      </c>
      <c r="E2094" s="12">
        <f t="shared" si="293"/>
        <v>200601</v>
      </c>
      <c r="F2094" s="8" t="str">
        <f>+VLOOKUP(E2094,Productos[[Id_producto]:[Codigo]],3,0)</f>
        <v>Brotes Virales</v>
      </c>
      <c r="G2094" s="13">
        <f t="shared" si="294"/>
        <v>200601003</v>
      </c>
      <c r="H2094" s="7">
        <v>3</v>
      </c>
      <c r="I2094" s="8" t="s">
        <v>2445</v>
      </c>
      <c r="J2094" s="37" t="str">
        <f>+Categorias[[#This Row],[Categoría]]&amp;"-"&amp;Categorias[[#This Row],[Id_categoría]]</f>
        <v>MERS-200601003</v>
      </c>
      <c r="K2094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94" s="9" t="str">
        <f t="shared" si="295"/>
        <v>200601003mers</v>
      </c>
      <c r="M2094" s="39" t="str">
        <f t="shared" si="296"/>
        <v>INSERT INTO categoria VALUES (200601003,'MERS','MERS-200601003','MERS-200601003 | Prod: Virus-200601 | Sector: Pandemia | Industria: SALUD - 20',200601);</v>
      </c>
    </row>
    <row r="2095" spans="1:13" ht="30.6" x14ac:dyDescent="0.3">
      <c r="A2095" s="12">
        <f t="shared" si="291"/>
        <v>20</v>
      </c>
      <c r="B2095" s="8" t="str">
        <f>+VLOOKUP(A2095,Industria[],2,0)</f>
        <v>Salud e Industria Farmacéutica</v>
      </c>
      <c r="C2095" s="12">
        <f t="shared" si="292"/>
        <v>2006</v>
      </c>
      <c r="D2095" s="8" t="str">
        <f>+VLOOKUP(C2095,Sector[[Id_sector]:[Codigo]],3,0)</f>
        <v>Pandemias</v>
      </c>
      <c r="E2095" s="12">
        <f t="shared" si="293"/>
        <v>200601</v>
      </c>
      <c r="F2095" s="8" t="str">
        <f>+VLOOKUP(E2095,Productos[[Id_producto]:[Codigo]],3,0)</f>
        <v>Brotes Virales</v>
      </c>
      <c r="G2095" s="13">
        <f t="shared" si="294"/>
        <v>200601004</v>
      </c>
      <c r="H2095" s="7">
        <v>4</v>
      </c>
      <c r="I2095" s="8" t="s">
        <v>2446</v>
      </c>
      <c r="J2095" s="37" t="str">
        <f>+Categorias[[#This Row],[Categoría]]&amp;"-"&amp;Categorias[[#This Row],[Id_categoría]]</f>
        <v>COVID-19-200601004</v>
      </c>
      <c r="K2095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95" s="9" t="str">
        <f t="shared" si="295"/>
        <v>200601004covid-19</v>
      </c>
      <c r="M2095" s="39" t="str">
        <f t="shared" si="296"/>
        <v>INSERT INTO categoria VALUES (200601004,'COVID-19','COVID-19-200601004','COVID-19-200601004 | Prod: Virus-200601 | Sector: Pandemia | Industria: SALUD - 20',200601);</v>
      </c>
    </row>
    <row r="2096" spans="1:13" ht="30.6" x14ac:dyDescent="0.3">
      <c r="A2096" s="12">
        <f t="shared" si="291"/>
        <v>20</v>
      </c>
      <c r="B2096" s="8" t="str">
        <f>+VLOOKUP(A2096,Industria[],2,0)</f>
        <v>Salud e Industria Farmacéutica</v>
      </c>
      <c r="C2096" s="12">
        <f t="shared" si="292"/>
        <v>2006</v>
      </c>
      <c r="D2096" s="8" t="str">
        <f>+VLOOKUP(C2096,Sector[[Id_sector]:[Codigo]],3,0)</f>
        <v>Pandemias</v>
      </c>
      <c r="E2096" s="12">
        <f t="shared" si="293"/>
        <v>200601</v>
      </c>
      <c r="F2096" s="8" t="str">
        <f>+VLOOKUP(E2096,Productos[[Id_producto]:[Codigo]],3,0)</f>
        <v>Brotes Virales</v>
      </c>
      <c r="G2096" s="13">
        <f t="shared" si="294"/>
        <v>200601005</v>
      </c>
      <c r="H2096" s="7">
        <v>5</v>
      </c>
      <c r="I2096" s="8" t="s">
        <v>2447</v>
      </c>
      <c r="J2096" s="37" t="str">
        <f>+Categorias[[#This Row],[Categoría]]&amp;"-"&amp;Categorias[[#This Row],[Id_categoría]]</f>
        <v>Hepatitis C-200601005</v>
      </c>
      <c r="K2096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96" s="9" t="str">
        <f t="shared" si="295"/>
        <v>200601005hepatitis_c</v>
      </c>
      <c r="M2096" s="39" t="str">
        <f t="shared" si="296"/>
        <v>INSERT INTO categoria VALUES (200601005,'Hepatitis C','Hepatitis C-200601005','Hepatitis C-200601005 | Prod: Virus-200601 | Sector: Pandemia | Industria: SALUD - 20',200601);</v>
      </c>
    </row>
    <row r="2097" spans="1:13" ht="30.6" x14ac:dyDescent="0.3">
      <c r="A2097" s="12">
        <f t="shared" si="291"/>
        <v>20</v>
      </c>
      <c r="B2097" s="8" t="str">
        <f>+VLOOKUP(A2097,Industria[],2,0)</f>
        <v>Salud e Industria Farmacéutica</v>
      </c>
      <c r="C2097" s="12">
        <f t="shared" si="292"/>
        <v>2006</v>
      </c>
      <c r="D2097" s="8" t="str">
        <f>+VLOOKUP(C2097,Sector[[Id_sector]:[Codigo]],3,0)</f>
        <v>Pandemias</v>
      </c>
      <c r="E2097" s="12">
        <f t="shared" si="293"/>
        <v>200601</v>
      </c>
      <c r="F2097" s="8" t="str">
        <f>+VLOOKUP(E2097,Productos[[Id_producto]:[Codigo]],3,0)</f>
        <v>Brotes Virales</v>
      </c>
      <c r="G2097" s="13">
        <f t="shared" si="294"/>
        <v>200601006</v>
      </c>
      <c r="H2097" s="7">
        <v>6</v>
      </c>
      <c r="I2097" s="8" t="s">
        <v>2448</v>
      </c>
      <c r="J2097" s="37" t="str">
        <f>+Categorias[[#This Row],[Categoría]]&amp;"-"&amp;Categorias[[#This Row],[Id_categoría]]</f>
        <v>Infección del NIPAH-200601006</v>
      </c>
      <c r="K2097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97" s="9" t="str">
        <f t="shared" si="295"/>
        <v>200601006infeccion_del_nipah</v>
      </c>
      <c r="M2097" s="39" t="str">
        <f t="shared" si="296"/>
        <v>INSERT INTO categoria VALUES (200601006,'Infección del NIPAH','Infección del NIPAH-200601006','Infección del NIPAH-200601006 | Prod: Virus-200601 | Sector: Pandemia | Industria: SALUD - 20',200601);</v>
      </c>
    </row>
    <row r="2098" spans="1:13" ht="30.6" x14ac:dyDescent="0.3">
      <c r="A2098" s="12">
        <f t="shared" si="291"/>
        <v>20</v>
      </c>
      <c r="B2098" s="8" t="str">
        <f>+VLOOKUP(A2098,Industria[],2,0)</f>
        <v>Salud e Industria Farmacéutica</v>
      </c>
      <c r="C2098" s="12">
        <f t="shared" si="292"/>
        <v>2006</v>
      </c>
      <c r="D2098" s="8" t="str">
        <f>+VLOOKUP(C2098,Sector[[Id_sector]:[Codigo]],3,0)</f>
        <v>Pandemias</v>
      </c>
      <c r="E2098" s="12">
        <f t="shared" si="293"/>
        <v>200601</v>
      </c>
      <c r="F2098" s="8" t="str">
        <f>+VLOOKUP(E2098,Productos[[Id_producto]:[Codigo]],3,0)</f>
        <v>Brotes Virales</v>
      </c>
      <c r="G2098" s="13">
        <f t="shared" si="294"/>
        <v>200601007</v>
      </c>
      <c r="H2098" s="7">
        <v>7</v>
      </c>
      <c r="I2098" s="8" t="s">
        <v>2449</v>
      </c>
      <c r="J2098" s="37" t="str">
        <f>+Categorias[[#This Row],[Categoría]]&amp;"-"&amp;Categorias[[#This Row],[Id_categoría]]</f>
        <v>Marburgo-200601007</v>
      </c>
      <c r="K2098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98" s="9" t="str">
        <f t="shared" si="295"/>
        <v>200601007marburgo</v>
      </c>
      <c r="M2098" s="39" t="str">
        <f t="shared" si="296"/>
        <v>INSERT INTO categoria VALUES (200601007,'Marburgo','Marburgo-200601007','Marburgo-200601007 | Prod: Virus-200601 | Sector: Pandemia | Industria: SALUD - 20',200601);</v>
      </c>
    </row>
    <row r="2099" spans="1:13" ht="30.6" x14ac:dyDescent="0.3">
      <c r="A2099" s="12">
        <f t="shared" si="291"/>
        <v>20</v>
      </c>
      <c r="B2099" s="8" t="str">
        <f>+VLOOKUP(A2099,Industria[],2,0)</f>
        <v>Salud e Industria Farmacéutica</v>
      </c>
      <c r="C2099" s="12">
        <f t="shared" si="292"/>
        <v>2006</v>
      </c>
      <c r="D2099" s="8" t="str">
        <f>+VLOOKUP(C2099,Sector[[Id_sector]:[Codigo]],3,0)</f>
        <v>Pandemias</v>
      </c>
      <c r="E2099" s="12">
        <f t="shared" si="293"/>
        <v>200601</v>
      </c>
      <c r="F2099" s="8" t="str">
        <f>+VLOOKUP(E2099,Productos[[Id_producto]:[Codigo]],3,0)</f>
        <v>Brotes Virales</v>
      </c>
      <c r="G2099" s="13">
        <f t="shared" si="294"/>
        <v>200601008</v>
      </c>
      <c r="H2099" s="7">
        <v>8</v>
      </c>
      <c r="I2099" s="8" t="s">
        <v>2450</v>
      </c>
      <c r="J2099" s="37" t="str">
        <f>+Categorias[[#This Row],[Categoría]]&amp;"-"&amp;Categorias[[#This Row],[Id_categoría]]</f>
        <v>Ébola-200601008</v>
      </c>
      <c r="K2099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99" s="9" t="str">
        <f t="shared" si="295"/>
        <v>200601008ebola</v>
      </c>
      <c r="M2099" s="39" t="str">
        <f t="shared" si="296"/>
        <v>INSERT INTO categoria VALUES (200601008,'Ébola','Ébola-200601008','Ébola-200601008 | Prod: Virus-200601 | Sector: Pandemia | Industria: SALUD - 20',200601);</v>
      </c>
    </row>
    <row r="2100" spans="1:13" ht="30.6" x14ac:dyDescent="0.3">
      <c r="A2100" s="12">
        <f t="shared" si="291"/>
        <v>20</v>
      </c>
      <c r="B2100" s="8" t="str">
        <f>+VLOOKUP(A2100,Industria[],2,0)</f>
        <v>Salud e Industria Farmacéutica</v>
      </c>
      <c r="C2100" s="12">
        <f t="shared" si="292"/>
        <v>2006</v>
      </c>
      <c r="D2100" s="8" t="str">
        <f>+VLOOKUP(C2100,Sector[[Id_sector]:[Codigo]],3,0)</f>
        <v>Pandemias</v>
      </c>
      <c r="E2100" s="12">
        <f t="shared" si="293"/>
        <v>200601</v>
      </c>
      <c r="F2100" s="8" t="str">
        <f>+VLOOKUP(E2100,Productos[[Id_producto]:[Codigo]],3,0)</f>
        <v>Brotes Virales</v>
      </c>
      <c r="G2100" s="13">
        <f t="shared" si="294"/>
        <v>200601009</v>
      </c>
      <c r="H2100" s="7">
        <v>9</v>
      </c>
      <c r="I2100" s="8" t="s">
        <v>2451</v>
      </c>
      <c r="J2100" s="37" t="str">
        <f>+Categorias[[#This Row],[Categoría]]&amp;"-"&amp;Categorias[[#This Row],[Id_categoría]]</f>
        <v>Virus Hendra-200601009</v>
      </c>
      <c r="K2100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100" s="9" t="str">
        <f t="shared" si="295"/>
        <v>200601009virus_hendra</v>
      </c>
      <c r="M2100" s="39" t="str">
        <f t="shared" si="296"/>
        <v>INSERT INTO categoria VALUES (200601009,'Virus Hendra','Virus Hendra-200601009','Virus Hendra-200601009 | Prod: Virus-200601 | Sector: Pandemia | Industria: SALUD - 20',200601);</v>
      </c>
    </row>
    <row r="2101" spans="1:13" ht="30.6" x14ac:dyDescent="0.3">
      <c r="A2101" s="12">
        <f t="shared" si="291"/>
        <v>20</v>
      </c>
      <c r="B2101" s="8" t="str">
        <f>+VLOOKUP(A2101,Industria[],2,0)</f>
        <v>Salud e Industria Farmacéutica</v>
      </c>
      <c r="C2101" s="12">
        <f t="shared" si="292"/>
        <v>2006</v>
      </c>
      <c r="D2101" s="8" t="str">
        <f>+VLOOKUP(C2101,Sector[[Id_sector]:[Codigo]],3,0)</f>
        <v>Pandemias</v>
      </c>
      <c r="E2101" s="12">
        <f t="shared" si="293"/>
        <v>200601</v>
      </c>
      <c r="F2101" s="8" t="str">
        <f>+VLOOKUP(E2101,Productos[[Id_producto]:[Codigo]],3,0)</f>
        <v>Brotes Virales</v>
      </c>
      <c r="G2101" s="13">
        <f t="shared" si="294"/>
        <v>200601010</v>
      </c>
      <c r="H2101" s="7">
        <v>10</v>
      </c>
      <c r="I2101" s="8" t="s">
        <v>2452</v>
      </c>
      <c r="J2101" s="37" t="str">
        <f>+Categorias[[#This Row],[Categoría]]&amp;"-"&amp;Categorias[[#This Row],[Id_categoría]]</f>
        <v>Gripe Aviar H5N1-200601010</v>
      </c>
      <c r="K2101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101" s="9" t="str">
        <f t="shared" si="295"/>
        <v>200601010gripe_aviar_h5n1</v>
      </c>
      <c r="M2101" s="39" t="str">
        <f t="shared" si="296"/>
        <v>INSERT INTO categoria VALUES (200601010,'Gripe Aviar H5N1','Gripe Aviar H5N1-200601010','Gripe Aviar H5N1-200601010 | Prod: Virus-200601 | Sector: Pandemia | Industria: SALUD - 20',200601);</v>
      </c>
    </row>
    <row r="2102" spans="1:13" ht="30.6" x14ac:dyDescent="0.3">
      <c r="A2102" s="12">
        <f t="shared" si="291"/>
        <v>20</v>
      </c>
      <c r="B2102" s="8" t="str">
        <f>+VLOOKUP(A2102,Industria[],2,0)</f>
        <v>Salud e Industria Farmacéutica</v>
      </c>
      <c r="C2102" s="12">
        <f t="shared" si="292"/>
        <v>2006</v>
      </c>
      <c r="D2102" s="8" t="str">
        <f>+VLOOKUP(C2102,Sector[[Id_sector]:[Codigo]],3,0)</f>
        <v>Pandemias</v>
      </c>
      <c r="E2102" s="12">
        <f t="shared" si="293"/>
        <v>200601</v>
      </c>
      <c r="F2102" s="8" t="str">
        <f>+VLOOKUP(E2102,Productos[[Id_producto]:[Codigo]],3,0)</f>
        <v>Brotes Virales</v>
      </c>
      <c r="G2102" s="13">
        <f t="shared" si="294"/>
        <v>200601011</v>
      </c>
      <c r="H2102" s="7">
        <v>11</v>
      </c>
      <c r="I2102" s="8" t="s">
        <v>2453</v>
      </c>
      <c r="J2102" s="37" t="str">
        <f>+Categorias[[#This Row],[Categoría]]&amp;"-"&amp;Categorias[[#This Row],[Id_categoría]]</f>
        <v>Gripe Aviar H7N9-200601011</v>
      </c>
      <c r="K2102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102" s="9" t="str">
        <f t="shared" si="295"/>
        <v>200601011gripe_aviar_h7n9</v>
      </c>
      <c r="M2102" s="39" t="str">
        <f t="shared" si="296"/>
        <v>INSERT INTO categoria VALUES (200601011,'Gripe Aviar H7N9','Gripe Aviar H7N9-200601011','Gripe Aviar H7N9-200601011 | Prod: Virus-200601 | Sector: Pandemia | Industria: SALUD - 20',200601);</v>
      </c>
    </row>
    <row r="2103" spans="1:13" ht="30.6" x14ac:dyDescent="0.3">
      <c r="A2103" s="12">
        <f t="shared" si="291"/>
        <v>20</v>
      </c>
      <c r="B2103" s="8" t="str">
        <f>+VLOOKUP(A2103,Industria[],2,0)</f>
        <v>Salud e Industria Farmacéutica</v>
      </c>
      <c r="C2103" s="12">
        <v>2007</v>
      </c>
      <c r="D2103" s="8" t="str">
        <f>+VLOOKUP(C2103,Sector[[Id_sector]:[Codigo]],3,0)</f>
        <v>Médicos</v>
      </c>
      <c r="E2103" s="12">
        <v>200701</v>
      </c>
      <c r="F2103" s="8" t="str">
        <f>+VLOOKUP(E2103,Productos[[Id_producto]:[Codigo]],3,0)</f>
        <v>Ramas Médicas Clínicas</v>
      </c>
      <c r="G2103" s="13">
        <f t="shared" si="294"/>
        <v>200701001</v>
      </c>
      <c r="H2103" s="7">
        <v>1</v>
      </c>
      <c r="I2103" s="8" t="s">
        <v>2454</v>
      </c>
      <c r="J2103" s="37" t="str">
        <f>+Categorias[[#This Row],[Categoría]]&amp;"-"&amp;Categorias[[#This Row],[Id_categoría]]</f>
        <v>Alergología-200701001</v>
      </c>
      <c r="K2103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103" s="9" t="str">
        <f t="shared" si="295"/>
        <v>200701001alergologia</v>
      </c>
      <c r="M2103" s="39" t="str">
        <f t="shared" si="296"/>
        <v>INSERT INTO categoria VALUES (200701001,'Alergología','Alergología-200701001','Alergología-200701001 | Prod: Medicina Clínica-200701 | Sector: Médicos | Industria: SALUD - 20',200701);</v>
      </c>
    </row>
    <row r="2104" spans="1:13" ht="40.799999999999997" x14ac:dyDescent="0.3">
      <c r="A2104" s="12">
        <f t="shared" si="291"/>
        <v>20</v>
      </c>
      <c r="B2104" s="8" t="str">
        <f>+VLOOKUP(A2104,Industria[],2,0)</f>
        <v>Salud e Industria Farmacéutica</v>
      </c>
      <c r="C2104" s="12">
        <f t="shared" si="292"/>
        <v>2007</v>
      </c>
      <c r="D2104" s="8" t="str">
        <f>+VLOOKUP(C2104,Sector[[Id_sector]:[Codigo]],3,0)</f>
        <v>Médicos</v>
      </c>
      <c r="E2104" s="12">
        <f t="shared" si="293"/>
        <v>200701</v>
      </c>
      <c r="F2104" s="8" t="str">
        <f>+VLOOKUP(E2104,Productos[[Id_producto]:[Codigo]],3,0)</f>
        <v>Ramas Médicas Clínicas</v>
      </c>
      <c r="G2104" s="13">
        <f t="shared" si="294"/>
        <v>200701002</v>
      </c>
      <c r="H2104" s="7">
        <v>2</v>
      </c>
      <c r="I2104" s="8" t="s">
        <v>2455</v>
      </c>
      <c r="J2104" s="37" t="str">
        <f>+Categorias[[#This Row],[Categoría]]&amp;"-"&amp;Categorias[[#This Row],[Id_categoría]]</f>
        <v>Anestesiología y Reanimación-200701002</v>
      </c>
      <c r="K2104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104" s="9" t="str">
        <f t="shared" si="295"/>
        <v>200701002anestesiologia_y_reanimacion</v>
      </c>
      <c r="M2104" s="39" t="str">
        <f t="shared" si="296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105" spans="1:13" ht="30.6" x14ac:dyDescent="0.3">
      <c r="A2105" s="12">
        <f t="shared" si="291"/>
        <v>20</v>
      </c>
      <c r="B2105" s="8" t="str">
        <f>+VLOOKUP(A2105,Industria[],2,0)</f>
        <v>Salud e Industria Farmacéutica</v>
      </c>
      <c r="C2105" s="12">
        <f t="shared" si="292"/>
        <v>2007</v>
      </c>
      <c r="D2105" s="8" t="str">
        <f>+VLOOKUP(C2105,Sector[[Id_sector]:[Codigo]],3,0)</f>
        <v>Médicos</v>
      </c>
      <c r="E2105" s="12">
        <f t="shared" si="293"/>
        <v>200701</v>
      </c>
      <c r="F2105" s="8" t="str">
        <f>+VLOOKUP(E2105,Productos[[Id_producto]:[Codigo]],3,0)</f>
        <v>Ramas Médicas Clínicas</v>
      </c>
      <c r="G2105" s="13">
        <f t="shared" si="294"/>
        <v>200701003</v>
      </c>
      <c r="H2105" s="7">
        <v>3</v>
      </c>
      <c r="I2105" s="8" t="s">
        <v>2456</v>
      </c>
      <c r="J2105" s="37" t="str">
        <f>+Categorias[[#This Row],[Categoría]]&amp;"-"&amp;Categorias[[#This Row],[Id_categoría]]</f>
        <v>Cardiología-200701003</v>
      </c>
      <c r="K2105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105" s="9" t="str">
        <f t="shared" si="295"/>
        <v>200701003cardiologia</v>
      </c>
      <c r="M2105" s="39" t="str">
        <f t="shared" si="296"/>
        <v>INSERT INTO categoria VALUES (200701003,'Cardiología','Cardiología-200701003','Cardiología-200701003 | Prod: Medicina Clínica-200701 | Sector: Médicos | Industria: SALUD - 20',200701);</v>
      </c>
    </row>
    <row r="2106" spans="1:13" ht="30.6" x14ac:dyDescent="0.3">
      <c r="A2106" s="12">
        <f t="shared" si="291"/>
        <v>20</v>
      </c>
      <c r="B2106" s="8" t="str">
        <f>+VLOOKUP(A2106,Industria[],2,0)</f>
        <v>Salud e Industria Farmacéutica</v>
      </c>
      <c r="C2106" s="12">
        <f t="shared" si="292"/>
        <v>2007</v>
      </c>
      <c r="D2106" s="8" t="str">
        <f>+VLOOKUP(C2106,Sector[[Id_sector]:[Codigo]],3,0)</f>
        <v>Médicos</v>
      </c>
      <c r="E2106" s="12">
        <f t="shared" si="293"/>
        <v>200701</v>
      </c>
      <c r="F2106" s="8" t="str">
        <f>+VLOOKUP(E2106,Productos[[Id_producto]:[Codigo]],3,0)</f>
        <v>Ramas Médicas Clínicas</v>
      </c>
      <c r="G2106" s="13">
        <f t="shared" si="294"/>
        <v>200701004</v>
      </c>
      <c r="H2106" s="7">
        <v>4</v>
      </c>
      <c r="I2106" s="8" t="s">
        <v>2457</v>
      </c>
      <c r="J2106" s="37" t="str">
        <f>+Categorias[[#This Row],[Categoría]]&amp;"-"&amp;Categorias[[#This Row],[Id_categoría]]</f>
        <v>Endocrinología-200701004</v>
      </c>
      <c r="K2106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106" s="9" t="str">
        <f t="shared" si="295"/>
        <v>200701004endocrinologia</v>
      </c>
      <c r="M2106" s="39" t="str">
        <f t="shared" si="296"/>
        <v>INSERT INTO categoria VALUES (200701004,'Endocrinología','Endocrinología-200701004','Endocrinología-200701004 | Prod: Medicina Clínica-200701 | Sector: Médicos | Industria: SALUD - 20',200701);</v>
      </c>
    </row>
    <row r="2107" spans="1:13" ht="40.799999999999997" x14ac:dyDescent="0.3">
      <c r="A2107" s="12">
        <f t="shared" si="291"/>
        <v>20</v>
      </c>
      <c r="B2107" s="8" t="str">
        <f>+VLOOKUP(A2107,Industria[],2,0)</f>
        <v>Salud e Industria Farmacéutica</v>
      </c>
      <c r="C2107" s="12">
        <f t="shared" si="292"/>
        <v>2007</v>
      </c>
      <c r="D2107" s="8" t="str">
        <f>+VLOOKUP(C2107,Sector[[Id_sector]:[Codigo]],3,0)</f>
        <v>Médicos</v>
      </c>
      <c r="E2107" s="12">
        <f t="shared" si="293"/>
        <v>200701</v>
      </c>
      <c r="F2107" s="8" t="str">
        <f>+VLOOKUP(E2107,Productos[[Id_producto]:[Codigo]],3,0)</f>
        <v>Ramas Médicas Clínicas</v>
      </c>
      <c r="G2107" s="13">
        <f t="shared" si="294"/>
        <v>200701005</v>
      </c>
      <c r="H2107" s="7">
        <v>5</v>
      </c>
      <c r="I2107" s="8" t="s">
        <v>2458</v>
      </c>
      <c r="J2107" s="37" t="str">
        <f>+Categorias[[#This Row],[Categoría]]&amp;"-"&amp;Categorias[[#This Row],[Id_categoría]]</f>
        <v>Gastroenterología-200701005</v>
      </c>
      <c r="K2107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107" s="9" t="str">
        <f t="shared" si="295"/>
        <v>200701005gastroenterologia</v>
      </c>
      <c r="M2107" s="39" t="str">
        <f t="shared" si="296"/>
        <v>INSERT INTO categoria VALUES (200701005,'Gastroenterología','Gastroenterología-200701005','Gastroenterología-200701005 | Prod: Medicina Clínica-200701 | Sector: Médicos | Industria: SALUD - 20',200701);</v>
      </c>
    </row>
    <row r="2108" spans="1:13" ht="30.6" x14ac:dyDescent="0.3">
      <c r="A2108" s="12">
        <f t="shared" si="291"/>
        <v>20</v>
      </c>
      <c r="B2108" s="8" t="str">
        <f>+VLOOKUP(A2108,Industria[],2,0)</f>
        <v>Salud e Industria Farmacéutica</v>
      </c>
      <c r="C2108" s="12">
        <f t="shared" si="292"/>
        <v>2007</v>
      </c>
      <c r="D2108" s="8" t="str">
        <f>+VLOOKUP(C2108,Sector[[Id_sector]:[Codigo]],3,0)</f>
        <v>Médicos</v>
      </c>
      <c r="E2108" s="12">
        <f t="shared" si="293"/>
        <v>200701</v>
      </c>
      <c r="F2108" s="8" t="str">
        <f>+VLOOKUP(E2108,Productos[[Id_producto]:[Codigo]],3,0)</f>
        <v>Ramas Médicas Clínicas</v>
      </c>
      <c r="G2108" s="13">
        <f t="shared" si="294"/>
        <v>200701006</v>
      </c>
      <c r="H2108" s="7">
        <v>6</v>
      </c>
      <c r="I2108" s="8" t="s">
        <v>2459</v>
      </c>
      <c r="J2108" s="37" t="str">
        <f>+Categorias[[#This Row],[Categoría]]&amp;"-"&amp;Categorias[[#This Row],[Id_categoría]]</f>
        <v>Geriatría-200701006</v>
      </c>
      <c r="K2108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108" s="9" t="str">
        <f t="shared" si="295"/>
        <v>200701006geriatria</v>
      </c>
      <c r="M2108" s="39" t="str">
        <f t="shared" si="296"/>
        <v>INSERT INTO categoria VALUES (200701006,'Geriatría','Geriatría-200701006','Geriatría-200701006 | Prod: Medicina Clínica-200701 | Sector: Médicos | Industria: SALUD - 20',200701);</v>
      </c>
    </row>
    <row r="2109" spans="1:13" ht="40.799999999999997" x14ac:dyDescent="0.3">
      <c r="A2109" s="12">
        <f t="shared" si="291"/>
        <v>20</v>
      </c>
      <c r="B2109" s="8" t="str">
        <f>+VLOOKUP(A2109,Industria[],2,0)</f>
        <v>Salud e Industria Farmacéutica</v>
      </c>
      <c r="C2109" s="12">
        <f t="shared" si="292"/>
        <v>2007</v>
      </c>
      <c r="D2109" s="8" t="str">
        <f>+VLOOKUP(C2109,Sector[[Id_sector]:[Codigo]],3,0)</f>
        <v>Médicos</v>
      </c>
      <c r="E2109" s="12">
        <f t="shared" si="293"/>
        <v>200701</v>
      </c>
      <c r="F2109" s="8" t="str">
        <f>+VLOOKUP(E2109,Productos[[Id_producto]:[Codigo]],3,0)</f>
        <v>Ramas Médicas Clínicas</v>
      </c>
      <c r="G2109" s="13">
        <f t="shared" si="294"/>
        <v>200701007</v>
      </c>
      <c r="H2109" s="7">
        <v>7</v>
      </c>
      <c r="I2109" s="8" t="s">
        <v>2460</v>
      </c>
      <c r="J2109" s="37" t="str">
        <f>+Categorias[[#This Row],[Categoría]]&amp;"-"&amp;Categorias[[#This Row],[Id_categoría]]</f>
        <v>Hematología y Hemoterapia-200701007</v>
      </c>
      <c r="K2109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109" s="9" t="str">
        <f t="shared" si="295"/>
        <v>200701007hematologia_y_hemoterapia</v>
      </c>
      <c r="M2109" s="39" t="str">
        <f t="shared" si="296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110" spans="1:13" ht="30.6" x14ac:dyDescent="0.3">
      <c r="A2110" s="12">
        <f t="shared" si="291"/>
        <v>20</v>
      </c>
      <c r="B2110" s="8" t="str">
        <f>+VLOOKUP(A2110,Industria[],2,0)</f>
        <v>Salud e Industria Farmacéutica</v>
      </c>
      <c r="C2110" s="12">
        <f t="shared" si="292"/>
        <v>2007</v>
      </c>
      <c r="D2110" s="8" t="str">
        <f>+VLOOKUP(C2110,Sector[[Id_sector]:[Codigo]],3,0)</f>
        <v>Médicos</v>
      </c>
      <c r="E2110" s="12">
        <f t="shared" si="293"/>
        <v>200701</v>
      </c>
      <c r="F2110" s="8" t="str">
        <f>+VLOOKUP(E2110,Productos[[Id_producto]:[Codigo]],3,0)</f>
        <v>Ramas Médicas Clínicas</v>
      </c>
      <c r="G2110" s="13">
        <f t="shared" si="294"/>
        <v>200701008</v>
      </c>
      <c r="H2110" s="7">
        <v>8</v>
      </c>
      <c r="I2110" s="8" t="s">
        <v>2461</v>
      </c>
      <c r="J2110" s="37" t="str">
        <f>+Categorias[[#This Row],[Categoría]]&amp;"-"&amp;Categorias[[#This Row],[Id_categoría]]</f>
        <v>Infectología-200701008</v>
      </c>
      <c r="K2110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110" s="9" t="str">
        <f t="shared" si="295"/>
        <v>200701008infectologia</v>
      </c>
      <c r="M2110" s="39" t="str">
        <f t="shared" si="296"/>
        <v>INSERT INTO categoria VALUES (200701008,'Infectología','Infectología-200701008','Infectología-200701008 | Prod: Medicina Clínica-200701 | Sector: Médicos | Industria: SALUD - 20',200701);</v>
      </c>
    </row>
    <row r="2111" spans="1:13" ht="30.6" x14ac:dyDescent="0.3">
      <c r="A2111" s="12">
        <f t="shared" si="291"/>
        <v>20</v>
      </c>
      <c r="B2111" s="8" t="str">
        <f>+VLOOKUP(A2111,Industria[],2,0)</f>
        <v>Salud e Industria Farmacéutica</v>
      </c>
      <c r="C2111" s="12">
        <f t="shared" si="292"/>
        <v>2007</v>
      </c>
      <c r="D2111" s="8" t="str">
        <f>+VLOOKUP(C2111,Sector[[Id_sector]:[Codigo]],3,0)</f>
        <v>Médicos</v>
      </c>
      <c r="E2111" s="12">
        <f t="shared" si="293"/>
        <v>200701</v>
      </c>
      <c r="F2111" s="8" t="str">
        <f>+VLOOKUP(E2111,Productos[[Id_producto]:[Codigo]],3,0)</f>
        <v>Ramas Médicas Clínicas</v>
      </c>
      <c r="G2111" s="13">
        <f t="shared" si="294"/>
        <v>200701009</v>
      </c>
      <c r="H2111" s="7">
        <v>9</v>
      </c>
      <c r="I2111" s="8" t="s">
        <v>2462</v>
      </c>
      <c r="J2111" s="37" t="str">
        <f>+Categorias[[#This Row],[Categoría]]&amp;"-"&amp;Categorias[[#This Row],[Id_categoría]]</f>
        <v>Medicina Aeroespacial-200701009</v>
      </c>
      <c r="K2111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111" s="9" t="str">
        <f t="shared" si="295"/>
        <v>200701009medicina_aeroespacial</v>
      </c>
      <c r="M2111" s="39" t="str">
        <f t="shared" si="296"/>
        <v>INSERT INTO categoria VALUES (200701009,'Medicina Aeroespacial','Medicina Aeroespacial-200701009','Medicina Aeroespacial-200701009 | Prod: Medicina Clínica-200701 | Sector: Médicos | Industria: SALUD - 20',200701);</v>
      </c>
    </row>
    <row r="2112" spans="1:13" ht="30.6" x14ac:dyDescent="0.3">
      <c r="A2112" s="12">
        <f t="shared" si="291"/>
        <v>20</v>
      </c>
      <c r="B2112" s="8" t="str">
        <f>+VLOOKUP(A2112,Industria[],2,0)</f>
        <v>Salud e Industria Farmacéutica</v>
      </c>
      <c r="C2112" s="12">
        <f t="shared" si="292"/>
        <v>2007</v>
      </c>
      <c r="D2112" s="8" t="str">
        <f>+VLOOKUP(C2112,Sector[[Id_sector]:[Codigo]],3,0)</f>
        <v>Médicos</v>
      </c>
      <c r="E2112" s="12">
        <f t="shared" si="293"/>
        <v>200701</v>
      </c>
      <c r="F2112" s="8" t="str">
        <f>+VLOOKUP(E2112,Productos[[Id_producto]:[Codigo]],3,0)</f>
        <v>Ramas Médicas Clínicas</v>
      </c>
      <c r="G2112" s="13">
        <f t="shared" si="294"/>
        <v>200701010</v>
      </c>
      <c r="H2112" s="7">
        <v>10</v>
      </c>
      <c r="I2112" s="8" t="s">
        <v>2463</v>
      </c>
      <c r="J2112" s="37" t="str">
        <f>+Categorias[[#This Row],[Categoría]]&amp;"-"&amp;Categorias[[#This Row],[Id_categoría]]</f>
        <v>Medicina del Deporte-200701010</v>
      </c>
      <c r="K2112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112" s="9" t="str">
        <f t="shared" si="295"/>
        <v>200701010medicina_del_deporte</v>
      </c>
      <c r="M2112" s="39" t="str">
        <f t="shared" si="296"/>
        <v>INSERT INTO categoria VALUES (200701010,'Medicina del Deporte','Medicina del Deporte-200701010','Medicina del Deporte-200701010 | Prod: Medicina Clínica-200701 | Sector: Médicos | Industria: SALUD - 20',200701);</v>
      </c>
    </row>
    <row r="2113" spans="1:13" ht="30.6" x14ac:dyDescent="0.3">
      <c r="A2113" s="12">
        <f t="shared" si="291"/>
        <v>20</v>
      </c>
      <c r="B2113" s="8" t="str">
        <f>+VLOOKUP(A2113,Industria[],2,0)</f>
        <v>Salud e Industria Farmacéutica</v>
      </c>
      <c r="C2113" s="12">
        <f t="shared" si="292"/>
        <v>2007</v>
      </c>
      <c r="D2113" s="8" t="str">
        <f>+VLOOKUP(C2113,Sector[[Id_sector]:[Codigo]],3,0)</f>
        <v>Médicos</v>
      </c>
      <c r="E2113" s="12">
        <f t="shared" si="293"/>
        <v>200701</v>
      </c>
      <c r="F2113" s="8" t="str">
        <f>+VLOOKUP(E2113,Productos[[Id_producto]:[Codigo]],3,0)</f>
        <v>Ramas Médicas Clínicas</v>
      </c>
      <c r="G2113" s="13">
        <f t="shared" si="294"/>
        <v>200701011</v>
      </c>
      <c r="H2113" s="7">
        <v>11</v>
      </c>
      <c r="I2113" s="8" t="s">
        <v>2464</v>
      </c>
      <c r="J2113" s="37" t="str">
        <f>+Categorias[[#This Row],[Categoría]]&amp;"-"&amp;Categorias[[#This Row],[Id_categoría]]</f>
        <v>Medicina del Trabajo-200701011</v>
      </c>
      <c r="K2113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13" s="9" t="str">
        <f t="shared" si="295"/>
        <v>200701011medicina_del_trabajo</v>
      </c>
      <c r="M2113" s="39" t="str">
        <f t="shared" si="296"/>
        <v>INSERT INTO categoria VALUES (200701011,'Medicina del Trabajo','Medicina del Trabajo-200701011','Medicina del Trabajo-200701011 | Prod: Medicina Clínica-200701 | Sector: Médicos | Industria: SALUD - 20',200701);</v>
      </c>
    </row>
    <row r="2114" spans="1:13" ht="30.6" x14ac:dyDescent="0.3">
      <c r="A2114" s="12">
        <f t="shared" si="291"/>
        <v>20</v>
      </c>
      <c r="B2114" s="8" t="str">
        <f>+VLOOKUP(A2114,Industria[],2,0)</f>
        <v>Salud e Industria Farmacéutica</v>
      </c>
      <c r="C2114" s="12">
        <f t="shared" si="292"/>
        <v>2007</v>
      </c>
      <c r="D2114" s="8" t="str">
        <f>+VLOOKUP(C2114,Sector[[Id_sector]:[Codigo]],3,0)</f>
        <v>Médicos</v>
      </c>
      <c r="E2114" s="12">
        <f t="shared" si="293"/>
        <v>200701</v>
      </c>
      <c r="F2114" s="8" t="str">
        <f>+VLOOKUP(E2114,Productos[[Id_producto]:[Codigo]],3,0)</f>
        <v>Ramas Médicas Clínicas</v>
      </c>
      <c r="G2114" s="13">
        <f t="shared" si="294"/>
        <v>200701012</v>
      </c>
      <c r="H2114" s="7">
        <v>12</v>
      </c>
      <c r="I2114" s="8" t="s">
        <v>2465</v>
      </c>
      <c r="J2114" s="37" t="str">
        <f>+Categorias[[#This Row],[Categoría]]&amp;"-"&amp;Categorias[[#This Row],[Id_categoría]]</f>
        <v>Medicina de Urgencias-200701012</v>
      </c>
      <c r="K2114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14" s="9" t="str">
        <f t="shared" si="295"/>
        <v>200701012medicina_de_urgencias</v>
      </c>
      <c r="M2114" s="39" t="str">
        <f t="shared" si="296"/>
        <v>INSERT INTO categoria VALUES (200701012,'Medicina de Urgencias','Medicina de Urgencias-200701012','Medicina de Urgencias-200701012 | Prod: Medicina Clínica-200701 | Sector: Médicos | Industria: SALUD - 20',200701);</v>
      </c>
    </row>
    <row r="2115" spans="1:13" ht="40.799999999999997" x14ac:dyDescent="0.3">
      <c r="A2115" s="12">
        <f t="shared" si="291"/>
        <v>20</v>
      </c>
      <c r="B2115" s="8" t="str">
        <f>+VLOOKUP(A2115,Industria[],2,0)</f>
        <v>Salud e Industria Farmacéutica</v>
      </c>
      <c r="C2115" s="12">
        <f t="shared" si="292"/>
        <v>2007</v>
      </c>
      <c r="D2115" s="8" t="str">
        <f>+VLOOKUP(C2115,Sector[[Id_sector]:[Codigo]],3,0)</f>
        <v>Médicos</v>
      </c>
      <c r="E2115" s="12">
        <f t="shared" si="293"/>
        <v>200701</v>
      </c>
      <c r="F2115" s="8" t="str">
        <f>+VLOOKUP(E2115,Productos[[Id_producto]:[Codigo]],3,0)</f>
        <v>Ramas Médicas Clínicas</v>
      </c>
      <c r="G2115" s="13">
        <f t="shared" si="294"/>
        <v>200701013</v>
      </c>
      <c r="H2115" s="7">
        <v>13</v>
      </c>
      <c r="I2115" s="8" t="s">
        <v>2466</v>
      </c>
      <c r="J2115" s="37" t="str">
        <f>+Categorias[[#This Row],[Categoría]]&amp;"-"&amp;Categorias[[#This Row],[Id_categoría]]</f>
        <v>Medicina Familiar y Comunitaria-200701013</v>
      </c>
      <c r="K2115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15" s="9" t="str">
        <f t="shared" si="295"/>
        <v>200701013medicina_familiar_y_comunitaria</v>
      </c>
      <c r="M2115" s="39" t="str">
        <f t="shared" si="296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16" spans="1:13" ht="40.799999999999997" x14ac:dyDescent="0.3">
      <c r="A2116" s="12">
        <f t="shared" ref="A2116:A2152" si="297">+A2115</f>
        <v>20</v>
      </c>
      <c r="B2116" s="8" t="str">
        <f>+VLOOKUP(A2116,Industria[],2,0)</f>
        <v>Salud e Industria Farmacéutica</v>
      </c>
      <c r="C2116" s="12">
        <f t="shared" ref="C2116:C2152" si="298">+C2115</f>
        <v>2007</v>
      </c>
      <c r="D2116" s="8" t="str">
        <f>+VLOOKUP(C2116,Sector[[Id_sector]:[Codigo]],3,0)</f>
        <v>Médicos</v>
      </c>
      <c r="E2116" s="12">
        <f t="shared" ref="E2116:E2152" si="299">+IF(H2116=1,E2115+1,E2115)</f>
        <v>200701</v>
      </c>
      <c r="F2116" s="8" t="str">
        <f>+VLOOKUP(E2116,Productos[[Id_producto]:[Codigo]],3,0)</f>
        <v>Ramas Médicas Clínicas</v>
      </c>
      <c r="G2116" s="13">
        <f t="shared" ref="G2116:G2147" si="300">+E2116*1000+H2116</f>
        <v>200701014</v>
      </c>
      <c r="H2116" s="7">
        <v>14</v>
      </c>
      <c r="I2116" s="8" t="s">
        <v>2467</v>
      </c>
      <c r="J2116" s="37" t="str">
        <f>+Categorias[[#This Row],[Categoría]]&amp;"-"&amp;Categorias[[#This Row],[Id_categoría]]</f>
        <v>Medicina Física y Rehabilitación o Fisiatría-200701014</v>
      </c>
      <c r="K2116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16" s="9" t="str">
        <f t="shared" ref="L2116:L2152" si="301">+SUBSTITUTE(G2116&amp;LOWER(SUBSTITUTE( SUBSTITUTE( SUBSTITUTE( SUBSTITUTE( SUBSTITUTE( SUBSTITUTE( SUBSTITUTE( SUBSTITUTE( SUBSTITUTE( SUBSTITUTE(I2116, "á", "a"), "é", "e"), "í", "i"), "ó", "o"), "ú", "u"), "Á", "A"), "É", "E"), "Í", "I"), "Ó", "O"), "Ú", "U"))," ","_")</f>
        <v>200701014medicina_fisica_y_rehabilitacion_o_fisiatria</v>
      </c>
      <c r="M2116" s="39" t="str">
        <f t="shared" ref="M2116:M2152" si="302">+"INSERT INTO categoria VALUES ("&amp;G2116&amp;",'"&amp;I2116&amp;"','"&amp;J2116&amp;"','"&amp;K2116&amp;"',"&amp;E2116&amp;");"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17" spans="1:13" ht="30.6" x14ac:dyDescent="0.3">
      <c r="A2117" s="12">
        <f t="shared" si="297"/>
        <v>20</v>
      </c>
      <c r="B2117" s="8" t="str">
        <f>+VLOOKUP(A2117,Industria[],2,0)</f>
        <v>Salud e Industria Farmacéutica</v>
      </c>
      <c r="C2117" s="12">
        <f t="shared" si="298"/>
        <v>2007</v>
      </c>
      <c r="D2117" s="8" t="str">
        <f>+VLOOKUP(C2117,Sector[[Id_sector]:[Codigo]],3,0)</f>
        <v>Médicos</v>
      </c>
      <c r="E2117" s="12">
        <f t="shared" si="299"/>
        <v>200701</v>
      </c>
      <c r="F2117" s="8" t="str">
        <f>+VLOOKUP(E2117,Productos[[Id_producto]:[Codigo]],3,0)</f>
        <v>Ramas Médicas Clínicas</v>
      </c>
      <c r="G2117" s="13">
        <f t="shared" si="300"/>
        <v>200701015</v>
      </c>
      <c r="H2117" s="7">
        <v>15</v>
      </c>
      <c r="I2117" s="8" t="s">
        <v>2468</v>
      </c>
      <c r="J2117" s="37" t="str">
        <f>+Categorias[[#This Row],[Categoría]]&amp;"-"&amp;Categorias[[#This Row],[Id_categoría]]</f>
        <v>Medicina Intensiva-200701015</v>
      </c>
      <c r="K2117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17" s="9" t="str">
        <f t="shared" si="301"/>
        <v>200701015medicina_intensiva</v>
      </c>
      <c r="M2117" s="39" t="str">
        <f t="shared" si="302"/>
        <v>INSERT INTO categoria VALUES (200701015,'Medicina Intensiva','Medicina Intensiva-200701015','Medicina Intensiva-200701015 | Prod: Medicina Clínica-200701 | Sector: Médicos | Industria: SALUD - 20',200701);</v>
      </c>
    </row>
    <row r="2118" spans="1:13" ht="30.6" x14ac:dyDescent="0.3">
      <c r="A2118" s="12">
        <f t="shared" si="297"/>
        <v>20</v>
      </c>
      <c r="B2118" s="8" t="str">
        <f>+VLOOKUP(A2118,Industria[],2,0)</f>
        <v>Salud e Industria Farmacéutica</v>
      </c>
      <c r="C2118" s="12">
        <f t="shared" si="298"/>
        <v>2007</v>
      </c>
      <c r="D2118" s="8" t="str">
        <f>+VLOOKUP(C2118,Sector[[Id_sector]:[Codigo]],3,0)</f>
        <v>Médicos</v>
      </c>
      <c r="E2118" s="12">
        <f t="shared" si="299"/>
        <v>200701</v>
      </c>
      <c r="F2118" s="8" t="str">
        <f>+VLOOKUP(E2118,Productos[[Id_producto]:[Codigo]],3,0)</f>
        <v>Ramas Médicas Clínicas</v>
      </c>
      <c r="G2118" s="13">
        <f t="shared" si="300"/>
        <v>200701016</v>
      </c>
      <c r="H2118" s="7">
        <v>16</v>
      </c>
      <c r="I2118" s="8" t="s">
        <v>2469</v>
      </c>
      <c r="J2118" s="37" t="str">
        <f>+Categorias[[#This Row],[Categoría]]&amp;"-"&amp;Categorias[[#This Row],[Id_categoría]]</f>
        <v>Medicina Interna-200701016</v>
      </c>
      <c r="K2118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18" s="9" t="str">
        <f t="shared" si="301"/>
        <v>200701016medicina_interna</v>
      </c>
      <c r="M2118" s="39" t="str">
        <f t="shared" si="302"/>
        <v>INSERT INTO categoria VALUES (200701016,'Medicina Interna','Medicina Interna-200701016','Medicina Interna-200701016 | Prod: Medicina Clínica-200701 | Sector: Médicos | Industria: SALUD - 20',200701);</v>
      </c>
    </row>
    <row r="2119" spans="1:13" ht="40.799999999999997" x14ac:dyDescent="0.3">
      <c r="A2119" s="12">
        <f t="shared" si="297"/>
        <v>20</v>
      </c>
      <c r="B2119" s="8" t="str">
        <f>+VLOOKUP(A2119,Industria[],2,0)</f>
        <v>Salud e Industria Farmacéutica</v>
      </c>
      <c r="C2119" s="12">
        <f t="shared" si="298"/>
        <v>2007</v>
      </c>
      <c r="D2119" s="8" t="str">
        <f>+VLOOKUP(C2119,Sector[[Id_sector]:[Codigo]],3,0)</f>
        <v>Médicos</v>
      </c>
      <c r="E2119" s="12">
        <f t="shared" si="299"/>
        <v>200701</v>
      </c>
      <c r="F2119" s="8" t="str">
        <f>+VLOOKUP(E2119,Productos[[Id_producto]:[Codigo]],3,0)</f>
        <v>Ramas Médicas Clínicas</v>
      </c>
      <c r="G2119" s="13">
        <f t="shared" si="300"/>
        <v>200701017</v>
      </c>
      <c r="H2119" s="7">
        <v>17</v>
      </c>
      <c r="I2119" s="8" t="s">
        <v>2470</v>
      </c>
      <c r="J2119" s="37" t="str">
        <f>+Categorias[[#This Row],[Categoría]]&amp;"-"&amp;Categorias[[#This Row],[Id_categoría]]</f>
        <v>Medicina Legal y Forense-200701017</v>
      </c>
      <c r="K2119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19" s="9" t="str">
        <f t="shared" si="301"/>
        <v>200701017medicina_legal_y_forense</v>
      </c>
      <c r="M2119" s="39" t="str">
        <f t="shared" si="302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20" spans="1:13" ht="40.799999999999997" x14ac:dyDescent="0.3">
      <c r="A2120" s="12">
        <f t="shared" si="297"/>
        <v>20</v>
      </c>
      <c r="B2120" s="8" t="str">
        <f>+VLOOKUP(A2120,Industria[],2,0)</f>
        <v>Salud e Industria Farmacéutica</v>
      </c>
      <c r="C2120" s="12">
        <f t="shared" si="298"/>
        <v>2007</v>
      </c>
      <c r="D2120" s="8" t="str">
        <f>+VLOOKUP(C2120,Sector[[Id_sector]:[Codigo]],3,0)</f>
        <v>Médicos</v>
      </c>
      <c r="E2120" s="12">
        <f t="shared" si="299"/>
        <v>200701</v>
      </c>
      <c r="F2120" s="8" t="str">
        <f>+VLOOKUP(E2120,Productos[[Id_producto]:[Codigo]],3,0)</f>
        <v>Ramas Médicas Clínicas</v>
      </c>
      <c r="G2120" s="13">
        <f t="shared" si="300"/>
        <v>200701018</v>
      </c>
      <c r="H2120" s="7">
        <v>18</v>
      </c>
      <c r="I2120" s="8" t="s">
        <v>2471</v>
      </c>
      <c r="J2120" s="37" t="str">
        <f>+Categorias[[#This Row],[Categoría]]&amp;"-"&amp;Categorias[[#This Row],[Id_categoría]]</f>
        <v>Medicina Preventiva y Salud Pública-200701018</v>
      </c>
      <c r="K2120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20" s="9" t="str">
        <f t="shared" si="301"/>
        <v>200701018medicina_preventiva_y_salud_publica</v>
      </c>
      <c r="M2120" s="39" t="str">
        <f t="shared" si="302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21" spans="1:13" ht="30.6" x14ac:dyDescent="0.3">
      <c r="A2121" s="12">
        <f t="shared" si="297"/>
        <v>20</v>
      </c>
      <c r="B2121" s="8" t="str">
        <f>+VLOOKUP(A2121,Industria[],2,0)</f>
        <v>Salud e Industria Farmacéutica</v>
      </c>
      <c r="C2121" s="12">
        <f t="shared" si="298"/>
        <v>2007</v>
      </c>
      <c r="D2121" s="8" t="str">
        <f>+VLOOKUP(C2121,Sector[[Id_sector]:[Codigo]],3,0)</f>
        <v>Médicos</v>
      </c>
      <c r="E2121" s="12">
        <f t="shared" si="299"/>
        <v>200701</v>
      </c>
      <c r="F2121" s="8" t="str">
        <f>+VLOOKUP(E2121,Productos[[Id_producto]:[Codigo]],3,0)</f>
        <v>Ramas Médicas Clínicas</v>
      </c>
      <c r="G2121" s="13">
        <f t="shared" si="300"/>
        <v>200701019</v>
      </c>
      <c r="H2121" s="7">
        <v>19</v>
      </c>
      <c r="I2121" s="8" t="s">
        <v>2472</v>
      </c>
      <c r="J2121" s="37" t="str">
        <f>+Categorias[[#This Row],[Categoría]]&amp;"-"&amp;Categorias[[#This Row],[Id_categoría]]</f>
        <v>Medicina Veterinaria-200701019</v>
      </c>
      <c r="K2121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21" s="9" t="str">
        <f t="shared" si="301"/>
        <v>200701019medicina_veterinaria</v>
      </c>
      <c r="M2121" s="39" t="str">
        <f t="shared" si="302"/>
        <v>INSERT INTO categoria VALUES (200701019,'Medicina Veterinaria','Medicina Veterinaria-200701019','Medicina Veterinaria-200701019 | Prod: Medicina Clínica-200701 | Sector: Médicos | Industria: SALUD - 20',200701);</v>
      </c>
    </row>
    <row r="2122" spans="1:13" ht="30.6" x14ac:dyDescent="0.3">
      <c r="A2122" s="12">
        <f t="shared" si="297"/>
        <v>20</v>
      </c>
      <c r="B2122" s="8" t="str">
        <f>+VLOOKUP(A2122,Industria[],2,0)</f>
        <v>Salud e Industria Farmacéutica</v>
      </c>
      <c r="C2122" s="12">
        <f t="shared" si="298"/>
        <v>2007</v>
      </c>
      <c r="D2122" s="8" t="str">
        <f>+VLOOKUP(C2122,Sector[[Id_sector]:[Codigo]],3,0)</f>
        <v>Médicos</v>
      </c>
      <c r="E2122" s="12">
        <f t="shared" si="299"/>
        <v>200701</v>
      </c>
      <c r="F2122" s="8" t="str">
        <f>+VLOOKUP(E2122,Productos[[Id_producto]:[Codigo]],3,0)</f>
        <v>Ramas Médicas Clínicas</v>
      </c>
      <c r="G2122" s="13">
        <f t="shared" si="300"/>
        <v>200701020</v>
      </c>
      <c r="H2122" s="7">
        <v>20</v>
      </c>
      <c r="I2122" s="8" t="s">
        <v>2473</v>
      </c>
      <c r="J2122" s="37" t="str">
        <f>+Categorias[[#This Row],[Categoría]]&amp;"-"&amp;Categorias[[#This Row],[Id_categoría]]</f>
        <v>Nefrología-200701020</v>
      </c>
      <c r="K2122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22" s="9" t="str">
        <f t="shared" si="301"/>
        <v>200701020nefrologia</v>
      </c>
      <c r="M2122" s="39" t="str">
        <f t="shared" si="302"/>
        <v>INSERT INTO categoria VALUES (200701020,'Nefrología','Nefrología-200701020','Nefrología-200701020 | Prod: Medicina Clínica-200701 | Sector: Médicos | Industria: SALUD - 20',200701);</v>
      </c>
    </row>
    <row r="2123" spans="1:13" ht="30.6" x14ac:dyDescent="0.3">
      <c r="A2123" s="12">
        <f t="shared" si="297"/>
        <v>20</v>
      </c>
      <c r="B2123" s="8" t="str">
        <f>+VLOOKUP(A2123,Industria[],2,0)</f>
        <v>Salud e Industria Farmacéutica</v>
      </c>
      <c r="C2123" s="12">
        <f t="shared" si="298"/>
        <v>2007</v>
      </c>
      <c r="D2123" s="8" t="str">
        <f>+VLOOKUP(C2123,Sector[[Id_sector]:[Codigo]],3,0)</f>
        <v>Médicos</v>
      </c>
      <c r="E2123" s="12">
        <f t="shared" si="299"/>
        <v>200701</v>
      </c>
      <c r="F2123" s="8" t="str">
        <f>+VLOOKUP(E2123,Productos[[Id_producto]:[Codigo]],3,0)</f>
        <v>Ramas Médicas Clínicas</v>
      </c>
      <c r="G2123" s="13">
        <f t="shared" si="300"/>
        <v>200701021</v>
      </c>
      <c r="H2123" s="7">
        <v>21</v>
      </c>
      <c r="I2123" s="8" t="s">
        <v>2474</v>
      </c>
      <c r="J2123" s="37" t="str">
        <f>+Categorias[[#This Row],[Categoría]]&amp;"-"&amp;Categorias[[#This Row],[Id_categoría]]</f>
        <v>Neumología-200701021</v>
      </c>
      <c r="K2123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23" s="9" t="str">
        <f t="shared" si="301"/>
        <v>200701021neumologia</v>
      </c>
      <c r="M2123" s="39" t="str">
        <f t="shared" si="302"/>
        <v>INSERT INTO categoria VALUES (200701021,'Neumología','Neumología-200701021','Neumología-200701021 | Prod: Medicina Clínica-200701 | Sector: Médicos | Industria: SALUD - 20',200701);</v>
      </c>
    </row>
    <row r="2124" spans="1:13" ht="30.6" x14ac:dyDescent="0.3">
      <c r="A2124" s="12">
        <f t="shared" si="297"/>
        <v>20</v>
      </c>
      <c r="B2124" s="8" t="str">
        <f>+VLOOKUP(A2124,Industria[],2,0)</f>
        <v>Salud e Industria Farmacéutica</v>
      </c>
      <c r="C2124" s="12">
        <f t="shared" si="298"/>
        <v>2007</v>
      </c>
      <c r="D2124" s="8" t="str">
        <f>+VLOOKUP(C2124,Sector[[Id_sector]:[Codigo]],3,0)</f>
        <v>Médicos</v>
      </c>
      <c r="E2124" s="12">
        <f t="shared" si="299"/>
        <v>200701</v>
      </c>
      <c r="F2124" s="8" t="str">
        <f>+VLOOKUP(E2124,Productos[[Id_producto]:[Codigo]],3,0)</f>
        <v>Ramas Médicas Clínicas</v>
      </c>
      <c r="G2124" s="13">
        <f t="shared" si="300"/>
        <v>200701022</v>
      </c>
      <c r="H2124" s="7">
        <v>22</v>
      </c>
      <c r="I2124" s="8" t="s">
        <v>2475</v>
      </c>
      <c r="J2124" s="37" t="str">
        <f>+Categorias[[#This Row],[Categoría]]&amp;"-"&amp;Categorias[[#This Row],[Id_categoría]]</f>
        <v>Neurología-200701022</v>
      </c>
      <c r="K2124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24" s="9" t="str">
        <f t="shared" si="301"/>
        <v>200701022neurologia</v>
      </c>
      <c r="M2124" s="39" t="str">
        <f t="shared" si="302"/>
        <v>INSERT INTO categoria VALUES (200701022,'Neurología','Neurología-200701022','Neurología-200701022 | Prod: Medicina Clínica-200701 | Sector: Médicos | Industria: SALUD - 20',200701);</v>
      </c>
    </row>
    <row r="2125" spans="1:13" ht="30.6" x14ac:dyDescent="0.3">
      <c r="A2125" s="12">
        <f t="shared" si="297"/>
        <v>20</v>
      </c>
      <c r="B2125" s="8" t="str">
        <f>+VLOOKUP(A2125,Industria[],2,0)</f>
        <v>Salud e Industria Farmacéutica</v>
      </c>
      <c r="C2125" s="12">
        <f t="shared" si="298"/>
        <v>2007</v>
      </c>
      <c r="D2125" s="8" t="str">
        <f>+VLOOKUP(C2125,Sector[[Id_sector]:[Codigo]],3,0)</f>
        <v>Médicos</v>
      </c>
      <c r="E2125" s="12">
        <f t="shared" si="299"/>
        <v>200701</v>
      </c>
      <c r="F2125" s="8" t="str">
        <f>+VLOOKUP(E2125,Productos[[Id_producto]:[Codigo]],3,0)</f>
        <v>Ramas Médicas Clínicas</v>
      </c>
      <c r="G2125" s="13">
        <f t="shared" si="300"/>
        <v>200701023</v>
      </c>
      <c r="H2125" s="7">
        <v>23</v>
      </c>
      <c r="I2125" s="8" t="s">
        <v>2476</v>
      </c>
      <c r="J2125" s="37" t="str">
        <f>+Categorias[[#This Row],[Categoría]]&amp;"-"&amp;Categorias[[#This Row],[Id_categoría]]</f>
        <v>Nutriología-200701023</v>
      </c>
      <c r="K2125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25" s="9" t="str">
        <f t="shared" si="301"/>
        <v>200701023nutriologia</v>
      </c>
      <c r="M2125" s="39" t="str">
        <f t="shared" si="302"/>
        <v>INSERT INTO categoria VALUES (200701023,'Nutriología','Nutriología-200701023','Nutriología-200701023 | Prod: Medicina Clínica-200701 | Sector: Médicos | Industria: SALUD - 20',200701);</v>
      </c>
    </row>
    <row r="2126" spans="1:13" ht="30.6" x14ac:dyDescent="0.3">
      <c r="A2126" s="12">
        <f t="shared" si="297"/>
        <v>20</v>
      </c>
      <c r="B2126" s="8" t="str">
        <f>+VLOOKUP(A2126,Industria[],2,0)</f>
        <v>Salud e Industria Farmacéutica</v>
      </c>
      <c r="C2126" s="12">
        <f t="shared" si="298"/>
        <v>2007</v>
      </c>
      <c r="D2126" s="8" t="str">
        <f>+VLOOKUP(C2126,Sector[[Id_sector]:[Codigo]],3,0)</f>
        <v>Médicos</v>
      </c>
      <c r="E2126" s="12">
        <f t="shared" si="299"/>
        <v>200701</v>
      </c>
      <c r="F2126" s="8" t="str">
        <f>+VLOOKUP(E2126,Productos[[Id_producto]:[Codigo]],3,0)</f>
        <v>Ramas Médicas Clínicas</v>
      </c>
      <c r="G2126" s="13">
        <f t="shared" si="300"/>
        <v>200701024</v>
      </c>
      <c r="H2126" s="7">
        <v>24</v>
      </c>
      <c r="I2126" s="8" t="s">
        <v>2477</v>
      </c>
      <c r="J2126" s="37" t="str">
        <f>+Categorias[[#This Row],[Categoría]]&amp;"-"&amp;Categorias[[#This Row],[Id_categoría]]</f>
        <v>Oftalmología-200701024</v>
      </c>
      <c r="K2126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26" s="9" t="str">
        <f t="shared" si="301"/>
        <v>200701024oftalmologia</v>
      </c>
      <c r="M2126" s="39" t="str">
        <f t="shared" si="302"/>
        <v>INSERT INTO categoria VALUES (200701024,'Oftalmología','Oftalmología-200701024','Oftalmología-200701024 | Prod: Medicina Clínica-200701 | Sector: Médicos | Industria: SALUD - 20',200701);</v>
      </c>
    </row>
    <row r="2127" spans="1:13" ht="30.6" x14ac:dyDescent="0.3">
      <c r="A2127" s="12">
        <f t="shared" si="297"/>
        <v>20</v>
      </c>
      <c r="B2127" s="8" t="str">
        <f>+VLOOKUP(A2127,Industria[],2,0)</f>
        <v>Salud e Industria Farmacéutica</v>
      </c>
      <c r="C2127" s="12">
        <f t="shared" si="298"/>
        <v>2007</v>
      </c>
      <c r="D2127" s="8" t="str">
        <f>+VLOOKUP(C2127,Sector[[Id_sector]:[Codigo]],3,0)</f>
        <v>Médicos</v>
      </c>
      <c r="E2127" s="12">
        <f t="shared" si="299"/>
        <v>200701</v>
      </c>
      <c r="F2127" s="8" t="str">
        <f>+VLOOKUP(E2127,Productos[[Id_producto]:[Codigo]],3,0)</f>
        <v>Ramas Médicas Clínicas</v>
      </c>
      <c r="G2127" s="13">
        <f t="shared" si="300"/>
        <v>200701025</v>
      </c>
      <c r="H2127" s="7">
        <v>25</v>
      </c>
      <c r="I2127" s="8" t="s">
        <v>2478</v>
      </c>
      <c r="J2127" s="37" t="str">
        <f>+Categorias[[#This Row],[Categoría]]&amp;"-"&amp;Categorias[[#This Row],[Id_categoría]]</f>
        <v>Oncología Médica-200701025</v>
      </c>
      <c r="K2127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27" s="9" t="str">
        <f t="shared" si="301"/>
        <v>200701025oncologia_medica</v>
      </c>
      <c r="M2127" s="39" t="str">
        <f t="shared" si="302"/>
        <v>INSERT INTO categoria VALUES (200701025,'Oncología Médica','Oncología Médica-200701025','Oncología Médica-200701025 | Prod: Medicina Clínica-200701 | Sector: Médicos | Industria: SALUD - 20',200701);</v>
      </c>
    </row>
    <row r="2128" spans="1:13" ht="40.799999999999997" x14ac:dyDescent="0.3">
      <c r="A2128" s="12">
        <f t="shared" si="297"/>
        <v>20</v>
      </c>
      <c r="B2128" s="8" t="str">
        <f>+VLOOKUP(A2128,Industria[],2,0)</f>
        <v>Salud e Industria Farmacéutica</v>
      </c>
      <c r="C2128" s="12">
        <f t="shared" si="298"/>
        <v>2007</v>
      </c>
      <c r="D2128" s="8" t="str">
        <f>+VLOOKUP(C2128,Sector[[Id_sector]:[Codigo]],3,0)</f>
        <v>Médicos</v>
      </c>
      <c r="E2128" s="12">
        <f t="shared" si="299"/>
        <v>200701</v>
      </c>
      <c r="F2128" s="8" t="str">
        <f>+VLOOKUP(E2128,Productos[[Id_producto]:[Codigo]],3,0)</f>
        <v>Ramas Médicas Clínicas</v>
      </c>
      <c r="G2128" s="13">
        <f t="shared" si="300"/>
        <v>200701026</v>
      </c>
      <c r="H2128" s="7">
        <v>26</v>
      </c>
      <c r="I2128" s="8" t="s">
        <v>2479</v>
      </c>
      <c r="J2128" s="37" t="str">
        <f>+Categorias[[#This Row],[Categoría]]&amp;"-"&amp;Categorias[[#This Row],[Id_categoría]]</f>
        <v>Oncología Radioterápica-200701026</v>
      </c>
      <c r="K2128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28" s="9" t="str">
        <f t="shared" si="301"/>
        <v>200701026oncologia_radioterapica</v>
      </c>
      <c r="M2128" s="39" t="str">
        <f t="shared" si="302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29" spans="1:13" ht="30.6" x14ac:dyDescent="0.3">
      <c r="A2129" s="12">
        <f t="shared" si="297"/>
        <v>20</v>
      </c>
      <c r="B2129" s="8" t="str">
        <f>+VLOOKUP(A2129,Industria[],2,0)</f>
        <v>Salud e Industria Farmacéutica</v>
      </c>
      <c r="C2129" s="12">
        <f t="shared" si="298"/>
        <v>2007</v>
      </c>
      <c r="D2129" s="8" t="str">
        <f>+VLOOKUP(C2129,Sector[[Id_sector]:[Codigo]],3,0)</f>
        <v>Médicos</v>
      </c>
      <c r="E2129" s="12">
        <f t="shared" si="299"/>
        <v>200701</v>
      </c>
      <c r="F2129" s="8" t="str">
        <f>+VLOOKUP(E2129,Productos[[Id_producto]:[Codigo]],3,0)</f>
        <v>Ramas Médicas Clínicas</v>
      </c>
      <c r="G2129" s="13">
        <f t="shared" si="300"/>
        <v>200701027</v>
      </c>
      <c r="H2129" s="7">
        <v>27</v>
      </c>
      <c r="I2129" s="8" t="s">
        <v>2480</v>
      </c>
      <c r="J2129" s="37" t="str">
        <f>+Categorias[[#This Row],[Categoría]]&amp;"-"&amp;Categorias[[#This Row],[Id_categoría]]</f>
        <v>Pediatría-200701027</v>
      </c>
      <c r="K2129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29" s="9" t="str">
        <f t="shared" si="301"/>
        <v>200701027pediatria</v>
      </c>
      <c r="M2129" s="39" t="str">
        <f t="shared" si="302"/>
        <v>INSERT INTO categoria VALUES (200701027,'Pediatría','Pediatría-200701027','Pediatría-200701027 | Prod: Medicina Clínica-200701 | Sector: Médicos | Industria: SALUD - 20',200701);</v>
      </c>
    </row>
    <row r="2130" spans="1:13" ht="30.6" x14ac:dyDescent="0.3">
      <c r="A2130" s="12">
        <f t="shared" si="297"/>
        <v>20</v>
      </c>
      <c r="B2130" s="8" t="str">
        <f>+VLOOKUP(A2130,Industria[],2,0)</f>
        <v>Salud e Industria Farmacéutica</v>
      </c>
      <c r="C2130" s="12">
        <f t="shared" si="298"/>
        <v>2007</v>
      </c>
      <c r="D2130" s="8" t="str">
        <f>+VLOOKUP(C2130,Sector[[Id_sector]:[Codigo]],3,0)</f>
        <v>Médicos</v>
      </c>
      <c r="E2130" s="12">
        <f t="shared" si="299"/>
        <v>200701</v>
      </c>
      <c r="F2130" s="8" t="str">
        <f>+VLOOKUP(E2130,Productos[[Id_producto]:[Codigo]],3,0)</f>
        <v>Ramas Médicas Clínicas</v>
      </c>
      <c r="G2130" s="13">
        <f t="shared" si="300"/>
        <v>200701028</v>
      </c>
      <c r="H2130" s="7">
        <v>28</v>
      </c>
      <c r="I2130" s="8" t="s">
        <v>2481</v>
      </c>
      <c r="J2130" s="37" t="str">
        <f>+Categorias[[#This Row],[Categoría]]&amp;"-"&amp;Categorias[[#This Row],[Id_categoría]]</f>
        <v>Psiquiatría-200701028</v>
      </c>
      <c r="K2130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30" s="9" t="str">
        <f t="shared" si="301"/>
        <v>200701028psiquiatria</v>
      </c>
      <c r="M2130" s="39" t="str">
        <f t="shared" si="302"/>
        <v>INSERT INTO categoria VALUES (200701028,'Psiquiatría','Psiquiatría-200701028','Psiquiatría-200701028 | Prod: Medicina Clínica-200701 | Sector: Médicos | Industria: SALUD - 20',200701);</v>
      </c>
    </row>
    <row r="2131" spans="1:13" ht="30.6" x14ac:dyDescent="0.3">
      <c r="A2131" s="12">
        <f t="shared" si="297"/>
        <v>20</v>
      </c>
      <c r="B2131" s="8" t="str">
        <f>+VLOOKUP(A2131,Industria[],2,0)</f>
        <v>Salud e Industria Farmacéutica</v>
      </c>
      <c r="C2131" s="12">
        <f t="shared" si="298"/>
        <v>2007</v>
      </c>
      <c r="D2131" s="8" t="str">
        <f>+VLOOKUP(C2131,Sector[[Id_sector]:[Codigo]],3,0)</f>
        <v>Médicos</v>
      </c>
      <c r="E2131" s="12">
        <f t="shared" si="299"/>
        <v>200701</v>
      </c>
      <c r="F2131" s="8" t="str">
        <f>+VLOOKUP(E2131,Productos[[Id_producto]:[Codigo]],3,0)</f>
        <v>Ramas Médicas Clínicas</v>
      </c>
      <c r="G2131" s="13">
        <f t="shared" si="300"/>
        <v>200701029</v>
      </c>
      <c r="H2131" s="7">
        <v>29</v>
      </c>
      <c r="I2131" s="8" t="s">
        <v>2482</v>
      </c>
      <c r="J2131" s="37" t="str">
        <f>+Categorias[[#This Row],[Categoría]]&amp;"-"&amp;Categorias[[#This Row],[Id_categoría]]</f>
        <v>Toxicología-200701029</v>
      </c>
      <c r="K2131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31" s="9" t="str">
        <f t="shared" si="301"/>
        <v>200701029toxicologia</v>
      </c>
      <c r="M2131" s="39" t="str">
        <f t="shared" si="302"/>
        <v>INSERT INTO categoria VALUES (200701029,'Toxicología','Toxicología-200701029','Toxicología-200701029 | Prod: Medicina Clínica-200701 | Sector: Médicos | Industria: SALUD - 20',200701);</v>
      </c>
    </row>
    <row r="2132" spans="1:13" ht="40.799999999999997" x14ac:dyDescent="0.3">
      <c r="A2132" s="12">
        <f t="shared" si="297"/>
        <v>20</v>
      </c>
      <c r="B2132" s="8" t="str">
        <f>+VLOOKUP(A2132,Industria[],2,0)</f>
        <v>Salud e Industria Farmacéutica</v>
      </c>
      <c r="C2132" s="12">
        <f t="shared" si="298"/>
        <v>2007</v>
      </c>
      <c r="D2132" s="8" t="str">
        <f>+VLOOKUP(C2132,Sector[[Id_sector]:[Codigo]],3,0)</f>
        <v>Médicos</v>
      </c>
      <c r="E2132" s="12">
        <f t="shared" si="299"/>
        <v>200702</v>
      </c>
      <c r="F2132" s="8" t="str">
        <f>+VLOOKUP(E2132,Productos[[Id_producto]:[Codigo]],3,0)</f>
        <v>Ramas Médicas Quirúrgicas</v>
      </c>
      <c r="G2132" s="13">
        <f t="shared" si="300"/>
        <v>200702001</v>
      </c>
      <c r="H2132" s="7">
        <v>1</v>
      </c>
      <c r="I2132" s="8" t="s">
        <v>2483</v>
      </c>
      <c r="J2132" s="37" t="str">
        <f>+Categorias[[#This Row],[Categoría]]&amp;"-"&amp;Categorias[[#This Row],[Id_categoría]]</f>
        <v>Cirugía Cardiovascular-200702001</v>
      </c>
      <c r="K2132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32" s="9" t="str">
        <f t="shared" si="301"/>
        <v>200702001cirugia_cardiovascular</v>
      </c>
      <c r="M2132" s="39" t="str">
        <f t="shared" si="302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33" spans="1:13" ht="40.799999999999997" x14ac:dyDescent="0.3">
      <c r="A2133" s="12">
        <f t="shared" si="297"/>
        <v>20</v>
      </c>
      <c r="B2133" s="8" t="str">
        <f>+VLOOKUP(A2133,Industria[],2,0)</f>
        <v>Salud e Industria Farmacéutica</v>
      </c>
      <c r="C2133" s="12">
        <f t="shared" si="298"/>
        <v>2007</v>
      </c>
      <c r="D2133" s="8" t="str">
        <f>+VLOOKUP(C2133,Sector[[Id_sector]:[Codigo]],3,0)</f>
        <v>Médicos</v>
      </c>
      <c r="E2133" s="12">
        <f t="shared" si="299"/>
        <v>200702</v>
      </c>
      <c r="F2133" s="8" t="str">
        <f>+VLOOKUP(E2133,Productos[[Id_producto]:[Codigo]],3,0)</f>
        <v>Ramas Médicas Quirúrgicas</v>
      </c>
      <c r="G2133" s="13">
        <f t="shared" si="300"/>
        <v>200702002</v>
      </c>
      <c r="H2133" s="7">
        <v>2</v>
      </c>
      <c r="I2133" s="8" t="s">
        <v>2484</v>
      </c>
      <c r="J2133" s="37" t="str">
        <f>+Categorias[[#This Row],[Categoría]]&amp;"-"&amp;Categorias[[#This Row],[Id_categoría]]</f>
        <v>Cirugía General y del Aparato Digestivo-200702002</v>
      </c>
      <c r="K2133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33" s="9" t="str">
        <f t="shared" si="301"/>
        <v>200702002cirugia_general_y_del_aparato_digestivo</v>
      </c>
      <c r="M2133" s="39" t="str">
        <f t="shared" si="302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34" spans="1:13" ht="40.799999999999997" x14ac:dyDescent="0.3">
      <c r="A2134" s="12">
        <f t="shared" si="297"/>
        <v>20</v>
      </c>
      <c r="B2134" s="8" t="str">
        <f>+VLOOKUP(A2134,Industria[],2,0)</f>
        <v>Salud e Industria Farmacéutica</v>
      </c>
      <c r="C2134" s="12">
        <f t="shared" si="298"/>
        <v>2007</v>
      </c>
      <c r="D2134" s="8" t="str">
        <f>+VLOOKUP(C2134,Sector[[Id_sector]:[Codigo]],3,0)</f>
        <v>Médicos</v>
      </c>
      <c r="E2134" s="12">
        <f t="shared" si="299"/>
        <v>200702</v>
      </c>
      <c r="F2134" s="8" t="str">
        <f>+VLOOKUP(E2134,Productos[[Id_producto]:[Codigo]],3,0)</f>
        <v>Ramas Médicas Quirúrgicas</v>
      </c>
      <c r="G2134" s="13">
        <f t="shared" si="300"/>
        <v>200702003</v>
      </c>
      <c r="H2134" s="7">
        <v>3</v>
      </c>
      <c r="I2134" s="8" t="s">
        <v>2485</v>
      </c>
      <c r="J2134" s="37" t="str">
        <f>+Categorias[[#This Row],[Categoría]]&amp;"-"&amp;Categorias[[#This Row],[Id_categoría]]</f>
        <v>Cirugía Ortopédica y Traumatología-200702003</v>
      </c>
      <c r="K2134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34" s="9" t="str">
        <f t="shared" si="301"/>
        <v>200702003cirugia_ortopedica_y_traumatologia</v>
      </c>
      <c r="M2134" s="39" t="str">
        <f t="shared" si="302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35" spans="1:13" ht="30.6" x14ac:dyDescent="0.3">
      <c r="A2135" s="12">
        <f t="shared" si="297"/>
        <v>20</v>
      </c>
      <c r="B2135" s="8" t="str">
        <f>+VLOOKUP(A2135,Industria[],2,0)</f>
        <v>Salud e Industria Farmacéutica</v>
      </c>
      <c r="C2135" s="12">
        <f t="shared" si="298"/>
        <v>2007</v>
      </c>
      <c r="D2135" s="8" t="str">
        <f>+VLOOKUP(C2135,Sector[[Id_sector]:[Codigo]],3,0)</f>
        <v>Médicos</v>
      </c>
      <c r="E2135" s="12">
        <f t="shared" si="299"/>
        <v>200702</v>
      </c>
      <c r="F2135" s="8" t="str">
        <f>+VLOOKUP(E2135,Productos[[Id_producto]:[Codigo]],3,0)</f>
        <v>Ramas Médicas Quirúrgicas</v>
      </c>
      <c r="G2135" s="13">
        <f t="shared" si="300"/>
        <v>200702004</v>
      </c>
      <c r="H2135" s="7">
        <v>4</v>
      </c>
      <c r="I2135" s="8" t="s">
        <v>2486</v>
      </c>
      <c r="J2135" s="37" t="str">
        <f>+Categorias[[#This Row],[Categoría]]&amp;"-"&amp;Categorias[[#This Row],[Id_categoría]]</f>
        <v>Cirugía Pediátrica-200702004</v>
      </c>
      <c r="K2135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35" s="9" t="str">
        <f t="shared" si="301"/>
        <v>200702004cirugia_pediatrica</v>
      </c>
      <c r="M2135" s="39" t="str">
        <f t="shared" si="302"/>
        <v>INSERT INTO categoria VALUES (200702004,'Cirugía Pediátrica','Cirugía Pediátrica-200702004','Cirugía Pediátrica-200702004 | Prod: Medicina Quirúrgica-200702 | Sector: Médicos | Industria: SALUD - 20',200702);</v>
      </c>
    </row>
    <row r="2136" spans="1:13" ht="30.6" x14ac:dyDescent="0.3">
      <c r="A2136" s="12">
        <f t="shared" si="297"/>
        <v>20</v>
      </c>
      <c r="B2136" s="8" t="str">
        <f>+VLOOKUP(A2136,Industria[],2,0)</f>
        <v>Salud e Industria Farmacéutica</v>
      </c>
      <c r="C2136" s="12">
        <f t="shared" si="298"/>
        <v>2007</v>
      </c>
      <c r="D2136" s="8" t="str">
        <f>+VLOOKUP(C2136,Sector[[Id_sector]:[Codigo]],3,0)</f>
        <v>Médicos</v>
      </c>
      <c r="E2136" s="12">
        <f t="shared" si="299"/>
        <v>200702</v>
      </c>
      <c r="F2136" s="8" t="str">
        <f>+VLOOKUP(E2136,Productos[[Id_producto]:[Codigo]],3,0)</f>
        <v>Ramas Médicas Quirúrgicas</v>
      </c>
      <c r="G2136" s="13">
        <f t="shared" si="300"/>
        <v>200702005</v>
      </c>
      <c r="H2136" s="7">
        <v>5</v>
      </c>
      <c r="I2136" s="8" t="s">
        <v>2487</v>
      </c>
      <c r="J2136" s="37" t="str">
        <f>+Categorias[[#This Row],[Categoría]]&amp;"-"&amp;Categorias[[#This Row],[Id_categoría]]</f>
        <v>Cirugía Torácica-200702005</v>
      </c>
      <c r="K2136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36" s="9" t="str">
        <f t="shared" si="301"/>
        <v>200702005cirugia_toracica</v>
      </c>
      <c r="M2136" s="39" t="str">
        <f t="shared" si="302"/>
        <v>INSERT INTO categoria VALUES (200702005,'Cirugía Torácica','Cirugía Torácica-200702005','Cirugía Torácica-200702005 | Prod: Medicina Quirúrgica-200702 | Sector: Médicos | Industria: SALUD - 20',200702);</v>
      </c>
    </row>
    <row r="2137" spans="1:13" ht="30.6" x14ac:dyDescent="0.3">
      <c r="A2137" s="12">
        <f t="shared" si="297"/>
        <v>20</v>
      </c>
      <c r="B2137" s="8" t="str">
        <f>+VLOOKUP(A2137,Industria[],2,0)</f>
        <v>Salud e Industria Farmacéutica</v>
      </c>
      <c r="C2137" s="12">
        <f t="shared" si="298"/>
        <v>2007</v>
      </c>
      <c r="D2137" s="8" t="str">
        <f>+VLOOKUP(C2137,Sector[[Id_sector]:[Codigo]],3,0)</f>
        <v>Médicos</v>
      </c>
      <c r="E2137" s="12">
        <f t="shared" si="299"/>
        <v>200702</v>
      </c>
      <c r="F2137" s="8" t="str">
        <f>+VLOOKUP(E2137,Productos[[Id_producto]:[Codigo]],3,0)</f>
        <v>Ramas Médicas Quirúrgicas</v>
      </c>
      <c r="G2137" s="13">
        <f t="shared" si="300"/>
        <v>200702006</v>
      </c>
      <c r="H2137" s="7">
        <v>6</v>
      </c>
      <c r="I2137" s="8" t="s">
        <v>2488</v>
      </c>
      <c r="J2137" s="37" t="str">
        <f>+Categorias[[#This Row],[Categoría]]&amp;"-"&amp;Categorias[[#This Row],[Id_categoría]]</f>
        <v>Neurocirugía-200702006</v>
      </c>
      <c r="K2137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37" s="9" t="str">
        <f t="shared" si="301"/>
        <v>200702006neurocirugia</v>
      </c>
      <c r="M2137" s="39" t="str">
        <f t="shared" si="302"/>
        <v>INSERT INTO categoria VALUES (200702006,'Neurocirugía','Neurocirugía-200702006','Neurocirugía-200702006 | Prod: Medicina Quirúrgica-200702 | Sector: Médicos | Industria: SALUD - 20',200702);</v>
      </c>
    </row>
    <row r="2138" spans="1:13" ht="40.799999999999997" x14ac:dyDescent="0.3">
      <c r="A2138" s="12">
        <f t="shared" si="297"/>
        <v>20</v>
      </c>
      <c r="B2138" s="8" t="str">
        <f>+VLOOKUP(A2138,Industria[],2,0)</f>
        <v>Salud e Industria Farmacéutica</v>
      </c>
      <c r="C2138" s="12">
        <f t="shared" si="298"/>
        <v>2007</v>
      </c>
      <c r="D2138" s="8" t="str">
        <f>+VLOOKUP(C2138,Sector[[Id_sector]:[Codigo]],3,0)</f>
        <v>Médicos</v>
      </c>
      <c r="E2138" s="12">
        <f t="shared" si="299"/>
        <v>200703</v>
      </c>
      <c r="F2138" s="8" t="str">
        <f>+VLOOKUP(E2138,Productos[[Id_producto]:[Codigo]],3,0)</f>
        <v>Ramas Médico-Quirúrgicas</v>
      </c>
      <c r="G2138" s="13">
        <f t="shared" si="300"/>
        <v>200703001</v>
      </c>
      <c r="H2138" s="7">
        <v>1</v>
      </c>
      <c r="I2138" s="8" t="s">
        <v>2489</v>
      </c>
      <c r="J2138" s="37" t="str">
        <f>+Categorias[[#This Row],[Categoría]]&amp;"-"&amp;Categorias[[#This Row],[Id_categoría]]</f>
        <v>Angiología y Cirugía Vascular-200703001</v>
      </c>
      <c r="K2138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38" s="9" t="str">
        <f t="shared" si="301"/>
        <v>200703001angiologia_y_cirugia_vascular</v>
      </c>
      <c r="M2138" s="39" t="str">
        <f t="shared" si="302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39" spans="1:13" ht="30.6" x14ac:dyDescent="0.3">
      <c r="A2139" s="12">
        <f t="shared" si="297"/>
        <v>20</v>
      </c>
      <c r="B2139" s="8" t="str">
        <f>+VLOOKUP(A2139,Industria[],2,0)</f>
        <v>Salud e Industria Farmacéutica</v>
      </c>
      <c r="C2139" s="12">
        <f t="shared" si="298"/>
        <v>2007</v>
      </c>
      <c r="D2139" s="8" t="str">
        <f>+VLOOKUP(C2139,Sector[[Id_sector]:[Codigo]],3,0)</f>
        <v>Médicos</v>
      </c>
      <c r="E2139" s="12">
        <f t="shared" si="299"/>
        <v>200703</v>
      </c>
      <c r="F2139" s="8" t="str">
        <f>+VLOOKUP(E2139,Productos[[Id_producto]:[Codigo]],3,0)</f>
        <v>Ramas Médico-Quirúrgicas</v>
      </c>
      <c r="G2139" s="13">
        <f t="shared" si="300"/>
        <v>200703002</v>
      </c>
      <c r="H2139" s="7">
        <v>2</v>
      </c>
      <c r="I2139" s="8" t="s">
        <v>2490</v>
      </c>
      <c r="J2139" s="37" t="str">
        <f>+Categorias[[#This Row],[Categoría]]&amp;"-"&amp;Categorias[[#This Row],[Id_categoría]]</f>
        <v>Dermatología-200703002</v>
      </c>
      <c r="K2139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39" s="9" t="str">
        <f t="shared" si="301"/>
        <v>200703002dermatologia</v>
      </c>
      <c r="M2139" s="39" t="str">
        <f t="shared" si="302"/>
        <v>INSERT INTO categoria VALUES (200703002,'Dermatología','Dermatología-200703002','Dermatología-200703002 | Prod: Médico-Quirúrgicas-200703 | Sector: Médicos | Industria: SALUD - 20',200703);</v>
      </c>
    </row>
    <row r="2140" spans="1:13" ht="30.6" x14ac:dyDescent="0.3">
      <c r="A2140" s="12">
        <f t="shared" si="297"/>
        <v>20</v>
      </c>
      <c r="B2140" s="8" t="str">
        <f>+VLOOKUP(A2140,Industria[],2,0)</f>
        <v>Salud e Industria Farmacéutica</v>
      </c>
      <c r="C2140" s="12">
        <f t="shared" si="298"/>
        <v>2007</v>
      </c>
      <c r="D2140" s="8" t="str">
        <f>+VLOOKUP(C2140,Sector[[Id_sector]:[Codigo]],3,0)</f>
        <v>Médicos</v>
      </c>
      <c r="E2140" s="12">
        <f t="shared" si="299"/>
        <v>200703</v>
      </c>
      <c r="F2140" s="8" t="str">
        <f>+VLOOKUP(E2140,Productos[[Id_producto]:[Codigo]],3,0)</f>
        <v>Ramas Médico-Quirúrgicas</v>
      </c>
      <c r="G2140" s="13">
        <f t="shared" si="300"/>
        <v>200703003</v>
      </c>
      <c r="H2140" s="7">
        <v>3</v>
      </c>
      <c r="I2140" s="8" t="s">
        <v>2491</v>
      </c>
      <c r="J2140" s="37" t="str">
        <f>+Categorias[[#This Row],[Categoría]]&amp;"-"&amp;Categorias[[#This Row],[Id_categoría]]</f>
        <v>Odontología-200703003</v>
      </c>
      <c r="K2140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40" s="9" t="str">
        <f t="shared" si="301"/>
        <v>200703003odontologia</v>
      </c>
      <c r="M2140" s="39" t="str">
        <f t="shared" si="302"/>
        <v>INSERT INTO categoria VALUES (200703003,'Odontología','Odontología-200703003','Odontología-200703003 | Prod: Médico-Quirúrgicas-200703 | Sector: Médicos | Industria: SALUD - 20',200703);</v>
      </c>
    </row>
    <row r="2141" spans="1:13" ht="40.799999999999997" x14ac:dyDescent="0.3">
      <c r="A2141" s="12">
        <f t="shared" si="297"/>
        <v>20</v>
      </c>
      <c r="B2141" s="8" t="str">
        <f>+VLOOKUP(A2141,Industria[],2,0)</f>
        <v>Salud e Industria Farmacéutica</v>
      </c>
      <c r="C2141" s="12">
        <f t="shared" si="298"/>
        <v>2007</v>
      </c>
      <c r="D2141" s="8" t="str">
        <f>+VLOOKUP(C2141,Sector[[Id_sector]:[Codigo]],3,0)</f>
        <v>Médicos</v>
      </c>
      <c r="E2141" s="12">
        <f t="shared" si="299"/>
        <v>200703</v>
      </c>
      <c r="F2141" s="8" t="str">
        <f>+VLOOKUP(E2141,Productos[[Id_producto]:[Codigo]],3,0)</f>
        <v>Ramas Médico-Quirúrgicas</v>
      </c>
      <c r="G2141" s="13">
        <f t="shared" si="300"/>
        <v>200703004</v>
      </c>
      <c r="H2141" s="7">
        <v>4</v>
      </c>
      <c r="I2141" s="8" t="s">
        <v>2492</v>
      </c>
      <c r="J2141" s="37" t="str">
        <f>+Categorias[[#This Row],[Categoría]]&amp;"-"&amp;Categorias[[#This Row],[Id_categoría]]</f>
        <v>Ginecología y Obstetricia o Tocología-200703004</v>
      </c>
      <c r="K2141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41" s="9" t="str">
        <f t="shared" si="301"/>
        <v>200703004ginecologia_y_obstetricia_o_tocologia</v>
      </c>
      <c r="M2141" s="39" t="str">
        <f t="shared" si="302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42" spans="1:13" ht="40.799999999999997" x14ac:dyDescent="0.3">
      <c r="A2142" s="12">
        <f t="shared" si="297"/>
        <v>20</v>
      </c>
      <c r="B2142" s="8" t="str">
        <f>+VLOOKUP(A2142,Industria[],2,0)</f>
        <v>Salud e Industria Farmacéutica</v>
      </c>
      <c r="C2142" s="12">
        <f t="shared" si="298"/>
        <v>2007</v>
      </c>
      <c r="D2142" s="8" t="str">
        <f>+VLOOKUP(C2142,Sector[[Id_sector]:[Codigo]],3,0)</f>
        <v>Médicos</v>
      </c>
      <c r="E2142" s="12">
        <f t="shared" si="299"/>
        <v>200703</v>
      </c>
      <c r="F2142" s="8" t="str">
        <f>+VLOOKUP(E2142,Productos[[Id_producto]:[Codigo]],3,0)</f>
        <v>Ramas Médico-Quirúrgicas</v>
      </c>
      <c r="G2142" s="13">
        <f t="shared" si="300"/>
        <v>200703005</v>
      </c>
      <c r="H2142" s="7">
        <v>5</v>
      </c>
      <c r="I2142" s="8" t="s">
        <v>2493</v>
      </c>
      <c r="J2142" s="37" t="str">
        <f>+Categorias[[#This Row],[Categoría]]&amp;"-"&amp;Categorias[[#This Row],[Id_categoría]]</f>
        <v>Otorrinolaringología-200703005</v>
      </c>
      <c r="K2142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42" s="9" t="str">
        <f t="shared" si="301"/>
        <v>200703005otorrinolaringologia</v>
      </c>
      <c r="M2142" s="39" t="str">
        <f t="shared" si="302"/>
        <v>INSERT INTO categoria VALUES (200703005,'Otorrinolaringología','Otorrinolaringología-200703005','Otorrinolaringología-200703005 | Prod: Médico-Quirúrgicas-200703 | Sector: Médicos | Industria: SALUD - 20',200703);</v>
      </c>
    </row>
    <row r="2143" spans="1:13" ht="30.6" x14ac:dyDescent="0.3">
      <c r="A2143" s="12">
        <f t="shared" si="297"/>
        <v>20</v>
      </c>
      <c r="B2143" s="8" t="str">
        <f>+VLOOKUP(A2143,Industria[],2,0)</f>
        <v>Salud e Industria Farmacéutica</v>
      </c>
      <c r="C2143" s="12">
        <f t="shared" si="298"/>
        <v>2007</v>
      </c>
      <c r="D2143" s="8" t="str">
        <f>+VLOOKUP(C2143,Sector[[Id_sector]:[Codigo]],3,0)</f>
        <v>Médicos</v>
      </c>
      <c r="E2143" s="12">
        <f t="shared" si="299"/>
        <v>200703</v>
      </c>
      <c r="F2143" s="8" t="str">
        <f>+VLOOKUP(E2143,Productos[[Id_producto]:[Codigo]],3,0)</f>
        <v>Ramas Médico-Quirúrgicas</v>
      </c>
      <c r="G2143" s="13">
        <f t="shared" si="300"/>
        <v>200703006</v>
      </c>
      <c r="H2143" s="7">
        <v>6</v>
      </c>
      <c r="I2143" s="8" t="s">
        <v>2494</v>
      </c>
      <c r="J2143" s="37" t="str">
        <f>+Categorias[[#This Row],[Categoría]]&amp;"-"&amp;Categorias[[#This Row],[Id_categoría]]</f>
        <v>Urología-200703006</v>
      </c>
      <c r="K2143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43" s="9" t="str">
        <f t="shared" si="301"/>
        <v>200703006urologia</v>
      </c>
      <c r="M2143" s="39" t="str">
        <f t="shared" si="302"/>
        <v>INSERT INTO categoria VALUES (200703006,'Urología','Urología-200703006','Urología-200703006 | Prod: Médico-Quirúrgicas-200703 | Sector: Médicos | Industria: SALUD - 20',200703);</v>
      </c>
    </row>
    <row r="2144" spans="1:13" ht="30.6" x14ac:dyDescent="0.3">
      <c r="A2144" s="12">
        <f t="shared" si="297"/>
        <v>20</v>
      </c>
      <c r="B2144" s="8" t="str">
        <f>+VLOOKUP(A2144,Industria[],2,0)</f>
        <v>Salud e Industria Farmacéutica</v>
      </c>
      <c r="C2144" s="12">
        <f t="shared" si="298"/>
        <v>2007</v>
      </c>
      <c r="D2144" s="8" t="str">
        <f>+VLOOKUP(C2144,Sector[[Id_sector]:[Codigo]],3,0)</f>
        <v>Médicos</v>
      </c>
      <c r="E2144" s="12">
        <f t="shared" si="299"/>
        <v>200703</v>
      </c>
      <c r="F2144" s="8" t="str">
        <f>+VLOOKUP(E2144,Productos[[Id_producto]:[Codigo]],3,0)</f>
        <v>Ramas Médico-Quirúrgicas</v>
      </c>
      <c r="G2144" s="13">
        <f t="shared" si="300"/>
        <v>200703007</v>
      </c>
      <c r="H2144" s="7">
        <v>7</v>
      </c>
      <c r="I2144" s="8" t="s">
        <v>2495</v>
      </c>
      <c r="J2144" s="37" t="str">
        <f>+Categorias[[#This Row],[Categoría]]&amp;"-"&amp;Categorias[[#This Row],[Id_categoría]]</f>
        <v>Traumatología-200703007</v>
      </c>
      <c r="K2144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44" s="9" t="str">
        <f t="shared" si="301"/>
        <v>200703007traumatologia</v>
      </c>
      <c r="M2144" s="39" t="str">
        <f t="shared" si="302"/>
        <v>INSERT INTO categoria VALUES (200703007,'Traumatología','Traumatología-200703007','Traumatología-200703007 | Prod: Médico-Quirúrgicas-200703 | Sector: Médicos | Industria: SALUD - 20',200703);</v>
      </c>
    </row>
    <row r="2145" spans="1:13" ht="30.6" x14ac:dyDescent="0.3">
      <c r="A2145" s="12">
        <f t="shared" si="297"/>
        <v>20</v>
      </c>
      <c r="B2145" s="8" t="str">
        <f>+VLOOKUP(A2145,Industria[],2,0)</f>
        <v>Salud e Industria Farmacéutica</v>
      </c>
      <c r="C2145" s="12">
        <f t="shared" si="298"/>
        <v>2007</v>
      </c>
      <c r="D2145" s="8" t="str">
        <f>+VLOOKUP(C2145,Sector[[Id_sector]:[Codigo]],3,0)</f>
        <v>Médicos</v>
      </c>
      <c r="E2145" s="12">
        <f t="shared" si="299"/>
        <v>200704</v>
      </c>
      <c r="F2145" s="8" t="str">
        <f>+VLOOKUP(E2145,Productos[[Id_producto]:[Codigo]],3,0)</f>
        <v>Ramas Médicas de Laboratorio o Diagnósticas</v>
      </c>
      <c r="G2145" s="13">
        <f t="shared" si="300"/>
        <v>200704001</v>
      </c>
      <c r="H2145" s="7">
        <v>1</v>
      </c>
      <c r="I2145" s="8" t="s">
        <v>2496</v>
      </c>
      <c r="J2145" s="37" t="str">
        <f>+Categorias[[#This Row],[Categoría]]&amp;"-"&amp;Categorias[[#This Row],[Id_categoría]]</f>
        <v>Análisis Clínicos-200704001</v>
      </c>
      <c r="K2145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45" s="9" t="str">
        <f t="shared" si="301"/>
        <v>200704001analisis_clinicos</v>
      </c>
      <c r="M2145" s="39" t="str">
        <f t="shared" si="302"/>
        <v>INSERT INTO categoria VALUES (200704001,'Análisis Clínicos','Análisis Clínicos-200704001','Análisis Clínicos-200704001 | Prod: Medicina Labortorios-200704 | Sector: Médicos | Industria: SALUD - 20',200704);</v>
      </c>
    </row>
    <row r="2146" spans="1:13" ht="30.6" x14ac:dyDescent="0.3">
      <c r="A2146" s="12">
        <f t="shared" si="297"/>
        <v>20</v>
      </c>
      <c r="B2146" s="8" t="str">
        <f>+VLOOKUP(A2146,Industria[],2,0)</f>
        <v>Salud e Industria Farmacéutica</v>
      </c>
      <c r="C2146" s="12">
        <f t="shared" si="298"/>
        <v>2007</v>
      </c>
      <c r="D2146" s="8" t="str">
        <f>+VLOOKUP(C2146,Sector[[Id_sector]:[Codigo]],3,0)</f>
        <v>Médicos</v>
      </c>
      <c r="E2146" s="12">
        <f t="shared" si="299"/>
        <v>200704</v>
      </c>
      <c r="F2146" s="8" t="str">
        <f>+VLOOKUP(E2146,Productos[[Id_producto]:[Codigo]],3,0)</f>
        <v>Ramas Médicas de Laboratorio o Diagnósticas</v>
      </c>
      <c r="G2146" s="13">
        <f t="shared" si="300"/>
        <v>200704002</v>
      </c>
      <c r="H2146" s="7">
        <v>2</v>
      </c>
      <c r="I2146" s="8" t="s">
        <v>2497</v>
      </c>
      <c r="J2146" s="37" t="str">
        <f>+Categorias[[#This Row],[Categoría]]&amp;"-"&amp;Categorias[[#This Row],[Id_categoría]]</f>
        <v>Bioquímica Clínica-200704002</v>
      </c>
      <c r="K2146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46" s="9" t="str">
        <f t="shared" si="301"/>
        <v>200704002bioquimica_clinica</v>
      </c>
      <c r="M2146" s="39" t="str">
        <f t="shared" si="302"/>
        <v>INSERT INTO categoria VALUES (200704002,'Bioquímica Clínica','Bioquímica Clínica-200704002','Bioquímica Clínica-200704002 | Prod: Medicina Labortorios-200704 | Sector: Médicos | Industria: SALUD - 20',200704);</v>
      </c>
    </row>
    <row r="2147" spans="1:13" ht="40.799999999999997" x14ac:dyDescent="0.3">
      <c r="A2147" s="12">
        <f t="shared" si="297"/>
        <v>20</v>
      </c>
      <c r="B2147" s="8" t="str">
        <f>+VLOOKUP(A2147,Industria[],2,0)</f>
        <v>Salud e Industria Farmacéutica</v>
      </c>
      <c r="C2147" s="12">
        <f t="shared" si="298"/>
        <v>2007</v>
      </c>
      <c r="D2147" s="8" t="str">
        <f>+VLOOKUP(C2147,Sector[[Id_sector]:[Codigo]],3,0)</f>
        <v>Médicos</v>
      </c>
      <c r="E2147" s="12">
        <f t="shared" si="299"/>
        <v>200704</v>
      </c>
      <c r="F2147" s="8" t="str">
        <f>+VLOOKUP(E2147,Productos[[Id_producto]:[Codigo]],3,0)</f>
        <v>Ramas Médicas de Laboratorio o Diagnósticas</v>
      </c>
      <c r="G2147" s="13">
        <f t="shared" si="300"/>
        <v>200704003</v>
      </c>
      <c r="H2147" s="7">
        <v>3</v>
      </c>
      <c r="I2147" s="8" t="s">
        <v>2498</v>
      </c>
      <c r="J2147" s="37" t="str">
        <f>+Categorias[[#This Row],[Categoría]]&amp;"-"&amp;Categorias[[#This Row],[Id_categoría]]</f>
        <v>Farmacología Clínica-200704003</v>
      </c>
      <c r="K2147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47" s="9" t="str">
        <f t="shared" si="301"/>
        <v>200704003farmacologia_clinica</v>
      </c>
      <c r="M2147" s="39" t="str">
        <f t="shared" si="302"/>
        <v>INSERT INTO categoria VALUES (200704003,'Farmacología Clínica','Farmacología Clínica-200704003','Farmacología Clínica-200704003 | Prod: Medicina Labortorios-200704 | Sector: Médicos | Industria: SALUD - 20',200704);</v>
      </c>
    </row>
    <row r="2148" spans="1:13" ht="30.6" x14ac:dyDescent="0.3">
      <c r="A2148" s="12">
        <f t="shared" si="297"/>
        <v>20</v>
      </c>
      <c r="B2148" s="8" t="str">
        <f>+VLOOKUP(A2148,Industria[],2,0)</f>
        <v>Salud e Industria Farmacéutica</v>
      </c>
      <c r="C2148" s="12">
        <f t="shared" si="298"/>
        <v>2007</v>
      </c>
      <c r="D2148" s="8" t="str">
        <f>+VLOOKUP(C2148,Sector[[Id_sector]:[Codigo]],3,0)</f>
        <v>Médicos</v>
      </c>
      <c r="E2148" s="12">
        <f t="shared" si="299"/>
        <v>200704</v>
      </c>
      <c r="F2148" s="8" t="str">
        <f>+VLOOKUP(E2148,Productos[[Id_producto]:[Codigo]],3,0)</f>
        <v>Ramas Médicas de Laboratorio o Diagnósticas</v>
      </c>
      <c r="G2148" s="13">
        <f t="shared" ref="G2148:G2152" si="303">+E2148*1000+H2148</f>
        <v>200704004</v>
      </c>
      <c r="H2148" s="7">
        <v>4</v>
      </c>
      <c r="I2148" s="8" t="s">
        <v>2499</v>
      </c>
      <c r="J2148" s="37" t="str">
        <f>+Categorias[[#This Row],[Categoría]]&amp;"-"&amp;Categorias[[#This Row],[Id_categoría]]</f>
        <v>Genética Médica-200704004</v>
      </c>
      <c r="K2148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48" s="9" t="str">
        <f t="shared" si="301"/>
        <v>200704004genetica_medica</v>
      </c>
      <c r="M2148" s="39" t="str">
        <f t="shared" si="302"/>
        <v>INSERT INTO categoria VALUES (200704004,'Genética Médica','Genética Médica-200704004','Genética Médica-200704004 | Prod: Medicina Labortorios-200704 | Sector: Médicos | Industria: SALUD - 20',200704);</v>
      </c>
    </row>
    <row r="2149" spans="1:13" ht="30.6" x14ac:dyDescent="0.3">
      <c r="A2149" s="12">
        <f t="shared" si="297"/>
        <v>20</v>
      </c>
      <c r="B2149" s="8" t="str">
        <f>+VLOOKUP(A2149,Industria[],2,0)</f>
        <v>Salud e Industria Farmacéutica</v>
      </c>
      <c r="C2149" s="12">
        <f t="shared" si="298"/>
        <v>2007</v>
      </c>
      <c r="D2149" s="8" t="str">
        <f>+VLOOKUP(C2149,Sector[[Id_sector]:[Codigo]],3,0)</f>
        <v>Médicos</v>
      </c>
      <c r="E2149" s="12">
        <f t="shared" si="299"/>
        <v>200704</v>
      </c>
      <c r="F2149" s="8" t="str">
        <f>+VLOOKUP(E2149,Productos[[Id_producto]:[Codigo]],3,0)</f>
        <v>Ramas Médicas de Laboratorio o Diagnósticas</v>
      </c>
      <c r="G2149" s="13">
        <f t="shared" si="303"/>
        <v>200704005</v>
      </c>
      <c r="H2149" s="7">
        <v>5</v>
      </c>
      <c r="I2149" s="8" t="s">
        <v>2500</v>
      </c>
      <c r="J2149" s="37" t="str">
        <f>+Categorias[[#This Row],[Categoría]]&amp;"-"&amp;Categorias[[#This Row],[Id_categoría]]</f>
        <v>Inmunología-200704005</v>
      </c>
      <c r="K2149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49" s="9" t="str">
        <f t="shared" si="301"/>
        <v>200704005inmunologia</v>
      </c>
      <c r="M2149" s="39" t="str">
        <f t="shared" si="302"/>
        <v>INSERT INTO categoria VALUES (200704005,'Inmunología','Inmunología-200704005','Inmunología-200704005 | Prod: Medicina Labortorios-200704 | Sector: Médicos | Industria: SALUD - 20',200704);</v>
      </c>
    </row>
    <row r="2150" spans="1:13" ht="30.6" x14ac:dyDescent="0.3">
      <c r="A2150" s="12">
        <f t="shared" si="297"/>
        <v>20</v>
      </c>
      <c r="B2150" s="8" t="str">
        <f>+VLOOKUP(A2150,Industria[],2,0)</f>
        <v>Salud e Industria Farmacéutica</v>
      </c>
      <c r="C2150" s="12">
        <f t="shared" si="298"/>
        <v>2007</v>
      </c>
      <c r="D2150" s="8" t="str">
        <f>+VLOOKUP(C2150,Sector[[Id_sector]:[Codigo]],3,0)</f>
        <v>Médicos</v>
      </c>
      <c r="E2150" s="12">
        <f t="shared" si="299"/>
        <v>200704</v>
      </c>
      <c r="F2150" s="8" t="str">
        <f>+VLOOKUP(E2150,Productos[[Id_producto]:[Codigo]],3,0)</f>
        <v>Ramas Médicas de Laboratorio o Diagnósticas</v>
      </c>
      <c r="G2150" s="13">
        <f t="shared" si="303"/>
        <v>200704006</v>
      </c>
      <c r="H2150" s="7">
        <v>6</v>
      </c>
      <c r="I2150" s="8" t="s">
        <v>2501</v>
      </c>
      <c r="J2150" s="37" t="str">
        <f>+Categorias[[#This Row],[Categoría]]&amp;"-"&amp;Categorias[[#This Row],[Id_categoría]]</f>
        <v>Medicina Nuclear-200704006</v>
      </c>
      <c r="K2150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50" s="9" t="str">
        <f t="shared" si="301"/>
        <v>200704006medicina_nuclear</v>
      </c>
      <c r="M2150" s="39" t="str">
        <f t="shared" si="302"/>
        <v>INSERT INTO categoria VALUES (200704006,'Medicina Nuclear','Medicina Nuclear-200704006','Medicina Nuclear-200704006 | Prod: Medicina Labortorios-200704 | Sector: Médicos | Industria: SALUD - 20',200704);</v>
      </c>
    </row>
    <row r="2151" spans="1:13" ht="40.799999999999997" x14ac:dyDescent="0.3">
      <c r="A2151" s="12">
        <f t="shared" si="297"/>
        <v>20</v>
      </c>
      <c r="B2151" s="8" t="str">
        <f>+VLOOKUP(A2151,Industria[],2,0)</f>
        <v>Salud e Industria Farmacéutica</v>
      </c>
      <c r="C2151" s="12">
        <f t="shared" si="298"/>
        <v>2007</v>
      </c>
      <c r="D2151" s="8" t="str">
        <f>+VLOOKUP(C2151,Sector[[Id_sector]:[Codigo]],3,0)</f>
        <v>Médicos</v>
      </c>
      <c r="E2151" s="12">
        <f t="shared" si="299"/>
        <v>200704</v>
      </c>
      <c r="F2151" s="8" t="str">
        <f>+VLOOKUP(E2151,Productos[[Id_producto]:[Codigo]],3,0)</f>
        <v>Ramas Médicas de Laboratorio o Diagnósticas</v>
      </c>
      <c r="G2151" s="13">
        <f t="shared" si="303"/>
        <v>200704007</v>
      </c>
      <c r="H2151" s="7">
        <v>7</v>
      </c>
      <c r="I2151" s="8" t="s">
        <v>2502</v>
      </c>
      <c r="J2151" s="37" t="str">
        <f>+Categorias[[#This Row],[Categoría]]&amp;"-"&amp;Categorias[[#This Row],[Id_categoría]]</f>
        <v>Microbiología y Parasitología-200704007</v>
      </c>
      <c r="K2151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51" s="9" t="str">
        <f t="shared" si="301"/>
        <v>200704007microbiologia_y_parasitologia</v>
      </c>
      <c r="M2151" s="39" t="str">
        <f t="shared" si="302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52" spans="1:13" ht="40.799999999999997" x14ac:dyDescent="0.3">
      <c r="A2152" s="12">
        <f t="shared" si="297"/>
        <v>20</v>
      </c>
      <c r="B2152" s="8" t="str">
        <f>+VLOOKUP(A2152,Industria[],2,0)</f>
        <v>Salud e Industria Farmacéutica</v>
      </c>
      <c r="C2152" s="12">
        <f t="shared" si="298"/>
        <v>2007</v>
      </c>
      <c r="D2152" s="8" t="str">
        <f>+VLOOKUP(C2152,Sector[[Id_sector]:[Codigo]],3,0)</f>
        <v>Médicos</v>
      </c>
      <c r="E2152" s="12">
        <f t="shared" si="299"/>
        <v>200704</v>
      </c>
      <c r="F2152" s="8" t="str">
        <f>+VLOOKUP(E2152,Productos[[Id_producto]:[Codigo]],3,0)</f>
        <v>Ramas Médicas de Laboratorio o Diagnósticas</v>
      </c>
      <c r="G2152" s="13">
        <f t="shared" si="303"/>
        <v>200704008</v>
      </c>
      <c r="H2152" s="7">
        <v>8</v>
      </c>
      <c r="I2152" s="8" t="s">
        <v>2503</v>
      </c>
      <c r="J2152" s="37" t="str">
        <f>+Categorias[[#This Row],[Categoría]]&amp;"-"&amp;Categorias[[#This Row],[Id_categoría]]</f>
        <v>Neurofisiología Clínica-200704008</v>
      </c>
      <c r="K2152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52" s="9" t="str">
        <f t="shared" si="301"/>
        <v>200704008neurofisiologia_clinica</v>
      </c>
      <c r="M2152" s="39" t="str">
        <f t="shared" si="302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53" spans="1:13" ht="30.6" x14ac:dyDescent="0.3">
      <c r="A2153" s="12">
        <v>24</v>
      </c>
      <c r="B2153" s="8" t="str">
        <f>+VLOOKUP(A2153,Industria[],2,0)</f>
        <v>Turismo y Hostelería</v>
      </c>
      <c r="C2153" s="12">
        <v>2401</v>
      </c>
      <c r="D2153" s="8" t="str">
        <f>+VLOOKUP(C2153,Sector[[Id_sector]:[Codigo]],3,0)</f>
        <v>Alojamiento</v>
      </c>
      <c r="E2153" s="12">
        <v>240101</v>
      </c>
      <c r="F2153" s="8" t="str">
        <f>+VLOOKUP(E2153,Productos[[Id_producto]:[Codigo]],3,0)</f>
        <v>Tipos de Alojamiento</v>
      </c>
      <c r="G2153" s="13">
        <f t="shared" ref="G2153:G2156" si="304">+E2153*1000+H2153</f>
        <v>240101001</v>
      </c>
      <c r="H2153" s="7">
        <v>1</v>
      </c>
      <c r="I2153" s="8" t="s">
        <v>2504</v>
      </c>
      <c r="J2153" s="37" t="str">
        <f>+Categorias[[#This Row],[Categoría]]&amp;"-"&amp;Categorias[[#This Row],[Id_categoría]]</f>
        <v>Hotel-240101001</v>
      </c>
      <c r="K2153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53" s="9" t="str">
        <f t="shared" ref="L2153:L2156" si="305">+SUBSTITUTE(G2153&amp;LOWER(SUBSTITUTE( SUBSTITUTE( SUBSTITUTE( SUBSTITUTE( SUBSTITUTE( SUBSTITUTE( SUBSTITUTE( SUBSTITUTE( SUBSTITUTE( SUBSTITUTE(I2153, "á", "a"), "é", "e"), "í", "i"), "ó", "o"), "ú", "u"), "Á", "A"), "É", "E"), "Í", "I"), "Ó", "O"), "Ú", "U"))," ","_")</f>
        <v>240101001hotel</v>
      </c>
      <c r="M2153" s="39" t="str">
        <f t="shared" ref="M2153:M2156" si="306">+"INSERT INTO categoria VALUES ("&amp;G2153&amp;",'"&amp;I2153&amp;"','"&amp;J2153&amp;"','"&amp;K2153&amp;"',"&amp;E2153&amp;");"</f>
        <v>INSERT INTO categoria VALUES (240101001,'Hotel','Hotel-240101001','Hotel-240101001 | Prod: Alojamiento-240101 | Sector: Médicos | Industria: TURISMO - 24',240101);</v>
      </c>
    </row>
    <row r="2154" spans="1:13" ht="30.6" x14ac:dyDescent="0.3">
      <c r="A2154" s="12">
        <f t="shared" ref="A2154:A2156" si="307">+A2153</f>
        <v>24</v>
      </c>
      <c r="B2154" s="8" t="str">
        <f>+VLOOKUP(A2154,Industria[],2,0)</f>
        <v>Turismo y Hostelería</v>
      </c>
      <c r="C2154" s="12">
        <f t="shared" ref="C2154:C2156" si="308">+C2153</f>
        <v>2401</v>
      </c>
      <c r="D2154" s="8" t="str">
        <f>+VLOOKUP(C2154,Sector[[Id_sector]:[Codigo]],3,0)</f>
        <v>Alojamiento</v>
      </c>
      <c r="E2154" s="12">
        <f t="shared" ref="E2154:E2156" si="309">+IF(H2154=1,E2153+1,E2153)</f>
        <v>240101</v>
      </c>
      <c r="F2154" s="8" t="str">
        <f>+VLOOKUP(E2154,Productos[[Id_producto]:[Codigo]],3,0)</f>
        <v>Tipos de Alojamiento</v>
      </c>
      <c r="G2154" s="13">
        <f t="shared" si="304"/>
        <v>240101002</v>
      </c>
      <c r="H2154" s="7">
        <v>2</v>
      </c>
      <c r="I2154" s="8" t="s">
        <v>2505</v>
      </c>
      <c r="J2154" s="37" t="str">
        <f>+Categorias[[#This Row],[Categoría]]&amp;"-"&amp;Categorias[[#This Row],[Id_categoría]]</f>
        <v>Hostel-240101002</v>
      </c>
      <c r="K2154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54" s="9" t="str">
        <f t="shared" si="305"/>
        <v>240101002hostel</v>
      </c>
      <c r="M2154" s="39" t="str">
        <f t="shared" si="306"/>
        <v>INSERT INTO categoria VALUES (240101002,'Hostel','Hostel-240101002','Hostel-240101002 | Prod: Alojamiento-240101 | Sector: Médicos | Industria: TURISMO - 24',240101);</v>
      </c>
    </row>
    <row r="2155" spans="1:13" ht="30.6" x14ac:dyDescent="0.3">
      <c r="A2155" s="12">
        <f t="shared" si="307"/>
        <v>24</v>
      </c>
      <c r="B2155" s="8" t="str">
        <f>+VLOOKUP(A2155,Industria[],2,0)</f>
        <v>Turismo y Hostelería</v>
      </c>
      <c r="C2155" s="12">
        <f t="shared" si="308"/>
        <v>2401</v>
      </c>
      <c r="D2155" s="8" t="str">
        <f>+VLOOKUP(C2155,Sector[[Id_sector]:[Codigo]],3,0)</f>
        <v>Alojamiento</v>
      </c>
      <c r="E2155" s="12">
        <f t="shared" si="309"/>
        <v>240101</v>
      </c>
      <c r="F2155" s="8" t="str">
        <f>+VLOOKUP(E2155,Productos[[Id_producto]:[Codigo]],3,0)</f>
        <v>Tipos de Alojamiento</v>
      </c>
      <c r="G2155" s="13">
        <f t="shared" si="304"/>
        <v>240101003</v>
      </c>
      <c r="H2155" s="7">
        <v>3</v>
      </c>
      <c r="I2155" s="8" t="s">
        <v>2506</v>
      </c>
      <c r="J2155" s="37" t="str">
        <f>+Categorias[[#This Row],[Categoría]]&amp;"-"&amp;Categorias[[#This Row],[Id_categoría]]</f>
        <v>Motel-240101003</v>
      </c>
      <c r="K2155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55" s="9" t="str">
        <f t="shared" si="305"/>
        <v>240101003motel</v>
      </c>
      <c r="M2155" s="39" t="str">
        <f t="shared" si="306"/>
        <v>INSERT INTO categoria VALUES (240101003,'Motel','Motel-240101003','Motel-240101003 | Prod: Alojamiento-240101 | Sector: Médicos | Industria: TURISMO - 24',240101);</v>
      </c>
    </row>
    <row r="2156" spans="1:13" ht="30.6" x14ac:dyDescent="0.3">
      <c r="A2156" s="12">
        <f t="shared" si="307"/>
        <v>24</v>
      </c>
      <c r="B2156" s="8" t="str">
        <f>+VLOOKUP(A2156,Industria[],2,0)</f>
        <v>Turismo y Hostelería</v>
      </c>
      <c r="C2156" s="12">
        <f t="shared" si="308"/>
        <v>2401</v>
      </c>
      <c r="D2156" s="8" t="str">
        <f>+VLOOKUP(C2156,Sector[[Id_sector]:[Codigo]],3,0)</f>
        <v>Alojamiento</v>
      </c>
      <c r="E2156" s="12">
        <f t="shared" si="309"/>
        <v>240101</v>
      </c>
      <c r="F2156" s="8" t="str">
        <f>+VLOOKUP(E2156,Productos[[Id_producto]:[Codigo]],3,0)</f>
        <v>Tipos de Alojamiento</v>
      </c>
      <c r="G2156" s="13">
        <f t="shared" si="304"/>
        <v>240101004</v>
      </c>
      <c r="H2156" s="7">
        <v>4</v>
      </c>
      <c r="I2156" s="8" t="s">
        <v>2507</v>
      </c>
      <c r="J2156" s="37" t="str">
        <f>+Categorias[[#This Row],[Categoría]]&amp;"-"&amp;Categorias[[#This Row],[Id_categoría]]</f>
        <v>Apart-Hotel-240101004</v>
      </c>
      <c r="K2156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56" s="9" t="str">
        <f t="shared" si="305"/>
        <v>240101004apart-hotel</v>
      </c>
      <c r="M2156" s="39" t="str">
        <f t="shared" si="306"/>
        <v>INSERT INTO categoria VALUES (240101004,'Apart-Hotel','Apart-Hotel-240101004','Apart-Hotel-240101004 | Prod: Alojamiento-240101 | Sector: Médicos | Industria: TURISMO - 24',240101);</v>
      </c>
    </row>
    <row r="2157" spans="1:13" ht="30.6" x14ac:dyDescent="0.3">
      <c r="A2157" s="12">
        <f t="shared" ref="A2157:A2188" si="310">+A2156</f>
        <v>24</v>
      </c>
      <c r="B2157" s="8" t="str">
        <f>+VLOOKUP(A2157,Industria[],2,0)</f>
        <v>Turismo y Hostelería</v>
      </c>
      <c r="C2157" s="12">
        <f t="shared" ref="C2157:C2188" si="311">+C2156</f>
        <v>2401</v>
      </c>
      <c r="D2157" s="8" t="str">
        <f>+VLOOKUP(C2157,Sector[[Id_sector]:[Codigo]],3,0)</f>
        <v>Alojamiento</v>
      </c>
      <c r="E2157" s="12">
        <f t="shared" ref="E2157:E2188" si="312">+IF(H2157=1,E2156+1,E2156)</f>
        <v>240101</v>
      </c>
      <c r="F2157" s="8" t="str">
        <f>+VLOOKUP(E2157,Productos[[Id_producto]:[Codigo]],3,0)</f>
        <v>Tipos de Alojamiento</v>
      </c>
      <c r="G2157" s="13">
        <f t="shared" ref="G2157:G2188" si="313">+E2157*1000+H2157</f>
        <v>240101005</v>
      </c>
      <c r="H2157" s="7">
        <v>5</v>
      </c>
      <c r="I2157" s="8" t="s">
        <v>2508</v>
      </c>
      <c r="J2157" s="37" t="str">
        <f>+Categorias[[#This Row],[Categoría]]&amp;"-"&amp;Categorias[[#This Row],[Id_categoría]]</f>
        <v>Departamento-240101005</v>
      </c>
      <c r="K2157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57" s="9" t="str">
        <f t="shared" ref="L2157:L2188" si="314">+SUBSTITUTE(G2157&amp;LOWER(SUBSTITUTE( SUBSTITUTE( SUBSTITUTE( SUBSTITUTE( SUBSTITUTE( SUBSTITUTE( SUBSTITUTE( SUBSTITUTE( SUBSTITUTE( SUBSTITUTE(I2157, "á", "a"), "é", "e"), "í", "i"), "ó", "o"), "ú", "u"), "Á", "A"), "É", "E"), "Í", "I"), "Ó", "O"), "Ú", "U"))," ","_")</f>
        <v>240101005departamento</v>
      </c>
      <c r="M2157" s="39" t="str">
        <f t="shared" ref="M2157:M2188" si="315">+"INSERT INTO categoria VALUES ("&amp;G2157&amp;",'"&amp;I2157&amp;"','"&amp;J2157&amp;"','"&amp;K2157&amp;"',"&amp;E2157&amp;");"</f>
        <v>INSERT INTO categoria VALUES (240101005,'Departamento','Departamento-240101005','Departamento-240101005 | Prod: Alojamiento-240101 | Sector: Médicos | Industria: TURISMO - 24',240101);</v>
      </c>
    </row>
    <row r="2158" spans="1:13" ht="30.6" x14ac:dyDescent="0.3">
      <c r="A2158" s="12">
        <f t="shared" si="310"/>
        <v>24</v>
      </c>
      <c r="B2158" s="8" t="str">
        <f>+VLOOKUP(A2158,Industria[],2,0)</f>
        <v>Turismo y Hostelería</v>
      </c>
      <c r="C2158" s="12">
        <f t="shared" si="311"/>
        <v>2401</v>
      </c>
      <c r="D2158" s="8" t="str">
        <f>+VLOOKUP(C2158,Sector[[Id_sector]:[Codigo]],3,0)</f>
        <v>Alojamiento</v>
      </c>
      <c r="E2158" s="12">
        <f t="shared" si="312"/>
        <v>240101</v>
      </c>
      <c r="F2158" s="8" t="str">
        <f>+VLOOKUP(E2158,Productos[[Id_producto]:[Codigo]],3,0)</f>
        <v>Tipos de Alojamiento</v>
      </c>
      <c r="G2158" s="13">
        <f t="shared" si="313"/>
        <v>240101006</v>
      </c>
      <c r="H2158" s="7">
        <v>6</v>
      </c>
      <c r="I2158" s="8" t="s">
        <v>2509</v>
      </c>
      <c r="J2158" s="37" t="str">
        <f>+Categorias[[#This Row],[Categoría]]&amp;"-"&amp;Categorias[[#This Row],[Id_categoría]]</f>
        <v>Boutique Hotel-240101006</v>
      </c>
      <c r="K2158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58" s="9" t="str">
        <f t="shared" si="314"/>
        <v>240101006boutique_hotel</v>
      </c>
      <c r="M2158" s="39" t="str">
        <f t="shared" si="315"/>
        <v>INSERT INTO categoria VALUES (240101006,'Boutique Hotel','Boutique Hotel-240101006','Boutique Hotel-240101006 | Prod: Alojamiento-240101 | Sector: Médicos | Industria: TURISMO - 24',240101);</v>
      </c>
    </row>
    <row r="2159" spans="1:13" ht="30.6" x14ac:dyDescent="0.3">
      <c r="A2159" s="12">
        <f t="shared" si="310"/>
        <v>24</v>
      </c>
      <c r="B2159" s="8" t="str">
        <f>+VLOOKUP(A2159,Industria[],2,0)</f>
        <v>Turismo y Hostelería</v>
      </c>
      <c r="C2159" s="12">
        <f t="shared" si="311"/>
        <v>2401</v>
      </c>
      <c r="D2159" s="8" t="str">
        <f>+VLOOKUP(C2159,Sector[[Id_sector]:[Codigo]],3,0)</f>
        <v>Alojamiento</v>
      </c>
      <c r="E2159" s="12">
        <f t="shared" si="312"/>
        <v>240101</v>
      </c>
      <c r="F2159" s="8" t="str">
        <f>+VLOOKUP(E2159,Productos[[Id_producto]:[Codigo]],3,0)</f>
        <v>Tipos de Alojamiento</v>
      </c>
      <c r="G2159" s="13">
        <f t="shared" si="313"/>
        <v>240101007</v>
      </c>
      <c r="H2159" s="7">
        <v>7</v>
      </c>
      <c r="I2159" s="8" t="s">
        <v>2510</v>
      </c>
      <c r="J2159" s="37" t="str">
        <f>+Categorias[[#This Row],[Categoría]]&amp;"-"&amp;Categorias[[#This Row],[Id_categoría]]</f>
        <v>Resort-240101007</v>
      </c>
      <c r="K2159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59" s="9" t="str">
        <f t="shared" si="314"/>
        <v>240101007resort</v>
      </c>
      <c r="M2159" s="39" t="str">
        <f t="shared" si="315"/>
        <v>INSERT INTO categoria VALUES (240101007,'Resort','Resort-240101007','Resort-240101007 | Prod: Alojamiento-240101 | Sector: Médicos | Industria: TURISMO - 24',240101);</v>
      </c>
    </row>
    <row r="2160" spans="1:13" ht="30.6" x14ac:dyDescent="0.3">
      <c r="A2160" s="12">
        <f t="shared" si="310"/>
        <v>24</v>
      </c>
      <c r="B2160" s="8" t="str">
        <f>+VLOOKUP(A2160,Industria[],2,0)</f>
        <v>Turismo y Hostelería</v>
      </c>
      <c r="C2160" s="12">
        <f t="shared" si="311"/>
        <v>2401</v>
      </c>
      <c r="D2160" s="8" t="str">
        <f>+VLOOKUP(C2160,Sector[[Id_sector]:[Codigo]],3,0)</f>
        <v>Alojamiento</v>
      </c>
      <c r="E2160" s="12">
        <f t="shared" si="312"/>
        <v>240101</v>
      </c>
      <c r="F2160" s="8" t="str">
        <f>+VLOOKUP(E2160,Productos[[Id_producto]:[Codigo]],3,0)</f>
        <v>Tipos de Alojamiento</v>
      </c>
      <c r="G2160" s="13">
        <f t="shared" si="313"/>
        <v>240101008</v>
      </c>
      <c r="H2160" s="7">
        <v>8</v>
      </c>
      <c r="I2160" s="8" t="s">
        <v>2511</v>
      </c>
      <c r="J2160" s="37" t="str">
        <f>+Categorias[[#This Row],[Categoría]]&amp;"-"&amp;Categorias[[#This Row],[Id_categoría]]</f>
        <v>Bed and Breakfast-240101008</v>
      </c>
      <c r="K2160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60" s="9" t="str">
        <f t="shared" si="314"/>
        <v>240101008bed_and_breakfast</v>
      </c>
      <c r="M2160" s="39" t="str">
        <f t="shared" si="315"/>
        <v>INSERT INTO categoria VALUES (240101008,'Bed and Breakfast','Bed and Breakfast-240101008','Bed and Breakfast-240101008 | Prod: Alojamiento-240101 | Sector: Médicos | Industria: TURISMO - 24',240101);</v>
      </c>
    </row>
    <row r="2161" spans="1:13" ht="30.6" x14ac:dyDescent="0.3">
      <c r="A2161" s="12">
        <f t="shared" si="310"/>
        <v>24</v>
      </c>
      <c r="B2161" s="8" t="str">
        <f>+VLOOKUP(A2161,Industria[],2,0)</f>
        <v>Turismo y Hostelería</v>
      </c>
      <c r="C2161" s="12">
        <f t="shared" si="311"/>
        <v>2401</v>
      </c>
      <c r="D2161" s="8" t="str">
        <f>+VLOOKUP(C2161,Sector[[Id_sector]:[Codigo]],3,0)</f>
        <v>Alojamiento</v>
      </c>
      <c r="E2161" s="12">
        <f t="shared" si="312"/>
        <v>240101</v>
      </c>
      <c r="F2161" s="8" t="str">
        <f>+VLOOKUP(E2161,Productos[[Id_producto]:[Codigo]],3,0)</f>
        <v>Tipos de Alojamiento</v>
      </c>
      <c r="G2161" s="13">
        <f t="shared" si="313"/>
        <v>240101009</v>
      </c>
      <c r="H2161" s="7">
        <v>9</v>
      </c>
      <c r="I2161" s="8" t="s">
        <v>2512</v>
      </c>
      <c r="J2161" s="37" t="str">
        <f>+Categorias[[#This Row],[Categoría]]&amp;"-"&amp;Categorias[[#This Row],[Id_categoría]]</f>
        <v>Guest House-240101009</v>
      </c>
      <c r="K2161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61" s="9" t="str">
        <f t="shared" si="314"/>
        <v>240101009guest_house</v>
      </c>
      <c r="M2161" s="39" t="str">
        <f t="shared" si="315"/>
        <v>INSERT INTO categoria VALUES (240101009,'Guest House','Guest House-240101009','Guest House-240101009 | Prod: Alojamiento-240101 | Sector: Médicos | Industria: TURISMO - 24',240101);</v>
      </c>
    </row>
    <row r="2162" spans="1:13" ht="30.6" x14ac:dyDescent="0.3">
      <c r="A2162" s="12">
        <f t="shared" si="310"/>
        <v>24</v>
      </c>
      <c r="B2162" s="8" t="str">
        <f>+VLOOKUP(A2162,Industria[],2,0)</f>
        <v>Turismo y Hostelería</v>
      </c>
      <c r="C2162" s="12">
        <f t="shared" si="311"/>
        <v>2401</v>
      </c>
      <c r="D2162" s="8" t="str">
        <f>+VLOOKUP(C2162,Sector[[Id_sector]:[Codigo]],3,0)</f>
        <v>Alojamiento</v>
      </c>
      <c r="E2162" s="12">
        <f t="shared" si="312"/>
        <v>240101</v>
      </c>
      <c r="F2162" s="8" t="str">
        <f>+VLOOKUP(E2162,Productos[[Id_producto]:[Codigo]],3,0)</f>
        <v>Tipos de Alojamiento</v>
      </c>
      <c r="G2162" s="13">
        <f t="shared" si="313"/>
        <v>240101010</v>
      </c>
      <c r="H2162" s="7">
        <v>10</v>
      </c>
      <c r="I2162" s="8" t="s">
        <v>2513</v>
      </c>
      <c r="J2162" s="37" t="str">
        <f>+Categorias[[#This Row],[Categoría]]&amp;"-"&amp;Categorias[[#This Row],[Id_categoría]]</f>
        <v>Lodge-240101010</v>
      </c>
      <c r="K2162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62" s="9" t="str">
        <f t="shared" si="314"/>
        <v>240101010lodge</v>
      </c>
      <c r="M2162" s="39" t="str">
        <f t="shared" si="315"/>
        <v>INSERT INTO categoria VALUES (240101010,'Lodge','Lodge-240101010','Lodge-240101010 | Prod: Alojamiento-240101 | Sector: Médicos | Industria: TURISMO - 24',240101);</v>
      </c>
    </row>
    <row r="2163" spans="1:13" ht="30.6" x14ac:dyDescent="0.3">
      <c r="A2163" s="12">
        <f t="shared" si="310"/>
        <v>24</v>
      </c>
      <c r="B2163" s="8" t="str">
        <f>+VLOOKUP(A2163,Industria[],2,0)</f>
        <v>Turismo y Hostelería</v>
      </c>
      <c r="C2163" s="12">
        <f t="shared" si="311"/>
        <v>2401</v>
      </c>
      <c r="D2163" s="8" t="str">
        <f>+VLOOKUP(C2163,Sector[[Id_sector]:[Codigo]],3,0)</f>
        <v>Alojamiento</v>
      </c>
      <c r="E2163" s="12">
        <f t="shared" si="312"/>
        <v>240101</v>
      </c>
      <c r="F2163" s="8" t="str">
        <f>+VLOOKUP(E2163,Productos[[Id_producto]:[Codigo]],3,0)</f>
        <v>Tipos de Alojamiento</v>
      </c>
      <c r="G2163" s="13">
        <f t="shared" si="313"/>
        <v>240101011</v>
      </c>
      <c r="H2163" s="7">
        <v>11</v>
      </c>
      <c r="I2163" s="8" t="s">
        <v>2514</v>
      </c>
      <c r="J2163" s="37" t="str">
        <f>+Categorias[[#This Row],[Categoría]]&amp;"-"&amp;Categorias[[#This Row],[Id_categoría]]</f>
        <v>Casa Rural-240101011</v>
      </c>
      <c r="K2163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63" s="9" t="str">
        <f t="shared" si="314"/>
        <v>240101011casa_rural</v>
      </c>
      <c r="M2163" s="39" t="str">
        <f t="shared" si="315"/>
        <v>INSERT INTO categoria VALUES (240101011,'Casa Rural','Casa Rural-240101011','Casa Rural-240101011 | Prod: Alojamiento-240101 | Sector: Médicos | Industria: TURISMO - 24',240101);</v>
      </c>
    </row>
    <row r="2164" spans="1:13" ht="30.6" x14ac:dyDescent="0.3">
      <c r="A2164" s="12">
        <f t="shared" si="310"/>
        <v>24</v>
      </c>
      <c r="B2164" s="8" t="str">
        <f>+VLOOKUP(A2164,Industria[],2,0)</f>
        <v>Turismo y Hostelería</v>
      </c>
      <c r="C2164" s="12">
        <f t="shared" si="311"/>
        <v>2401</v>
      </c>
      <c r="D2164" s="8" t="str">
        <f>+VLOOKUP(C2164,Sector[[Id_sector]:[Codigo]],3,0)</f>
        <v>Alojamiento</v>
      </c>
      <c r="E2164" s="12">
        <f t="shared" si="312"/>
        <v>240101</v>
      </c>
      <c r="F2164" s="8" t="str">
        <f>+VLOOKUP(E2164,Productos[[Id_producto]:[Codigo]],3,0)</f>
        <v>Tipos de Alojamiento</v>
      </c>
      <c r="G2164" s="13">
        <f t="shared" si="313"/>
        <v>240101012</v>
      </c>
      <c r="H2164" s="7">
        <v>12</v>
      </c>
      <c r="I2164" s="8" t="s">
        <v>2515</v>
      </c>
      <c r="J2164" s="37" t="str">
        <f>+Categorias[[#This Row],[Categoría]]&amp;"-"&amp;Categorias[[#This Row],[Id_categoría]]</f>
        <v>Posada-240101012</v>
      </c>
      <c r="K2164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64" s="9" t="str">
        <f t="shared" si="314"/>
        <v>240101012posada</v>
      </c>
      <c r="M2164" s="39" t="str">
        <f t="shared" si="315"/>
        <v>INSERT INTO categoria VALUES (240101012,'Posada','Posada-240101012','Posada-240101012 | Prod: Alojamiento-240101 | Sector: Médicos | Industria: TURISMO - 24',240101);</v>
      </c>
    </row>
    <row r="2165" spans="1:13" ht="30.6" x14ac:dyDescent="0.3">
      <c r="A2165" s="12">
        <f t="shared" si="310"/>
        <v>24</v>
      </c>
      <c r="B2165" s="8" t="str">
        <f>+VLOOKUP(A2165,Industria[],2,0)</f>
        <v>Turismo y Hostelería</v>
      </c>
      <c r="C2165" s="12">
        <f t="shared" si="311"/>
        <v>2401</v>
      </c>
      <c r="D2165" s="8" t="str">
        <f>+VLOOKUP(C2165,Sector[[Id_sector]:[Codigo]],3,0)</f>
        <v>Alojamiento</v>
      </c>
      <c r="E2165" s="12">
        <f t="shared" si="312"/>
        <v>240101</v>
      </c>
      <c r="F2165" s="8" t="str">
        <f>+VLOOKUP(E2165,Productos[[Id_producto]:[Codigo]],3,0)</f>
        <v>Tipos de Alojamiento</v>
      </c>
      <c r="G2165" s="13">
        <f t="shared" si="313"/>
        <v>240101013</v>
      </c>
      <c r="H2165" s="7">
        <v>13</v>
      </c>
      <c r="I2165" s="8" t="s">
        <v>2516</v>
      </c>
      <c r="J2165" s="37" t="str">
        <f>+Categorias[[#This Row],[Categoría]]&amp;"-"&amp;Categorias[[#This Row],[Id_categoría]]</f>
        <v>Pop up Hotel-240101013</v>
      </c>
      <c r="K2165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65" s="9" t="str">
        <f t="shared" si="314"/>
        <v>240101013pop_up_hotel</v>
      </c>
      <c r="M2165" s="39" t="str">
        <f t="shared" si="315"/>
        <v>INSERT INTO categoria VALUES (240101013,'Pop up Hotel','Pop up Hotel-240101013','Pop up Hotel-240101013 | Prod: Alojamiento-240101 | Sector: Médicos | Industria: TURISMO - 24',240101);</v>
      </c>
    </row>
    <row r="2166" spans="1:13" ht="30.6" x14ac:dyDescent="0.3">
      <c r="A2166" s="12">
        <f t="shared" si="310"/>
        <v>24</v>
      </c>
      <c r="B2166" s="8" t="str">
        <f>+VLOOKUP(A2166,Industria[],2,0)</f>
        <v>Turismo y Hostelería</v>
      </c>
      <c r="C2166" s="12">
        <f t="shared" si="311"/>
        <v>2401</v>
      </c>
      <c r="D2166" s="8" t="str">
        <f>+VLOOKUP(C2166,Sector[[Id_sector]:[Codigo]],3,0)</f>
        <v>Alojamiento</v>
      </c>
      <c r="E2166" s="12">
        <f t="shared" si="312"/>
        <v>240101</v>
      </c>
      <c r="F2166" s="8" t="str">
        <f>+VLOOKUP(E2166,Productos[[Id_producto]:[Codigo]],3,0)</f>
        <v>Tipos de Alojamiento</v>
      </c>
      <c r="G2166" s="13">
        <f t="shared" si="313"/>
        <v>240101014</v>
      </c>
      <c r="H2166" s="7">
        <v>14</v>
      </c>
      <c r="I2166" s="8" t="s">
        <v>2517</v>
      </c>
      <c r="J2166" s="37" t="str">
        <f>+Categorias[[#This Row],[Categoría]]&amp;"-"&amp;Categorias[[#This Row],[Id_categoría]]</f>
        <v>Business Hotel-240101014</v>
      </c>
      <c r="K2166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66" s="9" t="str">
        <f t="shared" si="314"/>
        <v>240101014business_hotel</v>
      </c>
      <c r="M2166" s="39" t="str">
        <f t="shared" si="315"/>
        <v>INSERT INTO categoria VALUES (240101014,'Business Hotel','Business Hotel-240101014','Business Hotel-240101014 | Prod: Alojamiento-240101 | Sector: Médicos | Industria: TURISMO - 24',240101);</v>
      </c>
    </row>
    <row r="2167" spans="1:13" ht="30.6" x14ac:dyDescent="0.3">
      <c r="A2167" s="12">
        <f t="shared" si="310"/>
        <v>24</v>
      </c>
      <c r="B2167" s="8" t="str">
        <f>+VLOOKUP(A2167,Industria[],2,0)</f>
        <v>Turismo y Hostelería</v>
      </c>
      <c r="C2167" s="12">
        <f t="shared" si="311"/>
        <v>2401</v>
      </c>
      <c r="D2167" s="8" t="str">
        <f>+VLOOKUP(C2167,Sector[[Id_sector]:[Codigo]],3,0)</f>
        <v>Alojamiento</v>
      </c>
      <c r="E2167" s="12">
        <f t="shared" si="312"/>
        <v>240101</v>
      </c>
      <c r="F2167" s="8" t="str">
        <f>+VLOOKUP(E2167,Productos[[Id_producto]:[Codigo]],3,0)</f>
        <v>Tipos de Alojamiento</v>
      </c>
      <c r="G2167" s="13">
        <f t="shared" si="313"/>
        <v>240101015</v>
      </c>
      <c r="H2167" s="7">
        <v>15</v>
      </c>
      <c r="I2167" s="8" t="s">
        <v>2518</v>
      </c>
      <c r="J2167" s="37" t="str">
        <f>+Categorias[[#This Row],[Categoría]]&amp;"-"&amp;Categorias[[#This Row],[Id_categoría]]</f>
        <v>Pensión-240101015</v>
      </c>
      <c r="K2167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67" s="9" t="str">
        <f t="shared" si="314"/>
        <v>240101015pension</v>
      </c>
      <c r="M2167" s="39" t="str">
        <f t="shared" si="315"/>
        <v>INSERT INTO categoria VALUES (240101015,'Pensión','Pensión-240101015','Pensión-240101015 | Prod: Alojamiento-240101 | Sector: Médicos | Industria: TURISMO - 24',240101);</v>
      </c>
    </row>
    <row r="2168" spans="1:13" ht="30.6" x14ac:dyDescent="0.3">
      <c r="A2168" s="12">
        <f t="shared" si="310"/>
        <v>24</v>
      </c>
      <c r="B2168" s="8" t="str">
        <f>+VLOOKUP(A2168,Industria[],2,0)</f>
        <v>Turismo y Hostelería</v>
      </c>
      <c r="C2168" s="12">
        <f t="shared" si="311"/>
        <v>2401</v>
      </c>
      <c r="D2168" s="8" t="str">
        <f>+VLOOKUP(C2168,Sector[[Id_sector]:[Codigo]],3,0)</f>
        <v>Alojamiento</v>
      </c>
      <c r="E2168" s="12">
        <f t="shared" si="312"/>
        <v>240101</v>
      </c>
      <c r="F2168" s="8" t="str">
        <f>+VLOOKUP(E2168,Productos[[Id_producto]:[Codigo]],3,0)</f>
        <v>Tipos de Alojamiento</v>
      </c>
      <c r="G2168" s="13">
        <f t="shared" si="313"/>
        <v>240101016</v>
      </c>
      <c r="H2168" s="7">
        <v>16</v>
      </c>
      <c r="I2168" s="8" t="s">
        <v>2519</v>
      </c>
      <c r="J2168" s="37" t="str">
        <f>+Categorias[[#This Row],[Categoría]]&amp;"-"&amp;Categorias[[#This Row],[Id_categoría]]</f>
        <v>Poshtel-240101016</v>
      </c>
      <c r="K2168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68" s="9" t="str">
        <f t="shared" si="314"/>
        <v>240101016poshtel</v>
      </c>
      <c r="M2168" s="39" t="str">
        <f t="shared" si="315"/>
        <v>INSERT INTO categoria VALUES (240101016,'Poshtel','Poshtel-240101016','Poshtel-240101016 | Prod: Alojamiento-240101 | Sector: Médicos | Industria: TURISMO - 24',240101);</v>
      </c>
    </row>
    <row r="2169" spans="1:13" ht="30.6" x14ac:dyDescent="0.3">
      <c r="A2169" s="12">
        <f t="shared" si="310"/>
        <v>24</v>
      </c>
      <c r="B2169" s="8" t="str">
        <f>+VLOOKUP(A2169,Industria[],2,0)</f>
        <v>Turismo y Hostelería</v>
      </c>
      <c r="C2169" s="12">
        <f t="shared" si="311"/>
        <v>2401</v>
      </c>
      <c r="D2169" s="8" t="str">
        <f>+VLOOKUP(C2169,Sector[[Id_sector]:[Codigo]],3,0)</f>
        <v>Alojamiento</v>
      </c>
      <c r="E2169" s="12">
        <f t="shared" si="312"/>
        <v>240101</v>
      </c>
      <c r="F2169" s="8" t="str">
        <f>+VLOOKUP(E2169,Productos[[Id_producto]:[Codigo]],3,0)</f>
        <v>Tipos de Alojamiento</v>
      </c>
      <c r="G2169" s="13">
        <f t="shared" si="313"/>
        <v>240101017</v>
      </c>
      <c r="H2169" s="7">
        <v>17</v>
      </c>
      <c r="I2169" s="8" t="s">
        <v>2520</v>
      </c>
      <c r="J2169" s="37" t="str">
        <f>+Categorias[[#This Row],[Categoría]]&amp;"-"&amp;Categorias[[#This Row],[Id_categoría]]</f>
        <v>Eco Hotel-240101017</v>
      </c>
      <c r="K2169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69" s="9" t="str">
        <f t="shared" si="314"/>
        <v>240101017eco_hotel</v>
      </c>
      <c r="M2169" s="39" t="str">
        <f t="shared" si="315"/>
        <v>INSERT INTO categoria VALUES (240101017,'Eco Hotel','Eco Hotel-240101017','Eco Hotel-240101017 | Prod: Alojamiento-240101 | Sector: Médicos | Industria: TURISMO - 24',240101);</v>
      </c>
    </row>
    <row r="2170" spans="1:13" ht="30.6" x14ac:dyDescent="0.3">
      <c r="A2170" s="12">
        <f t="shared" si="310"/>
        <v>24</v>
      </c>
      <c r="B2170" s="8" t="str">
        <f>+VLOOKUP(A2170,Industria[],2,0)</f>
        <v>Turismo y Hostelería</v>
      </c>
      <c r="C2170" s="12">
        <f t="shared" si="311"/>
        <v>2401</v>
      </c>
      <c r="D2170" s="8" t="str">
        <f>+VLOOKUP(C2170,Sector[[Id_sector]:[Codigo]],3,0)</f>
        <v>Alojamiento</v>
      </c>
      <c r="E2170" s="12">
        <f t="shared" si="312"/>
        <v>240101</v>
      </c>
      <c r="F2170" s="8" t="str">
        <f>+VLOOKUP(E2170,Productos[[Id_producto]:[Codigo]],3,0)</f>
        <v>Tipos de Alojamiento</v>
      </c>
      <c r="G2170" s="13">
        <f t="shared" si="313"/>
        <v>240101018</v>
      </c>
      <c r="H2170" s="7">
        <v>18</v>
      </c>
      <c r="I2170" s="8" t="s">
        <v>2521</v>
      </c>
      <c r="J2170" s="37" t="str">
        <f>+Categorias[[#This Row],[Categoría]]&amp;"-"&amp;Categorias[[#This Row],[Id_categoría]]</f>
        <v>Hotel Cápsula-240101018</v>
      </c>
      <c r="K2170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70" s="9" t="str">
        <f t="shared" si="314"/>
        <v>240101018hotel_capsula</v>
      </c>
      <c r="M2170" s="39" t="str">
        <f t="shared" si="315"/>
        <v>INSERT INTO categoria VALUES (240101018,'Hotel Cápsula','Hotel Cápsula-240101018','Hotel Cápsula-240101018 | Prod: Alojamiento-240101 | Sector: Médicos | Industria: TURISMO - 24',240101);</v>
      </c>
    </row>
    <row r="2171" spans="1:13" ht="30.6" x14ac:dyDescent="0.3">
      <c r="A2171" s="12">
        <f t="shared" si="310"/>
        <v>24</v>
      </c>
      <c r="B2171" s="8" t="str">
        <f>+VLOOKUP(A2171,Industria[],2,0)</f>
        <v>Turismo y Hostelería</v>
      </c>
      <c r="C2171" s="12">
        <f t="shared" si="311"/>
        <v>2401</v>
      </c>
      <c r="D2171" s="8" t="str">
        <f>+VLOOKUP(C2171,Sector[[Id_sector]:[Codigo]],3,0)</f>
        <v>Alojamiento</v>
      </c>
      <c r="E2171" s="12">
        <f t="shared" si="312"/>
        <v>240101</v>
      </c>
      <c r="F2171" s="8" t="str">
        <f>+VLOOKUP(E2171,Productos[[Id_producto]:[Codigo]],3,0)</f>
        <v>Tipos de Alojamiento</v>
      </c>
      <c r="G2171" s="13">
        <f t="shared" si="313"/>
        <v>240101019</v>
      </c>
      <c r="H2171" s="7">
        <v>19</v>
      </c>
      <c r="I2171" s="8" t="s">
        <v>2522</v>
      </c>
      <c r="J2171" s="37" t="str">
        <f>+Categorias[[#This Row],[Categoría]]&amp;"-"&amp;Categorias[[#This Row],[Id_categoría]]</f>
        <v>Love Hotel-240101019</v>
      </c>
      <c r="K2171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71" s="9" t="str">
        <f t="shared" si="314"/>
        <v>240101019love_hotel</v>
      </c>
      <c r="M2171" s="39" t="str">
        <f t="shared" si="315"/>
        <v>INSERT INTO categoria VALUES (240101019,'Love Hotel','Love Hotel-240101019','Love Hotel-240101019 | Prod: Alojamiento-240101 | Sector: Médicos | Industria: TURISMO - 24',240101);</v>
      </c>
    </row>
    <row r="2172" spans="1:13" ht="30.6" x14ac:dyDescent="0.3">
      <c r="A2172" s="12">
        <f t="shared" si="310"/>
        <v>24</v>
      </c>
      <c r="B2172" s="8" t="str">
        <f>+VLOOKUP(A2172,Industria[],2,0)</f>
        <v>Turismo y Hostelería</v>
      </c>
      <c r="C2172" s="12">
        <f t="shared" si="311"/>
        <v>2401</v>
      </c>
      <c r="D2172" s="8" t="str">
        <f>+VLOOKUP(C2172,Sector[[Id_sector]:[Codigo]],3,0)</f>
        <v>Alojamiento</v>
      </c>
      <c r="E2172" s="12">
        <f t="shared" si="312"/>
        <v>240101</v>
      </c>
      <c r="F2172" s="8" t="str">
        <f>+VLOOKUP(E2172,Productos[[Id_producto]:[Codigo]],3,0)</f>
        <v>Tipos de Alojamiento</v>
      </c>
      <c r="G2172" s="13">
        <f t="shared" si="313"/>
        <v>240101020</v>
      </c>
      <c r="H2172" s="7">
        <v>20</v>
      </c>
      <c r="I2172" s="8" t="s">
        <v>2523</v>
      </c>
      <c r="J2172" s="37" t="str">
        <f>+Categorias[[#This Row],[Categoría]]&amp;"-"&amp;Categorias[[#This Row],[Id_categoría]]</f>
        <v>Camping-240101020</v>
      </c>
      <c r="K2172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72" s="9" t="str">
        <f t="shared" si="314"/>
        <v>240101020camping</v>
      </c>
      <c r="M2172" s="39" t="str">
        <f t="shared" si="315"/>
        <v>INSERT INTO categoria VALUES (240101020,'Camping','Camping-240101020','Camping-240101020 | Prod: Alojamiento-240101 | Sector: Médicos | Industria: TURISMO - 24',240101);</v>
      </c>
    </row>
    <row r="2173" spans="1:13" ht="30.6" x14ac:dyDescent="0.3">
      <c r="A2173" s="12">
        <f t="shared" si="310"/>
        <v>24</v>
      </c>
      <c r="B2173" s="8" t="str">
        <f>+VLOOKUP(A2173,Industria[],2,0)</f>
        <v>Turismo y Hostelería</v>
      </c>
      <c r="C2173" s="12">
        <f t="shared" si="311"/>
        <v>2401</v>
      </c>
      <c r="D2173" s="8" t="str">
        <f>+VLOOKUP(C2173,Sector[[Id_sector]:[Codigo]],3,0)</f>
        <v>Alojamiento</v>
      </c>
      <c r="E2173" s="12">
        <f t="shared" si="312"/>
        <v>240101</v>
      </c>
      <c r="F2173" s="8" t="str">
        <f>+VLOOKUP(E2173,Productos[[Id_producto]:[Codigo]],3,0)</f>
        <v>Tipos de Alojamiento</v>
      </c>
      <c r="G2173" s="13">
        <f t="shared" si="313"/>
        <v>240101021</v>
      </c>
      <c r="H2173" s="7">
        <v>21</v>
      </c>
      <c r="I2173" s="8" t="s">
        <v>2524</v>
      </c>
      <c r="J2173" s="37" t="str">
        <f>+Categorias[[#This Row],[Categoría]]&amp;"-"&amp;Categorias[[#This Row],[Id_categoría]]</f>
        <v>Glamping-240101021</v>
      </c>
      <c r="K2173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73" s="9" t="str">
        <f t="shared" si="314"/>
        <v>240101021glamping</v>
      </c>
      <c r="M2173" s="39" t="str">
        <f t="shared" si="315"/>
        <v>INSERT INTO categoria VALUES (240101021,'Glamping','Glamping-240101021','Glamping-240101021 | Prod: Alojamiento-240101 | Sector: Médicos | Industria: TURISMO - 24',240101);</v>
      </c>
    </row>
    <row r="2174" spans="1:13" ht="30.6" x14ac:dyDescent="0.3">
      <c r="A2174" s="12">
        <f t="shared" si="310"/>
        <v>24</v>
      </c>
      <c r="B2174" s="8" t="str">
        <f>+VLOOKUP(A2174,Industria[],2,0)</f>
        <v>Turismo y Hostelería</v>
      </c>
      <c r="C2174" s="12">
        <f t="shared" si="311"/>
        <v>2401</v>
      </c>
      <c r="D2174" s="8" t="str">
        <f>+VLOOKUP(C2174,Sector[[Id_sector]:[Codigo]],3,0)</f>
        <v>Alojamiento</v>
      </c>
      <c r="E2174" s="12">
        <f t="shared" si="312"/>
        <v>240101</v>
      </c>
      <c r="F2174" s="8" t="str">
        <f>+VLOOKUP(E2174,Productos[[Id_producto]:[Codigo]],3,0)</f>
        <v>Tipos de Alojamiento</v>
      </c>
      <c r="G2174" s="13">
        <f t="shared" si="313"/>
        <v>240101022</v>
      </c>
      <c r="H2174" s="7">
        <v>22</v>
      </c>
      <c r="I2174" s="8" t="s">
        <v>2525</v>
      </c>
      <c r="J2174" s="37" t="str">
        <f>+Categorias[[#This Row],[Categoría]]&amp;"-"&amp;Categorias[[#This Row],[Id_categoría]]</f>
        <v>Airbnb-240101022</v>
      </c>
      <c r="K2174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74" s="9" t="str">
        <f t="shared" si="314"/>
        <v>240101022airbnb</v>
      </c>
      <c r="M2174" s="39" t="str">
        <f t="shared" si="315"/>
        <v>INSERT INTO categoria VALUES (240101022,'Airbnb','Airbnb-240101022','Airbnb-240101022 | Prod: Alojamiento-240101 | Sector: Médicos | Industria: TURISMO - 24',240101);</v>
      </c>
    </row>
    <row r="2175" spans="1:13" ht="30.6" x14ac:dyDescent="0.3">
      <c r="A2175" s="12">
        <f t="shared" si="310"/>
        <v>24</v>
      </c>
      <c r="B2175" s="8" t="str">
        <f>+VLOOKUP(A2175,Industria[],2,0)</f>
        <v>Turismo y Hostelería</v>
      </c>
      <c r="C2175" s="12">
        <f t="shared" si="311"/>
        <v>2401</v>
      </c>
      <c r="D2175" s="8" t="str">
        <f>+VLOOKUP(C2175,Sector[[Id_sector]:[Codigo]],3,0)</f>
        <v>Alojamiento</v>
      </c>
      <c r="E2175" s="12">
        <f t="shared" si="312"/>
        <v>240101</v>
      </c>
      <c r="F2175" s="8" t="str">
        <f>+VLOOKUP(E2175,Productos[[Id_producto]:[Codigo]],3,0)</f>
        <v>Tipos de Alojamiento</v>
      </c>
      <c r="G2175" s="13">
        <f t="shared" si="313"/>
        <v>240101023</v>
      </c>
      <c r="H2175" s="7">
        <v>23</v>
      </c>
      <c r="I2175" s="8" t="s">
        <v>2526</v>
      </c>
      <c r="J2175" s="37" t="str">
        <f>+Categorias[[#This Row],[Categoría]]&amp;"-"&amp;Categorias[[#This Row],[Id_categoría]]</f>
        <v>Residencia Particular-240101023</v>
      </c>
      <c r="K2175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75" s="9" t="str">
        <f t="shared" si="314"/>
        <v>240101023residencia_particular</v>
      </c>
      <c r="M2175" s="39" t="str">
        <f t="shared" si="315"/>
        <v>INSERT INTO categoria VALUES (240101023,'Residencia Particular','Residencia Particular-240101023','Residencia Particular-240101023 | Prod: Alojamiento-240101 | Sector: Médicos | Industria: TURISMO - 24',240101);</v>
      </c>
    </row>
    <row r="2176" spans="1:13" ht="40.799999999999997" x14ac:dyDescent="0.3">
      <c r="A2176" s="12">
        <f t="shared" si="310"/>
        <v>24</v>
      </c>
      <c r="B2176" s="8" t="str">
        <f>+VLOOKUP(A2176,Industria[],2,0)</f>
        <v>Turismo y Hostelería</v>
      </c>
      <c r="C2176" s="12">
        <f t="shared" si="311"/>
        <v>2401</v>
      </c>
      <c r="D2176" s="8" t="str">
        <f>+VLOOKUP(C2176,Sector[[Id_sector]:[Codigo]],3,0)</f>
        <v>Alojamiento</v>
      </c>
      <c r="E2176" s="12">
        <f t="shared" si="312"/>
        <v>240101</v>
      </c>
      <c r="F2176" s="8" t="str">
        <f>+VLOOKUP(E2176,Productos[[Id_producto]:[Codigo]],3,0)</f>
        <v>Tipos de Alojamiento</v>
      </c>
      <c r="G2176" s="13">
        <f t="shared" si="313"/>
        <v>240101024</v>
      </c>
      <c r="H2176" s="7">
        <v>24</v>
      </c>
      <c r="I2176" s="8" t="s">
        <v>2527</v>
      </c>
      <c r="J2176" s="37" t="str">
        <f>+Categorias[[#This Row],[Categoría]]&amp;"-"&amp;Categorias[[#This Row],[Id_categoría]]</f>
        <v>Establecimientos de Alojamiento-240101024</v>
      </c>
      <c r="K2176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76" s="9" t="str">
        <f t="shared" si="314"/>
        <v>240101024establecimientos_de_alojamiento</v>
      </c>
      <c r="M2176" s="39" t="str">
        <f t="shared" si="315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77" spans="1:13" ht="40.799999999999997" x14ac:dyDescent="0.3">
      <c r="A2177" s="12">
        <f t="shared" si="310"/>
        <v>24</v>
      </c>
      <c r="B2177" s="8" t="str">
        <f>+VLOOKUP(A2177,Industria[],2,0)</f>
        <v>Turismo y Hostelería</v>
      </c>
      <c r="C2177" s="12">
        <f t="shared" si="311"/>
        <v>2401</v>
      </c>
      <c r="D2177" s="8" t="str">
        <f>+VLOOKUP(C2177,Sector[[Id_sector]:[Codigo]],3,0)</f>
        <v>Alojamiento</v>
      </c>
      <c r="E2177" s="12">
        <f t="shared" si="312"/>
        <v>240102</v>
      </c>
      <c r="F2177" s="8" t="str">
        <f>+VLOOKUP(E2177,Productos[[Id_producto]:[Codigo]],3,0)</f>
        <v>Ingresos</v>
      </c>
      <c r="G2177" s="13">
        <f t="shared" si="313"/>
        <v>240102001</v>
      </c>
      <c r="H2177" s="7">
        <v>1</v>
      </c>
      <c r="I2177" s="8" t="s">
        <v>2528</v>
      </c>
      <c r="J2177" s="37" t="str">
        <f>+Categorias[[#This Row],[Categoría]]&amp;"-"&amp;Categorias[[#This Row],[Id_categoría]]</f>
        <v>Ventas a precios Corrientes-240102001</v>
      </c>
      <c r="K2177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77" s="9" t="str">
        <f t="shared" si="314"/>
        <v>240102001ventas_a_precios_corrientes</v>
      </c>
      <c r="M2177" s="39" t="str">
        <f t="shared" si="315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78" spans="1:13" ht="40.799999999999997" x14ac:dyDescent="0.3">
      <c r="A2178" s="12">
        <f t="shared" si="310"/>
        <v>24</v>
      </c>
      <c r="B2178" s="8" t="str">
        <f>+VLOOKUP(A2178,Industria[],2,0)</f>
        <v>Turismo y Hostelería</v>
      </c>
      <c r="C2178" s="12">
        <f t="shared" si="311"/>
        <v>2401</v>
      </c>
      <c r="D2178" s="8" t="str">
        <f>+VLOOKUP(C2178,Sector[[Id_sector]:[Codigo]],3,0)</f>
        <v>Alojamiento</v>
      </c>
      <c r="E2178" s="12">
        <f t="shared" si="312"/>
        <v>240102</v>
      </c>
      <c r="F2178" s="8" t="str">
        <f>+VLOOKUP(E2178,Productos[[Id_producto]:[Codigo]],3,0)</f>
        <v>Ingresos</v>
      </c>
      <c r="G2178" s="13">
        <f t="shared" si="313"/>
        <v>240102002</v>
      </c>
      <c r="H2178" s="7">
        <v>2</v>
      </c>
      <c r="I2178" s="8" t="s">
        <v>2529</v>
      </c>
      <c r="J2178" s="37" t="str">
        <f>+Categorias[[#This Row],[Categoría]]&amp;"-"&amp;Categorias[[#This Row],[Id_categoría]]</f>
        <v>Ventas a precios Constantes-240102002</v>
      </c>
      <c r="K2178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78" s="9" t="str">
        <f t="shared" si="314"/>
        <v>240102002ventas_a_precios_constantes</v>
      </c>
      <c r="M2178" s="39" t="str">
        <f t="shared" si="315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79" spans="1:13" ht="30.6" x14ac:dyDescent="0.3">
      <c r="A2179" s="12">
        <f t="shared" si="310"/>
        <v>24</v>
      </c>
      <c r="B2179" s="8" t="str">
        <f>+VLOOKUP(A2179,Industria[],2,0)</f>
        <v>Turismo y Hostelería</v>
      </c>
      <c r="C2179" s="12">
        <f t="shared" si="311"/>
        <v>2401</v>
      </c>
      <c r="D2179" s="8" t="str">
        <f>+VLOOKUP(C2179,Sector[[Id_sector]:[Codigo]],3,0)</f>
        <v>Alojamiento</v>
      </c>
      <c r="E2179" s="12">
        <f t="shared" si="312"/>
        <v>240102</v>
      </c>
      <c r="F2179" s="8" t="str">
        <f>+VLOOKUP(E2179,Productos[[Id_producto]:[Codigo]],3,0)</f>
        <v>Ingresos</v>
      </c>
      <c r="G2179" s="13">
        <f t="shared" si="313"/>
        <v>240102003</v>
      </c>
      <c r="H2179" s="7">
        <v>3</v>
      </c>
      <c r="I2179" s="8" t="s">
        <v>2530</v>
      </c>
      <c r="J2179" s="37" t="str">
        <f>+Categorias[[#This Row],[Categoría]]&amp;"-"&amp;Categorias[[#This Row],[Id_categoría]]</f>
        <v>Ventas Totales-240102003</v>
      </c>
      <c r="K2179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79" s="9" t="str">
        <f t="shared" si="314"/>
        <v>240102003ventas_totales</v>
      </c>
      <c r="M2179" s="39" t="str">
        <f t="shared" si="315"/>
        <v>INSERT INTO categoria VALUES (240102003,'Ventas Totales','Ventas Totales-240102003','Ventas Totales-240102003 | Prod: Ingreso Hoteles-240102 | Sector: Médicos | Industria: TURISMO - 24',240102);</v>
      </c>
    </row>
    <row r="2180" spans="1:13" ht="30.6" x14ac:dyDescent="0.3">
      <c r="A2180" s="12">
        <f t="shared" si="310"/>
        <v>24</v>
      </c>
      <c r="B2180" s="8" t="str">
        <f>+VLOOKUP(A2180,Industria[],2,0)</f>
        <v>Turismo y Hostelería</v>
      </c>
      <c r="C2180" s="12">
        <f t="shared" si="311"/>
        <v>2401</v>
      </c>
      <c r="D2180" s="8" t="str">
        <f>+VLOOKUP(C2180,Sector[[Id_sector]:[Codigo]],3,0)</f>
        <v>Alojamiento</v>
      </c>
      <c r="E2180" s="12">
        <f t="shared" si="312"/>
        <v>240102</v>
      </c>
      <c r="F2180" s="8" t="str">
        <f>+VLOOKUP(E2180,Productos[[Id_producto]:[Codigo]],3,0)</f>
        <v>Ingresos</v>
      </c>
      <c r="G2180" s="13">
        <f t="shared" si="313"/>
        <v>240102004</v>
      </c>
      <c r="H2180" s="7">
        <v>4</v>
      </c>
      <c r="I2180" s="8" t="s">
        <v>2531</v>
      </c>
      <c r="J2180" s="37" t="str">
        <f>+Categorias[[#This Row],[Categoría]]&amp;"-"&amp;Categorias[[#This Row],[Id_categoría]]</f>
        <v>Ventas en Dólares-240102004</v>
      </c>
      <c r="K2180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80" s="9" t="str">
        <f t="shared" si="314"/>
        <v>240102004ventas_en_dolares</v>
      </c>
      <c r="M2180" s="39" t="str">
        <f t="shared" si="315"/>
        <v>INSERT INTO categoria VALUES (240102004,'Ventas en Dólares','Ventas en Dólares-240102004','Ventas en Dólares-240102004 | Prod: Ingreso Hoteles-240102 | Sector: Médicos | Industria: TURISMO - 24',240102);</v>
      </c>
    </row>
    <row r="2181" spans="1:13" ht="40.799999999999997" x14ac:dyDescent="0.3">
      <c r="A2181" s="12">
        <f t="shared" si="310"/>
        <v>24</v>
      </c>
      <c r="B2181" s="8" t="str">
        <f>+VLOOKUP(A2181,Industria[],2,0)</f>
        <v>Turismo y Hostelería</v>
      </c>
      <c r="C2181" s="12">
        <f t="shared" si="311"/>
        <v>2401</v>
      </c>
      <c r="D2181" s="8" t="str">
        <f>+VLOOKUP(C2181,Sector[[Id_sector]:[Codigo]],3,0)</f>
        <v>Alojamiento</v>
      </c>
      <c r="E2181" s="12">
        <f t="shared" si="312"/>
        <v>240102</v>
      </c>
      <c r="F2181" s="8" t="str">
        <f>+VLOOKUP(E2181,Productos[[Id_producto]:[Codigo]],3,0)</f>
        <v>Ingresos</v>
      </c>
      <c r="G2181" s="13">
        <f t="shared" si="313"/>
        <v>240102005</v>
      </c>
      <c r="H2181" s="7">
        <v>5</v>
      </c>
      <c r="I2181" s="8" t="s">
        <v>2532</v>
      </c>
      <c r="J2181" s="37" t="str">
        <f>+Categorias[[#This Row],[Categoría]]&amp;"-"&amp;Categorias[[#This Row],[Id_categoría]]</f>
        <v>Rev Par (Ingreso por habitación disponible)-240102005</v>
      </c>
      <c r="K2181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81" s="9" t="str">
        <f t="shared" si="314"/>
        <v>240102005rev_par_(ingreso_por_habitacion_disponible)</v>
      </c>
      <c r="M2181" s="39" t="str">
        <f t="shared" si="315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82" spans="1:13" ht="40.799999999999997" x14ac:dyDescent="0.3">
      <c r="A2182" s="12">
        <f t="shared" si="310"/>
        <v>24</v>
      </c>
      <c r="B2182" s="8" t="str">
        <f>+VLOOKUP(A2182,Industria[],2,0)</f>
        <v>Turismo y Hostelería</v>
      </c>
      <c r="C2182" s="12">
        <f t="shared" si="311"/>
        <v>2401</v>
      </c>
      <c r="D2182" s="8" t="str">
        <f>+VLOOKUP(C2182,Sector[[Id_sector]:[Codigo]],3,0)</f>
        <v>Alojamiento</v>
      </c>
      <c r="E2182" s="12">
        <f t="shared" si="312"/>
        <v>240102</v>
      </c>
      <c r="F2182" s="8" t="str">
        <f>+VLOOKUP(E2182,Productos[[Id_producto]:[Codigo]],3,0)</f>
        <v>Ingresos</v>
      </c>
      <c r="G2182" s="13">
        <f t="shared" si="313"/>
        <v>240102006</v>
      </c>
      <c r="H2182" s="7">
        <v>6</v>
      </c>
      <c r="I2182" s="8" t="s">
        <v>2533</v>
      </c>
      <c r="J2182" s="37" t="str">
        <f>+Categorias[[#This Row],[Categoría]]&amp;"-"&amp;Categorias[[#This Row],[Id_categoría]]</f>
        <v>Tarifa Diaria Promedio (ADR)-240102006</v>
      </c>
      <c r="K2182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82" s="9" t="str">
        <f t="shared" si="314"/>
        <v>240102006tarifa_diaria_promedio_(adr)</v>
      </c>
      <c r="M2182" s="39" t="str">
        <f t="shared" si="315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83" spans="1:13" ht="40.799999999999997" x14ac:dyDescent="0.3">
      <c r="A2183" s="12">
        <f t="shared" si="310"/>
        <v>24</v>
      </c>
      <c r="B2183" s="8" t="str">
        <f>+VLOOKUP(A2183,Industria[],2,0)</f>
        <v>Turismo y Hostelería</v>
      </c>
      <c r="C2183" s="12">
        <f t="shared" si="311"/>
        <v>2401</v>
      </c>
      <c r="D2183" s="8" t="str">
        <f>+VLOOKUP(C2183,Sector[[Id_sector]:[Codigo]],3,0)</f>
        <v>Alojamiento</v>
      </c>
      <c r="E2183" s="12">
        <f t="shared" si="312"/>
        <v>240102</v>
      </c>
      <c r="F2183" s="8" t="str">
        <f>+VLOOKUP(E2183,Productos[[Id_producto]:[Codigo]],3,0)</f>
        <v>Ingresos</v>
      </c>
      <c r="G2183" s="13">
        <f t="shared" si="313"/>
        <v>240102007</v>
      </c>
      <c r="H2183" s="7">
        <v>7</v>
      </c>
      <c r="I2183" s="8" t="s">
        <v>2534</v>
      </c>
      <c r="J2183" s="37" t="str">
        <f>+Categorias[[#This Row],[Categoría]]&amp;"-"&amp;Categorias[[#This Row],[Id_categoría]]</f>
        <v>Índice Generado de Ingresos (RGI)-240102007</v>
      </c>
      <c r="K2183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83" s="9" t="str">
        <f t="shared" si="314"/>
        <v>240102007indice_generado_de_ingresos_(rgi)</v>
      </c>
      <c r="M2183" s="39" t="str">
        <f t="shared" si="315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84" spans="1:13" ht="40.799999999999997" x14ac:dyDescent="0.3">
      <c r="A2184" s="12">
        <f t="shared" si="310"/>
        <v>24</v>
      </c>
      <c r="B2184" s="8" t="str">
        <f>+VLOOKUP(A2184,Industria[],2,0)</f>
        <v>Turismo y Hostelería</v>
      </c>
      <c r="C2184" s="12">
        <f t="shared" si="311"/>
        <v>2401</v>
      </c>
      <c r="D2184" s="8" t="str">
        <f>+VLOOKUP(C2184,Sector[[Id_sector]:[Codigo]],3,0)</f>
        <v>Alojamiento</v>
      </c>
      <c r="E2184" s="12">
        <f t="shared" si="312"/>
        <v>240102</v>
      </c>
      <c r="F2184" s="8" t="str">
        <f>+VLOOKUP(E2184,Productos[[Id_producto]:[Codigo]],3,0)</f>
        <v>Ingresos</v>
      </c>
      <c r="G2184" s="13">
        <f t="shared" si="313"/>
        <v>240102008</v>
      </c>
      <c r="H2184" s="7">
        <v>8</v>
      </c>
      <c r="I2184" s="8" t="s">
        <v>2535</v>
      </c>
      <c r="J2184" s="37" t="str">
        <f>+Categorias[[#This Row],[Categoría]]&amp;"-"&amp;Categorias[[#This Row],[Id_categoría]]</f>
        <v>Transacciones online-240102008</v>
      </c>
      <c r="K2184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84" s="9" t="str">
        <f t="shared" si="314"/>
        <v>240102008transacciones_online</v>
      </c>
      <c r="M2184" s="39" t="str">
        <f t="shared" si="315"/>
        <v>INSERT INTO categoria VALUES (240102008,'Transacciones online','Transacciones online-240102008','Transacciones online-240102008 | Prod: Ingreso Hoteles-240102 | Sector: Médicos | Industria: TURISMO - 24',240102);</v>
      </c>
    </row>
    <row r="2185" spans="1:13" ht="40.799999999999997" x14ac:dyDescent="0.3">
      <c r="A2185" s="12">
        <f t="shared" si="310"/>
        <v>24</v>
      </c>
      <c r="B2185" s="8" t="str">
        <f>+VLOOKUP(A2185,Industria[],2,0)</f>
        <v>Turismo y Hostelería</v>
      </c>
      <c r="C2185" s="12">
        <f t="shared" si="311"/>
        <v>2401</v>
      </c>
      <c r="D2185" s="8" t="str">
        <f>+VLOOKUP(C2185,Sector[[Id_sector]:[Codigo]],3,0)</f>
        <v>Alojamiento</v>
      </c>
      <c r="E2185" s="12">
        <f t="shared" si="312"/>
        <v>240102</v>
      </c>
      <c r="F2185" s="8" t="str">
        <f>+VLOOKUP(E2185,Productos[[Id_producto]:[Codigo]],3,0)</f>
        <v>Ingresos</v>
      </c>
      <c r="G2185" s="13">
        <f t="shared" si="313"/>
        <v>240102009</v>
      </c>
      <c r="H2185" s="7">
        <v>9</v>
      </c>
      <c r="I2185" s="8" t="s">
        <v>2536</v>
      </c>
      <c r="J2185" s="37" t="str">
        <f>+Categorias[[#This Row],[Categoría]]&amp;"-"&amp;Categorias[[#This Row],[Id_categoría]]</f>
        <v>Transacciones con reserva telefónica-240102009</v>
      </c>
      <c r="K2185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85" s="9" t="str">
        <f t="shared" si="314"/>
        <v>240102009transacciones_con_reserva_telefonica</v>
      </c>
      <c r="M2185" s="39" t="str">
        <f t="shared" si="315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86" spans="1:13" ht="40.799999999999997" x14ac:dyDescent="0.3">
      <c r="A2186" s="12">
        <f t="shared" si="310"/>
        <v>24</v>
      </c>
      <c r="B2186" s="8" t="str">
        <f>+VLOOKUP(A2186,Industria[],2,0)</f>
        <v>Turismo y Hostelería</v>
      </c>
      <c r="C2186" s="12">
        <f t="shared" si="311"/>
        <v>2401</v>
      </c>
      <c r="D2186" s="8" t="str">
        <f>+VLOOKUP(C2186,Sector[[Id_sector]:[Codigo]],3,0)</f>
        <v>Alojamiento</v>
      </c>
      <c r="E2186" s="12">
        <f t="shared" si="312"/>
        <v>240102</v>
      </c>
      <c r="F2186" s="8" t="str">
        <f>+VLOOKUP(E2186,Productos[[Id_producto]:[Codigo]],3,0)</f>
        <v>Ingresos</v>
      </c>
      <c r="G2186" s="13">
        <f t="shared" si="313"/>
        <v>240102010</v>
      </c>
      <c r="H2186" s="7">
        <v>10</v>
      </c>
      <c r="I2186" s="8" t="s">
        <v>2537</v>
      </c>
      <c r="J2186" s="37" t="str">
        <f>+Categorias[[#This Row],[Categoría]]&amp;"-"&amp;Categorias[[#This Row],[Id_categoría]]</f>
        <v>Transacciones por medio de agencia-240102010</v>
      </c>
      <c r="K2186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86" s="9" t="str">
        <f t="shared" si="314"/>
        <v>240102010transacciones_por_medio_de_agencia</v>
      </c>
      <c r="M2186" s="39" t="str">
        <f t="shared" si="315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87" spans="1:13" ht="40.799999999999997" x14ac:dyDescent="0.3">
      <c r="A2187" s="12">
        <f t="shared" si="310"/>
        <v>24</v>
      </c>
      <c r="B2187" s="8" t="str">
        <f>+VLOOKUP(A2187,Industria[],2,0)</f>
        <v>Turismo y Hostelería</v>
      </c>
      <c r="C2187" s="12">
        <f t="shared" si="311"/>
        <v>2401</v>
      </c>
      <c r="D2187" s="8" t="str">
        <f>+VLOOKUP(C2187,Sector[[Id_sector]:[Codigo]],3,0)</f>
        <v>Alojamiento</v>
      </c>
      <c r="E2187" s="12">
        <f t="shared" si="312"/>
        <v>240102</v>
      </c>
      <c r="F2187" s="8" t="str">
        <f>+VLOOKUP(E2187,Productos[[Id_producto]:[Codigo]],3,0)</f>
        <v>Ingresos</v>
      </c>
      <c r="G2187" s="13">
        <f t="shared" si="313"/>
        <v>240102011</v>
      </c>
      <c r="H2187" s="7">
        <v>11</v>
      </c>
      <c r="I2187" s="8" t="s">
        <v>2538</v>
      </c>
      <c r="J2187" s="37" t="str">
        <f>+Categorias[[#This Row],[Categoría]]&amp;"-"&amp;Categorias[[#This Row],[Id_categoría]]</f>
        <v>Transacciones presenciales-240102011</v>
      </c>
      <c r="K2187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87" s="9" t="str">
        <f t="shared" si="314"/>
        <v>240102011transacciones_presenciales</v>
      </c>
      <c r="M2187" s="39" t="str">
        <f t="shared" si="315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88" spans="1:13" ht="30.6" x14ac:dyDescent="0.3">
      <c r="A2188" s="12">
        <f t="shared" si="310"/>
        <v>24</v>
      </c>
      <c r="B2188" s="8" t="str">
        <f>+VLOOKUP(A2188,Industria[],2,0)</f>
        <v>Turismo y Hostelería</v>
      </c>
      <c r="C2188" s="12">
        <f t="shared" si="311"/>
        <v>2401</v>
      </c>
      <c r="D2188" s="8" t="str">
        <f>+VLOOKUP(C2188,Sector[[Id_sector]:[Codigo]],3,0)</f>
        <v>Alojamiento</v>
      </c>
      <c r="E2188" s="12">
        <f t="shared" si="312"/>
        <v>240103</v>
      </c>
      <c r="F2188" s="8" t="str">
        <f>+VLOOKUP(E2188,Productos[[Id_producto]:[Codigo]],3,0)</f>
        <v>Estadías</v>
      </c>
      <c r="G2188" s="13">
        <f t="shared" si="313"/>
        <v>240103001</v>
      </c>
      <c r="H2188" s="7">
        <v>1</v>
      </c>
      <c r="I2188" s="8" t="s">
        <v>2539</v>
      </c>
      <c r="J2188" s="37" t="str">
        <f>+Categorias[[#This Row],[Categoría]]&amp;"-"&amp;Categorias[[#This Row],[Id_categoría]]</f>
        <v>Estancia Media-240103001</v>
      </c>
      <c r="K2188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88" s="9" t="str">
        <f t="shared" si="314"/>
        <v>240103001estancia_media</v>
      </c>
      <c r="M2188" s="39" t="str">
        <f t="shared" si="315"/>
        <v>INSERT INTO categoria VALUES (240103001,'Estancia Media','Estancia Media-240103001','Estancia Media-240103001 | Prod: Estadía Hoteles-240103 | Sector: Médicos | Industria: TURISMO - 24',240103);</v>
      </c>
    </row>
    <row r="2189" spans="1:13" ht="30.6" x14ac:dyDescent="0.3">
      <c r="A2189" s="12">
        <f t="shared" ref="A2189:A2220" si="316">+A2188</f>
        <v>24</v>
      </c>
      <c r="B2189" s="8" t="str">
        <f>+VLOOKUP(A2189,Industria[],2,0)</f>
        <v>Turismo y Hostelería</v>
      </c>
      <c r="C2189" s="12">
        <f t="shared" ref="C2189:C2220" si="317">+C2188</f>
        <v>2401</v>
      </c>
      <c r="D2189" s="8" t="str">
        <f>+VLOOKUP(C2189,Sector[[Id_sector]:[Codigo]],3,0)</f>
        <v>Alojamiento</v>
      </c>
      <c r="E2189" s="12">
        <f t="shared" ref="E2189:E2220" si="318">+IF(H2189=1,E2188+1,E2188)</f>
        <v>240103</v>
      </c>
      <c r="F2189" s="8" t="str">
        <f>+VLOOKUP(E2189,Productos[[Id_producto]:[Codigo]],3,0)</f>
        <v>Estadías</v>
      </c>
      <c r="G2189" s="13">
        <f t="shared" ref="G2189:G2220" si="319">+E2189*1000+H2189</f>
        <v>240103002</v>
      </c>
      <c r="H2189" s="7">
        <v>2</v>
      </c>
      <c r="I2189" s="8" t="s">
        <v>2540</v>
      </c>
      <c r="J2189" s="37" t="str">
        <f>+Categorias[[#This Row],[Categoría]]&amp;"-"&amp;Categorias[[#This Row],[Id_categoría]]</f>
        <v>Llegadas-240103002</v>
      </c>
      <c r="K2189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89" s="9" t="str">
        <f t="shared" ref="L2189:L2220" si="320">+SUBSTITUTE(G2189&amp;LOWER(SUBSTITUTE( SUBSTITUTE( SUBSTITUTE( SUBSTITUTE( SUBSTITUTE( SUBSTITUTE( SUBSTITUTE( SUBSTITUTE( SUBSTITUTE( SUBSTITUTE(I2189, "á", "a"), "é", "e"), "í", "i"), "ó", "o"), "ú", "u"), "Á", "A"), "É", "E"), "Í", "I"), "Ó", "O"), "Ú", "U"))," ","_")</f>
        <v>240103002llegadas</v>
      </c>
      <c r="M2189" s="39" t="str">
        <f t="shared" ref="M2189:M2220" si="321">+"INSERT INTO categoria VALUES ("&amp;G2189&amp;",'"&amp;I2189&amp;"','"&amp;J2189&amp;"','"&amp;K2189&amp;"',"&amp;E2189&amp;");"</f>
        <v>INSERT INTO categoria VALUES (240103002,'Llegadas','Llegadas-240103002','Llegadas-240103002 | Prod: Estadía Hoteles-240103 | Sector: Médicos | Industria: TURISMO - 24',240103);</v>
      </c>
    </row>
    <row r="2190" spans="1:13" ht="30.6" x14ac:dyDescent="0.3">
      <c r="A2190" s="12">
        <f t="shared" si="316"/>
        <v>24</v>
      </c>
      <c r="B2190" s="8" t="str">
        <f>+VLOOKUP(A2190,Industria[],2,0)</f>
        <v>Turismo y Hostelería</v>
      </c>
      <c r="C2190" s="12">
        <f t="shared" si="317"/>
        <v>2401</v>
      </c>
      <c r="D2190" s="8" t="str">
        <f>+VLOOKUP(C2190,Sector[[Id_sector]:[Codigo]],3,0)</f>
        <v>Alojamiento</v>
      </c>
      <c r="E2190" s="12">
        <f t="shared" si="318"/>
        <v>240103</v>
      </c>
      <c r="F2190" s="8" t="str">
        <f>+VLOOKUP(E2190,Productos[[Id_producto]:[Codigo]],3,0)</f>
        <v>Estadías</v>
      </c>
      <c r="G2190" s="13">
        <f t="shared" si="319"/>
        <v>240103003</v>
      </c>
      <c r="H2190" s="7">
        <v>3</v>
      </c>
      <c r="I2190" s="8" t="s">
        <v>2541</v>
      </c>
      <c r="J2190" s="37" t="str">
        <f>+Categorias[[#This Row],[Categoría]]&amp;"-"&amp;Categorias[[#This Row],[Id_categoría]]</f>
        <v>Pernoctaciones-240103003</v>
      </c>
      <c r="K2190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90" s="9" t="str">
        <f t="shared" si="320"/>
        <v>240103003pernoctaciones</v>
      </c>
      <c r="M2190" s="39" t="str">
        <f t="shared" si="321"/>
        <v>INSERT INTO categoria VALUES (240103003,'Pernoctaciones','Pernoctaciones-240103003','Pernoctaciones-240103003 | Prod: Estadía Hoteles-240103 | Sector: Médicos | Industria: TURISMO - 24',240103);</v>
      </c>
    </row>
    <row r="2191" spans="1:13" ht="40.799999999999997" x14ac:dyDescent="0.3">
      <c r="A2191" s="12">
        <f t="shared" si="316"/>
        <v>24</v>
      </c>
      <c r="B2191" s="8" t="str">
        <f>+VLOOKUP(A2191,Industria[],2,0)</f>
        <v>Turismo y Hostelería</v>
      </c>
      <c r="C2191" s="12">
        <f t="shared" si="317"/>
        <v>2401</v>
      </c>
      <c r="D2191" s="8" t="str">
        <f>+VLOOKUP(C2191,Sector[[Id_sector]:[Codigo]],3,0)</f>
        <v>Alojamiento</v>
      </c>
      <c r="E2191" s="12">
        <f t="shared" si="318"/>
        <v>240103</v>
      </c>
      <c r="F2191" s="8" t="str">
        <f>+VLOOKUP(E2191,Productos[[Id_producto]:[Codigo]],3,0)</f>
        <v>Estadías</v>
      </c>
      <c r="G2191" s="13">
        <f t="shared" si="319"/>
        <v>240103004</v>
      </c>
      <c r="H2191" s="7">
        <v>4</v>
      </c>
      <c r="I2191" s="8" t="s">
        <v>2542</v>
      </c>
      <c r="J2191" s="37" t="str">
        <f>+Categorias[[#This Row],[Categoría]]&amp;"-"&amp;Categorias[[#This Row],[Id_categoría]]</f>
        <v>Ocupación de Habitaciones-240103004</v>
      </c>
      <c r="K2191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91" s="9" t="str">
        <f t="shared" si="320"/>
        <v>240103004ocupacion_de_habitaciones</v>
      </c>
      <c r="M2191" s="39" t="str">
        <f t="shared" si="321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92" spans="1:13" ht="30.6" x14ac:dyDescent="0.3">
      <c r="A2192" s="12">
        <f t="shared" si="316"/>
        <v>24</v>
      </c>
      <c r="B2192" s="8" t="str">
        <f>+VLOOKUP(A2192,Industria[],2,0)</f>
        <v>Turismo y Hostelería</v>
      </c>
      <c r="C2192" s="12">
        <f t="shared" si="317"/>
        <v>2401</v>
      </c>
      <c r="D2192" s="8" t="str">
        <f>+VLOOKUP(C2192,Sector[[Id_sector]:[Codigo]],3,0)</f>
        <v>Alojamiento</v>
      </c>
      <c r="E2192" s="12">
        <f t="shared" si="318"/>
        <v>240103</v>
      </c>
      <c r="F2192" s="8" t="str">
        <f>+VLOOKUP(E2192,Productos[[Id_producto]:[Codigo]],3,0)</f>
        <v>Estadías</v>
      </c>
      <c r="G2192" s="13">
        <f t="shared" si="319"/>
        <v>240103005</v>
      </c>
      <c r="H2192" s="7">
        <v>5</v>
      </c>
      <c r="I2192" s="8" t="s">
        <v>2543</v>
      </c>
      <c r="J2192" s="37" t="str">
        <f>+Categorias[[#This Row],[Categoría]]&amp;"-"&amp;Categorias[[#This Row],[Id_categoría]]</f>
        <v>Ocupación en Plazas-240103005</v>
      </c>
      <c r="K2192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92" s="9" t="str">
        <f t="shared" si="320"/>
        <v>240103005ocupacion_en_plazas</v>
      </c>
      <c r="M2192" s="39" t="str">
        <f t="shared" si="321"/>
        <v>INSERT INTO categoria VALUES (240103005,'Ocupación en Plazas','Ocupación en Plazas-240103005','Ocupación en Plazas-240103005 | Prod: Estadía Hoteles-240103 | Sector: Médicos | Industria: TURISMO - 24',240103);</v>
      </c>
    </row>
    <row r="2193" spans="1:13" ht="30.6" x14ac:dyDescent="0.3">
      <c r="A2193" s="12">
        <f t="shared" si="316"/>
        <v>24</v>
      </c>
      <c r="B2193" s="8" t="str">
        <f>+VLOOKUP(A2193,Industria[],2,0)</f>
        <v>Turismo y Hostelería</v>
      </c>
      <c r="C2193" s="12">
        <f t="shared" si="317"/>
        <v>2401</v>
      </c>
      <c r="D2193" s="8" t="str">
        <f>+VLOOKUP(C2193,Sector[[Id_sector]:[Codigo]],3,0)</f>
        <v>Alojamiento</v>
      </c>
      <c r="E2193" s="12">
        <f t="shared" si="318"/>
        <v>240103</v>
      </c>
      <c r="F2193" s="8" t="str">
        <f>+VLOOKUP(E2193,Productos[[Id_producto]:[Codigo]],3,0)</f>
        <v>Estadías</v>
      </c>
      <c r="G2193" s="13">
        <f t="shared" si="319"/>
        <v>240103006</v>
      </c>
      <c r="H2193" s="7">
        <v>6</v>
      </c>
      <c r="I2193" s="8" t="s">
        <v>2544</v>
      </c>
      <c r="J2193" s="37" t="str">
        <f>+Categorias[[#This Row],[Categoría]]&amp;"-"&amp;Categorias[[#This Row],[Id_categoría]]</f>
        <v>Salidas-240103006</v>
      </c>
      <c r="K2193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93" s="9" t="str">
        <f t="shared" si="320"/>
        <v>240103006salidas</v>
      </c>
      <c r="M2193" s="39" t="str">
        <f t="shared" si="321"/>
        <v>INSERT INTO categoria VALUES (240103006,'Salidas','Salidas-240103006','Salidas-240103006 | Prod: Estadía Hoteles-240103 | Sector: Médicos | Industria: TURISMO - 24',240103);</v>
      </c>
    </row>
    <row r="2194" spans="1:13" ht="30.6" x14ac:dyDescent="0.3">
      <c r="A2194" s="12">
        <f t="shared" si="316"/>
        <v>24</v>
      </c>
      <c r="B2194" s="8" t="str">
        <f>+VLOOKUP(A2194,Industria[],2,0)</f>
        <v>Turismo y Hostelería</v>
      </c>
      <c r="C2194" s="12">
        <f t="shared" si="317"/>
        <v>2401</v>
      </c>
      <c r="D2194" s="8" t="str">
        <f>+VLOOKUP(C2194,Sector[[Id_sector]:[Codigo]],3,0)</f>
        <v>Alojamiento</v>
      </c>
      <c r="E2194" s="12">
        <f t="shared" si="318"/>
        <v>240103</v>
      </c>
      <c r="F2194" s="8" t="str">
        <f>+VLOOKUP(E2194,Productos[[Id_producto]:[Codigo]],3,0)</f>
        <v>Estadías</v>
      </c>
      <c r="G2194" s="13">
        <f t="shared" si="319"/>
        <v>240103007</v>
      </c>
      <c r="H2194" s="7">
        <v>7</v>
      </c>
      <c r="I2194" s="8" t="s">
        <v>2545</v>
      </c>
      <c r="J2194" s="37" t="str">
        <f>+Categorias[[#This Row],[Categoría]]&amp;"-"&amp;Categorias[[#This Row],[Id_categoría]]</f>
        <v>Reservas Canceladas-240103007</v>
      </c>
      <c r="K2194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94" s="9" t="str">
        <f t="shared" si="320"/>
        <v>240103007reservas_canceladas</v>
      </c>
      <c r="M2194" s="39" t="str">
        <f t="shared" si="321"/>
        <v>INSERT INTO categoria VALUES (240103007,'Reservas Canceladas','Reservas Canceladas-240103007','Reservas Canceladas-240103007 | Prod: Estadía Hoteles-240103 | Sector: Médicos | Industria: TURISMO - 24',240103);</v>
      </c>
    </row>
    <row r="2195" spans="1:13" ht="30.6" x14ac:dyDescent="0.3">
      <c r="A2195" s="12">
        <f t="shared" si="316"/>
        <v>24</v>
      </c>
      <c r="B2195" s="8" t="str">
        <f>+VLOOKUP(A2195,Industria[],2,0)</f>
        <v>Turismo y Hostelería</v>
      </c>
      <c r="C2195" s="12">
        <v>2402</v>
      </c>
      <c r="D2195" s="8" t="str">
        <f>+VLOOKUP(C2195,Sector[[Id_sector]:[Codigo]],3,0)</f>
        <v>Restaurantes y Cafeterías</v>
      </c>
      <c r="E2195" s="12">
        <v>240201</v>
      </c>
      <c r="F2195" s="8" t="str">
        <f>+VLOOKUP(E2195,Productos[[Id_producto]:[Codigo]],3,0)</f>
        <v>Finanzas</v>
      </c>
      <c r="G2195" s="13">
        <f t="shared" si="319"/>
        <v>240201001</v>
      </c>
      <c r="H2195" s="7">
        <v>1</v>
      </c>
      <c r="I2195" s="8" t="s">
        <v>2546</v>
      </c>
      <c r="J2195" s="37" t="str">
        <f>+Categorias[[#This Row],[Categoría]]&amp;"-"&amp;Categorias[[#This Row],[Id_categoría]]</f>
        <v>Gasto Promedio-240201001</v>
      </c>
      <c r="K2195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95" s="9" t="str">
        <f t="shared" si="320"/>
        <v>240201001gasto_promedio</v>
      </c>
      <c r="M2195" s="39" t="str">
        <f t="shared" si="321"/>
        <v>INSERT INTO categoria VALUES (240201001,'Gasto Promedio','Gasto Promedio-240201001','Gasto Promedio-240201001 | Prod: Finanzas Hoteles-240201 | Sector: Restaurantes | Industria: TURISMO - 24',240201);</v>
      </c>
    </row>
    <row r="2196" spans="1:13" ht="30.6" x14ac:dyDescent="0.3">
      <c r="A2196" s="12">
        <f t="shared" si="316"/>
        <v>24</v>
      </c>
      <c r="B2196" s="8" t="str">
        <f>+VLOOKUP(A2196,Industria[],2,0)</f>
        <v>Turismo y Hostelería</v>
      </c>
      <c r="C2196" s="12">
        <f t="shared" si="317"/>
        <v>2402</v>
      </c>
      <c r="D2196" s="8" t="str">
        <f>+VLOOKUP(C2196,Sector[[Id_sector]:[Codigo]],3,0)</f>
        <v>Restaurantes y Cafeterías</v>
      </c>
      <c r="E2196" s="12">
        <f t="shared" si="318"/>
        <v>240201</v>
      </c>
      <c r="F2196" s="8" t="str">
        <f>+VLOOKUP(E2196,Productos[[Id_producto]:[Codigo]],3,0)</f>
        <v>Finanzas</v>
      </c>
      <c r="G2196" s="13">
        <f t="shared" si="319"/>
        <v>240201002</v>
      </c>
      <c r="H2196" s="7">
        <v>2</v>
      </c>
      <c r="I2196" s="8" t="s">
        <v>1609</v>
      </c>
      <c r="J2196" s="37" t="str">
        <f>+Categorias[[#This Row],[Categoría]]&amp;"-"&amp;Categorias[[#This Row],[Id_categoría]]</f>
        <v>Ingreso Promedio-240201002</v>
      </c>
      <c r="K2196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96" s="9" t="str">
        <f t="shared" si="320"/>
        <v>240201002ingreso_promedio</v>
      </c>
      <c r="M2196" s="39" t="str">
        <f t="shared" si="321"/>
        <v>INSERT INTO categoria VALUES (240201002,'Ingreso Promedio','Ingreso Promedio-240201002','Ingreso Promedio-240201002 | Prod: Finanzas Hoteles-240201 | Sector: Restaurantes | Industria: TURISMO - 24',240201);</v>
      </c>
    </row>
    <row r="2197" spans="1:13" ht="40.799999999999997" x14ac:dyDescent="0.3">
      <c r="A2197" s="12">
        <f t="shared" si="316"/>
        <v>24</v>
      </c>
      <c r="B2197" s="8" t="str">
        <f>+VLOOKUP(A2197,Industria[],2,0)</f>
        <v>Turismo y Hostelería</v>
      </c>
      <c r="C2197" s="12">
        <f t="shared" si="317"/>
        <v>2402</v>
      </c>
      <c r="D2197" s="8" t="str">
        <f>+VLOOKUP(C2197,Sector[[Id_sector]:[Codigo]],3,0)</f>
        <v>Restaurantes y Cafeterías</v>
      </c>
      <c r="E2197" s="12">
        <f t="shared" si="318"/>
        <v>240201</v>
      </c>
      <c r="F2197" s="8" t="str">
        <f>+VLOOKUP(E2197,Productos[[Id_producto]:[Codigo]],3,0)</f>
        <v>Finanzas</v>
      </c>
      <c r="G2197" s="13">
        <f t="shared" si="319"/>
        <v>240201003</v>
      </c>
      <c r="H2197" s="7">
        <v>3</v>
      </c>
      <c r="I2197" s="8" t="s">
        <v>2547</v>
      </c>
      <c r="J2197" s="37" t="str">
        <f>+Categorias[[#This Row],[Categoría]]&amp;"-"&amp;Categorias[[#This Row],[Id_categoría]]</f>
        <v>Gasto Promedio Diario por Cliente-240201003</v>
      </c>
      <c r="K2197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97" s="9" t="str">
        <f t="shared" si="320"/>
        <v>240201003gasto_promedio_diario_por_cliente</v>
      </c>
      <c r="M2197" s="39" t="str">
        <f t="shared" si="321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98" spans="1:13" ht="40.799999999999997" x14ac:dyDescent="0.3">
      <c r="A2198" s="12">
        <f t="shared" si="316"/>
        <v>24</v>
      </c>
      <c r="B2198" s="8" t="str">
        <f>+VLOOKUP(A2198,Industria[],2,0)</f>
        <v>Turismo y Hostelería</v>
      </c>
      <c r="C2198" s="12">
        <f t="shared" si="317"/>
        <v>2402</v>
      </c>
      <c r="D2198" s="8" t="str">
        <f>+VLOOKUP(C2198,Sector[[Id_sector]:[Codigo]],3,0)</f>
        <v>Restaurantes y Cafeterías</v>
      </c>
      <c r="E2198" s="12">
        <f t="shared" si="318"/>
        <v>240201</v>
      </c>
      <c r="F2198" s="8" t="str">
        <f>+VLOOKUP(E2198,Productos[[Id_producto]:[Codigo]],3,0)</f>
        <v>Finanzas</v>
      </c>
      <c r="G2198" s="13">
        <f t="shared" si="319"/>
        <v>240201004</v>
      </c>
      <c r="H2198" s="7">
        <v>4</v>
      </c>
      <c r="I2198" s="8" t="s">
        <v>2548</v>
      </c>
      <c r="J2198" s="37" t="str">
        <f>+Categorias[[#This Row],[Categoría]]&amp;"-"&amp;Categorias[[#This Row],[Id_categoría]]</f>
        <v>Ingreso por Venta Presencial-240201004</v>
      </c>
      <c r="K2198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98" s="9" t="str">
        <f t="shared" si="320"/>
        <v>240201004ingreso_por_venta_presencial</v>
      </c>
      <c r="M2198" s="39" t="str">
        <f t="shared" si="321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99" spans="1:13" ht="40.799999999999997" x14ac:dyDescent="0.3">
      <c r="A2199" s="12">
        <f t="shared" si="316"/>
        <v>24</v>
      </c>
      <c r="B2199" s="8" t="str">
        <f>+VLOOKUP(A2199,Industria[],2,0)</f>
        <v>Turismo y Hostelería</v>
      </c>
      <c r="C2199" s="12">
        <f t="shared" si="317"/>
        <v>2402</v>
      </c>
      <c r="D2199" s="8" t="str">
        <f>+VLOOKUP(C2199,Sector[[Id_sector]:[Codigo]],3,0)</f>
        <v>Restaurantes y Cafeterías</v>
      </c>
      <c r="E2199" s="12">
        <f t="shared" si="318"/>
        <v>240201</v>
      </c>
      <c r="F2199" s="8" t="str">
        <f>+VLOOKUP(E2199,Productos[[Id_producto]:[Codigo]],3,0)</f>
        <v>Finanzas</v>
      </c>
      <c r="G2199" s="13">
        <f t="shared" si="319"/>
        <v>240201005</v>
      </c>
      <c r="H2199" s="7">
        <v>5</v>
      </c>
      <c r="I2199" s="8" t="s">
        <v>2549</v>
      </c>
      <c r="J2199" s="37" t="str">
        <f>+Categorias[[#This Row],[Categoría]]&amp;"-"&amp;Categorias[[#This Row],[Id_categoría]]</f>
        <v>Ingreso por Venta Delivery-240201005</v>
      </c>
      <c r="K2199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99" s="9" t="str">
        <f t="shared" si="320"/>
        <v>240201005ingreso_por_venta_delivery</v>
      </c>
      <c r="M2199" s="39" t="str">
        <f t="shared" si="321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200" spans="1:13" ht="30.6" x14ac:dyDescent="0.3">
      <c r="A2200" s="12">
        <f t="shared" si="316"/>
        <v>24</v>
      </c>
      <c r="B2200" s="8" t="str">
        <f>+VLOOKUP(A2200,Industria[],2,0)</f>
        <v>Turismo y Hostelería</v>
      </c>
      <c r="C2200" s="12">
        <f t="shared" si="317"/>
        <v>2402</v>
      </c>
      <c r="D2200" s="8" t="str">
        <f>+VLOOKUP(C2200,Sector[[Id_sector]:[Codigo]],3,0)</f>
        <v>Restaurantes y Cafeterías</v>
      </c>
      <c r="E2200" s="12">
        <f t="shared" si="318"/>
        <v>240202</v>
      </c>
      <c r="F2200" s="8" t="str">
        <f>+VLOOKUP(E2200,Productos[[Id_producto]:[Codigo]],3,0)</f>
        <v>Empleados</v>
      </c>
      <c r="G2200" s="13">
        <f t="shared" si="319"/>
        <v>240202001</v>
      </c>
      <c r="H2200" s="7">
        <v>1</v>
      </c>
      <c r="I2200" s="8" t="s">
        <v>2550</v>
      </c>
      <c r="J2200" s="37" t="str">
        <f>+Categorias[[#This Row],[Categoría]]&amp;"-"&amp;Categorias[[#This Row],[Id_categoría]]</f>
        <v>Mujeres-240202001</v>
      </c>
      <c r="K2200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200" s="9" t="str">
        <f t="shared" si="320"/>
        <v>240202001mujeres</v>
      </c>
      <c r="M2200" s="39" t="str">
        <f t="shared" si="321"/>
        <v>INSERT INTO categoria VALUES (240202001,'Mujeres','Mujeres-240202001','Mujeres-240202001 | Prod: Empleados Hoteles-240202 | Sector: Restaurantes | Industria: TURISMO - 24',240202);</v>
      </c>
    </row>
    <row r="2201" spans="1:13" ht="30.6" x14ac:dyDescent="0.3">
      <c r="A2201" s="12">
        <f t="shared" si="316"/>
        <v>24</v>
      </c>
      <c r="B2201" s="8" t="str">
        <f>+VLOOKUP(A2201,Industria[],2,0)</f>
        <v>Turismo y Hostelería</v>
      </c>
      <c r="C2201" s="12">
        <f t="shared" si="317"/>
        <v>2402</v>
      </c>
      <c r="D2201" s="8" t="str">
        <f>+VLOOKUP(C2201,Sector[[Id_sector]:[Codigo]],3,0)</f>
        <v>Restaurantes y Cafeterías</v>
      </c>
      <c r="E2201" s="12">
        <f t="shared" si="318"/>
        <v>240202</v>
      </c>
      <c r="F2201" s="8" t="str">
        <f>+VLOOKUP(E2201,Productos[[Id_producto]:[Codigo]],3,0)</f>
        <v>Empleados</v>
      </c>
      <c r="G2201" s="13">
        <f t="shared" si="319"/>
        <v>240202002</v>
      </c>
      <c r="H2201" s="7">
        <v>2</v>
      </c>
      <c r="I2201" s="8" t="s">
        <v>2551</v>
      </c>
      <c r="J2201" s="37" t="str">
        <f>+Categorias[[#This Row],[Categoría]]&amp;"-"&amp;Categorias[[#This Row],[Id_categoría]]</f>
        <v>Hombres-240202002</v>
      </c>
      <c r="K2201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201" s="9" t="str">
        <f t="shared" si="320"/>
        <v>240202002hombres</v>
      </c>
      <c r="M2201" s="39" t="str">
        <f t="shared" si="321"/>
        <v>INSERT INTO categoria VALUES (240202002,'Hombres','Hombres-240202002','Hombres-240202002 | Prod: Empleados Hoteles-240202 | Sector: Restaurantes | Industria: TURISMO - 24',240202);</v>
      </c>
    </row>
    <row r="2202" spans="1:13" ht="30.6" x14ac:dyDescent="0.3">
      <c r="A2202" s="12">
        <f t="shared" si="316"/>
        <v>24</v>
      </c>
      <c r="B2202" s="8" t="str">
        <f>+VLOOKUP(A2202,Industria[],2,0)</f>
        <v>Turismo y Hostelería</v>
      </c>
      <c r="C2202" s="12">
        <f t="shared" si="317"/>
        <v>2402</v>
      </c>
      <c r="D2202" s="8" t="str">
        <f>+VLOOKUP(C2202,Sector[[Id_sector]:[Codigo]],3,0)</f>
        <v>Restaurantes y Cafeterías</v>
      </c>
      <c r="E2202" s="12">
        <f t="shared" si="318"/>
        <v>240202</v>
      </c>
      <c r="F2202" s="8" t="str">
        <f>+VLOOKUP(E2202,Productos[[Id_producto]:[Codigo]],3,0)</f>
        <v>Empleados</v>
      </c>
      <c r="G2202" s="13">
        <f t="shared" si="319"/>
        <v>240202003</v>
      </c>
      <c r="H2202" s="7">
        <v>3</v>
      </c>
      <c r="I2202" s="8" t="s">
        <v>2552</v>
      </c>
      <c r="J2202" s="37" t="str">
        <f>+Categorias[[#This Row],[Categoría]]&amp;"-"&amp;Categorias[[#This Row],[Id_categoría]]</f>
        <v>Inmigrantes-240202003</v>
      </c>
      <c r="K2202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202" s="9" t="str">
        <f t="shared" si="320"/>
        <v>240202003inmigrantes</v>
      </c>
      <c r="M2202" s="39" t="str">
        <f t="shared" si="321"/>
        <v>INSERT INTO categoria VALUES (240202003,'Inmigrantes','Inmigrantes-240202003','Inmigrantes-240202003 | Prod: Empleados Hoteles-240202 | Sector: Restaurantes | Industria: TURISMO - 24',240202);</v>
      </c>
    </row>
    <row r="2203" spans="1:13" ht="30.6" x14ac:dyDescent="0.3">
      <c r="A2203" s="12">
        <f t="shared" si="316"/>
        <v>24</v>
      </c>
      <c r="B2203" s="8" t="str">
        <f>+VLOOKUP(A2203,Industria[],2,0)</f>
        <v>Turismo y Hostelería</v>
      </c>
      <c r="C2203" s="12">
        <f t="shared" si="317"/>
        <v>2402</v>
      </c>
      <c r="D2203" s="8" t="str">
        <f>+VLOOKUP(C2203,Sector[[Id_sector]:[Codigo]],3,0)</f>
        <v>Restaurantes y Cafeterías</v>
      </c>
      <c r="E2203" s="12">
        <f t="shared" si="318"/>
        <v>240202</v>
      </c>
      <c r="F2203" s="8" t="str">
        <f>+VLOOKUP(E2203,Productos[[Id_producto]:[Codigo]],3,0)</f>
        <v>Empleados</v>
      </c>
      <c r="G2203" s="13">
        <f t="shared" si="319"/>
        <v>240202004</v>
      </c>
      <c r="H2203" s="7">
        <v>4</v>
      </c>
      <c r="I2203" s="8" t="s">
        <v>373</v>
      </c>
      <c r="J2203" s="37" t="str">
        <f>+Categorias[[#This Row],[Categoría]]&amp;"-"&amp;Categorias[[#This Row],[Id_categoría]]</f>
        <v>Empleados-240202004</v>
      </c>
      <c r="K2203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203" s="9" t="str">
        <f t="shared" si="320"/>
        <v>240202004empleados</v>
      </c>
      <c r="M2203" s="39" t="str">
        <f t="shared" si="321"/>
        <v>INSERT INTO categoria VALUES (240202004,'Empleados','Empleados-240202004','Empleados-240202004 | Prod: Empleados Hoteles-240202 | Sector: Restaurantes | Industria: TURISMO - 24',240202);</v>
      </c>
    </row>
    <row r="2204" spans="1:13" ht="30.6" x14ac:dyDescent="0.3">
      <c r="A2204" s="12">
        <f t="shared" si="316"/>
        <v>24</v>
      </c>
      <c r="B2204" s="8" t="str">
        <f>+VLOOKUP(A2204,Industria[],2,0)</f>
        <v>Turismo y Hostelería</v>
      </c>
      <c r="C2204" s="12">
        <f t="shared" si="317"/>
        <v>2402</v>
      </c>
      <c r="D2204" s="8" t="str">
        <f>+VLOOKUP(C2204,Sector[[Id_sector]:[Codigo]],3,0)</f>
        <v>Restaurantes y Cafeterías</v>
      </c>
      <c r="E2204" s="12">
        <f t="shared" si="318"/>
        <v>240202</v>
      </c>
      <c r="F2204" s="8" t="str">
        <f>+VLOOKUP(E2204,Productos[[Id_producto]:[Codigo]],3,0)</f>
        <v>Empleados</v>
      </c>
      <c r="G2204" s="13">
        <f t="shared" si="319"/>
        <v>240202005</v>
      </c>
      <c r="H2204" s="7">
        <v>5</v>
      </c>
      <c r="I2204" s="8" t="s">
        <v>2553</v>
      </c>
      <c r="J2204" s="37" t="str">
        <f>+Categorias[[#This Row],[Categoría]]&amp;"-"&amp;Categorias[[#This Row],[Id_categoría]]</f>
        <v>Meseros-240202005</v>
      </c>
      <c r="K2204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204" s="9" t="str">
        <f t="shared" si="320"/>
        <v>240202005meseros</v>
      </c>
      <c r="M2204" s="39" t="str">
        <f t="shared" si="321"/>
        <v>INSERT INTO categoria VALUES (240202005,'Meseros','Meseros-240202005','Meseros-240202005 | Prod: Empleados Hoteles-240202 | Sector: Restaurantes | Industria: TURISMO - 24',240202);</v>
      </c>
    </row>
    <row r="2205" spans="1:13" ht="30.6" x14ac:dyDescent="0.3">
      <c r="A2205" s="12">
        <f t="shared" si="316"/>
        <v>24</v>
      </c>
      <c r="B2205" s="8" t="str">
        <f>+VLOOKUP(A2205,Industria[],2,0)</f>
        <v>Turismo y Hostelería</v>
      </c>
      <c r="C2205" s="12">
        <f t="shared" si="317"/>
        <v>2402</v>
      </c>
      <c r="D2205" s="8" t="str">
        <f>+VLOOKUP(C2205,Sector[[Id_sector]:[Codigo]],3,0)</f>
        <v>Restaurantes y Cafeterías</v>
      </c>
      <c r="E2205" s="12">
        <f t="shared" si="318"/>
        <v>240202</v>
      </c>
      <c r="F2205" s="8" t="str">
        <f>+VLOOKUP(E2205,Productos[[Id_producto]:[Codigo]],3,0)</f>
        <v>Empleados</v>
      </c>
      <c r="G2205" s="13">
        <f t="shared" si="319"/>
        <v>240202006</v>
      </c>
      <c r="H2205" s="7">
        <v>6</v>
      </c>
      <c r="I2205" s="8" t="s">
        <v>2554</v>
      </c>
      <c r="J2205" s="37" t="str">
        <f>+Categorias[[#This Row],[Categoría]]&amp;"-"&amp;Categorias[[#This Row],[Id_categoría]]</f>
        <v>Baristas-240202006</v>
      </c>
      <c r="K2205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205" s="9" t="str">
        <f t="shared" si="320"/>
        <v>240202006baristas</v>
      </c>
      <c r="M2205" s="39" t="str">
        <f t="shared" si="321"/>
        <v>INSERT INTO categoria VALUES (240202006,'Baristas','Baristas-240202006','Baristas-240202006 | Prod: Empleados Hoteles-240202 | Sector: Restaurantes | Industria: TURISMO - 24',240202);</v>
      </c>
    </row>
    <row r="2206" spans="1:13" ht="30.6" x14ac:dyDescent="0.3">
      <c r="A2206" s="12">
        <f t="shared" si="316"/>
        <v>24</v>
      </c>
      <c r="B2206" s="8" t="str">
        <f>+VLOOKUP(A2206,Industria[],2,0)</f>
        <v>Turismo y Hostelería</v>
      </c>
      <c r="C2206" s="12">
        <f t="shared" si="317"/>
        <v>2402</v>
      </c>
      <c r="D2206" s="8" t="str">
        <f>+VLOOKUP(C2206,Sector[[Id_sector]:[Codigo]],3,0)</f>
        <v>Restaurantes y Cafeterías</v>
      </c>
      <c r="E2206" s="12">
        <f t="shared" si="318"/>
        <v>240202</v>
      </c>
      <c r="F2206" s="8" t="str">
        <f>+VLOOKUP(E2206,Productos[[Id_producto]:[Codigo]],3,0)</f>
        <v>Empleados</v>
      </c>
      <c r="G2206" s="13">
        <f t="shared" si="319"/>
        <v>240202007</v>
      </c>
      <c r="H2206" s="7">
        <v>7</v>
      </c>
      <c r="I2206" s="8" t="s">
        <v>2555</v>
      </c>
      <c r="J2206" s="37" t="str">
        <f>+Categorias[[#This Row],[Categoría]]&amp;"-"&amp;Categorias[[#This Row],[Id_categoría]]</f>
        <v>Panaderos-240202007</v>
      </c>
      <c r="K2206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206" s="9" t="str">
        <f t="shared" si="320"/>
        <v>240202007panaderos</v>
      </c>
      <c r="M2206" s="39" t="str">
        <f t="shared" si="321"/>
        <v>INSERT INTO categoria VALUES (240202007,'Panaderos','Panaderos-240202007','Panaderos-240202007 | Prod: Empleados Hoteles-240202 | Sector: Restaurantes | Industria: TURISMO - 24',240202);</v>
      </c>
    </row>
    <row r="2207" spans="1:13" ht="30.6" x14ac:dyDescent="0.3">
      <c r="A2207" s="12">
        <f t="shared" si="316"/>
        <v>24</v>
      </c>
      <c r="B2207" s="8" t="str">
        <f>+VLOOKUP(A2207,Industria[],2,0)</f>
        <v>Turismo y Hostelería</v>
      </c>
      <c r="C2207" s="12">
        <f t="shared" si="317"/>
        <v>2402</v>
      </c>
      <c r="D2207" s="8" t="str">
        <f>+VLOOKUP(C2207,Sector[[Id_sector]:[Codigo]],3,0)</f>
        <v>Restaurantes y Cafeterías</v>
      </c>
      <c r="E2207" s="12">
        <f t="shared" si="318"/>
        <v>240202</v>
      </c>
      <c r="F2207" s="8" t="str">
        <f>+VLOOKUP(E2207,Productos[[Id_producto]:[Codigo]],3,0)</f>
        <v>Empleados</v>
      </c>
      <c r="G2207" s="13">
        <f t="shared" si="319"/>
        <v>240202008</v>
      </c>
      <c r="H2207" s="7">
        <v>8</v>
      </c>
      <c r="I2207" s="8" t="s">
        <v>2556</v>
      </c>
      <c r="J2207" s="37" t="str">
        <f>+Categorias[[#This Row],[Categoría]]&amp;"-"&amp;Categorias[[#This Row],[Id_categoría]]</f>
        <v>Auxiliar de Aseo-240202008</v>
      </c>
      <c r="K2207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207" s="9" t="str">
        <f t="shared" si="320"/>
        <v>240202008auxiliar_de_aseo</v>
      </c>
      <c r="M2207" s="39" t="str">
        <f t="shared" si="321"/>
        <v>INSERT INTO categoria VALUES (240202008,'Auxiliar de Aseo','Auxiliar de Aseo-240202008','Auxiliar de Aseo-240202008 | Prod: Empleados Hoteles-240202 | Sector: Restaurantes | Industria: TURISMO - 24',240202);</v>
      </c>
    </row>
    <row r="2208" spans="1:13" ht="30.6" x14ac:dyDescent="0.3">
      <c r="A2208" s="12">
        <f t="shared" si="316"/>
        <v>24</v>
      </c>
      <c r="B2208" s="8" t="str">
        <f>+VLOOKUP(A2208,Industria[],2,0)</f>
        <v>Turismo y Hostelería</v>
      </c>
      <c r="C2208" s="12">
        <f t="shared" si="317"/>
        <v>2402</v>
      </c>
      <c r="D2208" s="8" t="str">
        <f>+VLOOKUP(C2208,Sector[[Id_sector]:[Codigo]],3,0)</f>
        <v>Restaurantes y Cafeterías</v>
      </c>
      <c r="E2208" s="12">
        <f t="shared" si="318"/>
        <v>240202</v>
      </c>
      <c r="F2208" s="8" t="str">
        <f>+VLOOKUP(E2208,Productos[[Id_producto]:[Codigo]],3,0)</f>
        <v>Empleados</v>
      </c>
      <c r="G2208" s="13">
        <f t="shared" si="319"/>
        <v>240202009</v>
      </c>
      <c r="H2208" s="7">
        <v>9</v>
      </c>
      <c r="I2208" s="8" t="s">
        <v>2557</v>
      </c>
      <c r="J2208" s="37" t="str">
        <f>+Categorias[[#This Row],[Categoría]]&amp;"-"&amp;Categorias[[#This Row],[Id_categoría]]</f>
        <v>Anfitreón-240202009</v>
      </c>
      <c r="K2208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208" s="9" t="str">
        <f t="shared" si="320"/>
        <v>240202009anfitreon</v>
      </c>
      <c r="M2208" s="39" t="str">
        <f t="shared" si="321"/>
        <v>INSERT INTO categoria VALUES (240202009,'Anfitreón','Anfitreón-240202009','Anfitreón-240202009 | Prod: Empleados Hoteles-240202 | Sector: Restaurantes | Industria: TURISMO - 24',240202);</v>
      </c>
    </row>
    <row r="2209" spans="1:13" ht="30.6" x14ac:dyDescent="0.3">
      <c r="A2209" s="12">
        <f t="shared" si="316"/>
        <v>24</v>
      </c>
      <c r="B2209" s="8" t="str">
        <f>+VLOOKUP(A2209,Industria[],2,0)</f>
        <v>Turismo y Hostelería</v>
      </c>
      <c r="C2209" s="12">
        <f t="shared" si="317"/>
        <v>2402</v>
      </c>
      <c r="D2209" s="8" t="str">
        <f>+VLOOKUP(C2209,Sector[[Id_sector]:[Codigo]],3,0)</f>
        <v>Restaurantes y Cafeterías</v>
      </c>
      <c r="E2209" s="12">
        <f t="shared" si="318"/>
        <v>240202</v>
      </c>
      <c r="F2209" s="8" t="str">
        <f>+VLOOKUP(E2209,Productos[[Id_producto]:[Codigo]],3,0)</f>
        <v>Empleados</v>
      </c>
      <c r="G2209" s="13">
        <f t="shared" si="319"/>
        <v>240202010</v>
      </c>
      <c r="H2209" s="7">
        <v>10</v>
      </c>
      <c r="I2209" s="8" t="s">
        <v>2558</v>
      </c>
      <c r="J2209" s="37" t="str">
        <f>+Categorias[[#This Row],[Categoría]]&amp;"-"&amp;Categorias[[#This Row],[Id_categoría]]</f>
        <v>Barman-240202010</v>
      </c>
      <c r="K2209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209" s="9" t="str">
        <f t="shared" si="320"/>
        <v>240202010barman</v>
      </c>
      <c r="M2209" s="39" t="str">
        <f t="shared" si="321"/>
        <v>INSERT INTO categoria VALUES (240202010,'Barman','Barman-240202010','Barman-240202010 | Prod: Empleados Hoteles-240202 | Sector: Restaurantes | Industria: TURISMO - 24',240202);</v>
      </c>
    </row>
    <row r="2210" spans="1:13" ht="30.6" x14ac:dyDescent="0.3">
      <c r="A2210" s="12">
        <f t="shared" si="316"/>
        <v>24</v>
      </c>
      <c r="B2210" s="8" t="str">
        <f>+VLOOKUP(A2210,Industria[],2,0)</f>
        <v>Turismo y Hostelería</v>
      </c>
      <c r="C2210" s="12">
        <f t="shared" si="317"/>
        <v>2402</v>
      </c>
      <c r="D2210" s="8" t="str">
        <f>+VLOOKUP(C2210,Sector[[Id_sector]:[Codigo]],3,0)</f>
        <v>Restaurantes y Cafeterías</v>
      </c>
      <c r="E2210" s="12">
        <f t="shared" si="318"/>
        <v>240202</v>
      </c>
      <c r="F2210" s="8" t="str">
        <f>+VLOOKUP(E2210,Productos[[Id_producto]:[Codigo]],3,0)</f>
        <v>Empleados</v>
      </c>
      <c r="G2210" s="13">
        <f t="shared" si="319"/>
        <v>240202011</v>
      </c>
      <c r="H2210" s="7">
        <v>11</v>
      </c>
      <c r="I2210" s="8" t="s">
        <v>2559</v>
      </c>
      <c r="J2210" s="37" t="str">
        <f>+Categorias[[#This Row],[Categoría]]&amp;"-"&amp;Categorias[[#This Row],[Id_categoría]]</f>
        <v>Cajero-240202011</v>
      </c>
      <c r="K2210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210" s="9" t="str">
        <f t="shared" si="320"/>
        <v>240202011cajero</v>
      </c>
      <c r="M2210" s="39" t="str">
        <f t="shared" si="321"/>
        <v>INSERT INTO categoria VALUES (240202011,'Cajero','Cajero-240202011','Cajero-240202011 | Prod: Empleados Hoteles-240202 | Sector: Restaurantes | Industria: TURISMO - 24',240202);</v>
      </c>
    </row>
    <row r="2211" spans="1:13" ht="30.6" x14ac:dyDescent="0.3">
      <c r="A2211" s="12">
        <f t="shared" si="316"/>
        <v>24</v>
      </c>
      <c r="B2211" s="8" t="str">
        <f>+VLOOKUP(A2211,Industria[],2,0)</f>
        <v>Turismo y Hostelería</v>
      </c>
      <c r="C2211" s="12">
        <f t="shared" si="317"/>
        <v>2402</v>
      </c>
      <c r="D2211" s="8" t="str">
        <f>+VLOOKUP(C2211,Sector[[Id_sector]:[Codigo]],3,0)</f>
        <v>Restaurantes y Cafeterías</v>
      </c>
      <c r="E2211" s="12">
        <f t="shared" si="318"/>
        <v>240202</v>
      </c>
      <c r="F2211" s="8" t="str">
        <f>+VLOOKUP(E2211,Productos[[Id_producto]:[Codigo]],3,0)</f>
        <v>Empleados</v>
      </c>
      <c r="G2211" s="13">
        <f t="shared" si="319"/>
        <v>240202012</v>
      </c>
      <c r="H2211" s="7">
        <v>12</v>
      </c>
      <c r="I2211" s="8" t="s">
        <v>2560</v>
      </c>
      <c r="J2211" s="37" t="str">
        <f>+Categorias[[#This Row],[Categoría]]&amp;"-"&amp;Categorias[[#This Row],[Id_categoría]]</f>
        <v>Cocinero-240202012</v>
      </c>
      <c r="K2211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211" s="9" t="str">
        <f t="shared" si="320"/>
        <v>240202012cocinero</v>
      </c>
      <c r="M2211" s="39" t="str">
        <f t="shared" si="321"/>
        <v>INSERT INTO categoria VALUES (240202012,'Cocinero','Cocinero-240202012','Cocinero-240202012 | Prod: Empleados Hoteles-240202 | Sector: Restaurantes | Industria: TURISMO - 24',240202);</v>
      </c>
    </row>
    <row r="2212" spans="1:13" ht="30.6" x14ac:dyDescent="0.3">
      <c r="A2212" s="12">
        <f t="shared" si="316"/>
        <v>24</v>
      </c>
      <c r="B2212" s="8" t="str">
        <f>+VLOOKUP(A2212,Industria[],2,0)</f>
        <v>Turismo y Hostelería</v>
      </c>
      <c r="C2212" s="12">
        <f t="shared" si="317"/>
        <v>2402</v>
      </c>
      <c r="D2212" s="8" t="str">
        <f>+VLOOKUP(C2212,Sector[[Id_sector]:[Codigo]],3,0)</f>
        <v>Restaurantes y Cafeterías</v>
      </c>
      <c r="E2212" s="12">
        <f t="shared" si="318"/>
        <v>240202</v>
      </c>
      <c r="F2212" s="8" t="str">
        <f>+VLOOKUP(E2212,Productos[[Id_producto]:[Codigo]],3,0)</f>
        <v>Empleados</v>
      </c>
      <c r="G2212" s="13">
        <f t="shared" si="319"/>
        <v>240202013</v>
      </c>
      <c r="H2212" s="7">
        <v>13</v>
      </c>
      <c r="I2212" s="8" t="s">
        <v>2561</v>
      </c>
      <c r="J2212" s="37" t="str">
        <f>+Categorias[[#This Row],[Categoría]]&amp;"-"&amp;Categorias[[#This Row],[Id_categoría]]</f>
        <v>Administrador-240202013</v>
      </c>
      <c r="K2212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212" s="9" t="str">
        <f t="shared" si="320"/>
        <v>240202013administrador</v>
      </c>
      <c r="M2212" s="39" t="str">
        <f t="shared" si="321"/>
        <v>INSERT INTO categoria VALUES (240202013,'Administrador','Administrador-240202013','Administrador-240202013 | Prod: Empleados Hoteles-240202 | Sector: Restaurantes | Industria: TURISMO - 24',240202);</v>
      </c>
    </row>
    <row r="2213" spans="1:13" ht="30.6" x14ac:dyDescent="0.3">
      <c r="A2213" s="12">
        <f t="shared" si="316"/>
        <v>24</v>
      </c>
      <c r="B2213" s="8" t="str">
        <f>+VLOOKUP(A2213,Industria[],2,0)</f>
        <v>Turismo y Hostelería</v>
      </c>
      <c r="C2213" s="12">
        <f t="shared" si="317"/>
        <v>2402</v>
      </c>
      <c r="D2213" s="8" t="str">
        <f>+VLOOKUP(C2213,Sector[[Id_sector]:[Codigo]],3,0)</f>
        <v>Restaurantes y Cafeterías</v>
      </c>
      <c r="E2213" s="12">
        <f t="shared" si="318"/>
        <v>240202</v>
      </c>
      <c r="F2213" s="8" t="str">
        <f>+VLOOKUP(E2213,Productos[[Id_producto]:[Codigo]],3,0)</f>
        <v>Empleados</v>
      </c>
      <c r="G2213" s="13">
        <f t="shared" si="319"/>
        <v>240202014</v>
      </c>
      <c r="H2213" s="7">
        <v>14</v>
      </c>
      <c r="I2213" s="8" t="s">
        <v>2562</v>
      </c>
      <c r="J2213" s="37" t="str">
        <f>+Categorias[[#This Row],[Categoría]]&amp;"-"&amp;Categorias[[#This Row],[Id_categoría]]</f>
        <v>Dueño-240202014</v>
      </c>
      <c r="K2213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13" s="9" t="str">
        <f t="shared" si="320"/>
        <v>240202014dueño</v>
      </c>
      <c r="M2213" s="39" t="str">
        <f t="shared" si="321"/>
        <v>INSERT INTO categoria VALUES (240202014,'Dueño','Dueño-240202014','Dueño-240202014 | Prod: Empleados Hoteles-240202 | Sector: Restaurantes | Industria: TURISMO - 24',240202);</v>
      </c>
    </row>
    <row r="2214" spans="1:13" ht="30.6" x14ac:dyDescent="0.3">
      <c r="A2214" s="12">
        <f t="shared" si="316"/>
        <v>24</v>
      </c>
      <c r="B2214" s="8" t="str">
        <f>+VLOOKUP(A2214,Industria[],2,0)</f>
        <v>Turismo y Hostelería</v>
      </c>
      <c r="C2214" s="12">
        <f t="shared" si="317"/>
        <v>2402</v>
      </c>
      <c r="D2214" s="8" t="str">
        <f>+VLOOKUP(C2214,Sector[[Id_sector]:[Codigo]],3,0)</f>
        <v>Restaurantes y Cafeterías</v>
      </c>
      <c r="E2214" s="12">
        <f t="shared" si="318"/>
        <v>240202</v>
      </c>
      <c r="F2214" s="8" t="str">
        <f>+VLOOKUP(E2214,Productos[[Id_producto]:[Codigo]],3,0)</f>
        <v>Empleados</v>
      </c>
      <c r="G2214" s="13">
        <f t="shared" si="319"/>
        <v>240202015</v>
      </c>
      <c r="H2214" s="7">
        <v>15</v>
      </c>
      <c r="I2214" s="8" t="s">
        <v>2563</v>
      </c>
      <c r="J2214" s="37" t="str">
        <f>+Categorias[[#This Row],[Categoría]]&amp;"-"&amp;Categorias[[#This Row],[Id_categoría]]</f>
        <v>Dueña-240202015</v>
      </c>
      <c r="K2214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14" s="9" t="str">
        <f t="shared" si="320"/>
        <v>240202015dueña</v>
      </c>
      <c r="M2214" s="39" t="str">
        <f t="shared" si="321"/>
        <v>INSERT INTO categoria VALUES (240202015,'Dueña','Dueña-240202015','Dueña-240202015 | Prod: Empleados Hoteles-240202 | Sector: Restaurantes | Industria: TURISMO - 24',240202);</v>
      </c>
    </row>
    <row r="2215" spans="1:13" ht="30.6" x14ac:dyDescent="0.3">
      <c r="A2215" s="12">
        <f t="shared" si="316"/>
        <v>24</v>
      </c>
      <c r="B2215" s="8" t="str">
        <f>+VLOOKUP(A2215,Industria[],2,0)</f>
        <v>Turismo y Hostelería</v>
      </c>
      <c r="C2215" s="12">
        <f t="shared" si="317"/>
        <v>2402</v>
      </c>
      <c r="D2215" s="8" t="str">
        <f>+VLOOKUP(C2215,Sector[[Id_sector]:[Codigo]],3,0)</f>
        <v>Restaurantes y Cafeterías</v>
      </c>
      <c r="E2215" s="12">
        <f t="shared" si="318"/>
        <v>240202</v>
      </c>
      <c r="F2215" s="8" t="str">
        <f>+VLOOKUP(E2215,Productos[[Id_producto]:[Codigo]],3,0)</f>
        <v>Empleados</v>
      </c>
      <c r="G2215" s="13">
        <f t="shared" si="319"/>
        <v>240202016</v>
      </c>
      <c r="H2215" s="7">
        <v>16</v>
      </c>
      <c r="I2215" s="8" t="s">
        <v>2564</v>
      </c>
      <c r="J2215" s="37" t="str">
        <f>+Categorias[[#This Row],[Categoría]]&amp;"-"&amp;Categorias[[#This Row],[Id_categoría]]</f>
        <v>Chef-240202016</v>
      </c>
      <c r="K2215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15" s="9" t="str">
        <f t="shared" si="320"/>
        <v>240202016chef</v>
      </c>
      <c r="M2215" s="39" t="str">
        <f t="shared" si="321"/>
        <v>INSERT INTO categoria VALUES (240202016,'Chef','Chef-240202016','Chef-240202016 | Prod: Empleados Hoteles-240202 | Sector: Restaurantes | Industria: TURISMO - 24',240202);</v>
      </c>
    </row>
    <row r="2216" spans="1:13" ht="30.6" x14ac:dyDescent="0.3">
      <c r="A2216" s="12">
        <f t="shared" si="316"/>
        <v>24</v>
      </c>
      <c r="B2216" s="8" t="str">
        <f>+VLOOKUP(A2216,Industria[],2,0)</f>
        <v>Turismo y Hostelería</v>
      </c>
      <c r="C2216" s="12">
        <f t="shared" si="317"/>
        <v>2402</v>
      </c>
      <c r="D2216" s="8" t="str">
        <f>+VLOOKUP(C2216,Sector[[Id_sector]:[Codigo]],3,0)</f>
        <v>Restaurantes y Cafeterías</v>
      </c>
      <c r="E2216" s="12">
        <f t="shared" si="318"/>
        <v>240202</v>
      </c>
      <c r="F2216" s="8" t="str">
        <f>+VLOOKUP(E2216,Productos[[Id_producto]:[Codigo]],3,0)</f>
        <v>Empleados</v>
      </c>
      <c r="G2216" s="13">
        <f t="shared" si="319"/>
        <v>240202017</v>
      </c>
      <c r="H2216" s="7">
        <v>17</v>
      </c>
      <c r="I2216" s="8" t="s">
        <v>2565</v>
      </c>
      <c r="J2216" s="37" t="str">
        <f>+Categorias[[#This Row],[Categoría]]&amp;"-"&amp;Categorias[[#This Row],[Id_categoría]]</f>
        <v>Sous Chef-240202017</v>
      </c>
      <c r="K2216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16" s="9" t="str">
        <f t="shared" si="320"/>
        <v>240202017sous_chef</v>
      </c>
      <c r="M2216" s="39" t="str">
        <f t="shared" si="321"/>
        <v>INSERT INTO categoria VALUES (240202017,'Sous Chef','Sous Chef-240202017','Sous Chef-240202017 | Prod: Empleados Hoteles-240202 | Sector: Restaurantes | Industria: TURISMO - 24',240202);</v>
      </c>
    </row>
    <row r="2217" spans="1:13" ht="30.6" x14ac:dyDescent="0.3">
      <c r="A2217" s="12">
        <f t="shared" si="316"/>
        <v>24</v>
      </c>
      <c r="B2217" s="8" t="str">
        <f>+VLOOKUP(A2217,Industria[],2,0)</f>
        <v>Turismo y Hostelería</v>
      </c>
      <c r="C2217" s="12">
        <f t="shared" si="317"/>
        <v>2402</v>
      </c>
      <c r="D2217" s="8" t="str">
        <f>+VLOOKUP(C2217,Sector[[Id_sector]:[Codigo]],3,0)</f>
        <v>Restaurantes y Cafeterías</v>
      </c>
      <c r="E2217" s="12">
        <f t="shared" si="318"/>
        <v>240202</v>
      </c>
      <c r="F2217" s="8" t="str">
        <f>+VLOOKUP(E2217,Productos[[Id_producto]:[Codigo]],3,0)</f>
        <v>Empleados</v>
      </c>
      <c r="G2217" s="13">
        <f t="shared" si="319"/>
        <v>240202018</v>
      </c>
      <c r="H2217" s="7">
        <v>18</v>
      </c>
      <c r="I2217" s="8" t="s">
        <v>2566</v>
      </c>
      <c r="J2217" s="37" t="str">
        <f>+Categorias[[#This Row],[Categoría]]&amp;"-"&amp;Categorias[[#This Row],[Id_categoría]]</f>
        <v>Asistente de Cocina-240202018</v>
      </c>
      <c r="K2217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17" s="9" t="str">
        <f t="shared" si="320"/>
        <v>240202018asistente_de_cocina</v>
      </c>
      <c r="M2217" s="39" t="str">
        <f t="shared" si="321"/>
        <v>INSERT INTO categoria VALUES (240202018,'Asistente de Cocina','Asistente de Cocina-240202018','Asistente de Cocina-240202018 | Prod: Empleados Hoteles-240202 | Sector: Restaurantes | Industria: TURISMO - 24',240202);</v>
      </c>
    </row>
    <row r="2218" spans="1:13" ht="30.6" x14ac:dyDescent="0.3">
      <c r="A2218" s="12">
        <f t="shared" si="316"/>
        <v>24</v>
      </c>
      <c r="B2218" s="8" t="str">
        <f>+VLOOKUP(A2218,Industria[],2,0)</f>
        <v>Turismo y Hostelería</v>
      </c>
      <c r="C2218" s="12">
        <f t="shared" si="317"/>
        <v>2402</v>
      </c>
      <c r="D2218" s="8" t="str">
        <f>+VLOOKUP(C2218,Sector[[Id_sector]:[Codigo]],3,0)</f>
        <v>Restaurantes y Cafeterías</v>
      </c>
      <c r="E2218" s="12">
        <f t="shared" si="318"/>
        <v>240202</v>
      </c>
      <c r="F2218" s="8" t="str">
        <f>+VLOOKUP(E2218,Productos[[Id_producto]:[Codigo]],3,0)</f>
        <v>Empleados</v>
      </c>
      <c r="G2218" s="13">
        <f t="shared" si="319"/>
        <v>240202019</v>
      </c>
      <c r="H2218" s="7">
        <v>19</v>
      </c>
      <c r="I2218" s="8" t="s">
        <v>2567</v>
      </c>
      <c r="J2218" s="37" t="str">
        <f>+Categorias[[#This Row],[Categoría]]&amp;"-"&amp;Categorias[[#This Row],[Id_categoría]]</f>
        <v>Lavaplatos-240202019</v>
      </c>
      <c r="K2218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18" s="9" t="str">
        <f t="shared" si="320"/>
        <v>240202019lavaplatos</v>
      </c>
      <c r="M2218" s="39" t="str">
        <f t="shared" si="321"/>
        <v>INSERT INTO categoria VALUES (240202019,'Lavaplatos','Lavaplatos-240202019','Lavaplatos-240202019 | Prod: Empleados Hoteles-240202 | Sector: Restaurantes | Industria: TURISMO - 24',240202);</v>
      </c>
    </row>
    <row r="2219" spans="1:13" ht="30.6" x14ac:dyDescent="0.3">
      <c r="A2219" s="12">
        <f t="shared" si="316"/>
        <v>24</v>
      </c>
      <c r="B2219" s="8" t="str">
        <f>+VLOOKUP(A2219,Industria[],2,0)</f>
        <v>Turismo y Hostelería</v>
      </c>
      <c r="C2219" s="12">
        <f t="shared" si="317"/>
        <v>2402</v>
      </c>
      <c r="D2219" s="8" t="str">
        <f>+VLOOKUP(C2219,Sector[[Id_sector]:[Codigo]],3,0)</f>
        <v>Restaurantes y Cafeterías</v>
      </c>
      <c r="E2219" s="12">
        <f t="shared" si="318"/>
        <v>240202</v>
      </c>
      <c r="F2219" s="8" t="str">
        <f>+VLOOKUP(E2219,Productos[[Id_producto]:[Codigo]],3,0)</f>
        <v>Empleados</v>
      </c>
      <c r="G2219" s="13">
        <f t="shared" si="319"/>
        <v>240202020</v>
      </c>
      <c r="H2219" s="7">
        <v>20</v>
      </c>
      <c r="I2219" s="8" t="s">
        <v>2568</v>
      </c>
      <c r="J2219" s="37" t="str">
        <f>+Categorias[[#This Row],[Categoría]]&amp;"-"&amp;Categorias[[#This Row],[Id_categoría]]</f>
        <v>Pastelero-240202020</v>
      </c>
      <c r="K2219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19" s="9" t="str">
        <f t="shared" si="320"/>
        <v>240202020pastelero</v>
      </c>
      <c r="M2219" s="39" t="str">
        <f t="shared" si="321"/>
        <v>INSERT INTO categoria VALUES (240202020,'Pastelero','Pastelero-240202020','Pastelero-240202020 | Prod: Empleados Hoteles-240202 | Sector: Restaurantes | Industria: TURISMO - 24',240202);</v>
      </c>
    </row>
    <row r="2220" spans="1:13" ht="40.799999999999997" x14ac:dyDescent="0.3">
      <c r="A2220" s="12">
        <f t="shared" si="316"/>
        <v>24</v>
      </c>
      <c r="B2220" s="8" t="str">
        <f>+VLOOKUP(A2220,Industria[],2,0)</f>
        <v>Turismo y Hostelería</v>
      </c>
      <c r="C2220" s="12">
        <f t="shared" si="317"/>
        <v>2402</v>
      </c>
      <c r="D2220" s="8" t="str">
        <f>+VLOOKUP(C2220,Sector[[Id_sector]:[Codigo]],3,0)</f>
        <v>Restaurantes y Cafeterías</v>
      </c>
      <c r="E2220" s="12">
        <f t="shared" si="318"/>
        <v>240202</v>
      </c>
      <c r="F2220" s="8" t="str">
        <f>+VLOOKUP(E2220,Productos[[Id_producto]:[Codigo]],3,0)</f>
        <v>Empleados</v>
      </c>
      <c r="G2220" s="13">
        <f t="shared" si="319"/>
        <v>240202021</v>
      </c>
      <c r="H2220" s="7">
        <v>21</v>
      </c>
      <c r="I2220" s="8" t="s">
        <v>1765</v>
      </c>
      <c r="J2220" s="37" t="str">
        <f>+Categorias[[#This Row],[Categoría]]&amp;"-"&amp;Categorias[[#This Row],[Id_categoría]]</f>
        <v>Guardias de Seguridad-240202021</v>
      </c>
      <c r="K2220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20" s="9" t="str">
        <f t="shared" si="320"/>
        <v>240202021guardias_de_seguridad</v>
      </c>
      <c r="M2220" s="39" t="str">
        <f t="shared" si="321"/>
        <v>INSERT INTO categoria VALUES (240202021,'Guardias de Seguridad','Guardias de Seguridad-240202021','Guardias de Seguridad-240202021 | Prod: Empleados Hoteles-240202 | Sector: Restaurantes | Industria: TURISMO - 24',240202);</v>
      </c>
    </row>
    <row r="2221" spans="1:13" ht="30.6" x14ac:dyDescent="0.3">
      <c r="A2221" s="12">
        <f t="shared" ref="A2221:A2252" si="322">+A2220</f>
        <v>24</v>
      </c>
      <c r="B2221" s="8" t="str">
        <f>+VLOOKUP(A2221,Industria[],2,0)</f>
        <v>Turismo y Hostelería</v>
      </c>
      <c r="C2221" s="12">
        <f t="shared" ref="C2221:C2252" si="323">+C2220</f>
        <v>2402</v>
      </c>
      <c r="D2221" s="8" t="str">
        <f>+VLOOKUP(C2221,Sector[[Id_sector]:[Codigo]],3,0)</f>
        <v>Restaurantes y Cafeterías</v>
      </c>
      <c r="E2221" s="12">
        <f t="shared" ref="E2221:E2252" si="324">+IF(H2221=1,E2220+1,E2220)</f>
        <v>240203</v>
      </c>
      <c r="F2221" s="8" t="str">
        <f>+VLOOKUP(E2221,Productos[[Id_producto]:[Codigo]],3,0)</f>
        <v>Tipos de Restaurante</v>
      </c>
      <c r="G2221" s="13">
        <f t="shared" ref="G2221:G2252" si="325">+E2221*1000+H2221</f>
        <v>240203001</v>
      </c>
      <c r="H2221" s="7">
        <v>1</v>
      </c>
      <c r="I2221" s="8" t="s">
        <v>2569</v>
      </c>
      <c r="J2221" s="37" t="str">
        <f>+Categorias[[#This Row],[Categoría]]&amp;"-"&amp;Categorias[[#This Row],[Id_categoría]]</f>
        <v>Restaurante de Lujo-240203001</v>
      </c>
      <c r="K2221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21" s="9" t="str">
        <f t="shared" ref="L2221:L2252" si="326">+SUBSTITUTE(G2221&amp;LOWER(SUBSTITUTE( SUBSTITUTE( SUBSTITUTE( SUBSTITUTE( SUBSTITUTE( SUBSTITUTE( SUBSTITUTE( SUBSTITUTE( SUBSTITUTE( SUBSTITUTE(I2221, "á", "a"), "é", "e"), "í", "i"), "ó", "o"), "ú", "u"), "Á", "A"), "É", "E"), "Í", "I"), "Ó", "O"), "Ú", "U"))," ","_")</f>
        <v>240203001restaurante_de_lujo</v>
      </c>
      <c r="M2221" s="39" t="str">
        <f t="shared" ref="M2221:M2252" si="327">+"INSERT INTO categoria VALUES ("&amp;G2221&amp;",'"&amp;I2221&amp;"','"&amp;J2221&amp;"','"&amp;K2221&amp;"',"&amp;E2221&amp;");"</f>
        <v>INSERT INTO categoria VALUES (240203001,'Restaurante de Lujo','Restaurante de Lujo-240203001','Restaurante de Lujo-240203001 | Prod: Restaurante-240203 | Sector: Restaurantes | Industria: TURISMO - 24',240203);</v>
      </c>
    </row>
    <row r="2222" spans="1:13" ht="40.799999999999997" x14ac:dyDescent="0.3">
      <c r="A2222" s="12">
        <f t="shared" si="322"/>
        <v>24</v>
      </c>
      <c r="B2222" s="8" t="str">
        <f>+VLOOKUP(A2222,Industria[],2,0)</f>
        <v>Turismo y Hostelería</v>
      </c>
      <c r="C2222" s="12">
        <f t="shared" si="323"/>
        <v>2402</v>
      </c>
      <c r="D2222" s="8" t="str">
        <f>+VLOOKUP(C2222,Sector[[Id_sector]:[Codigo]],3,0)</f>
        <v>Restaurantes y Cafeterías</v>
      </c>
      <c r="E2222" s="12">
        <f t="shared" si="324"/>
        <v>240203</v>
      </c>
      <c r="F2222" s="8" t="str">
        <f>+VLOOKUP(E2222,Productos[[Id_producto]:[Codigo]],3,0)</f>
        <v>Tipos de Restaurante</v>
      </c>
      <c r="G2222" s="13">
        <f t="shared" si="325"/>
        <v>240203002</v>
      </c>
      <c r="H2222" s="7">
        <v>2</v>
      </c>
      <c r="I2222" s="8" t="s">
        <v>2570</v>
      </c>
      <c r="J2222" s="37" t="str">
        <f>+Categorias[[#This Row],[Categoría]]&amp;"-"&amp;Categorias[[#This Row],[Id_categoría]]</f>
        <v>Restaurante Gourmet-240203002</v>
      </c>
      <c r="K2222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22" s="9" t="str">
        <f t="shared" si="326"/>
        <v>240203002restaurante_gourmet</v>
      </c>
      <c r="M2222" s="39" t="str">
        <f t="shared" si="327"/>
        <v>INSERT INTO categoria VALUES (240203002,'Restaurante Gourmet','Restaurante Gourmet-240203002','Restaurante Gourmet-240203002 | Prod: Restaurante-240203 | Sector: Restaurantes | Industria: TURISMO - 24',240203);</v>
      </c>
    </row>
    <row r="2223" spans="1:13" ht="40.799999999999997" x14ac:dyDescent="0.3">
      <c r="A2223" s="12">
        <f t="shared" si="322"/>
        <v>24</v>
      </c>
      <c r="B2223" s="8" t="str">
        <f>+VLOOKUP(A2223,Industria[],2,0)</f>
        <v>Turismo y Hostelería</v>
      </c>
      <c r="C2223" s="12">
        <f t="shared" si="323"/>
        <v>2402</v>
      </c>
      <c r="D2223" s="8" t="str">
        <f>+VLOOKUP(C2223,Sector[[Id_sector]:[Codigo]],3,0)</f>
        <v>Restaurantes y Cafeterías</v>
      </c>
      <c r="E2223" s="12">
        <f t="shared" si="324"/>
        <v>240203</v>
      </c>
      <c r="F2223" s="8" t="str">
        <f>+VLOOKUP(E2223,Productos[[Id_producto]:[Codigo]],3,0)</f>
        <v>Tipos de Restaurante</v>
      </c>
      <c r="G2223" s="13">
        <f t="shared" si="325"/>
        <v>240203003</v>
      </c>
      <c r="H2223" s="7">
        <v>3</v>
      </c>
      <c r="I2223" s="8" t="s">
        <v>2571</v>
      </c>
      <c r="J2223" s="37" t="str">
        <f>+Categorias[[#This Row],[Categoría]]&amp;"-"&amp;Categorias[[#This Row],[Id_categoría]]</f>
        <v>Restaurante de Especialidad-240203003</v>
      </c>
      <c r="K2223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23" s="9" t="str">
        <f t="shared" si="326"/>
        <v>240203003restaurante_de_especialidad</v>
      </c>
      <c r="M2223" s="39" t="str">
        <f t="shared" si="327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24" spans="1:13" ht="40.799999999999997" x14ac:dyDescent="0.3">
      <c r="A2224" s="12">
        <f t="shared" si="322"/>
        <v>24</v>
      </c>
      <c r="B2224" s="8" t="str">
        <f>+VLOOKUP(A2224,Industria[],2,0)</f>
        <v>Turismo y Hostelería</v>
      </c>
      <c r="C2224" s="12">
        <f t="shared" si="323"/>
        <v>2402</v>
      </c>
      <c r="D2224" s="8" t="str">
        <f>+VLOOKUP(C2224,Sector[[Id_sector]:[Codigo]],3,0)</f>
        <v>Restaurantes y Cafeterías</v>
      </c>
      <c r="E2224" s="12">
        <f t="shared" si="324"/>
        <v>240203</v>
      </c>
      <c r="F2224" s="8" t="str">
        <f>+VLOOKUP(E2224,Productos[[Id_producto]:[Codigo]],3,0)</f>
        <v>Tipos de Restaurante</v>
      </c>
      <c r="G2224" s="13">
        <f t="shared" si="325"/>
        <v>240203004</v>
      </c>
      <c r="H2224" s="7">
        <v>4</v>
      </c>
      <c r="I2224" s="8" t="s">
        <v>2572</v>
      </c>
      <c r="J2224" s="37" t="str">
        <f>+Categorias[[#This Row],[Categoría]]&amp;"-"&amp;Categorias[[#This Row],[Id_categoría]]</f>
        <v>Restaurante Familiar-240203004</v>
      </c>
      <c r="K2224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24" s="9" t="str">
        <f t="shared" si="326"/>
        <v>240203004restaurante_familiar</v>
      </c>
      <c r="M2224" s="39" t="str">
        <f t="shared" si="327"/>
        <v>INSERT INTO categoria VALUES (240203004,'Restaurante Familiar','Restaurante Familiar-240203004','Restaurante Familiar-240203004 | Prod: Restaurante-240203 | Sector: Restaurantes | Industria: TURISMO - 24',240203);</v>
      </c>
    </row>
    <row r="2225" spans="1:13" ht="30.6" x14ac:dyDescent="0.3">
      <c r="A2225" s="12">
        <f t="shared" si="322"/>
        <v>24</v>
      </c>
      <c r="B2225" s="8" t="str">
        <f>+VLOOKUP(A2225,Industria[],2,0)</f>
        <v>Turismo y Hostelería</v>
      </c>
      <c r="C2225" s="12">
        <f t="shared" si="323"/>
        <v>2402</v>
      </c>
      <c r="D2225" s="8" t="str">
        <f>+VLOOKUP(C2225,Sector[[Id_sector]:[Codigo]],3,0)</f>
        <v>Restaurantes y Cafeterías</v>
      </c>
      <c r="E2225" s="12">
        <f t="shared" si="324"/>
        <v>240203</v>
      </c>
      <c r="F2225" s="8" t="str">
        <f>+VLOOKUP(E2225,Productos[[Id_producto]:[Codigo]],3,0)</f>
        <v>Tipos de Restaurante</v>
      </c>
      <c r="G2225" s="13">
        <f t="shared" si="325"/>
        <v>240203005</v>
      </c>
      <c r="H2225" s="7">
        <v>5</v>
      </c>
      <c r="I2225" s="8" t="s">
        <v>2573</v>
      </c>
      <c r="J2225" s="37" t="str">
        <f>+Categorias[[#This Row],[Categoría]]&amp;"-"&amp;Categorias[[#This Row],[Id_categoría]]</f>
        <v>Restaurante Buffet-240203005</v>
      </c>
      <c r="K2225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25" s="9" t="str">
        <f t="shared" si="326"/>
        <v>240203005restaurante_buffet</v>
      </c>
      <c r="M2225" s="39" t="str">
        <f t="shared" si="327"/>
        <v>INSERT INTO categoria VALUES (240203005,'Restaurante Buffet','Restaurante Buffet-240203005','Restaurante Buffet-240203005 | Prod: Restaurante-240203 | Sector: Restaurantes | Industria: TURISMO - 24',240203);</v>
      </c>
    </row>
    <row r="2226" spans="1:13" ht="40.799999999999997" x14ac:dyDescent="0.3">
      <c r="A2226" s="12">
        <f t="shared" si="322"/>
        <v>24</v>
      </c>
      <c r="B2226" s="8" t="str">
        <f>+VLOOKUP(A2226,Industria[],2,0)</f>
        <v>Turismo y Hostelería</v>
      </c>
      <c r="C2226" s="12">
        <f t="shared" si="323"/>
        <v>2402</v>
      </c>
      <c r="D2226" s="8" t="str">
        <f>+VLOOKUP(C2226,Sector[[Id_sector]:[Codigo]],3,0)</f>
        <v>Restaurantes y Cafeterías</v>
      </c>
      <c r="E2226" s="12">
        <f t="shared" si="324"/>
        <v>240203</v>
      </c>
      <c r="F2226" s="8" t="str">
        <f>+VLOOKUP(E2226,Productos[[Id_producto]:[Codigo]],3,0)</f>
        <v>Tipos de Restaurante</v>
      </c>
      <c r="G2226" s="13">
        <f t="shared" si="325"/>
        <v>240203006</v>
      </c>
      <c r="H2226" s="7">
        <v>6</v>
      </c>
      <c r="I2226" s="8" t="s">
        <v>2574</v>
      </c>
      <c r="J2226" s="37" t="str">
        <f>+Categorias[[#This Row],[Categoría]]&amp;"-"&amp;Categorias[[#This Row],[Id_categoría]]</f>
        <v>Restaurante de Comida Rápida-240203006</v>
      </c>
      <c r="K2226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26" s="9" t="str">
        <f t="shared" si="326"/>
        <v>240203006restaurante_de_comida_rapida</v>
      </c>
      <c r="M2226" s="39" t="str">
        <f t="shared" si="327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27" spans="1:13" ht="40.799999999999997" x14ac:dyDescent="0.3">
      <c r="A2227" s="12">
        <f t="shared" si="322"/>
        <v>24</v>
      </c>
      <c r="B2227" s="8" t="str">
        <f>+VLOOKUP(A2227,Industria[],2,0)</f>
        <v>Turismo y Hostelería</v>
      </c>
      <c r="C2227" s="12">
        <f t="shared" si="323"/>
        <v>2402</v>
      </c>
      <c r="D2227" s="8" t="str">
        <f>+VLOOKUP(C2227,Sector[[Id_sector]:[Codigo]],3,0)</f>
        <v>Restaurantes y Cafeterías</v>
      </c>
      <c r="E2227" s="12">
        <f t="shared" si="324"/>
        <v>240203</v>
      </c>
      <c r="F2227" s="8" t="str">
        <f>+VLOOKUP(E2227,Productos[[Id_producto]:[Codigo]],3,0)</f>
        <v>Tipos de Restaurante</v>
      </c>
      <c r="G2227" s="13">
        <f t="shared" si="325"/>
        <v>240203007</v>
      </c>
      <c r="H2227" s="7">
        <v>7</v>
      </c>
      <c r="I2227" s="8" t="s">
        <v>2575</v>
      </c>
      <c r="J2227" s="37" t="str">
        <f>+Categorias[[#This Row],[Categoría]]&amp;"-"&amp;Categorias[[#This Row],[Id_categoría]]</f>
        <v>Restaurante Temático-240203007</v>
      </c>
      <c r="K2227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27" s="9" t="str">
        <f t="shared" si="326"/>
        <v>240203007restaurante_tematico</v>
      </c>
      <c r="M2227" s="39" t="str">
        <f t="shared" si="327"/>
        <v>INSERT INTO categoria VALUES (240203007,'Restaurante Temático','Restaurante Temático-240203007','Restaurante Temático-240203007 | Prod: Restaurante-240203 | Sector: Restaurantes | Industria: TURISMO - 24',240203);</v>
      </c>
    </row>
    <row r="2228" spans="1:13" ht="40.799999999999997" x14ac:dyDescent="0.3">
      <c r="A2228" s="12">
        <f t="shared" si="322"/>
        <v>24</v>
      </c>
      <c r="B2228" s="8" t="str">
        <f>+VLOOKUP(A2228,Industria[],2,0)</f>
        <v>Turismo y Hostelería</v>
      </c>
      <c r="C2228" s="12">
        <f t="shared" si="323"/>
        <v>2402</v>
      </c>
      <c r="D2228" s="8" t="str">
        <f>+VLOOKUP(C2228,Sector[[Id_sector]:[Codigo]],3,0)</f>
        <v>Restaurantes y Cafeterías</v>
      </c>
      <c r="E2228" s="12">
        <f t="shared" si="324"/>
        <v>240203</v>
      </c>
      <c r="F2228" s="8" t="str">
        <f>+VLOOKUP(E2228,Productos[[Id_producto]:[Codigo]],3,0)</f>
        <v>Tipos de Restaurante</v>
      </c>
      <c r="G2228" s="13">
        <f t="shared" si="325"/>
        <v>240203008</v>
      </c>
      <c r="H2228" s="7">
        <v>8</v>
      </c>
      <c r="I2228" s="8" t="s">
        <v>2576</v>
      </c>
      <c r="J2228" s="37" t="str">
        <f>+Categorias[[#This Row],[Categoría]]&amp;"-"&amp;Categorias[[#This Row],[Id_categoría]]</f>
        <v>Restaurante para Llevar-240203008</v>
      </c>
      <c r="K2228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28" s="9" t="str">
        <f t="shared" si="326"/>
        <v>240203008restaurante_para_llevar</v>
      </c>
      <c r="M2228" s="39" t="str">
        <f t="shared" si="327"/>
        <v>INSERT INTO categoria VALUES (240203008,'Restaurante para Llevar','Restaurante para Llevar-240203008','Restaurante para Llevar-240203008 | Prod: Restaurante-240203 | Sector: Restaurantes | Industria: TURISMO - 24',240203);</v>
      </c>
    </row>
    <row r="2229" spans="1:13" ht="30.6" x14ac:dyDescent="0.3">
      <c r="A2229" s="12">
        <f t="shared" si="322"/>
        <v>24</v>
      </c>
      <c r="B2229" s="8" t="str">
        <f>+VLOOKUP(A2229,Industria[],2,0)</f>
        <v>Turismo y Hostelería</v>
      </c>
      <c r="C2229" s="12">
        <f t="shared" si="323"/>
        <v>2402</v>
      </c>
      <c r="D2229" s="8" t="str">
        <f>+VLOOKUP(C2229,Sector[[Id_sector]:[Codigo]],3,0)</f>
        <v>Restaurantes y Cafeterías</v>
      </c>
      <c r="E2229" s="12">
        <f t="shared" si="324"/>
        <v>240203</v>
      </c>
      <c r="F2229" s="8" t="str">
        <f>+VLOOKUP(E2229,Productos[[Id_producto]:[Codigo]],3,0)</f>
        <v>Tipos de Restaurante</v>
      </c>
      <c r="G2229" s="13">
        <f t="shared" si="325"/>
        <v>240203009</v>
      </c>
      <c r="H2229" s="7">
        <v>9</v>
      </c>
      <c r="I2229" s="8" t="s">
        <v>2577</v>
      </c>
      <c r="J2229" s="37" t="str">
        <f>+Categorias[[#This Row],[Categoría]]&amp;"-"&amp;Categorias[[#This Row],[Id_categoría]]</f>
        <v>Restaurante Fusión-240203009</v>
      </c>
      <c r="K2229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29" s="9" t="str">
        <f t="shared" si="326"/>
        <v>240203009restaurante_fusion</v>
      </c>
      <c r="M2229" s="39" t="str">
        <f t="shared" si="327"/>
        <v>INSERT INTO categoria VALUES (240203009,'Restaurante Fusión','Restaurante Fusión-240203009','Restaurante Fusión-240203009 | Prod: Restaurante-240203 | Sector: Restaurantes | Industria: TURISMO - 24',240203);</v>
      </c>
    </row>
    <row r="2230" spans="1:13" ht="40.799999999999997" x14ac:dyDescent="0.3">
      <c r="A2230" s="12">
        <f t="shared" si="322"/>
        <v>24</v>
      </c>
      <c r="B2230" s="8" t="str">
        <f>+VLOOKUP(A2230,Industria[],2,0)</f>
        <v>Turismo y Hostelería</v>
      </c>
      <c r="C2230" s="12">
        <f t="shared" si="323"/>
        <v>2402</v>
      </c>
      <c r="D2230" s="8" t="str">
        <f>+VLOOKUP(C2230,Sector[[Id_sector]:[Codigo]],3,0)</f>
        <v>Restaurantes y Cafeterías</v>
      </c>
      <c r="E2230" s="12">
        <f t="shared" si="324"/>
        <v>240203</v>
      </c>
      <c r="F2230" s="8" t="str">
        <f>+VLOOKUP(E2230,Productos[[Id_producto]:[Codigo]],3,0)</f>
        <v>Tipos de Restaurante</v>
      </c>
      <c r="G2230" s="13">
        <f t="shared" si="325"/>
        <v>240203010</v>
      </c>
      <c r="H2230" s="7">
        <v>10</v>
      </c>
      <c r="I2230" s="8" t="s">
        <v>2578</v>
      </c>
      <c r="J2230" s="37" t="str">
        <f>+Categorias[[#This Row],[Categoría]]&amp;"-"&amp;Categorias[[#This Row],[Id_categoría]]</f>
        <v>Restaurante 1 Estrella-240203010</v>
      </c>
      <c r="K2230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30" s="9" t="str">
        <f t="shared" si="326"/>
        <v>240203010restaurante_1_estrella</v>
      </c>
      <c r="M2230" s="39" t="str">
        <f t="shared" si="327"/>
        <v>INSERT INTO categoria VALUES (240203010,'Restaurante 1 Estrella','Restaurante 1 Estrella-240203010','Restaurante 1 Estrella-240203010 | Prod: Restaurante-240203 | Sector: Restaurantes | Industria: TURISMO - 24',240203);</v>
      </c>
    </row>
    <row r="2231" spans="1:13" ht="40.799999999999997" x14ac:dyDescent="0.3">
      <c r="A2231" s="12">
        <f t="shared" si="322"/>
        <v>24</v>
      </c>
      <c r="B2231" s="8" t="str">
        <f>+VLOOKUP(A2231,Industria[],2,0)</f>
        <v>Turismo y Hostelería</v>
      </c>
      <c r="C2231" s="12">
        <f t="shared" si="323"/>
        <v>2402</v>
      </c>
      <c r="D2231" s="8" t="str">
        <f>+VLOOKUP(C2231,Sector[[Id_sector]:[Codigo]],3,0)</f>
        <v>Restaurantes y Cafeterías</v>
      </c>
      <c r="E2231" s="12">
        <f t="shared" si="324"/>
        <v>240203</v>
      </c>
      <c r="F2231" s="8" t="str">
        <f>+VLOOKUP(E2231,Productos[[Id_producto]:[Codigo]],3,0)</f>
        <v>Tipos de Restaurante</v>
      </c>
      <c r="G2231" s="13">
        <f t="shared" si="325"/>
        <v>240203011</v>
      </c>
      <c r="H2231" s="7">
        <v>11</v>
      </c>
      <c r="I2231" s="8" t="s">
        <v>2579</v>
      </c>
      <c r="J2231" s="37" t="str">
        <f>+Categorias[[#This Row],[Categoría]]&amp;"-"&amp;Categorias[[#This Row],[Id_categoría]]</f>
        <v>Restaurante 2 Estrellas-240203011</v>
      </c>
      <c r="K2231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31" s="9" t="str">
        <f t="shared" si="326"/>
        <v>240203011restaurante_2_estrellas</v>
      </c>
      <c r="M2231" s="39" t="str">
        <f t="shared" si="327"/>
        <v>INSERT INTO categoria VALUES (240203011,'Restaurante 2 Estrellas','Restaurante 2 Estrellas-240203011','Restaurante 2 Estrellas-240203011 | Prod: Restaurante-240203 | Sector: Restaurantes | Industria: TURISMO - 24',240203);</v>
      </c>
    </row>
    <row r="2232" spans="1:13" ht="40.799999999999997" x14ac:dyDescent="0.3">
      <c r="A2232" s="12">
        <f t="shared" si="322"/>
        <v>24</v>
      </c>
      <c r="B2232" s="8" t="str">
        <f>+VLOOKUP(A2232,Industria[],2,0)</f>
        <v>Turismo y Hostelería</v>
      </c>
      <c r="C2232" s="12">
        <f t="shared" si="323"/>
        <v>2402</v>
      </c>
      <c r="D2232" s="8" t="str">
        <f>+VLOOKUP(C2232,Sector[[Id_sector]:[Codigo]],3,0)</f>
        <v>Restaurantes y Cafeterías</v>
      </c>
      <c r="E2232" s="12">
        <f t="shared" si="324"/>
        <v>240203</v>
      </c>
      <c r="F2232" s="8" t="str">
        <f>+VLOOKUP(E2232,Productos[[Id_producto]:[Codigo]],3,0)</f>
        <v>Tipos de Restaurante</v>
      </c>
      <c r="G2232" s="13">
        <f t="shared" si="325"/>
        <v>240203012</v>
      </c>
      <c r="H2232" s="7">
        <v>12</v>
      </c>
      <c r="I2232" s="8" t="s">
        <v>2580</v>
      </c>
      <c r="J2232" s="37" t="str">
        <f>+Categorias[[#This Row],[Categoría]]&amp;"-"&amp;Categorias[[#This Row],[Id_categoría]]</f>
        <v>Restaurante 3 Estrellas-240203012</v>
      </c>
      <c r="K2232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32" s="9" t="str">
        <f t="shared" si="326"/>
        <v>240203012restaurante_3_estrellas</v>
      </c>
      <c r="M2232" s="39" t="str">
        <f t="shared" si="327"/>
        <v>INSERT INTO categoria VALUES (240203012,'Restaurante 3 Estrellas','Restaurante 3 Estrellas-240203012','Restaurante 3 Estrellas-240203012 | Prod: Restaurante-240203 | Sector: Restaurantes | Industria: TURISMO - 24',240203);</v>
      </c>
    </row>
    <row r="2233" spans="1:13" ht="40.799999999999997" x14ac:dyDescent="0.3">
      <c r="A2233" s="12">
        <f t="shared" si="322"/>
        <v>24</v>
      </c>
      <c r="B2233" s="8" t="str">
        <f>+VLOOKUP(A2233,Industria[],2,0)</f>
        <v>Turismo y Hostelería</v>
      </c>
      <c r="C2233" s="12">
        <f t="shared" si="323"/>
        <v>2402</v>
      </c>
      <c r="D2233" s="8" t="str">
        <f>+VLOOKUP(C2233,Sector[[Id_sector]:[Codigo]],3,0)</f>
        <v>Restaurantes y Cafeterías</v>
      </c>
      <c r="E2233" s="12">
        <f t="shared" si="324"/>
        <v>240203</v>
      </c>
      <c r="F2233" s="8" t="str">
        <f>+VLOOKUP(E2233,Productos[[Id_producto]:[Codigo]],3,0)</f>
        <v>Tipos de Restaurante</v>
      </c>
      <c r="G2233" s="13">
        <f t="shared" si="325"/>
        <v>240203013</v>
      </c>
      <c r="H2233" s="7">
        <v>13</v>
      </c>
      <c r="I2233" s="8" t="s">
        <v>2581</v>
      </c>
      <c r="J2233" s="37" t="str">
        <f>+Categorias[[#This Row],[Categoría]]&amp;"-"&amp;Categorias[[#This Row],[Id_categoría]]</f>
        <v>Restaurante 4 Estrellas-240203013</v>
      </c>
      <c r="K2233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33" s="9" t="str">
        <f t="shared" si="326"/>
        <v>240203013restaurante_4_estrellas</v>
      </c>
      <c r="M2233" s="39" t="str">
        <f t="shared" si="327"/>
        <v>INSERT INTO categoria VALUES (240203013,'Restaurante 4 Estrellas','Restaurante 4 Estrellas-240203013','Restaurante 4 Estrellas-240203013 | Prod: Restaurante-240203 | Sector: Restaurantes | Industria: TURISMO - 24',240203);</v>
      </c>
    </row>
    <row r="2234" spans="1:13" ht="40.799999999999997" x14ac:dyDescent="0.3">
      <c r="A2234" s="12">
        <f t="shared" si="322"/>
        <v>24</v>
      </c>
      <c r="B2234" s="8" t="str">
        <f>+VLOOKUP(A2234,Industria[],2,0)</f>
        <v>Turismo y Hostelería</v>
      </c>
      <c r="C2234" s="12">
        <f t="shared" si="323"/>
        <v>2402</v>
      </c>
      <c r="D2234" s="8" t="str">
        <f>+VLOOKUP(C2234,Sector[[Id_sector]:[Codigo]],3,0)</f>
        <v>Restaurantes y Cafeterías</v>
      </c>
      <c r="E2234" s="12">
        <f t="shared" si="324"/>
        <v>240203</v>
      </c>
      <c r="F2234" s="8" t="str">
        <f>+VLOOKUP(E2234,Productos[[Id_producto]:[Codigo]],3,0)</f>
        <v>Tipos de Restaurante</v>
      </c>
      <c r="G2234" s="13">
        <f t="shared" si="325"/>
        <v>240203014</v>
      </c>
      <c r="H2234" s="7">
        <v>14</v>
      </c>
      <c r="I2234" s="8" t="s">
        <v>2582</v>
      </c>
      <c r="J2234" s="37" t="str">
        <f>+Categorias[[#This Row],[Categoría]]&amp;"-"&amp;Categorias[[#This Row],[Id_categoría]]</f>
        <v>Restaurante 5 Estrellas-240203014</v>
      </c>
      <c r="K2234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34" s="9" t="str">
        <f t="shared" si="326"/>
        <v>240203014restaurante_5_estrellas</v>
      </c>
      <c r="M2234" s="39" t="str">
        <f t="shared" si="327"/>
        <v>INSERT INTO categoria VALUES (240203014,'Restaurante 5 Estrellas','Restaurante 5 Estrellas-240203014','Restaurante 5 Estrellas-240203014 | Prod: Restaurante-240203 | Sector: Restaurantes | Industria: TURISMO - 24',240203);</v>
      </c>
    </row>
    <row r="2235" spans="1:13" ht="40.799999999999997" x14ac:dyDescent="0.3">
      <c r="A2235" s="12">
        <f t="shared" si="322"/>
        <v>24</v>
      </c>
      <c r="B2235" s="8" t="str">
        <f>+VLOOKUP(A2235,Industria[],2,0)</f>
        <v>Turismo y Hostelería</v>
      </c>
      <c r="C2235" s="12">
        <f t="shared" si="323"/>
        <v>2402</v>
      </c>
      <c r="D2235" s="8" t="str">
        <f>+VLOOKUP(C2235,Sector[[Id_sector]:[Codigo]],3,0)</f>
        <v>Restaurantes y Cafeterías</v>
      </c>
      <c r="E2235" s="12">
        <f t="shared" si="324"/>
        <v>240204</v>
      </c>
      <c r="F2235" s="8" t="str">
        <f>+VLOOKUP(E2235,Productos[[Id_producto]:[Codigo]],3,0)</f>
        <v>Índices</v>
      </c>
      <c r="G2235" s="13">
        <f t="shared" si="325"/>
        <v>240204001</v>
      </c>
      <c r="H2235" s="7">
        <v>1</v>
      </c>
      <c r="I2235" s="8" t="s">
        <v>2583</v>
      </c>
      <c r="J2235" s="37" t="str">
        <f>+Categorias[[#This Row],[Categoría]]&amp;"-"&amp;Categorias[[#This Row],[Id_categoría]]</f>
        <v>IPC Hoteles, Cafés y Restaurantes -240204001</v>
      </c>
      <c r="K2235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35" s="9" t="str">
        <f t="shared" si="326"/>
        <v>240204001ipc_hoteles,_cafes_y_restaurantes_</v>
      </c>
      <c r="M2235" s="39" t="str">
        <f t="shared" si="327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36" spans="1:13" ht="40.799999999999997" x14ac:dyDescent="0.3">
      <c r="A2236" s="12">
        <f t="shared" si="322"/>
        <v>24</v>
      </c>
      <c r="B2236" s="8" t="str">
        <f>+VLOOKUP(A2236,Industria[],2,0)</f>
        <v>Turismo y Hostelería</v>
      </c>
      <c r="C2236" s="12">
        <f t="shared" si="323"/>
        <v>2402</v>
      </c>
      <c r="D2236" s="8" t="str">
        <f>+VLOOKUP(C2236,Sector[[Id_sector]:[Codigo]],3,0)</f>
        <v>Restaurantes y Cafeterías</v>
      </c>
      <c r="E2236" s="12">
        <f t="shared" si="324"/>
        <v>240204</v>
      </c>
      <c r="F2236" s="8" t="str">
        <f>+VLOOKUP(E2236,Productos[[Id_producto]:[Codigo]],3,0)</f>
        <v>Índices</v>
      </c>
      <c r="G2236" s="13">
        <f t="shared" si="325"/>
        <v>240204002</v>
      </c>
      <c r="H2236" s="7">
        <v>2</v>
      </c>
      <c r="I2236" s="8" t="s">
        <v>2584</v>
      </c>
      <c r="J2236" s="37" t="str">
        <f>+Categorias[[#This Row],[Categoría]]&amp;"-"&amp;Categorias[[#This Row],[Id_categoría]]</f>
        <v>IPC Alimentación y Bebidas no Alcohólicas-240204002</v>
      </c>
      <c r="K2236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36" s="9" t="str">
        <f t="shared" si="326"/>
        <v>240204002ipc_alimentacion_y_bebidas_no_alcoholicas</v>
      </c>
      <c r="M2236" s="39" t="str">
        <f t="shared" si="327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37" spans="1:13" ht="40.799999999999997" x14ac:dyDescent="0.3">
      <c r="A2237" s="12">
        <f t="shared" si="322"/>
        <v>24</v>
      </c>
      <c r="B2237" s="8" t="str">
        <f>+VLOOKUP(A2237,Industria[],2,0)</f>
        <v>Turismo y Hostelería</v>
      </c>
      <c r="C2237" s="12">
        <f t="shared" si="323"/>
        <v>2402</v>
      </c>
      <c r="D2237" s="8" t="str">
        <f>+VLOOKUP(C2237,Sector[[Id_sector]:[Codigo]],3,0)</f>
        <v>Restaurantes y Cafeterías</v>
      </c>
      <c r="E2237" s="12">
        <f t="shared" si="324"/>
        <v>240204</v>
      </c>
      <c r="F2237" s="8" t="str">
        <f>+VLOOKUP(E2237,Productos[[Id_producto]:[Codigo]],3,0)</f>
        <v>Índices</v>
      </c>
      <c r="G2237" s="13">
        <f t="shared" si="325"/>
        <v>240204003</v>
      </c>
      <c r="H2237" s="7">
        <v>3</v>
      </c>
      <c r="I2237" s="8" t="s">
        <v>2585</v>
      </c>
      <c r="J2237" s="37" t="str">
        <f>+Categorias[[#This Row],[Categoría]]&amp;"-"&amp;Categorias[[#This Row],[Id_categoría]]</f>
        <v>Índice de Intensidad Turística-240204003</v>
      </c>
      <c r="K2237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37" s="9" t="str">
        <f t="shared" si="326"/>
        <v>240204003indice_de_intensidad_turistica</v>
      </c>
      <c r="M2237" s="39" t="str">
        <f t="shared" si="327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38" spans="1:13" ht="51" x14ac:dyDescent="0.3">
      <c r="A2238" s="12">
        <f t="shared" si="322"/>
        <v>24</v>
      </c>
      <c r="B2238" s="8" t="str">
        <f>+VLOOKUP(A2238,Industria[],2,0)</f>
        <v>Turismo y Hostelería</v>
      </c>
      <c r="C2238" s="12">
        <f t="shared" si="323"/>
        <v>2402</v>
      </c>
      <c r="D2238" s="8" t="str">
        <f>+VLOOKUP(C2238,Sector[[Id_sector]:[Codigo]],3,0)</f>
        <v>Restaurantes y Cafeterías</v>
      </c>
      <c r="E2238" s="12">
        <f t="shared" si="324"/>
        <v>240204</v>
      </c>
      <c r="F2238" s="8" t="str">
        <f>+VLOOKUP(E2238,Productos[[Id_producto]:[Codigo]],3,0)</f>
        <v>Índices</v>
      </c>
      <c r="G2238" s="13">
        <f t="shared" si="325"/>
        <v>240204004</v>
      </c>
      <c r="H2238" s="7">
        <v>4</v>
      </c>
      <c r="I2238" s="8" t="s">
        <v>2586</v>
      </c>
      <c r="J2238" s="37" t="str">
        <f>+Categorias[[#This Row],[Categoría]]&amp;"-"&amp;Categorias[[#This Row],[Id_categoría]]</f>
        <v>Índice General de Confianza del Comercio, Hoteles y Restaurantes-240204004</v>
      </c>
      <c r="K2238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38" s="9" t="str">
        <f t="shared" si="326"/>
        <v>240204004indice_general_de_confianza_del_comercio,_hoteles_y_restaurantes</v>
      </c>
      <c r="M2238" s="39" t="str">
        <f t="shared" si="327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39" spans="1:13" ht="30.6" x14ac:dyDescent="0.3">
      <c r="A2239" s="12">
        <f t="shared" si="322"/>
        <v>24</v>
      </c>
      <c r="B2239" s="8" t="str">
        <f>+VLOOKUP(A2239,Industria[],2,0)</f>
        <v>Turismo y Hostelería</v>
      </c>
      <c r="C2239" s="12">
        <f t="shared" si="323"/>
        <v>2402</v>
      </c>
      <c r="D2239" s="8" t="str">
        <f>+VLOOKUP(C2239,Sector[[Id_sector]:[Codigo]],3,0)</f>
        <v>Restaurantes y Cafeterías</v>
      </c>
      <c r="E2239" s="12">
        <f t="shared" si="324"/>
        <v>240205</v>
      </c>
      <c r="F2239" s="8" t="str">
        <f>+VLOOKUP(E2239,Productos[[Id_producto]:[Codigo]],3,0)</f>
        <v>Franquicias</v>
      </c>
      <c r="G2239" s="13">
        <f t="shared" si="325"/>
        <v>240205001</v>
      </c>
      <c r="H2239" s="7">
        <v>1</v>
      </c>
      <c r="I2239" s="8" t="s">
        <v>2587</v>
      </c>
      <c r="J2239" s="37" t="str">
        <f>+Categorias[[#This Row],[Categoría]]&amp;"-"&amp;Categorias[[#This Row],[Id_categoría]]</f>
        <v>Starbucks-240205001</v>
      </c>
      <c r="K2239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39" s="9" t="str">
        <f t="shared" si="326"/>
        <v>240205001starbucks</v>
      </c>
      <c r="M2239" s="39" t="str">
        <f t="shared" si="327"/>
        <v>INSERT INTO categoria VALUES (240205001,'Starbucks','Starbucks-240205001','Starbucks-240205001 | Prod: Franquicias Hoteles-240205 | Sector: Restaurantes | Industria: TURISMO - 24',240205);</v>
      </c>
    </row>
    <row r="2240" spans="1:13" ht="30.6" x14ac:dyDescent="0.3">
      <c r="A2240" s="12">
        <f t="shared" si="322"/>
        <v>24</v>
      </c>
      <c r="B2240" s="8" t="str">
        <f>+VLOOKUP(A2240,Industria[],2,0)</f>
        <v>Turismo y Hostelería</v>
      </c>
      <c r="C2240" s="12">
        <f t="shared" si="323"/>
        <v>2402</v>
      </c>
      <c r="D2240" s="8" t="str">
        <f>+VLOOKUP(C2240,Sector[[Id_sector]:[Codigo]],3,0)</f>
        <v>Restaurantes y Cafeterías</v>
      </c>
      <c r="E2240" s="12">
        <f t="shared" si="324"/>
        <v>240205</v>
      </c>
      <c r="F2240" s="8" t="str">
        <f>+VLOOKUP(E2240,Productos[[Id_producto]:[Codigo]],3,0)</f>
        <v>Franquicias</v>
      </c>
      <c r="G2240" s="13">
        <f t="shared" si="325"/>
        <v>240205002</v>
      </c>
      <c r="H2240" s="7">
        <v>2</v>
      </c>
      <c r="I2240" s="8" t="s">
        <v>2588</v>
      </c>
      <c r="J2240" s="37" t="str">
        <f>+Categorias[[#This Row],[Categoría]]&amp;"-"&amp;Categorias[[#This Row],[Id_categoría]]</f>
        <v>Dunkin Donuts-240205002</v>
      </c>
      <c r="K2240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40" s="9" t="str">
        <f t="shared" si="326"/>
        <v>240205002dunkin_donuts</v>
      </c>
      <c r="M2240" s="39" t="str">
        <f t="shared" si="327"/>
        <v>INSERT INTO categoria VALUES (240205002,'Dunkin Donuts','Dunkin Donuts-240205002','Dunkin Donuts-240205002 | Prod: Franquicias Hoteles-240205 | Sector: Restaurantes | Industria: TURISMO - 24',240205);</v>
      </c>
    </row>
    <row r="2241" spans="1:13" ht="30.6" x14ac:dyDescent="0.3">
      <c r="A2241" s="12">
        <f t="shared" si="322"/>
        <v>24</v>
      </c>
      <c r="B2241" s="8" t="str">
        <f>+VLOOKUP(A2241,Industria[],2,0)</f>
        <v>Turismo y Hostelería</v>
      </c>
      <c r="C2241" s="12">
        <f t="shared" si="323"/>
        <v>2402</v>
      </c>
      <c r="D2241" s="8" t="str">
        <f>+VLOOKUP(C2241,Sector[[Id_sector]:[Codigo]],3,0)</f>
        <v>Restaurantes y Cafeterías</v>
      </c>
      <c r="E2241" s="12">
        <f t="shared" si="324"/>
        <v>240205</v>
      </c>
      <c r="F2241" s="8" t="str">
        <f>+VLOOKUP(E2241,Productos[[Id_producto]:[Codigo]],3,0)</f>
        <v>Franquicias</v>
      </c>
      <c r="G2241" s="13">
        <f t="shared" si="325"/>
        <v>240205003</v>
      </c>
      <c r="H2241" s="7">
        <v>3</v>
      </c>
      <c r="I2241" s="8" t="s">
        <v>2589</v>
      </c>
      <c r="J2241" s="37" t="str">
        <f>+Categorias[[#This Row],[Categoría]]&amp;"-"&amp;Categorias[[#This Row],[Id_categoría]]</f>
        <v>Domino's Pizza-240205003</v>
      </c>
      <c r="K2241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41" s="9" t="str">
        <f t="shared" si="326"/>
        <v>240205003domino's_pizza</v>
      </c>
      <c r="M2241" s="39" t="str">
        <f t="shared" si="327"/>
        <v>INSERT INTO categoria VALUES (240205003,'Domino's Pizza','Domino's Pizza-240205003','Domino's Pizza-240205003 | Prod: Franquicias Hoteles-240205 | Sector: Restaurantes | Industria: TURISMO - 24',240205);</v>
      </c>
    </row>
    <row r="2242" spans="1:13" ht="30.6" x14ac:dyDescent="0.3">
      <c r="A2242" s="12">
        <f t="shared" si="322"/>
        <v>24</v>
      </c>
      <c r="B2242" s="8" t="str">
        <f>+VLOOKUP(A2242,Industria[],2,0)</f>
        <v>Turismo y Hostelería</v>
      </c>
      <c r="C2242" s="12">
        <f t="shared" si="323"/>
        <v>2402</v>
      </c>
      <c r="D2242" s="8" t="str">
        <f>+VLOOKUP(C2242,Sector[[Id_sector]:[Codigo]],3,0)</f>
        <v>Restaurantes y Cafeterías</v>
      </c>
      <c r="E2242" s="12">
        <f t="shared" si="324"/>
        <v>240205</v>
      </c>
      <c r="F2242" s="8" t="str">
        <f>+VLOOKUP(E2242,Productos[[Id_producto]:[Codigo]],3,0)</f>
        <v>Franquicias</v>
      </c>
      <c r="G2242" s="13">
        <f t="shared" si="325"/>
        <v>240205004</v>
      </c>
      <c r="H2242" s="7">
        <v>4</v>
      </c>
      <c r="I2242" s="8" t="s">
        <v>2590</v>
      </c>
      <c r="J2242" s="37" t="str">
        <f>+Categorias[[#This Row],[Categoría]]&amp;"-"&amp;Categorias[[#This Row],[Id_categoría]]</f>
        <v>Taco Bell-240205004</v>
      </c>
      <c r="K2242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42" s="9" t="str">
        <f t="shared" si="326"/>
        <v>240205004taco_bell</v>
      </c>
      <c r="M2242" s="39" t="str">
        <f t="shared" si="327"/>
        <v>INSERT INTO categoria VALUES (240205004,'Taco Bell','Taco Bell-240205004','Taco Bell-240205004 | Prod: Franquicias Hoteles-240205 | Sector: Restaurantes | Industria: TURISMO - 24',240205);</v>
      </c>
    </row>
    <row r="2243" spans="1:13" ht="30.6" x14ac:dyDescent="0.3">
      <c r="A2243" s="12">
        <f t="shared" si="322"/>
        <v>24</v>
      </c>
      <c r="B2243" s="8" t="str">
        <f>+VLOOKUP(A2243,Industria[],2,0)</f>
        <v>Turismo y Hostelería</v>
      </c>
      <c r="C2243" s="12">
        <f t="shared" si="323"/>
        <v>2402</v>
      </c>
      <c r="D2243" s="8" t="str">
        <f>+VLOOKUP(C2243,Sector[[Id_sector]:[Codigo]],3,0)</f>
        <v>Restaurantes y Cafeterías</v>
      </c>
      <c r="E2243" s="12">
        <f t="shared" si="324"/>
        <v>240205</v>
      </c>
      <c r="F2243" s="8" t="str">
        <f>+VLOOKUP(E2243,Productos[[Id_producto]:[Codigo]],3,0)</f>
        <v>Franquicias</v>
      </c>
      <c r="G2243" s="13">
        <f t="shared" si="325"/>
        <v>240205005</v>
      </c>
      <c r="H2243" s="7">
        <v>5</v>
      </c>
      <c r="I2243" s="8" t="s">
        <v>2591</v>
      </c>
      <c r="J2243" s="37" t="str">
        <f>+Categorias[[#This Row],[Categoría]]&amp;"-"&amp;Categorias[[#This Row],[Id_categoría]]</f>
        <v>KFC-240205005</v>
      </c>
      <c r="K2243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43" s="9" t="str">
        <f t="shared" si="326"/>
        <v>240205005kfc</v>
      </c>
      <c r="M2243" s="39" t="str">
        <f t="shared" si="327"/>
        <v>INSERT INTO categoria VALUES (240205005,'KFC','KFC-240205005','KFC-240205005 | Prod: Franquicias Hoteles-240205 | Sector: Restaurantes | Industria: TURISMO - 24',240205);</v>
      </c>
    </row>
    <row r="2244" spans="1:13" ht="30.6" x14ac:dyDescent="0.3">
      <c r="A2244" s="12">
        <f t="shared" si="322"/>
        <v>24</v>
      </c>
      <c r="B2244" s="8" t="str">
        <f>+VLOOKUP(A2244,Industria[],2,0)</f>
        <v>Turismo y Hostelería</v>
      </c>
      <c r="C2244" s="12">
        <f t="shared" si="323"/>
        <v>2402</v>
      </c>
      <c r="D2244" s="8" t="str">
        <f>+VLOOKUP(C2244,Sector[[Id_sector]:[Codigo]],3,0)</f>
        <v>Restaurantes y Cafeterías</v>
      </c>
      <c r="E2244" s="12">
        <f t="shared" si="324"/>
        <v>240205</v>
      </c>
      <c r="F2244" s="8" t="str">
        <f>+VLOOKUP(E2244,Productos[[Id_producto]:[Codigo]],3,0)</f>
        <v>Franquicias</v>
      </c>
      <c r="G2244" s="13">
        <f t="shared" si="325"/>
        <v>240205006</v>
      </c>
      <c r="H2244" s="7">
        <v>6</v>
      </c>
      <c r="I2244" s="8" t="s">
        <v>2592</v>
      </c>
      <c r="J2244" s="37" t="str">
        <f>+Categorias[[#This Row],[Categoría]]&amp;"-"&amp;Categorias[[#This Row],[Id_categoría]]</f>
        <v>Wendy's-240205006</v>
      </c>
      <c r="K2244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44" s="9" t="str">
        <f t="shared" si="326"/>
        <v>240205006wendy's</v>
      </c>
      <c r="M2244" s="39" t="str">
        <f t="shared" si="327"/>
        <v>INSERT INTO categoria VALUES (240205006,'Wendy's','Wendy's-240205006','Wendy's-240205006 | Prod: Franquicias Hoteles-240205 | Sector: Restaurantes | Industria: TURISMO - 24',240205);</v>
      </c>
    </row>
    <row r="2245" spans="1:13" ht="30.6" x14ac:dyDescent="0.3">
      <c r="A2245" s="12">
        <f t="shared" si="322"/>
        <v>24</v>
      </c>
      <c r="B2245" s="8" t="str">
        <f>+VLOOKUP(A2245,Industria[],2,0)</f>
        <v>Turismo y Hostelería</v>
      </c>
      <c r="C2245" s="12">
        <f t="shared" si="323"/>
        <v>2402</v>
      </c>
      <c r="D2245" s="8" t="str">
        <f>+VLOOKUP(C2245,Sector[[Id_sector]:[Codigo]],3,0)</f>
        <v>Restaurantes y Cafeterías</v>
      </c>
      <c r="E2245" s="12">
        <f t="shared" si="324"/>
        <v>240205</v>
      </c>
      <c r="F2245" s="8" t="str">
        <f>+VLOOKUP(E2245,Productos[[Id_producto]:[Codigo]],3,0)</f>
        <v>Franquicias</v>
      </c>
      <c r="G2245" s="13">
        <f t="shared" si="325"/>
        <v>240205007</v>
      </c>
      <c r="H2245" s="7">
        <v>7</v>
      </c>
      <c r="I2245" s="8" t="s">
        <v>2593</v>
      </c>
      <c r="J2245" s="37" t="str">
        <f>+Categorias[[#This Row],[Categoría]]&amp;"-"&amp;Categorias[[#This Row],[Id_categoría]]</f>
        <v>Pizza Hut-240205007</v>
      </c>
      <c r="K2245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45" s="9" t="str">
        <f t="shared" si="326"/>
        <v>240205007pizza_hut</v>
      </c>
      <c r="M2245" s="39" t="str">
        <f t="shared" si="327"/>
        <v>INSERT INTO categoria VALUES (240205007,'Pizza Hut','Pizza Hut-240205007','Pizza Hut-240205007 | Prod: Franquicias Hoteles-240205 | Sector: Restaurantes | Industria: TURISMO - 24',240205);</v>
      </c>
    </row>
    <row r="2246" spans="1:13" ht="30.6" x14ac:dyDescent="0.3">
      <c r="A2246" s="12">
        <f t="shared" si="322"/>
        <v>24</v>
      </c>
      <c r="B2246" s="8" t="str">
        <f>+VLOOKUP(A2246,Industria[],2,0)</f>
        <v>Turismo y Hostelería</v>
      </c>
      <c r="C2246" s="12">
        <f t="shared" si="323"/>
        <v>2402</v>
      </c>
      <c r="D2246" s="8" t="str">
        <f>+VLOOKUP(C2246,Sector[[Id_sector]:[Codigo]],3,0)</f>
        <v>Restaurantes y Cafeterías</v>
      </c>
      <c r="E2246" s="12">
        <f t="shared" si="324"/>
        <v>240205</v>
      </c>
      <c r="F2246" s="8" t="str">
        <f>+VLOOKUP(E2246,Productos[[Id_producto]:[Codigo]],3,0)</f>
        <v>Franquicias</v>
      </c>
      <c r="G2246" s="13">
        <f t="shared" si="325"/>
        <v>240205008</v>
      </c>
      <c r="H2246" s="7">
        <v>8</v>
      </c>
      <c r="I2246" s="8" t="s">
        <v>2594</v>
      </c>
      <c r="J2246" s="37" t="str">
        <f>+Categorias[[#This Row],[Categoría]]&amp;"-"&amp;Categorias[[#This Row],[Id_categoría]]</f>
        <v>Subway-240205008</v>
      </c>
      <c r="K2246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46" s="9" t="str">
        <f t="shared" si="326"/>
        <v>240205008subway</v>
      </c>
      <c r="M2246" s="39" t="str">
        <f t="shared" si="327"/>
        <v>INSERT INTO categoria VALUES (240205008,'Subway','Subway-240205008','Subway-240205008 | Prod: Franquicias Hoteles-240205 | Sector: Restaurantes | Industria: TURISMO - 24',240205);</v>
      </c>
    </row>
    <row r="2247" spans="1:13" ht="30.6" x14ac:dyDescent="0.3">
      <c r="A2247" s="12">
        <f t="shared" si="322"/>
        <v>24</v>
      </c>
      <c r="B2247" s="8" t="str">
        <f>+VLOOKUP(A2247,Industria[],2,0)</f>
        <v>Turismo y Hostelería</v>
      </c>
      <c r="C2247" s="12">
        <f t="shared" si="323"/>
        <v>2402</v>
      </c>
      <c r="D2247" s="8" t="str">
        <f>+VLOOKUP(C2247,Sector[[Id_sector]:[Codigo]],3,0)</f>
        <v>Restaurantes y Cafeterías</v>
      </c>
      <c r="E2247" s="12">
        <f t="shared" si="324"/>
        <v>240205</v>
      </c>
      <c r="F2247" s="8" t="str">
        <f>+VLOOKUP(E2247,Productos[[Id_producto]:[Codigo]],3,0)</f>
        <v>Franquicias</v>
      </c>
      <c r="G2247" s="13">
        <f t="shared" si="325"/>
        <v>240205009</v>
      </c>
      <c r="H2247" s="7">
        <v>9</v>
      </c>
      <c r="I2247" s="8" t="s">
        <v>2595</v>
      </c>
      <c r="J2247" s="37" t="str">
        <f>+Categorias[[#This Row],[Categoría]]&amp;"-"&amp;Categorias[[#This Row],[Id_categoría]]</f>
        <v>Burger King-240205009</v>
      </c>
      <c r="K2247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47" s="9" t="str">
        <f t="shared" si="326"/>
        <v>240205009burger_king</v>
      </c>
      <c r="M2247" s="39" t="str">
        <f t="shared" si="327"/>
        <v>INSERT INTO categoria VALUES (240205009,'Burger King','Burger King-240205009','Burger King-240205009 | Prod: Franquicias Hoteles-240205 | Sector: Restaurantes | Industria: TURISMO - 24',240205);</v>
      </c>
    </row>
    <row r="2248" spans="1:13" ht="30.6" x14ac:dyDescent="0.3">
      <c r="A2248" s="12">
        <f t="shared" si="322"/>
        <v>24</v>
      </c>
      <c r="B2248" s="8" t="str">
        <f>+VLOOKUP(A2248,Industria[],2,0)</f>
        <v>Turismo y Hostelería</v>
      </c>
      <c r="C2248" s="12">
        <f t="shared" si="323"/>
        <v>2402</v>
      </c>
      <c r="D2248" s="8" t="str">
        <f>+VLOOKUP(C2248,Sector[[Id_sector]:[Codigo]],3,0)</f>
        <v>Restaurantes y Cafeterías</v>
      </c>
      <c r="E2248" s="12">
        <f t="shared" si="324"/>
        <v>240205</v>
      </c>
      <c r="F2248" s="8" t="str">
        <f>+VLOOKUP(E2248,Productos[[Id_producto]:[Codigo]],3,0)</f>
        <v>Franquicias</v>
      </c>
      <c r="G2248" s="13">
        <f t="shared" si="325"/>
        <v>240205010</v>
      </c>
      <c r="H2248" s="7">
        <v>10</v>
      </c>
      <c r="I2248" s="8" t="s">
        <v>2596</v>
      </c>
      <c r="J2248" s="37" t="str">
        <f>+Categorias[[#This Row],[Categoría]]&amp;"-"&amp;Categorias[[#This Row],[Id_categoría]]</f>
        <v>Mc Donalds-240205010</v>
      </c>
      <c r="K2248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48" s="9" t="str">
        <f t="shared" si="326"/>
        <v>240205010mc_donalds</v>
      </c>
      <c r="M2248" s="39" t="str">
        <f t="shared" si="327"/>
        <v>INSERT INTO categoria VALUES (240205010,'Mc Donalds','Mc Donalds-240205010','Mc Donalds-240205010 | Prod: Franquicias Hoteles-240205 | Sector: Restaurantes | Industria: TURISMO - 24',240205);</v>
      </c>
    </row>
    <row r="2249" spans="1:13" ht="30.6" x14ac:dyDescent="0.3">
      <c r="A2249" s="12">
        <f t="shared" si="322"/>
        <v>24</v>
      </c>
      <c r="B2249" s="8" t="str">
        <f>+VLOOKUP(A2249,Industria[],2,0)</f>
        <v>Turismo y Hostelería</v>
      </c>
      <c r="C2249" s="12">
        <f t="shared" si="323"/>
        <v>2402</v>
      </c>
      <c r="D2249" s="8" t="str">
        <f>+VLOOKUP(C2249,Sector[[Id_sector]:[Codigo]],3,0)</f>
        <v>Restaurantes y Cafeterías</v>
      </c>
      <c r="E2249" s="12">
        <f t="shared" si="324"/>
        <v>240205</v>
      </c>
      <c r="F2249" s="8" t="str">
        <f>+VLOOKUP(E2249,Productos[[Id_producto]:[Codigo]],3,0)</f>
        <v>Franquicias</v>
      </c>
      <c r="G2249" s="13">
        <f t="shared" si="325"/>
        <v>240205011</v>
      </c>
      <c r="H2249" s="7">
        <v>11</v>
      </c>
      <c r="I2249" s="8" t="s">
        <v>2597</v>
      </c>
      <c r="J2249" s="37" t="str">
        <f>+Categorias[[#This Row],[Categoría]]&amp;"-"&amp;Categorias[[#This Row],[Id_categoría]]</f>
        <v>Telepizza-240205011</v>
      </c>
      <c r="K2249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49" s="9" t="str">
        <f t="shared" si="326"/>
        <v>240205011telepizza</v>
      </c>
      <c r="M2249" s="39" t="str">
        <f t="shared" si="327"/>
        <v>INSERT INTO categoria VALUES (240205011,'Telepizza','Telepizza-240205011','Telepizza-240205011 | Prod: Franquicias Hoteles-240205 | Sector: Restaurantes | Industria: TURISMO - 24',240205);</v>
      </c>
    </row>
    <row r="2250" spans="1:13" ht="30.6" x14ac:dyDescent="0.3">
      <c r="A2250" s="12">
        <f t="shared" si="322"/>
        <v>24</v>
      </c>
      <c r="B2250" s="8" t="str">
        <f>+VLOOKUP(A2250,Industria[],2,0)</f>
        <v>Turismo y Hostelería</v>
      </c>
      <c r="C2250" s="12">
        <f t="shared" si="323"/>
        <v>2402</v>
      </c>
      <c r="D2250" s="8" t="str">
        <f>+VLOOKUP(C2250,Sector[[Id_sector]:[Codigo]],3,0)</f>
        <v>Restaurantes y Cafeterías</v>
      </c>
      <c r="E2250" s="12">
        <f t="shared" si="324"/>
        <v>240205</v>
      </c>
      <c r="F2250" s="8" t="str">
        <f>+VLOOKUP(E2250,Productos[[Id_producto]:[Codigo]],3,0)</f>
        <v>Franquicias</v>
      </c>
      <c r="G2250" s="13">
        <f t="shared" si="325"/>
        <v>240205012</v>
      </c>
      <c r="H2250" s="7">
        <v>12</v>
      </c>
      <c r="I2250" s="8" t="s">
        <v>2598</v>
      </c>
      <c r="J2250" s="37" t="str">
        <f>+Categorias[[#This Row],[Categoría]]&amp;"-"&amp;Categorias[[#This Row],[Id_categoría]]</f>
        <v>Carl's Junior-240205012</v>
      </c>
      <c r="K2250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50" s="9" t="str">
        <f t="shared" si="326"/>
        <v>240205012carl's_junior</v>
      </c>
      <c r="M2250" s="39" t="str">
        <f t="shared" si="327"/>
        <v>INSERT INTO categoria VALUES (240205012,'Carl's Junior','Carl's Junior-240205012','Carl's Junior-240205012 | Prod: Franquicias Hoteles-240205 | Sector: Restaurantes | Industria: TURISMO - 24',240205);</v>
      </c>
    </row>
    <row r="2251" spans="1:13" ht="30.6" x14ac:dyDescent="0.3">
      <c r="A2251" s="12">
        <f t="shared" si="322"/>
        <v>24</v>
      </c>
      <c r="B2251" s="8" t="str">
        <f>+VLOOKUP(A2251,Industria[],2,0)</f>
        <v>Turismo y Hostelería</v>
      </c>
      <c r="C2251" s="12">
        <f t="shared" si="323"/>
        <v>2402</v>
      </c>
      <c r="D2251" s="8" t="str">
        <f>+VLOOKUP(C2251,Sector[[Id_sector]:[Codigo]],3,0)</f>
        <v>Restaurantes y Cafeterías</v>
      </c>
      <c r="E2251" s="12">
        <f t="shared" si="324"/>
        <v>240205</v>
      </c>
      <c r="F2251" s="8" t="str">
        <f>+VLOOKUP(E2251,Productos[[Id_producto]:[Codigo]],3,0)</f>
        <v>Franquicias</v>
      </c>
      <c r="G2251" s="13">
        <f t="shared" si="325"/>
        <v>240205013</v>
      </c>
      <c r="H2251" s="7">
        <v>13</v>
      </c>
      <c r="I2251" s="8" t="s">
        <v>2599</v>
      </c>
      <c r="J2251" s="37" t="str">
        <f>+Categorias[[#This Row],[Categoría]]&amp;"-"&amp;Categorias[[#This Row],[Id_categoría]]</f>
        <v>Doggis-240205013</v>
      </c>
      <c r="K2251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51" s="9" t="str">
        <f t="shared" si="326"/>
        <v>240205013doggis</v>
      </c>
      <c r="M2251" s="39" t="str">
        <f t="shared" si="327"/>
        <v>INSERT INTO categoria VALUES (240205013,'Doggis','Doggis-240205013','Doggis-240205013 | Prod: Franquicias Hoteles-240205 | Sector: Restaurantes | Industria: TURISMO - 24',240205);</v>
      </c>
    </row>
    <row r="2252" spans="1:13" ht="30.6" x14ac:dyDescent="0.3">
      <c r="A2252" s="12">
        <f t="shared" si="322"/>
        <v>24</v>
      </c>
      <c r="B2252" s="8" t="str">
        <f>+VLOOKUP(A2252,Industria[],2,0)</f>
        <v>Turismo y Hostelería</v>
      </c>
      <c r="C2252" s="12">
        <f t="shared" si="323"/>
        <v>2402</v>
      </c>
      <c r="D2252" s="8" t="str">
        <f>+VLOOKUP(C2252,Sector[[Id_sector]:[Codigo]],3,0)</f>
        <v>Restaurantes y Cafeterías</v>
      </c>
      <c r="E2252" s="12">
        <f t="shared" si="324"/>
        <v>240205</v>
      </c>
      <c r="F2252" s="8" t="str">
        <f>+VLOOKUP(E2252,Productos[[Id_producto]:[Codigo]],3,0)</f>
        <v>Franquicias</v>
      </c>
      <c r="G2252" s="13">
        <f t="shared" si="325"/>
        <v>240205014</v>
      </c>
      <c r="H2252" s="7">
        <v>14</v>
      </c>
      <c r="I2252" s="8" t="s">
        <v>2600</v>
      </c>
      <c r="J2252" s="37" t="str">
        <f>+Categorias[[#This Row],[Categoría]]&amp;"-"&amp;Categorias[[#This Row],[Id_categoría]]</f>
        <v>Grido-240205014</v>
      </c>
      <c r="K2252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52" s="9" t="str">
        <f t="shared" si="326"/>
        <v>240205014grido</v>
      </c>
      <c r="M2252" s="39" t="str">
        <f t="shared" si="327"/>
        <v>INSERT INTO categoria VALUES (240205014,'Grido','Grido-240205014','Grido-240205014 | Prod: Franquicias Hoteles-240205 | Sector: Restaurantes | Industria: TURISMO - 24',240205);</v>
      </c>
    </row>
    <row r="2253" spans="1:13" ht="30.6" x14ac:dyDescent="0.3">
      <c r="A2253" s="12">
        <f t="shared" ref="A2253:A2284" si="328">+A2252</f>
        <v>24</v>
      </c>
      <c r="B2253" s="8" t="str">
        <f>+VLOOKUP(A2253,Industria[],2,0)</f>
        <v>Turismo y Hostelería</v>
      </c>
      <c r="C2253" s="12">
        <f t="shared" ref="C2253:C2284" si="329">+C2252</f>
        <v>2402</v>
      </c>
      <c r="D2253" s="8" t="str">
        <f>+VLOOKUP(C2253,Sector[[Id_sector]:[Codigo]],3,0)</f>
        <v>Restaurantes y Cafeterías</v>
      </c>
      <c r="E2253" s="12">
        <f t="shared" ref="E2253:E2284" si="330">+IF(H2253=1,E2252+1,E2252)</f>
        <v>240205</v>
      </c>
      <c r="F2253" s="8" t="str">
        <f>+VLOOKUP(E2253,Productos[[Id_producto]:[Codigo]],3,0)</f>
        <v>Franquicias</v>
      </c>
      <c r="G2253" s="13">
        <f t="shared" ref="G2253:G2284" si="331">+E2253*1000+H2253</f>
        <v>240205015</v>
      </c>
      <c r="H2253" s="7">
        <v>15</v>
      </c>
      <c r="I2253" s="8" t="s">
        <v>2601</v>
      </c>
      <c r="J2253" s="37" t="str">
        <f>+Categorias[[#This Row],[Categoría]]&amp;"-"&amp;Categorias[[#This Row],[Id_categoría]]</f>
        <v>Juan Maestro-240205015</v>
      </c>
      <c r="K2253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53" s="9" t="str">
        <f t="shared" ref="L2253:L2284" si="332">+SUBSTITUTE(G2253&amp;LOWER(SUBSTITUTE( SUBSTITUTE( SUBSTITUTE( SUBSTITUTE( SUBSTITUTE( SUBSTITUTE( SUBSTITUTE( SUBSTITUTE( SUBSTITUTE( SUBSTITUTE(I2253, "á", "a"), "é", "e"), "í", "i"), "ó", "o"), "ú", "u"), "Á", "A"), "É", "E"), "Í", "I"), "Ó", "O"), "Ú", "U"))," ","_")</f>
        <v>240205015juan_maestro</v>
      </c>
      <c r="M2253" s="39" t="str">
        <f t="shared" ref="M2253:M2284" si="333">+"INSERT INTO categoria VALUES ("&amp;G2253&amp;",'"&amp;I2253&amp;"','"&amp;J2253&amp;"','"&amp;K2253&amp;"',"&amp;E2253&amp;");"</f>
        <v>INSERT INTO categoria VALUES (240205015,'Juan Maestro','Juan Maestro-240205015','Juan Maestro-240205015 | Prod: Franquicias Hoteles-240205 | Sector: Restaurantes | Industria: TURISMO - 24',240205);</v>
      </c>
    </row>
    <row r="2254" spans="1:13" ht="30.6" x14ac:dyDescent="0.3">
      <c r="A2254" s="12">
        <f t="shared" si="328"/>
        <v>24</v>
      </c>
      <c r="B2254" s="8" t="str">
        <f>+VLOOKUP(A2254,Industria[],2,0)</f>
        <v>Turismo y Hostelería</v>
      </c>
      <c r="C2254" s="12">
        <f t="shared" si="329"/>
        <v>2402</v>
      </c>
      <c r="D2254" s="8" t="str">
        <f>+VLOOKUP(C2254,Sector[[Id_sector]:[Codigo]],3,0)</f>
        <v>Restaurantes y Cafeterías</v>
      </c>
      <c r="E2254" s="12">
        <f t="shared" si="330"/>
        <v>240205</v>
      </c>
      <c r="F2254" s="8" t="str">
        <f>+VLOOKUP(E2254,Productos[[Id_producto]:[Codigo]],3,0)</f>
        <v>Franquicias</v>
      </c>
      <c r="G2254" s="13">
        <f t="shared" si="331"/>
        <v>240205016</v>
      </c>
      <c r="H2254" s="7">
        <v>16</v>
      </c>
      <c r="I2254" s="8" t="s">
        <v>2602</v>
      </c>
      <c r="J2254" s="37" t="str">
        <f>+Categorias[[#This Row],[Categoría]]&amp;"-"&amp;Categorias[[#This Row],[Id_categoría]]</f>
        <v>Pedro Juan y Diego-240205016</v>
      </c>
      <c r="K2254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54" s="9" t="str">
        <f t="shared" si="332"/>
        <v>240205016pedro_juan_y_diego</v>
      </c>
      <c r="M2254" s="39" t="str">
        <f t="shared" si="333"/>
        <v>INSERT INTO categoria VALUES (240205016,'Pedro Juan y Diego','Pedro Juan y Diego-240205016','Pedro Juan y Diego-240205016 | Prod: Franquicias Hoteles-240205 | Sector: Restaurantes | Industria: TURISMO - 24',240205);</v>
      </c>
    </row>
    <row r="2255" spans="1:13" ht="30.6" x14ac:dyDescent="0.3">
      <c r="A2255" s="12">
        <f t="shared" si="328"/>
        <v>24</v>
      </c>
      <c r="B2255" s="8" t="str">
        <f>+VLOOKUP(A2255,Industria[],2,0)</f>
        <v>Turismo y Hostelería</v>
      </c>
      <c r="C2255" s="12">
        <f t="shared" si="329"/>
        <v>2402</v>
      </c>
      <c r="D2255" s="8" t="str">
        <f>+VLOOKUP(C2255,Sector[[Id_sector]:[Codigo]],3,0)</f>
        <v>Restaurantes y Cafeterías</v>
      </c>
      <c r="E2255" s="12">
        <f t="shared" si="330"/>
        <v>240205</v>
      </c>
      <c r="F2255" s="8" t="str">
        <f>+VLOOKUP(E2255,Productos[[Id_producto]:[Codigo]],3,0)</f>
        <v>Franquicias</v>
      </c>
      <c r="G2255" s="13">
        <f t="shared" si="331"/>
        <v>240205017</v>
      </c>
      <c r="H2255" s="7">
        <v>17</v>
      </c>
      <c r="I2255" s="8" t="s">
        <v>2603</v>
      </c>
      <c r="J2255" s="37" t="str">
        <f>+Categorias[[#This Row],[Categoría]]&amp;"-"&amp;Categorias[[#This Row],[Id_categoría]]</f>
        <v>Tavelli-240205017</v>
      </c>
      <c r="K2255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55" s="9" t="str">
        <f t="shared" si="332"/>
        <v>240205017tavelli</v>
      </c>
      <c r="M2255" s="39" t="str">
        <f t="shared" si="333"/>
        <v>INSERT INTO categoria VALUES (240205017,'Tavelli','Tavelli-240205017','Tavelli-240205017 | Prod: Franquicias Hoteles-240205 | Sector: Restaurantes | Industria: TURISMO - 24',240205);</v>
      </c>
    </row>
    <row r="2256" spans="1:13" ht="30.6" x14ac:dyDescent="0.3">
      <c r="A2256" s="12">
        <f t="shared" si="328"/>
        <v>24</v>
      </c>
      <c r="B2256" s="8" t="str">
        <f>+VLOOKUP(A2256,Industria[],2,0)</f>
        <v>Turismo y Hostelería</v>
      </c>
      <c r="C2256" s="12">
        <f t="shared" si="329"/>
        <v>2402</v>
      </c>
      <c r="D2256" s="8" t="str">
        <f>+VLOOKUP(C2256,Sector[[Id_sector]:[Codigo]],3,0)</f>
        <v>Restaurantes y Cafeterías</v>
      </c>
      <c r="E2256" s="12">
        <f t="shared" si="330"/>
        <v>240205</v>
      </c>
      <c r="F2256" s="8" t="str">
        <f>+VLOOKUP(E2256,Productos[[Id_producto]:[Codigo]],3,0)</f>
        <v>Franquicias</v>
      </c>
      <c r="G2256" s="13">
        <f t="shared" si="331"/>
        <v>240205018</v>
      </c>
      <c r="H2256" s="7">
        <v>18</v>
      </c>
      <c r="I2256" s="8" t="s">
        <v>2604</v>
      </c>
      <c r="J2256" s="37" t="str">
        <f>+Categorias[[#This Row],[Categoría]]&amp;"-"&amp;Categorias[[#This Row],[Id_categoría]]</f>
        <v>Tommy Beans-240205018</v>
      </c>
      <c r="K2256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56" s="9" t="str">
        <f t="shared" si="332"/>
        <v>240205018tommy_beans</v>
      </c>
      <c r="M2256" s="39" t="str">
        <f t="shared" si="333"/>
        <v>INSERT INTO categoria VALUES (240205018,'Tommy Beans','Tommy Beans-240205018','Tommy Beans-240205018 | Prod: Franquicias Hoteles-240205 | Sector: Restaurantes | Industria: TURISMO - 24',240205);</v>
      </c>
    </row>
    <row r="2257" spans="1:13" ht="30.6" x14ac:dyDescent="0.3">
      <c r="A2257" s="12">
        <f t="shared" si="328"/>
        <v>24</v>
      </c>
      <c r="B2257" s="8" t="str">
        <f>+VLOOKUP(A2257,Industria[],2,0)</f>
        <v>Turismo y Hostelería</v>
      </c>
      <c r="C2257" s="12">
        <f t="shared" si="329"/>
        <v>2402</v>
      </c>
      <c r="D2257" s="8" t="str">
        <f>+VLOOKUP(C2257,Sector[[Id_sector]:[Codigo]],3,0)</f>
        <v>Restaurantes y Cafeterías</v>
      </c>
      <c r="E2257" s="12">
        <f t="shared" si="330"/>
        <v>240205</v>
      </c>
      <c r="F2257" s="8" t="str">
        <f>+VLOOKUP(E2257,Productos[[Id_producto]:[Codigo]],3,0)</f>
        <v>Franquicias</v>
      </c>
      <c r="G2257" s="13">
        <f t="shared" si="331"/>
        <v>240205019</v>
      </c>
      <c r="H2257" s="7">
        <v>19</v>
      </c>
      <c r="I2257" s="8" t="s">
        <v>2605</v>
      </c>
      <c r="J2257" s="37" t="str">
        <f>+Categorias[[#This Row],[Categoría]]&amp;"-"&amp;Categorias[[#This Row],[Id_categoría]]</f>
        <v>Pollo Stop-240205019</v>
      </c>
      <c r="K2257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57" s="9" t="str">
        <f t="shared" si="332"/>
        <v>240205019pollo_stop</v>
      </c>
      <c r="M2257" s="39" t="str">
        <f t="shared" si="333"/>
        <v>INSERT INTO categoria VALUES (240205019,'Pollo Stop','Pollo Stop-240205019','Pollo Stop-240205019 | Prod: Franquicias Hoteles-240205 | Sector: Restaurantes | Industria: TURISMO - 24',240205);</v>
      </c>
    </row>
    <row r="2258" spans="1:13" ht="30.6" x14ac:dyDescent="0.3">
      <c r="A2258" s="12">
        <f t="shared" si="328"/>
        <v>24</v>
      </c>
      <c r="B2258" s="8" t="str">
        <f>+VLOOKUP(A2258,Industria[],2,0)</f>
        <v>Turismo y Hostelería</v>
      </c>
      <c r="C2258" s="12">
        <f t="shared" si="329"/>
        <v>2402</v>
      </c>
      <c r="D2258" s="8" t="str">
        <f>+VLOOKUP(C2258,Sector[[Id_sector]:[Codigo]],3,0)</f>
        <v>Restaurantes y Cafeterías</v>
      </c>
      <c r="E2258" s="12">
        <f t="shared" si="330"/>
        <v>240205</v>
      </c>
      <c r="F2258" s="8" t="str">
        <f>+VLOOKUP(E2258,Productos[[Id_producto]:[Codigo]],3,0)</f>
        <v>Franquicias</v>
      </c>
      <c r="G2258" s="13">
        <f t="shared" si="331"/>
        <v>240205020</v>
      </c>
      <c r="H2258" s="7">
        <v>20</v>
      </c>
      <c r="I2258" s="8" t="s">
        <v>2606</v>
      </c>
      <c r="J2258" s="37" t="str">
        <f>+Categorias[[#This Row],[Categoría]]&amp;"-"&amp;Categorias[[#This Row],[Id_categoría]]</f>
        <v>Baskin Robbins-240205020</v>
      </c>
      <c r="K2258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58" s="9" t="str">
        <f t="shared" si="332"/>
        <v>240205020baskin_robbins</v>
      </c>
      <c r="M2258" s="39" t="str">
        <f t="shared" si="333"/>
        <v>INSERT INTO categoria VALUES (240205020,'Baskin Robbins','Baskin Robbins-240205020','Baskin Robbins-240205020 | Prod: Franquicias Hoteles-240205 | Sector: Restaurantes | Industria: TURISMO - 24',240205);</v>
      </c>
    </row>
    <row r="2259" spans="1:13" ht="30.6" x14ac:dyDescent="0.3">
      <c r="A2259" s="12">
        <f t="shared" si="328"/>
        <v>24</v>
      </c>
      <c r="B2259" s="8" t="str">
        <f>+VLOOKUP(A2259,Industria[],2,0)</f>
        <v>Turismo y Hostelería</v>
      </c>
      <c r="C2259" s="12">
        <f t="shared" si="329"/>
        <v>2402</v>
      </c>
      <c r="D2259" s="8" t="str">
        <f>+VLOOKUP(C2259,Sector[[Id_sector]:[Codigo]],3,0)</f>
        <v>Restaurantes y Cafeterías</v>
      </c>
      <c r="E2259" s="12">
        <f t="shared" si="330"/>
        <v>240205</v>
      </c>
      <c r="F2259" s="8" t="str">
        <f>+VLOOKUP(E2259,Productos[[Id_producto]:[Codigo]],3,0)</f>
        <v>Franquicias</v>
      </c>
      <c r="G2259" s="13">
        <f t="shared" si="331"/>
        <v>240205021</v>
      </c>
      <c r="H2259" s="7">
        <v>21</v>
      </c>
      <c r="I2259" s="8" t="s">
        <v>2607</v>
      </c>
      <c r="J2259" s="37" t="str">
        <f>+Categorias[[#This Row],[Categoría]]&amp;"-"&amp;Categorias[[#This Row],[Id_categoría]]</f>
        <v>Chester's-240205021</v>
      </c>
      <c r="K2259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59" s="9" t="str">
        <f t="shared" si="332"/>
        <v>240205021chester's</v>
      </c>
      <c r="M2259" s="39" t="str">
        <f t="shared" si="333"/>
        <v>INSERT INTO categoria VALUES (240205021,'Chester's','Chester's-240205021','Chester's-240205021 | Prod: Franquicias Hoteles-240205 | Sector: Restaurantes | Industria: TURISMO - 24',240205);</v>
      </c>
    </row>
    <row r="2260" spans="1:13" ht="30.6" x14ac:dyDescent="0.3">
      <c r="A2260" s="12">
        <f t="shared" si="328"/>
        <v>24</v>
      </c>
      <c r="B2260" s="8" t="str">
        <f>+VLOOKUP(A2260,Industria[],2,0)</f>
        <v>Turismo y Hostelería</v>
      </c>
      <c r="C2260" s="12">
        <f t="shared" si="329"/>
        <v>2402</v>
      </c>
      <c r="D2260" s="8" t="str">
        <f>+VLOOKUP(C2260,Sector[[Id_sector]:[Codigo]],3,0)</f>
        <v>Restaurantes y Cafeterías</v>
      </c>
      <c r="E2260" s="12">
        <f t="shared" si="330"/>
        <v>240205</v>
      </c>
      <c r="F2260" s="8" t="str">
        <f>+VLOOKUP(E2260,Productos[[Id_producto]:[Codigo]],3,0)</f>
        <v>Franquicias</v>
      </c>
      <c r="G2260" s="13">
        <f t="shared" si="331"/>
        <v>240205022</v>
      </c>
      <c r="H2260" s="7">
        <v>22</v>
      </c>
      <c r="I2260" s="8" t="s">
        <v>2608</v>
      </c>
      <c r="J2260" s="37" t="str">
        <f>+Categorias[[#This Row],[Categoría]]&amp;"-"&amp;Categorias[[#This Row],[Id_categoría]]</f>
        <v>Cold Stone-240205022</v>
      </c>
      <c r="K2260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60" s="9" t="str">
        <f t="shared" si="332"/>
        <v>240205022cold_stone</v>
      </c>
      <c r="M2260" s="39" t="str">
        <f t="shared" si="333"/>
        <v>INSERT INTO categoria VALUES (240205022,'Cold Stone','Cold Stone-240205022','Cold Stone-240205022 | Prod: Franquicias Hoteles-240205 | Sector: Restaurantes | Industria: TURISMO - 24',240205);</v>
      </c>
    </row>
    <row r="2261" spans="1:13" ht="30.6" x14ac:dyDescent="0.3">
      <c r="A2261" s="12">
        <f t="shared" si="328"/>
        <v>24</v>
      </c>
      <c r="B2261" s="8" t="str">
        <f>+VLOOKUP(A2261,Industria[],2,0)</f>
        <v>Turismo y Hostelería</v>
      </c>
      <c r="C2261" s="12">
        <f t="shared" si="329"/>
        <v>2402</v>
      </c>
      <c r="D2261" s="8" t="str">
        <f>+VLOOKUP(C2261,Sector[[Id_sector]:[Codigo]],3,0)</f>
        <v>Restaurantes y Cafeterías</v>
      </c>
      <c r="E2261" s="12">
        <f t="shared" si="330"/>
        <v>240205</v>
      </c>
      <c r="F2261" s="8" t="str">
        <f>+VLOOKUP(E2261,Productos[[Id_producto]:[Codigo]],3,0)</f>
        <v>Franquicias</v>
      </c>
      <c r="G2261" s="13">
        <f t="shared" si="331"/>
        <v>240205023</v>
      </c>
      <c r="H2261" s="7">
        <v>23</v>
      </c>
      <c r="I2261" s="8" t="s">
        <v>2609</v>
      </c>
      <c r="J2261" s="37" t="str">
        <f>+Categorias[[#This Row],[Categoría]]&amp;"-"&amp;Categorias[[#This Row],[Id_categoría]]</f>
        <v>Chilli's-240205023</v>
      </c>
      <c r="K2261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61" s="9" t="str">
        <f t="shared" si="332"/>
        <v>240205023chilli's</v>
      </c>
      <c r="M2261" s="39" t="str">
        <f t="shared" si="333"/>
        <v>INSERT INTO categoria VALUES (240205023,'Chilli's','Chilli's-240205023','Chilli's-240205023 | Prod: Franquicias Hoteles-240205 | Sector: Restaurantes | Industria: TURISMO - 24',240205);</v>
      </c>
    </row>
    <row r="2262" spans="1:13" ht="30.6" x14ac:dyDescent="0.3">
      <c r="A2262" s="12">
        <f t="shared" si="328"/>
        <v>24</v>
      </c>
      <c r="B2262" s="8" t="str">
        <f>+VLOOKUP(A2262,Industria[],2,0)</f>
        <v>Turismo y Hostelería</v>
      </c>
      <c r="C2262" s="12">
        <f t="shared" si="329"/>
        <v>2402</v>
      </c>
      <c r="D2262" s="8" t="str">
        <f>+VLOOKUP(C2262,Sector[[Id_sector]:[Codigo]],3,0)</f>
        <v>Restaurantes y Cafeterías</v>
      </c>
      <c r="E2262" s="12">
        <f t="shared" si="330"/>
        <v>240205</v>
      </c>
      <c r="F2262" s="8" t="str">
        <f>+VLOOKUP(E2262,Productos[[Id_producto]:[Codigo]],3,0)</f>
        <v>Franquicias</v>
      </c>
      <c r="G2262" s="13">
        <f t="shared" si="331"/>
        <v>240205024</v>
      </c>
      <c r="H2262" s="7">
        <v>24</v>
      </c>
      <c r="I2262" s="8" t="s">
        <v>2610</v>
      </c>
      <c r="J2262" s="37" t="str">
        <f>+Categorias[[#This Row],[Categoría]]&amp;"-"&amp;Categorias[[#This Row],[Id_categoría]]</f>
        <v>Papa Johns-240205024</v>
      </c>
      <c r="K2262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62" s="9" t="str">
        <f t="shared" si="332"/>
        <v>240205024papa_johns</v>
      </c>
      <c r="M2262" s="39" t="str">
        <f t="shared" si="333"/>
        <v>INSERT INTO categoria VALUES (240205024,'Papa Johns','Papa Johns-240205024','Papa Johns-240205024 | Prod: Franquicias Hoteles-240205 | Sector: Restaurantes | Industria: TURISMO - 24',240205);</v>
      </c>
    </row>
    <row r="2263" spans="1:13" ht="30.6" x14ac:dyDescent="0.3">
      <c r="A2263" s="12">
        <f t="shared" si="328"/>
        <v>24</v>
      </c>
      <c r="B2263" s="8" t="str">
        <f>+VLOOKUP(A2263,Industria[],2,0)</f>
        <v>Turismo y Hostelería</v>
      </c>
      <c r="C2263" s="12">
        <f t="shared" si="329"/>
        <v>2402</v>
      </c>
      <c r="D2263" s="8" t="str">
        <f>+VLOOKUP(C2263,Sector[[Id_sector]:[Codigo]],3,0)</f>
        <v>Restaurantes y Cafeterías</v>
      </c>
      <c r="E2263" s="12">
        <f t="shared" si="330"/>
        <v>240205</v>
      </c>
      <c r="F2263" s="8" t="str">
        <f>+VLOOKUP(E2263,Productos[[Id_producto]:[Codigo]],3,0)</f>
        <v>Franquicias</v>
      </c>
      <c r="G2263" s="13">
        <f t="shared" si="331"/>
        <v>240205025</v>
      </c>
      <c r="H2263" s="7">
        <v>25</v>
      </c>
      <c r="I2263" s="8" t="s">
        <v>2611</v>
      </c>
      <c r="J2263" s="37" t="str">
        <f>+Categorias[[#This Row],[Categoría]]&amp;"-"&amp;Categorias[[#This Row],[Id_categoría]]</f>
        <v>Apple Bee's-240205025</v>
      </c>
      <c r="K2263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63" s="9" t="str">
        <f t="shared" si="332"/>
        <v>240205025apple_bee's</v>
      </c>
      <c r="M2263" s="39" t="str">
        <f t="shared" si="333"/>
        <v>INSERT INTO categoria VALUES (240205025,'Apple Bee's','Apple Bee's-240205025','Apple Bee's-240205025 | Prod: Franquicias Hoteles-240205 | Sector: Restaurantes | Industria: TURISMO - 24',240205);</v>
      </c>
    </row>
    <row r="2264" spans="1:13" ht="30.6" x14ac:dyDescent="0.3">
      <c r="A2264" s="12">
        <f t="shared" si="328"/>
        <v>24</v>
      </c>
      <c r="B2264" s="8" t="str">
        <f>+VLOOKUP(A2264,Industria[],2,0)</f>
        <v>Turismo y Hostelería</v>
      </c>
      <c r="C2264" s="12">
        <f t="shared" si="329"/>
        <v>2402</v>
      </c>
      <c r="D2264" s="8" t="str">
        <f>+VLOOKUP(C2264,Sector[[Id_sector]:[Codigo]],3,0)</f>
        <v>Restaurantes y Cafeterías</v>
      </c>
      <c r="E2264" s="12">
        <f t="shared" si="330"/>
        <v>240205</v>
      </c>
      <c r="F2264" s="8" t="str">
        <f>+VLOOKUP(E2264,Productos[[Id_producto]:[Codigo]],3,0)</f>
        <v>Franquicias</v>
      </c>
      <c r="G2264" s="13">
        <f t="shared" si="331"/>
        <v>240205026</v>
      </c>
      <c r="H2264" s="7">
        <v>26</v>
      </c>
      <c r="I2264" s="8" t="s">
        <v>2612</v>
      </c>
      <c r="J2264" s="37" t="str">
        <f>+Categorias[[#This Row],[Categoría]]&amp;"-"&amp;Categorias[[#This Row],[Id_categoría]]</f>
        <v>Dairy Queen-240205026</v>
      </c>
      <c r="K2264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64" s="9" t="str">
        <f t="shared" si="332"/>
        <v>240205026dairy_queen</v>
      </c>
      <c r="M2264" s="39" t="str">
        <f t="shared" si="333"/>
        <v>INSERT INTO categoria VALUES (240205026,'Dairy Queen','Dairy Queen-240205026','Dairy Queen-240205026 | Prod: Franquicias Hoteles-240205 | Sector: Restaurantes | Industria: TURISMO - 24',240205);</v>
      </c>
    </row>
    <row r="2265" spans="1:13" ht="30.6" x14ac:dyDescent="0.3">
      <c r="A2265" s="12">
        <f t="shared" si="328"/>
        <v>24</v>
      </c>
      <c r="B2265" s="8" t="str">
        <f>+VLOOKUP(A2265,Industria[],2,0)</f>
        <v>Turismo y Hostelería</v>
      </c>
      <c r="C2265" s="12">
        <f t="shared" si="329"/>
        <v>2402</v>
      </c>
      <c r="D2265" s="8" t="str">
        <f>+VLOOKUP(C2265,Sector[[Id_sector]:[Codigo]],3,0)</f>
        <v>Restaurantes y Cafeterías</v>
      </c>
      <c r="E2265" s="12">
        <f t="shared" si="330"/>
        <v>240205</v>
      </c>
      <c r="F2265" s="8" t="str">
        <f>+VLOOKUP(E2265,Productos[[Id_producto]:[Codigo]],3,0)</f>
        <v>Franquicias</v>
      </c>
      <c r="G2265" s="13">
        <f t="shared" si="331"/>
        <v>240205027</v>
      </c>
      <c r="H2265" s="7">
        <v>27</v>
      </c>
      <c r="I2265" s="8" t="s">
        <v>2613</v>
      </c>
      <c r="J2265" s="37" t="str">
        <f>+Categorias[[#This Row],[Categoría]]&amp;"-"&amp;Categorias[[#This Row],[Id_categoría]]</f>
        <v>Johnny Rocket-240205027</v>
      </c>
      <c r="K2265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65" s="9" t="str">
        <f t="shared" si="332"/>
        <v>240205027johnny_rocket</v>
      </c>
      <c r="M2265" s="39" t="str">
        <f t="shared" si="333"/>
        <v>INSERT INTO categoria VALUES (240205027,'Johnny Rocket','Johnny Rocket-240205027','Johnny Rocket-240205027 | Prod: Franquicias Hoteles-240205 | Sector: Restaurantes | Industria: TURISMO - 24',240205);</v>
      </c>
    </row>
    <row r="2266" spans="1:13" ht="30.6" x14ac:dyDescent="0.3">
      <c r="A2266" s="12">
        <f t="shared" si="328"/>
        <v>24</v>
      </c>
      <c r="B2266" s="8" t="str">
        <f>+VLOOKUP(A2266,Industria[],2,0)</f>
        <v>Turismo y Hostelería</v>
      </c>
      <c r="C2266" s="12">
        <f t="shared" si="329"/>
        <v>2402</v>
      </c>
      <c r="D2266" s="8" t="str">
        <f>+VLOOKUP(C2266,Sector[[Id_sector]:[Codigo]],3,0)</f>
        <v>Restaurantes y Cafeterías</v>
      </c>
      <c r="E2266" s="12">
        <f t="shared" si="330"/>
        <v>240205</v>
      </c>
      <c r="F2266" s="8" t="str">
        <f>+VLOOKUP(E2266,Productos[[Id_producto]:[Codigo]],3,0)</f>
        <v>Franquicias</v>
      </c>
      <c r="G2266" s="13">
        <f t="shared" si="331"/>
        <v>240205028</v>
      </c>
      <c r="H2266" s="7">
        <v>28</v>
      </c>
      <c r="I2266" s="8" t="s">
        <v>2614</v>
      </c>
      <c r="J2266" s="37" t="str">
        <f>+Categorias[[#This Row],[Categoría]]&amp;"-"&amp;Categorias[[#This Row],[Id_categoría]]</f>
        <v>Ruby Tuesday-240205028</v>
      </c>
      <c r="K2266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66" s="9" t="str">
        <f t="shared" si="332"/>
        <v>240205028ruby_tuesday</v>
      </c>
      <c r="M2266" s="39" t="str">
        <f t="shared" si="333"/>
        <v>INSERT INTO categoria VALUES (240205028,'Ruby Tuesday','Ruby Tuesday-240205028','Ruby Tuesday-240205028 | Prod: Franquicias Hoteles-240205 | Sector: Restaurantes | Industria: TURISMO - 24',240205);</v>
      </c>
    </row>
    <row r="2267" spans="1:13" ht="30.6" x14ac:dyDescent="0.3">
      <c r="A2267" s="12">
        <f t="shared" si="328"/>
        <v>24</v>
      </c>
      <c r="B2267" s="8" t="str">
        <f>+VLOOKUP(A2267,Industria[],2,0)</f>
        <v>Turismo y Hostelería</v>
      </c>
      <c r="C2267" s="12">
        <f t="shared" si="329"/>
        <v>2402</v>
      </c>
      <c r="D2267" s="8" t="str">
        <f>+VLOOKUP(C2267,Sector[[Id_sector]:[Codigo]],3,0)</f>
        <v>Restaurantes y Cafeterías</v>
      </c>
      <c r="E2267" s="12">
        <f t="shared" si="330"/>
        <v>240205</v>
      </c>
      <c r="F2267" s="8" t="str">
        <f>+VLOOKUP(E2267,Productos[[Id_producto]:[Codigo]],3,0)</f>
        <v>Franquicias</v>
      </c>
      <c r="G2267" s="13">
        <f t="shared" si="331"/>
        <v>240205029</v>
      </c>
      <c r="H2267" s="7">
        <v>29</v>
      </c>
      <c r="I2267" s="8" t="s">
        <v>2615</v>
      </c>
      <c r="J2267" s="37" t="str">
        <f>+Categorias[[#This Row],[Categoría]]&amp;"-"&amp;Categorias[[#This Row],[Id_categoría]]</f>
        <v>Friday's-240205029</v>
      </c>
      <c r="K2267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67" s="9" t="str">
        <f t="shared" si="332"/>
        <v>240205029friday's</v>
      </c>
      <c r="M2267" s="39" t="str">
        <f t="shared" si="333"/>
        <v>INSERT INTO categoria VALUES (240205029,'Friday's','Friday's-240205029','Friday's-240205029 | Prod: Franquicias Hoteles-240205 | Sector: Restaurantes | Industria: TURISMO - 24',240205);</v>
      </c>
    </row>
    <row r="2268" spans="1:13" ht="30.6" x14ac:dyDescent="0.3">
      <c r="A2268" s="12">
        <f t="shared" si="328"/>
        <v>24</v>
      </c>
      <c r="B2268" s="8" t="str">
        <f>+VLOOKUP(A2268,Industria[],2,0)</f>
        <v>Turismo y Hostelería</v>
      </c>
      <c r="C2268" s="12">
        <v>2403</v>
      </c>
      <c r="D2268" s="8" t="str">
        <f>+VLOOKUP(C2268,Sector[[Id_sector]:[Codigo]],3,0)</f>
        <v xml:space="preserve">Viajes </v>
      </c>
      <c r="E2268" s="12">
        <v>240301</v>
      </c>
      <c r="F2268" s="8" t="str">
        <f>+VLOOKUP(E2268,Productos[[Id_producto]:[Codigo]],3,0)</f>
        <v>Tipos de Viaje</v>
      </c>
      <c r="G2268" s="13">
        <f t="shared" si="331"/>
        <v>240301001</v>
      </c>
      <c r="H2268" s="7">
        <v>1</v>
      </c>
      <c r="I2268" s="8" t="s">
        <v>2616</v>
      </c>
      <c r="J2268" s="37" t="str">
        <f>+Categorias[[#This Row],[Categoría]]&amp;"-"&amp;Categorias[[#This Row],[Id_categoría]]</f>
        <v>Viaje de Ocio-240301001</v>
      </c>
      <c r="K2268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68" s="9" t="str">
        <f t="shared" si="332"/>
        <v>240301001viaje_de_ocio</v>
      </c>
      <c r="M2268" s="39" t="str">
        <f t="shared" si="333"/>
        <v>INSERT INTO categoria VALUES (240301001,'Viaje de Ocio','Viaje de Ocio-240301001','Viaje de Ocio-240301001 | Prod: Viaje-240301 | Sector: Transporte | Industria: TURISMO - 24',240301);</v>
      </c>
    </row>
    <row r="2269" spans="1:13" ht="30.6" x14ac:dyDescent="0.3">
      <c r="A2269" s="12">
        <f t="shared" si="328"/>
        <v>24</v>
      </c>
      <c r="B2269" s="8" t="str">
        <f>+VLOOKUP(A2269,Industria[],2,0)</f>
        <v>Turismo y Hostelería</v>
      </c>
      <c r="C2269" s="12">
        <f t="shared" si="329"/>
        <v>2403</v>
      </c>
      <c r="D2269" s="8" t="str">
        <f>+VLOOKUP(C2269,Sector[[Id_sector]:[Codigo]],3,0)</f>
        <v xml:space="preserve">Viajes </v>
      </c>
      <c r="E2269" s="12">
        <f t="shared" si="330"/>
        <v>240301</v>
      </c>
      <c r="F2269" s="8" t="str">
        <f>+VLOOKUP(E2269,Productos[[Id_producto]:[Codigo]],3,0)</f>
        <v>Tipos de Viaje</v>
      </c>
      <c r="G2269" s="13">
        <f t="shared" si="331"/>
        <v>240301002</v>
      </c>
      <c r="H2269" s="7">
        <v>2</v>
      </c>
      <c r="I2269" s="8" t="s">
        <v>2617</v>
      </c>
      <c r="J2269" s="37" t="str">
        <f>+Categorias[[#This Row],[Categoría]]&amp;"-"&amp;Categorias[[#This Row],[Id_categoría]]</f>
        <v>Viaje de Negocio-240301002</v>
      </c>
      <c r="K2269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69" s="9" t="str">
        <f t="shared" si="332"/>
        <v>240301002viaje_de_negocio</v>
      </c>
      <c r="M2269" s="39" t="str">
        <f t="shared" si="333"/>
        <v>INSERT INTO categoria VALUES (240301002,'Viaje de Negocio','Viaje de Negocio-240301002','Viaje de Negocio-240301002 | Prod: Viaje-240301 | Sector: Transporte | Industria: TURISMO - 24',240301);</v>
      </c>
    </row>
    <row r="2270" spans="1:13" ht="30.6" x14ac:dyDescent="0.3">
      <c r="A2270" s="12">
        <f t="shared" si="328"/>
        <v>24</v>
      </c>
      <c r="B2270" s="8" t="str">
        <f>+VLOOKUP(A2270,Industria[],2,0)</f>
        <v>Turismo y Hostelería</v>
      </c>
      <c r="C2270" s="12">
        <f t="shared" si="329"/>
        <v>2403</v>
      </c>
      <c r="D2270" s="8" t="str">
        <f>+VLOOKUP(C2270,Sector[[Id_sector]:[Codigo]],3,0)</f>
        <v xml:space="preserve">Viajes </v>
      </c>
      <c r="E2270" s="12">
        <f t="shared" si="330"/>
        <v>240301</v>
      </c>
      <c r="F2270" s="8" t="str">
        <f>+VLOOKUP(E2270,Productos[[Id_producto]:[Codigo]],3,0)</f>
        <v>Tipos de Viaje</v>
      </c>
      <c r="G2270" s="13">
        <f t="shared" si="331"/>
        <v>240301003</v>
      </c>
      <c r="H2270" s="7">
        <v>3</v>
      </c>
      <c r="I2270" s="8" t="s">
        <v>2618</v>
      </c>
      <c r="J2270" s="37" t="str">
        <f>+Categorias[[#This Row],[Categoría]]&amp;"-"&amp;Categorias[[#This Row],[Id_categoría]]</f>
        <v>Intercambio-240301003</v>
      </c>
      <c r="K2270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70" s="9" t="str">
        <f t="shared" si="332"/>
        <v>240301003intercambio</v>
      </c>
      <c r="M2270" s="39" t="str">
        <f t="shared" si="333"/>
        <v>INSERT INTO categoria VALUES (240301003,'Intercambio','Intercambio-240301003','Intercambio-240301003 | Prod: Viaje-240301 | Sector: Transporte | Industria: TURISMO - 24',240301);</v>
      </c>
    </row>
    <row r="2271" spans="1:13" ht="30.6" x14ac:dyDescent="0.3">
      <c r="A2271" s="12">
        <f t="shared" si="328"/>
        <v>24</v>
      </c>
      <c r="B2271" s="8" t="str">
        <f>+VLOOKUP(A2271,Industria[],2,0)</f>
        <v>Turismo y Hostelería</v>
      </c>
      <c r="C2271" s="12">
        <f t="shared" si="329"/>
        <v>2403</v>
      </c>
      <c r="D2271" s="8" t="str">
        <f>+VLOOKUP(C2271,Sector[[Id_sector]:[Codigo]],3,0)</f>
        <v xml:space="preserve">Viajes </v>
      </c>
      <c r="E2271" s="12">
        <f t="shared" si="330"/>
        <v>240301</v>
      </c>
      <c r="F2271" s="8" t="str">
        <f>+VLOOKUP(E2271,Productos[[Id_producto]:[Codigo]],3,0)</f>
        <v>Tipos de Viaje</v>
      </c>
      <c r="G2271" s="13">
        <f t="shared" si="331"/>
        <v>240301004</v>
      </c>
      <c r="H2271" s="7">
        <v>4</v>
      </c>
      <c r="I2271" s="8" t="s">
        <v>2619</v>
      </c>
      <c r="J2271" s="37" t="str">
        <f>+Categorias[[#This Row],[Categoría]]&amp;"-"&amp;Categorias[[#This Row],[Id_categoría]]</f>
        <v>Work and Holiday-240301004</v>
      </c>
      <c r="K2271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71" s="9" t="str">
        <f t="shared" si="332"/>
        <v>240301004work_and_holiday</v>
      </c>
      <c r="M2271" s="39" t="str">
        <f t="shared" si="333"/>
        <v>INSERT INTO categoria VALUES (240301004,'Work and Holiday','Work and Holiday-240301004','Work and Holiday-240301004 | Prod: Viaje-240301 | Sector: Transporte | Industria: TURISMO - 24',240301);</v>
      </c>
    </row>
    <row r="2272" spans="1:13" ht="30.6" x14ac:dyDescent="0.3">
      <c r="A2272" s="12">
        <f t="shared" si="328"/>
        <v>24</v>
      </c>
      <c r="B2272" s="8" t="str">
        <f>+VLOOKUP(A2272,Industria[],2,0)</f>
        <v>Turismo y Hostelería</v>
      </c>
      <c r="C2272" s="12">
        <f t="shared" si="329"/>
        <v>2403</v>
      </c>
      <c r="D2272" s="8" t="str">
        <f>+VLOOKUP(C2272,Sector[[Id_sector]:[Codigo]],3,0)</f>
        <v xml:space="preserve">Viajes </v>
      </c>
      <c r="E2272" s="12">
        <f t="shared" si="330"/>
        <v>240301</v>
      </c>
      <c r="F2272" s="8" t="str">
        <f>+VLOOKUP(E2272,Productos[[Id_producto]:[Codigo]],3,0)</f>
        <v>Tipos de Viaje</v>
      </c>
      <c r="G2272" s="13">
        <f t="shared" si="331"/>
        <v>240301005</v>
      </c>
      <c r="H2272" s="7">
        <v>5</v>
      </c>
      <c r="I2272" s="8" t="s">
        <v>2620</v>
      </c>
      <c r="J2272" s="37" t="str">
        <f>+Categorias[[#This Row],[Categoría]]&amp;"-"&amp;Categorias[[#This Row],[Id_categoría]]</f>
        <v>Voluntariado-240301005</v>
      </c>
      <c r="K2272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72" s="9" t="str">
        <f t="shared" si="332"/>
        <v>240301005voluntariado</v>
      </c>
      <c r="M2272" s="39" t="str">
        <f t="shared" si="333"/>
        <v>INSERT INTO categoria VALUES (240301005,'Voluntariado','Voluntariado-240301005','Voluntariado-240301005 | Prod: Viaje-240301 | Sector: Transporte | Industria: TURISMO - 24',240301);</v>
      </c>
    </row>
    <row r="2273" spans="1:13" ht="30.6" x14ac:dyDescent="0.3">
      <c r="A2273" s="12">
        <f t="shared" si="328"/>
        <v>24</v>
      </c>
      <c r="B2273" s="8" t="str">
        <f>+VLOOKUP(A2273,Industria[],2,0)</f>
        <v>Turismo y Hostelería</v>
      </c>
      <c r="C2273" s="12">
        <f t="shared" si="329"/>
        <v>2403</v>
      </c>
      <c r="D2273" s="8" t="str">
        <f>+VLOOKUP(C2273,Sector[[Id_sector]:[Codigo]],3,0)</f>
        <v xml:space="preserve">Viajes </v>
      </c>
      <c r="E2273" s="12">
        <f t="shared" si="330"/>
        <v>240301</v>
      </c>
      <c r="F2273" s="8" t="str">
        <f>+VLOOKUP(E2273,Productos[[Id_producto]:[Codigo]],3,0)</f>
        <v>Tipos de Viaje</v>
      </c>
      <c r="G2273" s="13">
        <f t="shared" si="331"/>
        <v>240301006</v>
      </c>
      <c r="H2273" s="7">
        <v>6</v>
      </c>
      <c r="I2273" s="8" t="s">
        <v>904</v>
      </c>
      <c r="J2273" s="37" t="str">
        <f>+Categorias[[#This Row],[Categoría]]&amp;"-"&amp;Categorias[[#This Row],[Id_categoría]]</f>
        <v>Continental-240301006</v>
      </c>
      <c r="K2273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73" s="9" t="str">
        <f t="shared" si="332"/>
        <v>240301006continental</v>
      </c>
      <c r="M2273" s="39" t="str">
        <f t="shared" si="333"/>
        <v>INSERT INTO categoria VALUES (240301006,'Continental','Continental-240301006','Continental-240301006 | Prod: Viaje-240301 | Sector: Transporte | Industria: TURISMO - 24',240301);</v>
      </c>
    </row>
    <row r="2274" spans="1:13" ht="30.6" x14ac:dyDescent="0.3">
      <c r="A2274" s="12">
        <f t="shared" si="328"/>
        <v>24</v>
      </c>
      <c r="B2274" s="8" t="str">
        <f>+VLOOKUP(A2274,Industria[],2,0)</f>
        <v>Turismo y Hostelería</v>
      </c>
      <c r="C2274" s="12">
        <f t="shared" si="329"/>
        <v>2403</v>
      </c>
      <c r="D2274" s="8" t="str">
        <f>+VLOOKUP(C2274,Sector[[Id_sector]:[Codigo]],3,0)</f>
        <v xml:space="preserve">Viajes </v>
      </c>
      <c r="E2274" s="12">
        <f t="shared" si="330"/>
        <v>240301</v>
      </c>
      <c r="F2274" s="8" t="str">
        <f>+VLOOKUP(E2274,Productos[[Id_producto]:[Codigo]],3,0)</f>
        <v>Tipos de Viaje</v>
      </c>
      <c r="G2274" s="13">
        <f t="shared" si="331"/>
        <v>240301007</v>
      </c>
      <c r="H2274" s="7">
        <v>7</v>
      </c>
      <c r="I2274" s="8" t="s">
        <v>2621</v>
      </c>
      <c r="J2274" s="37" t="str">
        <f>+Categorias[[#This Row],[Categoría]]&amp;"-"&amp;Categorias[[#This Row],[Id_categoría]]</f>
        <v>Local-240301007</v>
      </c>
      <c r="K2274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74" s="9" t="str">
        <f t="shared" si="332"/>
        <v>240301007local</v>
      </c>
      <c r="M2274" s="39" t="str">
        <f t="shared" si="333"/>
        <v>INSERT INTO categoria VALUES (240301007,'Local','Local-240301007','Local-240301007 | Prod: Viaje-240301 | Sector: Transporte | Industria: TURISMO - 24',240301);</v>
      </c>
    </row>
    <row r="2275" spans="1:13" ht="30.6" x14ac:dyDescent="0.3">
      <c r="A2275" s="12">
        <f t="shared" si="328"/>
        <v>24</v>
      </c>
      <c r="B2275" s="8" t="str">
        <f>+VLOOKUP(A2275,Industria[],2,0)</f>
        <v>Turismo y Hostelería</v>
      </c>
      <c r="C2275" s="12">
        <f t="shared" si="329"/>
        <v>2403</v>
      </c>
      <c r="D2275" s="8" t="str">
        <f>+VLOOKUP(C2275,Sector[[Id_sector]:[Codigo]],3,0)</f>
        <v xml:space="preserve">Viajes </v>
      </c>
      <c r="E2275" s="12">
        <f t="shared" si="330"/>
        <v>240301</v>
      </c>
      <c r="F2275" s="8" t="str">
        <f>+VLOOKUP(E2275,Productos[[Id_producto]:[Codigo]],3,0)</f>
        <v>Tipos de Viaje</v>
      </c>
      <c r="G2275" s="13">
        <f t="shared" si="331"/>
        <v>240301008</v>
      </c>
      <c r="H2275" s="7">
        <v>8</v>
      </c>
      <c r="I2275" s="8" t="s">
        <v>2622</v>
      </c>
      <c r="J2275" s="37" t="str">
        <f>+Categorias[[#This Row],[Categoría]]&amp;"-"&amp;Categorias[[#This Row],[Id_categoría]]</f>
        <v>Intercontinental-240301008</v>
      </c>
      <c r="K2275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75" s="9" t="str">
        <f t="shared" si="332"/>
        <v>240301008intercontinental</v>
      </c>
      <c r="M2275" s="39" t="str">
        <f t="shared" si="333"/>
        <v>INSERT INTO categoria VALUES (240301008,'Intercontinental','Intercontinental-240301008','Intercontinental-240301008 | Prod: Viaje-240301 | Sector: Transporte | Industria: TURISMO - 24',240301);</v>
      </c>
    </row>
    <row r="2276" spans="1:13" ht="30.6" x14ac:dyDescent="0.3">
      <c r="A2276" s="12">
        <f t="shared" si="328"/>
        <v>24</v>
      </c>
      <c r="B2276" s="8" t="str">
        <f>+VLOOKUP(A2276,Industria[],2,0)</f>
        <v>Turismo y Hostelería</v>
      </c>
      <c r="C2276" s="12">
        <f t="shared" si="329"/>
        <v>2403</v>
      </c>
      <c r="D2276" s="8" t="str">
        <f>+VLOOKUP(C2276,Sector[[Id_sector]:[Codigo]],3,0)</f>
        <v xml:space="preserve">Viajes </v>
      </c>
      <c r="E2276" s="12">
        <f t="shared" si="330"/>
        <v>240301</v>
      </c>
      <c r="F2276" s="8" t="str">
        <f>+VLOOKUP(E2276,Productos[[Id_producto]:[Codigo]],3,0)</f>
        <v>Tipos de Viaje</v>
      </c>
      <c r="G2276" s="13">
        <f t="shared" si="331"/>
        <v>240301009</v>
      </c>
      <c r="H2276" s="7">
        <v>9</v>
      </c>
      <c r="I2276" s="8" t="s">
        <v>2623</v>
      </c>
      <c r="J2276" s="37" t="str">
        <f>+Categorias[[#This Row],[Categoría]]&amp;"-"&amp;Categorias[[#This Row],[Id_categoría]]</f>
        <v>Espacial-240301009</v>
      </c>
      <c r="K2276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76" s="9" t="str">
        <f t="shared" si="332"/>
        <v>240301009espacial</v>
      </c>
      <c r="M2276" s="39" t="str">
        <f t="shared" si="333"/>
        <v>INSERT INTO categoria VALUES (240301009,'Espacial','Espacial-240301009','Espacial-240301009 | Prod: Viaje-240301 | Sector: Transporte | Industria: TURISMO - 24',240301);</v>
      </c>
    </row>
    <row r="2277" spans="1:13" ht="30.6" x14ac:dyDescent="0.3">
      <c r="A2277" s="12">
        <f t="shared" si="328"/>
        <v>24</v>
      </c>
      <c r="B2277" s="8" t="str">
        <f>+VLOOKUP(A2277,Industria[],2,0)</f>
        <v>Turismo y Hostelería</v>
      </c>
      <c r="C2277" s="12">
        <f t="shared" si="329"/>
        <v>2403</v>
      </c>
      <c r="D2277" s="8" t="str">
        <f>+VLOOKUP(C2277,Sector[[Id_sector]:[Codigo]],3,0)</f>
        <v xml:space="preserve">Viajes </v>
      </c>
      <c r="E2277" s="12">
        <f t="shared" si="330"/>
        <v>240301</v>
      </c>
      <c r="F2277" s="8" t="str">
        <f>+VLOOKUP(E2277,Productos[[Id_producto]:[Codigo]],3,0)</f>
        <v>Tipos de Viaje</v>
      </c>
      <c r="G2277" s="13">
        <f t="shared" si="331"/>
        <v>240301010</v>
      </c>
      <c r="H2277" s="7">
        <v>10</v>
      </c>
      <c r="I2277" s="8" t="s">
        <v>2624</v>
      </c>
      <c r="J2277" s="37" t="str">
        <f>+Categorias[[#This Row],[Categoría]]&amp;"-"&amp;Categorias[[#This Row],[Id_categoría]]</f>
        <v>Viaje Visita a Familiar-240301010</v>
      </c>
      <c r="K2277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77" s="9" t="str">
        <f t="shared" si="332"/>
        <v>240301010viaje_visita_a_familiar</v>
      </c>
      <c r="M2277" s="39" t="str">
        <f t="shared" si="333"/>
        <v>INSERT INTO categoria VALUES (240301010,'Viaje Visita a Familiar','Viaje Visita a Familiar-240301010','Viaje Visita a Familiar-240301010 | Prod: Viaje-240301 | Sector: Transporte | Industria: TURISMO - 24',240301);</v>
      </c>
    </row>
    <row r="2278" spans="1:13" ht="30.6" x14ac:dyDescent="0.3">
      <c r="A2278" s="12">
        <f t="shared" si="328"/>
        <v>24</v>
      </c>
      <c r="B2278" s="8" t="str">
        <f>+VLOOKUP(A2278,Industria[],2,0)</f>
        <v>Turismo y Hostelería</v>
      </c>
      <c r="C2278" s="12">
        <f t="shared" si="329"/>
        <v>2403</v>
      </c>
      <c r="D2278" s="8" t="str">
        <f>+VLOOKUP(C2278,Sector[[Id_sector]:[Codigo]],3,0)</f>
        <v xml:space="preserve">Viajes </v>
      </c>
      <c r="E2278" s="12">
        <f t="shared" si="330"/>
        <v>240301</v>
      </c>
      <c r="F2278" s="8" t="str">
        <f>+VLOOKUP(E2278,Productos[[Id_producto]:[Codigo]],3,0)</f>
        <v>Tipos de Viaje</v>
      </c>
      <c r="G2278" s="13">
        <f t="shared" si="331"/>
        <v>240301011</v>
      </c>
      <c r="H2278" s="7">
        <v>11</v>
      </c>
      <c r="I2278" s="8" t="s">
        <v>2625</v>
      </c>
      <c r="J2278" s="37" t="str">
        <f>+Categorias[[#This Row],[Categoría]]&amp;"-"&amp;Categorias[[#This Row],[Id_categoría]]</f>
        <v>Viaje por Razones de Salud-240301011</v>
      </c>
      <c r="K2278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78" s="9" t="str">
        <f t="shared" si="332"/>
        <v>240301011viaje_por_razones_de_salud</v>
      </c>
      <c r="M2278" s="39" t="str">
        <f t="shared" si="333"/>
        <v>INSERT INTO categoria VALUES (240301011,'Viaje por Razones de Salud','Viaje por Razones de Salud-240301011','Viaje por Razones de Salud-240301011 | Prod: Viaje-240301 | Sector: Transporte | Industria: TURISMO - 24',240301);</v>
      </c>
    </row>
    <row r="2279" spans="1:13" ht="40.799999999999997" x14ac:dyDescent="0.3">
      <c r="A2279" s="12">
        <f t="shared" si="328"/>
        <v>24</v>
      </c>
      <c r="B2279" s="8" t="str">
        <f>+VLOOKUP(A2279,Industria[],2,0)</f>
        <v>Turismo y Hostelería</v>
      </c>
      <c r="C2279" s="12">
        <f t="shared" si="329"/>
        <v>2403</v>
      </c>
      <c r="D2279" s="8" t="str">
        <f>+VLOOKUP(C2279,Sector[[Id_sector]:[Codigo]],3,0)</f>
        <v xml:space="preserve">Viajes </v>
      </c>
      <c r="E2279" s="12">
        <f t="shared" si="330"/>
        <v>240301</v>
      </c>
      <c r="F2279" s="8" t="str">
        <f>+VLOOKUP(E2279,Productos[[Id_producto]:[Codigo]],3,0)</f>
        <v>Tipos de Viaje</v>
      </c>
      <c r="G2279" s="13">
        <f t="shared" si="331"/>
        <v>240301012</v>
      </c>
      <c r="H2279" s="7">
        <v>12</v>
      </c>
      <c r="I2279" s="8" t="s">
        <v>2626</v>
      </c>
      <c r="J2279" s="37" t="str">
        <f>+Categorias[[#This Row],[Categoría]]&amp;"-"&amp;Categorias[[#This Row],[Id_categoría]]</f>
        <v>Viaje por Estudios y Formación-240301012</v>
      </c>
      <c r="K2279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79" s="9" t="str">
        <f t="shared" si="332"/>
        <v>240301012viaje_por_estudios_y_formacion</v>
      </c>
      <c r="M2279" s="39" t="str">
        <f t="shared" si="333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80" spans="1:13" ht="30.6" x14ac:dyDescent="0.3">
      <c r="A2280" s="12">
        <f t="shared" si="328"/>
        <v>24</v>
      </c>
      <c r="B2280" s="8" t="str">
        <f>+VLOOKUP(A2280,Industria[],2,0)</f>
        <v>Turismo y Hostelería</v>
      </c>
      <c r="C2280" s="12">
        <f t="shared" si="329"/>
        <v>2403</v>
      </c>
      <c r="D2280" s="8" t="str">
        <f>+VLOOKUP(C2280,Sector[[Id_sector]:[Codigo]],3,0)</f>
        <v xml:space="preserve">Viajes </v>
      </c>
      <c r="E2280" s="12">
        <f t="shared" si="330"/>
        <v>240301</v>
      </c>
      <c r="F2280" s="8" t="str">
        <f>+VLOOKUP(E2280,Productos[[Id_producto]:[Codigo]],3,0)</f>
        <v>Tipos de Viaje</v>
      </c>
      <c r="G2280" s="13">
        <f t="shared" si="331"/>
        <v>240301013</v>
      </c>
      <c r="H2280" s="7">
        <v>13</v>
      </c>
      <c r="I2280" s="8" t="s">
        <v>2627</v>
      </c>
      <c r="J2280" s="37" t="str">
        <f>+Categorias[[#This Row],[Categoría]]&amp;"-"&amp;Categorias[[#This Row],[Id_categoría]]</f>
        <v>Viajes Varios-240301013</v>
      </c>
      <c r="K2280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80" s="9" t="str">
        <f t="shared" si="332"/>
        <v>240301013viajes_varios</v>
      </c>
      <c r="M2280" s="39" t="str">
        <f t="shared" si="333"/>
        <v>INSERT INTO categoria VALUES (240301013,'Viajes Varios','Viajes Varios-240301013','Viajes Varios-240301013 | Prod: Viaje-240301 | Sector: Transporte | Industria: TURISMO - 24',240301);</v>
      </c>
    </row>
    <row r="2281" spans="1:13" ht="30.6" x14ac:dyDescent="0.3">
      <c r="A2281" s="12">
        <f t="shared" si="328"/>
        <v>24</v>
      </c>
      <c r="B2281" s="8" t="str">
        <f>+VLOOKUP(A2281,Industria[],2,0)</f>
        <v>Turismo y Hostelería</v>
      </c>
      <c r="C2281" s="12">
        <f t="shared" si="329"/>
        <v>2403</v>
      </c>
      <c r="D2281" s="8" t="str">
        <f>+VLOOKUP(C2281,Sector[[Id_sector]:[Codigo]],3,0)</f>
        <v xml:space="preserve">Viajes </v>
      </c>
      <c r="E2281" s="12">
        <f t="shared" si="330"/>
        <v>240301</v>
      </c>
      <c r="F2281" s="8" t="str">
        <f>+VLOOKUP(E2281,Productos[[Id_producto]:[Codigo]],3,0)</f>
        <v>Tipos de Viaje</v>
      </c>
      <c r="G2281" s="13">
        <f t="shared" si="331"/>
        <v>240301014</v>
      </c>
      <c r="H2281" s="7">
        <v>14</v>
      </c>
      <c r="I2281" s="8" t="s">
        <v>2628</v>
      </c>
      <c r="J2281" s="37" t="str">
        <f>+Categorias[[#This Row],[Categoría]]&amp;"-"&amp;Categorias[[#This Row],[Id_categoría]]</f>
        <v>Viaje de Trabajo-240301014</v>
      </c>
      <c r="K2281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81" s="9" t="str">
        <f t="shared" si="332"/>
        <v>240301014viaje_de_trabajo</v>
      </c>
      <c r="M2281" s="39" t="str">
        <f t="shared" si="333"/>
        <v>INSERT INTO categoria VALUES (240301014,'Viaje de Trabajo','Viaje de Trabajo-240301014','Viaje de Trabajo-240301014 | Prod: Viaje-240301 | Sector: Transporte | Industria: TURISMO - 24',240301);</v>
      </c>
    </row>
    <row r="2282" spans="1:13" ht="40.799999999999997" x14ac:dyDescent="0.3">
      <c r="A2282" s="12">
        <f t="shared" si="328"/>
        <v>24</v>
      </c>
      <c r="B2282" s="8" t="str">
        <f>+VLOOKUP(A2282,Industria[],2,0)</f>
        <v>Turismo y Hostelería</v>
      </c>
      <c r="C2282" s="12">
        <f t="shared" si="329"/>
        <v>2403</v>
      </c>
      <c r="D2282" s="8" t="str">
        <f>+VLOOKUP(C2282,Sector[[Id_sector]:[Codigo]],3,0)</f>
        <v xml:space="preserve">Viajes </v>
      </c>
      <c r="E2282" s="12">
        <f t="shared" si="330"/>
        <v>240301</v>
      </c>
      <c r="F2282" s="8" t="str">
        <f>+VLOOKUP(E2282,Productos[[Id_producto]:[Codigo]],3,0)</f>
        <v>Tipos de Viaje</v>
      </c>
      <c r="G2282" s="13">
        <f t="shared" si="331"/>
        <v>240301015</v>
      </c>
      <c r="H2282" s="7">
        <v>15</v>
      </c>
      <c r="I2282" s="8" t="s">
        <v>2629</v>
      </c>
      <c r="J2282" s="37" t="str">
        <f>+Categorias[[#This Row],[Categoría]]&amp;"-"&amp;Categorias[[#This Row],[Id_categoría]]</f>
        <v>Viaje por Motivos Religiosos-240301015</v>
      </c>
      <c r="K2282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82" s="9" t="str">
        <f t="shared" si="332"/>
        <v>240301015viaje_por_motivos_religiosos</v>
      </c>
      <c r="M2282" s="39" t="str">
        <f t="shared" si="333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83" spans="1:13" ht="30.6" x14ac:dyDescent="0.3">
      <c r="A2283" s="12">
        <f t="shared" si="328"/>
        <v>24</v>
      </c>
      <c r="B2283" s="8" t="str">
        <f>+VLOOKUP(A2283,Industria[],2,0)</f>
        <v>Turismo y Hostelería</v>
      </c>
      <c r="C2283" s="12">
        <f t="shared" si="329"/>
        <v>2403</v>
      </c>
      <c r="D2283" s="8" t="str">
        <f>+VLOOKUP(C2283,Sector[[Id_sector]:[Codigo]],3,0)</f>
        <v xml:space="preserve">Viajes </v>
      </c>
      <c r="E2283" s="12">
        <f t="shared" si="330"/>
        <v>240301</v>
      </c>
      <c r="F2283" s="8" t="str">
        <f>+VLOOKUP(E2283,Productos[[Id_producto]:[Codigo]],3,0)</f>
        <v>Tipos de Viaje</v>
      </c>
      <c r="G2283" s="13">
        <f t="shared" si="331"/>
        <v>240301016</v>
      </c>
      <c r="H2283" s="7">
        <v>16</v>
      </c>
      <c r="I2283" s="8" t="s">
        <v>2630</v>
      </c>
      <c r="J2283" s="37" t="str">
        <f>+Categorias[[#This Row],[Categoría]]&amp;"-"&amp;Categorias[[#This Row],[Id_categoría]]</f>
        <v>Viaje de Egresados-240301016</v>
      </c>
      <c r="K2283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83" s="9" t="str">
        <f t="shared" si="332"/>
        <v>240301016viaje_de_egresados</v>
      </c>
      <c r="M2283" s="39" t="str">
        <f t="shared" si="333"/>
        <v>INSERT INTO categoria VALUES (240301016,'Viaje de Egresados','Viaje de Egresados-240301016','Viaje de Egresados-240301016 | Prod: Viaje-240301 | Sector: Transporte | Industria: TURISMO - 24',240301);</v>
      </c>
    </row>
    <row r="2284" spans="1:13" ht="30.6" x14ac:dyDescent="0.3">
      <c r="A2284" s="12">
        <f t="shared" si="328"/>
        <v>24</v>
      </c>
      <c r="B2284" s="8" t="str">
        <f>+VLOOKUP(A2284,Industria[],2,0)</f>
        <v>Turismo y Hostelería</v>
      </c>
      <c r="C2284" s="12">
        <f t="shared" si="329"/>
        <v>2403</v>
      </c>
      <c r="D2284" s="8" t="str">
        <f>+VLOOKUP(C2284,Sector[[Id_sector]:[Codigo]],3,0)</f>
        <v xml:space="preserve">Viajes </v>
      </c>
      <c r="E2284" s="12">
        <f t="shared" si="330"/>
        <v>240302</v>
      </c>
      <c r="F2284" s="8" t="str">
        <f>+VLOOKUP(E2284,Productos[[Id_producto]:[Codigo]],3,0)</f>
        <v>Accidentes</v>
      </c>
      <c r="G2284" s="13">
        <f t="shared" si="331"/>
        <v>240302001</v>
      </c>
      <c r="H2284" s="7">
        <v>1</v>
      </c>
      <c r="I2284" s="8" t="s">
        <v>2631</v>
      </c>
      <c r="J2284" s="37" t="str">
        <f>+Categorias[[#This Row],[Categoría]]&amp;"-"&amp;Categorias[[#This Row],[Id_categoría]]</f>
        <v>Fallecidos-240302001</v>
      </c>
      <c r="K2284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84" s="9" t="str">
        <f t="shared" si="332"/>
        <v>240302001fallecidos</v>
      </c>
      <c r="M2284" s="39" t="str">
        <f t="shared" si="333"/>
        <v>INSERT INTO categoria VALUES (240302001,'Fallecidos','Fallecidos-240302001','Fallecidos-240302001 | Prod: Accidentes Viaje-240302 | Sector: Transporte | Industria: TURISMO - 24',240302);</v>
      </c>
    </row>
    <row r="2285" spans="1:13" ht="30.6" x14ac:dyDescent="0.3">
      <c r="A2285" s="12">
        <f t="shared" ref="A2285:A2348" si="334">+A2284</f>
        <v>24</v>
      </c>
      <c r="B2285" s="8" t="str">
        <f>+VLOOKUP(A2285,Industria[],2,0)</f>
        <v>Turismo y Hostelería</v>
      </c>
      <c r="C2285" s="12">
        <f t="shared" ref="C2285:C2297" si="335">+C2284</f>
        <v>2403</v>
      </c>
      <c r="D2285" s="8" t="str">
        <f>+VLOOKUP(C2285,Sector[[Id_sector]:[Codigo]],3,0)</f>
        <v xml:space="preserve">Viajes </v>
      </c>
      <c r="E2285" s="12">
        <f t="shared" ref="E2285:E2297" si="336">+IF(H2285=1,E2284+1,E2284)</f>
        <v>240302</v>
      </c>
      <c r="F2285" s="8" t="str">
        <f>+VLOOKUP(E2285,Productos[[Id_producto]:[Codigo]],3,0)</f>
        <v>Accidentes</v>
      </c>
      <c r="G2285" s="13">
        <f t="shared" ref="G2285:G2464" si="337">+E2285*1000+H2285</f>
        <v>240302002</v>
      </c>
      <c r="H2285" s="7">
        <v>2</v>
      </c>
      <c r="I2285" s="8" t="s">
        <v>2632</v>
      </c>
      <c r="J2285" s="37" t="str">
        <f>+Categorias[[#This Row],[Categoría]]&amp;"-"&amp;Categorias[[#This Row],[Id_categoría]]</f>
        <v>Lesionados-240302002</v>
      </c>
      <c r="K2285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85" s="9" t="str">
        <f t="shared" ref="L2285:L2464" si="338">+SUBSTITUTE(G2285&amp;LOWER(SUBSTITUTE( SUBSTITUTE( SUBSTITUTE( SUBSTITUTE( SUBSTITUTE( SUBSTITUTE( SUBSTITUTE( SUBSTITUTE( SUBSTITUTE( SUBSTITUTE(I2285, "á", "a"), "é", "e"), "í", "i"), "ó", "o"), "ú", "u"), "Á", "A"), "É", "E"), "Í", "I"), "Ó", "O"), "Ú", "U"))," ","_")</f>
        <v>240302002lesionados</v>
      </c>
      <c r="M2285" s="39" t="str">
        <f t="shared" ref="M2285:M2464" si="339">+"INSERT INTO categoria VALUES ("&amp;G2285&amp;",'"&amp;I2285&amp;"','"&amp;J2285&amp;"','"&amp;K2285&amp;"',"&amp;E2285&amp;");"</f>
        <v>INSERT INTO categoria VALUES (240302002,'Lesionados','Lesionados-240302002','Lesionados-240302002 | Prod: Accidentes Viaje-240302 | Sector: Transporte | Industria: TURISMO - 24',240302);</v>
      </c>
    </row>
    <row r="2286" spans="1:13" ht="30.6" x14ac:dyDescent="0.3">
      <c r="A2286" s="12">
        <f t="shared" si="334"/>
        <v>24</v>
      </c>
      <c r="B2286" s="8" t="str">
        <f>+VLOOKUP(A2286,Industria[],2,0)</f>
        <v>Turismo y Hostelería</v>
      </c>
      <c r="C2286" s="12">
        <f t="shared" si="335"/>
        <v>2403</v>
      </c>
      <c r="D2286" s="8" t="str">
        <f>+VLOOKUP(C2286,Sector[[Id_sector]:[Codigo]],3,0)</f>
        <v xml:space="preserve">Viajes </v>
      </c>
      <c r="E2286" s="12">
        <f t="shared" si="336"/>
        <v>240302</v>
      </c>
      <c r="F2286" s="8" t="str">
        <f>+VLOOKUP(E2286,Productos[[Id_producto]:[Codigo]],3,0)</f>
        <v>Accidentes</v>
      </c>
      <c r="G2286" s="13">
        <f t="shared" si="337"/>
        <v>240302003</v>
      </c>
      <c r="H2286" s="7">
        <v>3</v>
      </c>
      <c r="I2286" s="8" t="s">
        <v>383</v>
      </c>
      <c r="J2286" s="37" t="str">
        <f>+Categorias[[#This Row],[Categoría]]&amp;"-"&amp;Categorias[[#This Row],[Id_categoría]]</f>
        <v>Accidentes-240302003</v>
      </c>
      <c r="K2286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86" s="9" t="str">
        <f t="shared" si="338"/>
        <v>240302003accidentes</v>
      </c>
      <c r="M2286" s="39" t="str">
        <f t="shared" si="339"/>
        <v>INSERT INTO categoria VALUES (240302003,'Accidentes','Accidentes-240302003','Accidentes-240302003 | Prod: Accidentes Viaje-240302 | Sector: Transporte | Industria: TURISMO - 24',240302);</v>
      </c>
    </row>
    <row r="2287" spans="1:13" ht="30.6" x14ac:dyDescent="0.3">
      <c r="A2287" s="12">
        <f t="shared" si="334"/>
        <v>24</v>
      </c>
      <c r="B2287" s="8" t="str">
        <f>+VLOOKUP(A2287,Industria[],2,0)</f>
        <v>Turismo y Hostelería</v>
      </c>
      <c r="C2287" s="12">
        <f t="shared" si="335"/>
        <v>2403</v>
      </c>
      <c r="D2287" s="8" t="str">
        <f>+VLOOKUP(C2287,Sector[[Id_sector]:[Codigo]],3,0)</f>
        <v xml:space="preserve">Viajes </v>
      </c>
      <c r="E2287" s="12">
        <f t="shared" si="336"/>
        <v>240302</v>
      </c>
      <c r="F2287" s="8" t="str">
        <f>+VLOOKUP(E2287,Productos[[Id_producto]:[Codigo]],3,0)</f>
        <v>Accidentes</v>
      </c>
      <c r="G2287" s="13">
        <f t="shared" si="337"/>
        <v>240302004</v>
      </c>
      <c r="H2287" s="7">
        <v>4</v>
      </c>
      <c r="I2287" s="8" t="s">
        <v>2633</v>
      </c>
      <c r="J2287" s="37" t="str">
        <f>+Categorias[[#This Row],[Categoría]]&amp;"-"&amp;Categorias[[#This Row],[Id_categoría]]</f>
        <v>Leve-240302004</v>
      </c>
      <c r="K2287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87" s="9" t="str">
        <f t="shared" si="338"/>
        <v>240302004leve</v>
      </c>
      <c r="M2287" s="39" t="str">
        <f t="shared" si="339"/>
        <v>INSERT INTO categoria VALUES (240302004,'Leve','Leve-240302004','Leve-240302004 | Prod: Accidentes Viaje-240302 | Sector: Transporte | Industria: TURISMO - 24',240302);</v>
      </c>
    </row>
    <row r="2288" spans="1:13" ht="30.6" x14ac:dyDescent="0.3">
      <c r="A2288" s="12">
        <f t="shared" si="334"/>
        <v>24</v>
      </c>
      <c r="B2288" s="8" t="str">
        <f>+VLOOKUP(A2288,Industria[],2,0)</f>
        <v>Turismo y Hostelería</v>
      </c>
      <c r="C2288" s="12">
        <f t="shared" si="335"/>
        <v>2403</v>
      </c>
      <c r="D2288" s="8" t="str">
        <f>+VLOOKUP(C2288,Sector[[Id_sector]:[Codigo]],3,0)</f>
        <v xml:space="preserve">Viajes </v>
      </c>
      <c r="E2288" s="12">
        <f t="shared" si="336"/>
        <v>240302</v>
      </c>
      <c r="F2288" s="8" t="str">
        <f>+VLOOKUP(E2288,Productos[[Id_producto]:[Codigo]],3,0)</f>
        <v>Accidentes</v>
      </c>
      <c r="G2288" s="13">
        <f t="shared" si="337"/>
        <v>240302005</v>
      </c>
      <c r="H2288" s="7">
        <v>5</v>
      </c>
      <c r="I2288" s="8" t="s">
        <v>2634</v>
      </c>
      <c r="J2288" s="37" t="str">
        <f>+Categorias[[#This Row],[Categoría]]&amp;"-"&amp;Categorias[[#This Row],[Id_categoría]]</f>
        <v>Graves-240302005</v>
      </c>
      <c r="K2288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88" s="9" t="str">
        <f t="shared" si="338"/>
        <v>240302005graves</v>
      </c>
      <c r="M2288" s="39" t="str">
        <f t="shared" si="339"/>
        <v>INSERT INTO categoria VALUES (240302005,'Graves','Graves-240302005','Graves-240302005 | Prod: Accidentes Viaje-240302 | Sector: Transporte | Industria: TURISMO - 24',240302);</v>
      </c>
    </row>
    <row r="2289" spans="1:13" ht="30.6" x14ac:dyDescent="0.3">
      <c r="A2289" s="12">
        <f t="shared" si="334"/>
        <v>24</v>
      </c>
      <c r="B2289" s="8" t="str">
        <f>+VLOOKUP(A2289,Industria[],2,0)</f>
        <v>Turismo y Hostelería</v>
      </c>
      <c r="C2289" s="12">
        <f t="shared" si="335"/>
        <v>2403</v>
      </c>
      <c r="D2289" s="8" t="str">
        <f>+VLOOKUP(C2289,Sector[[Id_sector]:[Codigo]],3,0)</f>
        <v xml:space="preserve">Viajes </v>
      </c>
      <c r="E2289" s="12">
        <f t="shared" si="336"/>
        <v>240302</v>
      </c>
      <c r="F2289" s="8" t="str">
        <f>+VLOOKUP(E2289,Productos[[Id_producto]:[Codigo]],3,0)</f>
        <v>Accidentes</v>
      </c>
      <c r="G2289" s="13">
        <f t="shared" si="337"/>
        <v>240302006</v>
      </c>
      <c r="H2289" s="7">
        <v>6</v>
      </c>
      <c r="I2289" s="8" t="s">
        <v>2635</v>
      </c>
      <c r="J2289" s="37" t="str">
        <f>+Categorias[[#This Row],[Categoría]]&amp;"-"&amp;Categorias[[#This Row],[Id_categoría]]</f>
        <v>Fatales-240302006</v>
      </c>
      <c r="K2289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89" s="9" t="str">
        <f t="shared" si="338"/>
        <v>240302006fatales</v>
      </c>
      <c r="M2289" s="39" t="str">
        <f t="shared" si="339"/>
        <v>INSERT INTO categoria VALUES (240302006,'Fatales','Fatales-240302006','Fatales-240302006 | Prod: Accidentes Viaje-240302 | Sector: Transporte | Industria: TURISMO - 24',240302);</v>
      </c>
    </row>
    <row r="2290" spans="1:13" ht="30.6" x14ac:dyDescent="0.3">
      <c r="A2290" s="12">
        <f t="shared" si="334"/>
        <v>24</v>
      </c>
      <c r="B2290" s="8" t="str">
        <f>+VLOOKUP(A2290,Industria[],2,0)</f>
        <v>Turismo y Hostelería</v>
      </c>
      <c r="C2290" s="12">
        <f t="shared" si="335"/>
        <v>2403</v>
      </c>
      <c r="D2290" s="8" t="str">
        <f>+VLOOKUP(C2290,Sector[[Id_sector]:[Codigo]],3,0)</f>
        <v xml:space="preserve">Viajes </v>
      </c>
      <c r="E2290" s="12">
        <f t="shared" si="336"/>
        <v>240302</v>
      </c>
      <c r="F2290" s="8" t="str">
        <f>+VLOOKUP(E2290,Productos[[Id_producto]:[Codigo]],3,0)</f>
        <v>Accidentes</v>
      </c>
      <c r="G2290" s="13">
        <f t="shared" si="337"/>
        <v>240302007</v>
      </c>
      <c r="H2290" s="7">
        <v>7</v>
      </c>
      <c r="I2290" s="8" t="s">
        <v>2636</v>
      </c>
      <c r="J2290" s="37" t="str">
        <f>+Categorias[[#This Row],[Categoría]]&amp;"-"&amp;Categorias[[#This Row],[Id_categoría]]</f>
        <v>Tasa Letalidad-240302007</v>
      </c>
      <c r="K2290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90" s="9" t="str">
        <f t="shared" si="338"/>
        <v>240302007tasa_letalidad</v>
      </c>
      <c r="M2290" s="39" t="str">
        <f t="shared" si="339"/>
        <v>INSERT INTO categoria VALUES (240302007,'Tasa Letalidad','Tasa Letalidad-240302007','Tasa Letalidad-240302007 | Prod: Accidentes Viaje-240302 | Sector: Transporte | Industria: TURISMO - 24',240302);</v>
      </c>
    </row>
    <row r="2291" spans="1:13" ht="30.6" x14ac:dyDescent="0.3">
      <c r="A2291" s="12">
        <f t="shared" si="334"/>
        <v>24</v>
      </c>
      <c r="B2291" s="8" t="str">
        <f>+VLOOKUP(A2291,Industria[],2,0)</f>
        <v>Turismo y Hostelería</v>
      </c>
      <c r="C2291" s="12">
        <f t="shared" si="335"/>
        <v>2403</v>
      </c>
      <c r="D2291" s="8" t="str">
        <f>+VLOOKUP(C2291,Sector[[Id_sector]:[Codigo]],3,0)</f>
        <v xml:space="preserve">Viajes </v>
      </c>
      <c r="E2291" s="12">
        <f t="shared" si="336"/>
        <v>240302</v>
      </c>
      <c r="F2291" s="8" t="str">
        <f>+VLOOKUP(E2291,Productos[[Id_producto]:[Codigo]],3,0)</f>
        <v>Accidentes</v>
      </c>
      <c r="G2291" s="13">
        <f t="shared" si="337"/>
        <v>240302008</v>
      </c>
      <c r="H2291" s="7">
        <v>8</v>
      </c>
      <c r="I2291" s="8" t="s">
        <v>2637</v>
      </c>
      <c r="J2291" s="37" t="str">
        <f>+Categorias[[#This Row],[Categoría]]&amp;"-"&amp;Categorias[[#This Row],[Id_categoría]]</f>
        <v>Desaparecidos-240302008</v>
      </c>
      <c r="K2291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91" s="9" t="str">
        <f t="shared" si="338"/>
        <v>240302008desaparecidos</v>
      </c>
      <c r="M2291" s="39" t="str">
        <f t="shared" si="339"/>
        <v>INSERT INTO categoria VALUES (240302008,'Desaparecidos','Desaparecidos-240302008','Desaparecidos-240302008 | Prod: Accidentes Viaje-240302 | Sector: Transporte | Industria: TURISMO - 24',240302);</v>
      </c>
    </row>
    <row r="2292" spans="1:13" ht="30.6" x14ac:dyDescent="0.3">
      <c r="A2292" s="12">
        <f t="shared" si="334"/>
        <v>24</v>
      </c>
      <c r="B2292" s="8" t="str">
        <f>+VLOOKUP(A2292,Industria[],2,0)</f>
        <v>Turismo y Hostelería</v>
      </c>
      <c r="C2292" s="12">
        <f t="shared" si="335"/>
        <v>2403</v>
      </c>
      <c r="D2292" s="8" t="str">
        <f>+VLOOKUP(C2292,Sector[[Id_sector]:[Codigo]],3,0)</f>
        <v xml:space="preserve">Viajes </v>
      </c>
      <c r="E2292" s="12">
        <f t="shared" si="336"/>
        <v>240302</v>
      </c>
      <c r="F2292" s="8" t="str">
        <f>+VLOOKUP(E2292,Productos[[Id_producto]:[Codigo]],3,0)</f>
        <v>Accidentes</v>
      </c>
      <c r="G2292" s="13">
        <f t="shared" si="337"/>
        <v>240302009</v>
      </c>
      <c r="H2292" s="7">
        <v>9</v>
      </c>
      <c r="I2292" s="8" t="s">
        <v>2638</v>
      </c>
      <c r="J2292" s="37" t="str">
        <f>+Categorias[[#This Row],[Categoría]]&amp;"-"&amp;Categorias[[#This Row],[Id_categoría]]</f>
        <v>Accidente Aéreo-240302009</v>
      </c>
      <c r="K2292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92" s="9" t="str">
        <f t="shared" si="338"/>
        <v>240302009accidente_aereo</v>
      </c>
      <c r="M2292" s="39" t="str">
        <f t="shared" si="339"/>
        <v>INSERT INTO categoria VALUES (240302009,'Accidente Aéreo','Accidente Aéreo-240302009','Accidente Aéreo-240302009 | Prod: Accidentes Viaje-240302 | Sector: Transporte | Industria: TURISMO - 24',240302);</v>
      </c>
    </row>
    <row r="2293" spans="1:13" ht="30.6" x14ac:dyDescent="0.3">
      <c r="A2293" s="12">
        <f t="shared" si="334"/>
        <v>24</v>
      </c>
      <c r="B2293" s="8" t="str">
        <f>+VLOOKUP(A2293,Industria[],2,0)</f>
        <v>Turismo y Hostelería</v>
      </c>
      <c r="C2293" s="12">
        <f t="shared" si="335"/>
        <v>2403</v>
      </c>
      <c r="D2293" s="8" t="str">
        <f>+VLOOKUP(C2293,Sector[[Id_sector]:[Codigo]],3,0)</f>
        <v xml:space="preserve">Viajes </v>
      </c>
      <c r="E2293" s="12">
        <f t="shared" si="336"/>
        <v>240302</v>
      </c>
      <c r="F2293" s="8" t="str">
        <f>+VLOOKUP(E2293,Productos[[Id_producto]:[Codigo]],3,0)</f>
        <v>Accidentes</v>
      </c>
      <c r="G2293" s="13">
        <f t="shared" si="337"/>
        <v>240302010</v>
      </c>
      <c r="H2293" s="7">
        <v>10</v>
      </c>
      <c r="I2293" s="8" t="s">
        <v>2639</v>
      </c>
      <c r="J2293" s="37" t="str">
        <f>+Categorias[[#This Row],[Categoría]]&amp;"-"&amp;Categorias[[#This Row],[Id_categoría]]</f>
        <v>Accidente Terrestre-240302010</v>
      </c>
      <c r="K2293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93" s="9" t="str">
        <f t="shared" si="338"/>
        <v>240302010accidente_terrestre</v>
      </c>
      <c r="M2293" s="39" t="str">
        <f t="shared" si="339"/>
        <v>INSERT INTO categoria VALUES (240302010,'Accidente Terrestre','Accidente Terrestre-240302010','Accidente Terrestre-240302010 | Prod: Accidentes Viaje-240302 | Sector: Transporte | Industria: TURISMO - 24',240302);</v>
      </c>
    </row>
    <row r="2294" spans="1:13" ht="30.6" x14ac:dyDescent="0.3">
      <c r="A2294" s="12">
        <f t="shared" si="334"/>
        <v>24</v>
      </c>
      <c r="B2294" s="8" t="str">
        <f>+VLOOKUP(A2294,Industria[],2,0)</f>
        <v>Turismo y Hostelería</v>
      </c>
      <c r="C2294" s="12">
        <f t="shared" si="335"/>
        <v>2403</v>
      </c>
      <c r="D2294" s="8" t="str">
        <f>+VLOOKUP(C2294,Sector[[Id_sector]:[Codigo]],3,0)</f>
        <v xml:space="preserve">Viajes </v>
      </c>
      <c r="E2294" s="12">
        <f t="shared" si="336"/>
        <v>240302</v>
      </c>
      <c r="F2294" s="8" t="str">
        <f>+VLOOKUP(E2294,Productos[[Id_producto]:[Codigo]],3,0)</f>
        <v>Accidentes</v>
      </c>
      <c r="G2294" s="13">
        <f t="shared" si="337"/>
        <v>240302011</v>
      </c>
      <c r="H2294" s="7">
        <v>11</v>
      </c>
      <c r="I2294" s="8" t="s">
        <v>2640</v>
      </c>
      <c r="J2294" s="37" t="str">
        <f>+Categorias[[#This Row],[Categoría]]&amp;"-"&amp;Categorias[[#This Row],[Id_categoría]]</f>
        <v>Accidente Marítimo-240302011</v>
      </c>
      <c r="K2294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94" s="9" t="str">
        <f t="shared" si="338"/>
        <v>240302011accidente_maritimo</v>
      </c>
      <c r="M2294" s="39" t="str">
        <f t="shared" si="339"/>
        <v>INSERT INTO categoria VALUES (240302011,'Accidente Marítimo','Accidente Marítimo-240302011','Accidente Marítimo-240302011 | Prod: Accidentes Viaje-240302 | Sector: Transporte | Industria: TURISMO - 24',240302);</v>
      </c>
    </row>
    <row r="2295" spans="1:13" ht="30.6" x14ac:dyDescent="0.3">
      <c r="A2295" s="12">
        <f t="shared" si="334"/>
        <v>24</v>
      </c>
      <c r="B2295" s="8" t="str">
        <f>+VLOOKUP(A2295,Industria[],2,0)</f>
        <v>Turismo y Hostelería</v>
      </c>
      <c r="C2295" s="12">
        <f t="shared" si="335"/>
        <v>2403</v>
      </c>
      <c r="D2295" s="8" t="str">
        <f>+VLOOKUP(C2295,Sector[[Id_sector]:[Codigo]],3,0)</f>
        <v xml:space="preserve">Viajes </v>
      </c>
      <c r="E2295" s="12">
        <f t="shared" si="336"/>
        <v>240303</v>
      </c>
      <c r="F2295" s="8" t="str">
        <f>+VLOOKUP(E2295,Productos[[Id_producto]:[Codigo]],3,0)</f>
        <v>Seguros</v>
      </c>
      <c r="G2295" s="13">
        <f t="shared" si="337"/>
        <v>240303001</v>
      </c>
      <c r="H2295" s="7">
        <v>1</v>
      </c>
      <c r="I2295" s="8" t="s">
        <v>2641</v>
      </c>
      <c r="J2295" s="37" t="str">
        <f>+Categorias[[#This Row],[Categoría]]&amp;"-"&amp;Categorias[[#This Row],[Id_categoría]]</f>
        <v>Costo-240303001</v>
      </c>
      <c r="K2295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95" s="9" t="str">
        <f t="shared" si="338"/>
        <v>240303001costo</v>
      </c>
      <c r="M2295" s="39" t="str">
        <f t="shared" si="339"/>
        <v>INSERT INTO categoria VALUES (240303001,'Costo','Costo-240303001','Costo-240303001 | Prod: Seguros Viaje-240303 | Sector: Transporte | Industria: TURISMO - 24',240303);</v>
      </c>
    </row>
    <row r="2296" spans="1:13" ht="30.6" x14ac:dyDescent="0.3">
      <c r="A2296" s="12">
        <f t="shared" si="334"/>
        <v>24</v>
      </c>
      <c r="B2296" s="8" t="str">
        <f>+VLOOKUP(A2296,Industria[],2,0)</f>
        <v>Turismo y Hostelería</v>
      </c>
      <c r="C2296" s="12">
        <f t="shared" si="335"/>
        <v>2403</v>
      </c>
      <c r="D2296" s="8" t="str">
        <f>+VLOOKUP(C2296,Sector[[Id_sector]:[Codigo]],3,0)</f>
        <v xml:space="preserve">Viajes </v>
      </c>
      <c r="E2296" s="12">
        <f t="shared" si="336"/>
        <v>240303</v>
      </c>
      <c r="F2296" s="8" t="str">
        <f>+VLOOKUP(E2296,Productos[[Id_producto]:[Codigo]],3,0)</f>
        <v>Seguros</v>
      </c>
      <c r="G2296" s="13">
        <f t="shared" si="337"/>
        <v>240303002</v>
      </c>
      <c r="H2296" s="7">
        <v>2</v>
      </c>
      <c r="I2296" s="8" t="s">
        <v>385</v>
      </c>
      <c r="J2296" s="37" t="str">
        <f>+Categorias[[#This Row],[Categoría]]&amp;"-"&amp;Categorias[[#This Row],[Id_categoría]]</f>
        <v>Seguros-240303002</v>
      </c>
      <c r="K2296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96" s="9" t="str">
        <f t="shared" si="338"/>
        <v>240303002seguros</v>
      </c>
      <c r="M2296" s="39" t="str">
        <f t="shared" si="339"/>
        <v>INSERT INTO categoria VALUES (240303002,'Seguros','Seguros-240303002','Seguros-240303002 | Prod: Seguros Viaje-240303 | Sector: Transporte | Industria: TURISMO - 24',240303);</v>
      </c>
    </row>
    <row r="2297" spans="1:13" ht="30.6" x14ac:dyDescent="0.3">
      <c r="A2297" s="12">
        <f t="shared" si="334"/>
        <v>24</v>
      </c>
      <c r="B2297" s="8" t="str">
        <f>+VLOOKUP(A2297,Industria[],2,0)</f>
        <v>Turismo y Hostelería</v>
      </c>
      <c r="C2297" s="12">
        <f t="shared" si="335"/>
        <v>2403</v>
      </c>
      <c r="D2297" s="8" t="str">
        <f>+VLOOKUP(C2297,Sector[[Id_sector]:[Codigo]],3,0)</f>
        <v xml:space="preserve">Viajes </v>
      </c>
      <c r="E2297" s="12">
        <f t="shared" si="336"/>
        <v>240303</v>
      </c>
      <c r="F2297" s="8" t="str">
        <f>+VLOOKUP(E2297,Productos[[Id_producto]:[Codigo]],3,0)</f>
        <v>Seguros</v>
      </c>
      <c r="G2297" s="13">
        <f t="shared" si="337"/>
        <v>240303003</v>
      </c>
      <c r="H2297" s="7">
        <v>3</v>
      </c>
      <c r="I2297" s="8" t="s">
        <v>2642</v>
      </c>
      <c r="J2297" s="37" t="str">
        <f>+Categorias[[#This Row],[Categoría]]&amp;"-"&amp;Categorias[[#This Row],[Id_categoría]]</f>
        <v>Cobertura-240303003</v>
      </c>
      <c r="K2297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97" s="9" t="str">
        <f t="shared" si="338"/>
        <v>240303003cobertura</v>
      </c>
      <c r="M2297" s="39" t="str">
        <f t="shared" si="339"/>
        <v>INSERT INTO categoria VALUES (240303003,'Cobertura','Cobertura-240303003','Cobertura-240303003 | Prod: Seguros Viaje-240303 | Sector: Transporte | Industria: TURISMO - 24',240303);</v>
      </c>
    </row>
    <row r="2298" spans="1:13" ht="30.6" x14ac:dyDescent="0.3">
      <c r="A2298" s="12">
        <f t="shared" si="334"/>
        <v>24</v>
      </c>
      <c r="B2298" s="8" t="str">
        <f>+VLOOKUP(A2298,Industria[],2,0)</f>
        <v>Turismo y Hostelería</v>
      </c>
      <c r="C2298" s="12">
        <f>+C2297</f>
        <v>2403</v>
      </c>
      <c r="D2298" s="8" t="str">
        <f>+VLOOKUP(C2298,Sector[[Id_sector]:[Codigo]],3,0)</f>
        <v xml:space="preserve">Viajes </v>
      </c>
      <c r="E2298" s="12">
        <f>+IF(H2298=1,E2297+1,E2297)</f>
        <v>240303</v>
      </c>
      <c r="F2298" s="8" t="str">
        <f>+VLOOKUP(E2298,Productos[[Id_producto]:[Codigo]],3,0)</f>
        <v>Seguros</v>
      </c>
      <c r="G2298" s="13">
        <f t="shared" ref="G2298:G2329" si="340">+E2298*1000+H2298</f>
        <v>240303004</v>
      </c>
      <c r="H2298" s="7">
        <v>4</v>
      </c>
      <c r="I2298" s="8" t="s">
        <v>2643</v>
      </c>
      <c r="J2298" s="37" t="str">
        <f>+Categorias[[#This Row],[Categoría]]&amp;"-"&amp;Categorias[[#This Row],[Id_categoría]]</f>
        <v>Tasa de Uso-240303004</v>
      </c>
      <c r="K2298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98" s="9" t="str">
        <f t="shared" ref="L2298:L2329" si="341">+SUBSTITUTE(G2298&amp;LOWER(SUBSTITUTE( SUBSTITUTE( SUBSTITUTE( SUBSTITUTE( SUBSTITUTE( SUBSTITUTE( SUBSTITUTE( SUBSTITUTE( SUBSTITUTE( SUBSTITUTE(I2298, "á", "a"), "é", "e"), "í", "i"), "ó", "o"), "ú", "u"), "Á", "A"), "É", "E"), "Í", "I"), "Ó", "O"), "Ú", "U"))," ","_")</f>
        <v>240303004tasa_de_uso</v>
      </c>
      <c r="M2298" s="39" t="str">
        <f t="shared" ref="M2298:M2329" si="342">+"INSERT INTO categoria VALUES ("&amp;G2298&amp;",'"&amp;I2298&amp;"','"&amp;J2298&amp;"','"&amp;K2298&amp;"',"&amp;E2298&amp;");"</f>
        <v>INSERT INTO categoria VALUES (240303004,'Tasa de Uso','Tasa de Uso-240303004','Tasa de Uso-240303004 | Prod: Seguros Viaje-240303 | Sector: Transporte | Industria: TURISMO - 24',240303);</v>
      </c>
    </row>
    <row r="2299" spans="1:13" ht="40.799999999999997" x14ac:dyDescent="0.3">
      <c r="A2299" s="12">
        <f t="shared" si="334"/>
        <v>24</v>
      </c>
      <c r="B2299" s="8" t="str">
        <f>+VLOOKUP(A2299,Industria[],2,0)</f>
        <v>Turismo y Hostelería</v>
      </c>
      <c r="C2299" s="12">
        <v>2404</v>
      </c>
      <c r="D2299" s="8" t="str">
        <f>+VLOOKUP(C2299,Sector[[Id_sector]:[Codigo]],3,0)</f>
        <v>Medios de Transporte</v>
      </c>
      <c r="E2299" s="12">
        <v>240401</v>
      </c>
      <c r="F2299" s="8" t="str">
        <f>+VLOOKUP(E2299,Productos[[Id_producto]:[Codigo]],3,0)</f>
        <v>Medios de Transporte</v>
      </c>
      <c r="G2299" s="13">
        <f t="shared" si="340"/>
        <v>240401001</v>
      </c>
      <c r="H2299" s="7">
        <v>1</v>
      </c>
      <c r="I2299" s="8" t="s">
        <v>2644</v>
      </c>
      <c r="J2299" s="37" t="str">
        <f>+Categorias[[#This Row],[Categoría]]&amp;"-"&amp;Categorias[[#This Row],[Id_categoría]]</f>
        <v>Medios de Transporte Marítimos-240401001</v>
      </c>
      <c r="K2299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99" s="9" t="str">
        <f t="shared" si="341"/>
        <v>240401001medios_de_transporte_maritimos</v>
      </c>
      <c r="M2299" s="39" t="str">
        <f t="shared" si="342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300" spans="1:13" ht="40.799999999999997" x14ac:dyDescent="0.3">
      <c r="A2300" s="12">
        <f t="shared" si="334"/>
        <v>24</v>
      </c>
      <c r="B2300" s="8" t="str">
        <f>+VLOOKUP(A2300,Industria[],2,0)</f>
        <v>Turismo y Hostelería</v>
      </c>
      <c r="C2300" s="12">
        <f>+C2299</f>
        <v>2404</v>
      </c>
      <c r="D2300" s="8" t="str">
        <f>+VLOOKUP(C2300,Sector[[Id_sector]:[Codigo]],3,0)</f>
        <v>Medios de Transporte</v>
      </c>
      <c r="E2300" s="12">
        <f>+IF(H2300=1,E2299+1,E2299)</f>
        <v>240401</v>
      </c>
      <c r="F2300" s="8" t="str">
        <f>+VLOOKUP(E2300,Productos[[Id_producto]:[Codigo]],3,0)</f>
        <v>Medios de Transporte</v>
      </c>
      <c r="G2300" s="13">
        <f t="shared" si="340"/>
        <v>240401002</v>
      </c>
      <c r="H2300" s="7">
        <v>2</v>
      </c>
      <c r="I2300" s="8" t="s">
        <v>2645</v>
      </c>
      <c r="J2300" s="37" t="str">
        <f>+Categorias[[#This Row],[Categoría]]&amp;"-"&amp;Categorias[[#This Row],[Id_categoría]]</f>
        <v>Medios de Transporte Terrestres-240401002</v>
      </c>
      <c r="K2300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300" s="9" t="str">
        <f t="shared" si="341"/>
        <v>240401002medios_de_transporte_terrestres</v>
      </c>
      <c r="M2300" s="39" t="str">
        <f t="shared" si="342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301" spans="1:13" ht="40.799999999999997" x14ac:dyDescent="0.3">
      <c r="A2301" s="12">
        <f t="shared" si="334"/>
        <v>24</v>
      </c>
      <c r="B2301" s="8" t="str">
        <f>+VLOOKUP(A2301,Industria[],2,0)</f>
        <v>Turismo y Hostelería</v>
      </c>
      <c r="C2301" s="12">
        <f t="shared" ref="C2301:C2353" si="343">+C2300</f>
        <v>2404</v>
      </c>
      <c r="D2301" s="8" t="str">
        <f>+VLOOKUP(C2301,Sector[[Id_sector]:[Codigo]],3,0)</f>
        <v>Medios de Transporte</v>
      </c>
      <c r="E2301" s="12">
        <f t="shared" ref="E2301:E2364" si="344">+IF(H2301=1,E2300+1,E2300)</f>
        <v>240401</v>
      </c>
      <c r="F2301" s="8" t="str">
        <f>+VLOOKUP(E2301,Productos[[Id_producto]:[Codigo]],3,0)</f>
        <v>Medios de Transporte</v>
      </c>
      <c r="G2301" s="13">
        <f t="shared" si="340"/>
        <v>240401003</v>
      </c>
      <c r="H2301" s="7">
        <v>3</v>
      </c>
      <c r="I2301" s="8" t="s">
        <v>2646</v>
      </c>
      <c r="J2301" s="37" t="str">
        <f>+Categorias[[#This Row],[Categoría]]&amp;"-"&amp;Categorias[[#This Row],[Id_categoría]]</f>
        <v>Medios de Transporte Aéreos-240401003</v>
      </c>
      <c r="K2301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301" s="9" t="str">
        <f t="shared" si="341"/>
        <v>240401003medios_de_transporte_aereos</v>
      </c>
      <c r="M2301" s="39" t="str">
        <f t="shared" si="342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302" spans="1:13" ht="30.6" x14ac:dyDescent="0.3">
      <c r="A2302" s="12">
        <f t="shared" si="334"/>
        <v>24</v>
      </c>
      <c r="B2302" s="8" t="str">
        <f>+VLOOKUP(A2302,Industria[],2,0)</f>
        <v>Turismo y Hostelería</v>
      </c>
      <c r="C2302" s="12">
        <f t="shared" si="343"/>
        <v>2404</v>
      </c>
      <c r="D2302" s="8" t="str">
        <f>+VLOOKUP(C2302,Sector[[Id_sector]:[Codigo]],3,0)</f>
        <v>Medios de Transporte</v>
      </c>
      <c r="E2302" s="12">
        <f t="shared" si="344"/>
        <v>240401</v>
      </c>
      <c r="F2302" s="8" t="str">
        <f>+VLOOKUP(E2302,Productos[[Id_producto]:[Codigo]],3,0)</f>
        <v>Medios de Transporte</v>
      </c>
      <c r="G2302" s="13">
        <f t="shared" si="340"/>
        <v>240401004</v>
      </c>
      <c r="H2302" s="7">
        <v>4</v>
      </c>
      <c r="I2302" s="8" t="s">
        <v>2647</v>
      </c>
      <c r="J2302" s="37" t="str">
        <f>+Categorias[[#This Row],[Categoría]]&amp;"-"&amp;Categorias[[#This Row],[Id_categoría]]</f>
        <v>Avión-240401004</v>
      </c>
      <c r="K2302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302" s="9" t="str">
        <f t="shared" si="341"/>
        <v>240401004avion</v>
      </c>
      <c r="M2302" s="39" t="str">
        <f t="shared" si="342"/>
        <v>INSERT INTO categoria VALUES (240401004,'Avión','Avión-240401004','Avión-240401004 | Prod: Transporte-240401 | Sector: Transporte | Industria: TURISMO - 24',240401);</v>
      </c>
    </row>
    <row r="2303" spans="1:13" ht="30.6" x14ac:dyDescent="0.3">
      <c r="A2303" s="12">
        <f t="shared" si="334"/>
        <v>24</v>
      </c>
      <c r="B2303" s="8" t="str">
        <f>+VLOOKUP(A2303,Industria[],2,0)</f>
        <v>Turismo y Hostelería</v>
      </c>
      <c r="C2303" s="12">
        <f t="shared" si="343"/>
        <v>2404</v>
      </c>
      <c r="D2303" s="8" t="str">
        <f>+VLOOKUP(C2303,Sector[[Id_sector]:[Codigo]],3,0)</f>
        <v>Medios de Transporte</v>
      </c>
      <c r="E2303" s="12">
        <f t="shared" si="344"/>
        <v>240401</v>
      </c>
      <c r="F2303" s="8" t="str">
        <f>+VLOOKUP(E2303,Productos[[Id_producto]:[Codigo]],3,0)</f>
        <v>Medios de Transporte</v>
      </c>
      <c r="G2303" s="13">
        <f t="shared" si="340"/>
        <v>240401005</v>
      </c>
      <c r="H2303" s="7">
        <v>5</v>
      </c>
      <c r="I2303" s="8" t="s">
        <v>2648</v>
      </c>
      <c r="J2303" s="37" t="str">
        <f>+Categorias[[#This Row],[Categoría]]&amp;"-"&amp;Categorias[[#This Row],[Id_categoría]]</f>
        <v>Avioneta-240401005</v>
      </c>
      <c r="K2303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303" s="9" t="str">
        <f t="shared" si="341"/>
        <v>240401005avioneta</v>
      </c>
      <c r="M2303" s="39" t="str">
        <f t="shared" si="342"/>
        <v>INSERT INTO categoria VALUES (240401005,'Avioneta','Avioneta-240401005','Avioneta-240401005 | Prod: Transporte-240401 | Sector: Transporte | Industria: TURISMO - 24',240401);</v>
      </c>
    </row>
    <row r="2304" spans="1:13" ht="30.6" x14ac:dyDescent="0.3">
      <c r="A2304" s="12">
        <f t="shared" si="334"/>
        <v>24</v>
      </c>
      <c r="B2304" s="8" t="str">
        <f>+VLOOKUP(A2304,Industria[],2,0)</f>
        <v>Turismo y Hostelería</v>
      </c>
      <c r="C2304" s="12">
        <f t="shared" si="343"/>
        <v>2404</v>
      </c>
      <c r="D2304" s="8" t="str">
        <f>+VLOOKUP(C2304,Sector[[Id_sector]:[Codigo]],3,0)</f>
        <v>Medios de Transporte</v>
      </c>
      <c r="E2304" s="12">
        <f t="shared" si="344"/>
        <v>240401</v>
      </c>
      <c r="F2304" s="8" t="str">
        <f>+VLOOKUP(E2304,Productos[[Id_producto]:[Codigo]],3,0)</f>
        <v>Medios de Transporte</v>
      </c>
      <c r="G2304" s="13">
        <f t="shared" si="340"/>
        <v>240401006</v>
      </c>
      <c r="H2304" s="7">
        <v>6</v>
      </c>
      <c r="I2304" s="8" t="s">
        <v>2649</v>
      </c>
      <c r="J2304" s="37" t="str">
        <f>+Categorias[[#This Row],[Categoría]]&amp;"-"&amp;Categorias[[#This Row],[Id_categoría]]</f>
        <v>Planeador-240401006</v>
      </c>
      <c r="K2304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304" s="9" t="str">
        <f t="shared" si="341"/>
        <v>240401006planeador</v>
      </c>
      <c r="M2304" s="39" t="str">
        <f t="shared" si="342"/>
        <v>INSERT INTO categoria VALUES (240401006,'Planeador','Planeador-240401006','Planeador-240401006 | Prod: Transporte-240401 | Sector: Transporte | Industria: TURISMO - 24',240401);</v>
      </c>
    </row>
    <row r="2305" spans="1:13" ht="30.6" x14ac:dyDescent="0.3">
      <c r="A2305" s="12">
        <f t="shared" si="334"/>
        <v>24</v>
      </c>
      <c r="B2305" s="8" t="str">
        <f>+VLOOKUP(A2305,Industria[],2,0)</f>
        <v>Turismo y Hostelería</v>
      </c>
      <c r="C2305" s="12">
        <f t="shared" si="343"/>
        <v>2404</v>
      </c>
      <c r="D2305" s="8" t="str">
        <f>+VLOOKUP(C2305,Sector[[Id_sector]:[Codigo]],3,0)</f>
        <v>Medios de Transporte</v>
      </c>
      <c r="E2305" s="12">
        <f t="shared" si="344"/>
        <v>240401</v>
      </c>
      <c r="F2305" s="8" t="str">
        <f>+VLOOKUP(E2305,Productos[[Id_producto]:[Codigo]],3,0)</f>
        <v>Medios de Transporte</v>
      </c>
      <c r="G2305" s="13">
        <f t="shared" si="340"/>
        <v>240401007</v>
      </c>
      <c r="H2305" s="7">
        <v>7</v>
      </c>
      <c r="I2305" s="8" t="s">
        <v>2650</v>
      </c>
      <c r="J2305" s="37" t="str">
        <f>+Categorias[[#This Row],[Categoría]]&amp;"-"&amp;Categorias[[#This Row],[Id_categoría]]</f>
        <v>Globo Aerostático-240401007</v>
      </c>
      <c r="K2305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305" s="9" t="str">
        <f t="shared" si="341"/>
        <v>240401007globo_aerostatico</v>
      </c>
      <c r="M2305" s="39" t="str">
        <f t="shared" si="342"/>
        <v>INSERT INTO categoria VALUES (240401007,'Globo Aerostático','Globo Aerostático-240401007','Globo Aerostático-240401007 | Prod: Transporte-240401 | Sector: Transporte | Industria: TURISMO - 24',240401);</v>
      </c>
    </row>
    <row r="2306" spans="1:13" ht="30.6" x14ac:dyDescent="0.3">
      <c r="A2306" s="12">
        <f t="shared" si="334"/>
        <v>24</v>
      </c>
      <c r="B2306" s="8" t="str">
        <f>+VLOOKUP(A2306,Industria[],2,0)</f>
        <v>Turismo y Hostelería</v>
      </c>
      <c r="C2306" s="12">
        <f t="shared" si="343"/>
        <v>2404</v>
      </c>
      <c r="D2306" s="8" t="str">
        <f>+VLOOKUP(C2306,Sector[[Id_sector]:[Codigo]],3,0)</f>
        <v>Medios de Transporte</v>
      </c>
      <c r="E2306" s="12">
        <f t="shared" si="344"/>
        <v>240401</v>
      </c>
      <c r="F2306" s="8" t="str">
        <f>+VLOOKUP(E2306,Productos[[Id_producto]:[Codigo]],3,0)</f>
        <v>Medios de Transporte</v>
      </c>
      <c r="G2306" s="13">
        <f t="shared" si="340"/>
        <v>240401008</v>
      </c>
      <c r="H2306" s="7">
        <v>8</v>
      </c>
      <c r="I2306" s="8" t="s">
        <v>2651</v>
      </c>
      <c r="J2306" s="37" t="str">
        <f>+Categorias[[#This Row],[Categoría]]&amp;"-"&amp;Categorias[[#This Row],[Id_categoría]]</f>
        <v>Parapente-240401008</v>
      </c>
      <c r="K2306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306" s="9" t="str">
        <f t="shared" si="341"/>
        <v>240401008parapente</v>
      </c>
      <c r="M2306" s="39" t="str">
        <f t="shared" si="342"/>
        <v>INSERT INTO categoria VALUES (240401008,'Parapente','Parapente-240401008','Parapente-240401008 | Prod: Transporte-240401 | Sector: Transporte | Industria: TURISMO - 24',240401);</v>
      </c>
    </row>
    <row r="2307" spans="1:13" ht="30.6" x14ac:dyDescent="0.3">
      <c r="A2307" s="12">
        <f t="shared" si="334"/>
        <v>24</v>
      </c>
      <c r="B2307" s="8" t="str">
        <f>+VLOOKUP(A2307,Industria[],2,0)</f>
        <v>Turismo y Hostelería</v>
      </c>
      <c r="C2307" s="12">
        <f t="shared" si="343"/>
        <v>2404</v>
      </c>
      <c r="D2307" s="8" t="str">
        <f>+VLOOKUP(C2307,Sector[[Id_sector]:[Codigo]],3,0)</f>
        <v>Medios de Transporte</v>
      </c>
      <c r="E2307" s="12">
        <f t="shared" si="344"/>
        <v>240401</v>
      </c>
      <c r="F2307" s="8" t="str">
        <f>+VLOOKUP(E2307,Productos[[Id_producto]:[Codigo]],3,0)</f>
        <v>Medios de Transporte</v>
      </c>
      <c r="G2307" s="13">
        <f t="shared" si="340"/>
        <v>240401009</v>
      </c>
      <c r="H2307" s="7">
        <v>9</v>
      </c>
      <c r="I2307" s="8" t="s">
        <v>2652</v>
      </c>
      <c r="J2307" s="37" t="str">
        <f>+Categorias[[#This Row],[Categoría]]&amp;"-"&amp;Categorias[[#This Row],[Id_categoría]]</f>
        <v>Helicóptero-240401009</v>
      </c>
      <c r="K2307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307" s="9" t="str">
        <f t="shared" si="341"/>
        <v>240401009helicoptero</v>
      </c>
      <c r="M2307" s="39" t="str">
        <f t="shared" si="342"/>
        <v>INSERT INTO categoria VALUES (240401009,'Helicóptero','Helicóptero-240401009','Helicóptero-240401009 | Prod: Transporte-240401 | Sector: Transporte | Industria: TURISMO - 24',240401);</v>
      </c>
    </row>
    <row r="2308" spans="1:13" ht="30.6" x14ac:dyDescent="0.3">
      <c r="A2308" s="12">
        <f t="shared" si="334"/>
        <v>24</v>
      </c>
      <c r="B2308" s="8" t="str">
        <f>+VLOOKUP(A2308,Industria[],2,0)</f>
        <v>Turismo y Hostelería</v>
      </c>
      <c r="C2308" s="12">
        <f t="shared" si="343"/>
        <v>2404</v>
      </c>
      <c r="D2308" s="8" t="str">
        <f>+VLOOKUP(C2308,Sector[[Id_sector]:[Codigo]],3,0)</f>
        <v>Medios de Transporte</v>
      </c>
      <c r="E2308" s="12">
        <f t="shared" si="344"/>
        <v>240401</v>
      </c>
      <c r="F2308" s="8" t="str">
        <f>+VLOOKUP(E2308,Productos[[Id_producto]:[Codigo]],3,0)</f>
        <v>Medios de Transporte</v>
      </c>
      <c r="G2308" s="13">
        <f t="shared" si="340"/>
        <v>240401010</v>
      </c>
      <c r="H2308" s="7">
        <v>10</v>
      </c>
      <c r="I2308" s="8" t="s">
        <v>2653</v>
      </c>
      <c r="J2308" s="37" t="str">
        <f>+Categorias[[#This Row],[Categoría]]&amp;"-"&amp;Categorias[[#This Row],[Id_categoría]]</f>
        <v>Jet-240401010</v>
      </c>
      <c r="K2308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308" s="9" t="str">
        <f t="shared" si="341"/>
        <v>240401010jet</v>
      </c>
      <c r="M2308" s="39" t="str">
        <f t="shared" si="342"/>
        <v>INSERT INTO categoria VALUES (240401010,'Jet','Jet-240401010','Jet-240401010 | Prod: Transporte-240401 | Sector: Transporte | Industria: TURISMO - 24',240401);</v>
      </c>
    </row>
    <row r="2309" spans="1:13" ht="30.6" x14ac:dyDescent="0.3">
      <c r="A2309" s="12">
        <f t="shared" si="334"/>
        <v>24</v>
      </c>
      <c r="B2309" s="8" t="str">
        <f>+VLOOKUP(A2309,Industria[],2,0)</f>
        <v>Turismo y Hostelería</v>
      </c>
      <c r="C2309" s="12">
        <f t="shared" si="343"/>
        <v>2404</v>
      </c>
      <c r="D2309" s="8" t="str">
        <f>+VLOOKUP(C2309,Sector[[Id_sector]:[Codigo]],3,0)</f>
        <v>Medios de Transporte</v>
      </c>
      <c r="E2309" s="12">
        <f t="shared" si="344"/>
        <v>240401</v>
      </c>
      <c r="F2309" s="8" t="str">
        <f>+VLOOKUP(E2309,Productos[[Id_producto]:[Codigo]],3,0)</f>
        <v>Medios de Transporte</v>
      </c>
      <c r="G2309" s="13">
        <f t="shared" si="340"/>
        <v>240401011</v>
      </c>
      <c r="H2309" s="7">
        <v>11</v>
      </c>
      <c r="I2309" s="8" t="s">
        <v>2654</v>
      </c>
      <c r="J2309" s="37" t="str">
        <f>+Categorias[[#This Row],[Categoría]]&amp;"-"&amp;Categorias[[#This Row],[Id_categoría]]</f>
        <v>Tren-240401011</v>
      </c>
      <c r="K2309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309" s="9" t="str">
        <f t="shared" si="341"/>
        <v>240401011tren</v>
      </c>
      <c r="M2309" s="39" t="str">
        <f t="shared" si="342"/>
        <v>INSERT INTO categoria VALUES (240401011,'Tren','Tren-240401011','Tren-240401011 | Prod: Transporte-240401 | Sector: Transporte | Industria: TURISMO - 24',240401);</v>
      </c>
    </row>
    <row r="2310" spans="1:13" ht="30.6" x14ac:dyDescent="0.3">
      <c r="A2310" s="12">
        <f t="shared" si="334"/>
        <v>24</v>
      </c>
      <c r="B2310" s="8" t="str">
        <f>+VLOOKUP(A2310,Industria[],2,0)</f>
        <v>Turismo y Hostelería</v>
      </c>
      <c r="C2310" s="12">
        <f t="shared" si="343"/>
        <v>2404</v>
      </c>
      <c r="D2310" s="8" t="str">
        <f>+VLOOKUP(C2310,Sector[[Id_sector]:[Codigo]],3,0)</f>
        <v>Medios de Transporte</v>
      </c>
      <c r="E2310" s="12">
        <f t="shared" si="344"/>
        <v>240401</v>
      </c>
      <c r="F2310" s="8" t="str">
        <f>+VLOOKUP(E2310,Productos[[Id_producto]:[Codigo]],3,0)</f>
        <v>Medios de Transporte</v>
      </c>
      <c r="G2310" s="13">
        <f t="shared" si="340"/>
        <v>240401012</v>
      </c>
      <c r="H2310" s="7">
        <v>12</v>
      </c>
      <c r="I2310" s="8" t="s">
        <v>2655</v>
      </c>
      <c r="J2310" s="37" t="str">
        <f>+Categorias[[#This Row],[Categoría]]&amp;"-"&amp;Categorias[[#This Row],[Id_categoría]]</f>
        <v>Tren de alta velocidad-240401012</v>
      </c>
      <c r="K2310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310" s="9" t="str">
        <f t="shared" si="341"/>
        <v>240401012tren_de_alta_velocidad</v>
      </c>
      <c r="M2310" s="39" t="str">
        <f t="shared" si="342"/>
        <v>INSERT INTO categoria VALUES (240401012,'Tren de alta velocidad','Tren de alta velocidad-240401012','Tren de alta velocidad-240401012 | Prod: Transporte-240401 | Sector: Transporte | Industria: TURISMO - 24',240401);</v>
      </c>
    </row>
    <row r="2311" spans="1:13" ht="30.6" x14ac:dyDescent="0.3">
      <c r="A2311" s="12">
        <f t="shared" si="334"/>
        <v>24</v>
      </c>
      <c r="B2311" s="8" t="str">
        <f>+VLOOKUP(A2311,Industria[],2,0)</f>
        <v>Turismo y Hostelería</v>
      </c>
      <c r="C2311" s="12">
        <f t="shared" si="343"/>
        <v>2404</v>
      </c>
      <c r="D2311" s="8" t="str">
        <f>+VLOOKUP(C2311,Sector[[Id_sector]:[Codigo]],3,0)</f>
        <v>Medios de Transporte</v>
      </c>
      <c r="E2311" s="12">
        <f t="shared" si="344"/>
        <v>240401</v>
      </c>
      <c r="F2311" s="8" t="str">
        <f>+VLOOKUP(E2311,Productos[[Id_producto]:[Codigo]],3,0)</f>
        <v>Medios de Transporte</v>
      </c>
      <c r="G2311" s="13">
        <f t="shared" si="340"/>
        <v>240401013</v>
      </c>
      <c r="H2311" s="7">
        <v>13</v>
      </c>
      <c r="I2311" s="8" t="s">
        <v>2656</v>
      </c>
      <c r="J2311" s="37" t="str">
        <f>+Categorias[[#This Row],[Categoría]]&amp;"-"&amp;Categorias[[#This Row],[Id_categoría]]</f>
        <v>Metro-240401013</v>
      </c>
      <c r="K2311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311" s="9" t="str">
        <f t="shared" si="341"/>
        <v>240401013metro</v>
      </c>
      <c r="M2311" s="39" t="str">
        <f t="shared" si="342"/>
        <v>INSERT INTO categoria VALUES (240401013,'Metro','Metro-240401013','Metro-240401013 | Prod: Transporte-240401 | Sector: Transporte | Industria: TURISMO - 24',240401);</v>
      </c>
    </row>
    <row r="2312" spans="1:13" ht="30.6" x14ac:dyDescent="0.3">
      <c r="A2312" s="12">
        <f t="shared" si="334"/>
        <v>24</v>
      </c>
      <c r="B2312" s="8" t="str">
        <f>+VLOOKUP(A2312,Industria[],2,0)</f>
        <v>Turismo y Hostelería</v>
      </c>
      <c r="C2312" s="12">
        <f t="shared" si="343"/>
        <v>2404</v>
      </c>
      <c r="D2312" s="8" t="str">
        <f>+VLOOKUP(C2312,Sector[[Id_sector]:[Codigo]],3,0)</f>
        <v>Medios de Transporte</v>
      </c>
      <c r="E2312" s="12">
        <f t="shared" si="344"/>
        <v>240401</v>
      </c>
      <c r="F2312" s="8" t="str">
        <f>+VLOOKUP(E2312,Productos[[Id_producto]:[Codigo]],3,0)</f>
        <v>Medios de Transporte</v>
      </c>
      <c r="G2312" s="13">
        <f t="shared" si="340"/>
        <v>240401014</v>
      </c>
      <c r="H2312" s="7">
        <v>14</v>
      </c>
      <c r="I2312" s="8" t="s">
        <v>2657</v>
      </c>
      <c r="J2312" s="37" t="str">
        <f>+Categorias[[#This Row],[Categoría]]&amp;"-"&amp;Categorias[[#This Row],[Id_categoría]]</f>
        <v>Funicular-240401014</v>
      </c>
      <c r="K2312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312" s="9" t="str">
        <f t="shared" si="341"/>
        <v>240401014funicular</v>
      </c>
      <c r="M2312" s="39" t="str">
        <f t="shared" si="342"/>
        <v>INSERT INTO categoria VALUES (240401014,'Funicular','Funicular-240401014','Funicular-240401014 | Prod: Transporte-240401 | Sector: Transporte | Industria: TURISMO - 24',240401);</v>
      </c>
    </row>
    <row r="2313" spans="1:13" ht="30.6" x14ac:dyDescent="0.3">
      <c r="A2313" s="12">
        <f t="shared" si="334"/>
        <v>24</v>
      </c>
      <c r="B2313" s="8" t="str">
        <f>+VLOOKUP(A2313,Industria[],2,0)</f>
        <v>Turismo y Hostelería</v>
      </c>
      <c r="C2313" s="12">
        <f t="shared" si="343"/>
        <v>2404</v>
      </c>
      <c r="D2313" s="8" t="str">
        <f>+VLOOKUP(C2313,Sector[[Id_sector]:[Codigo]],3,0)</f>
        <v>Medios de Transporte</v>
      </c>
      <c r="E2313" s="12">
        <f t="shared" si="344"/>
        <v>240401</v>
      </c>
      <c r="F2313" s="8" t="str">
        <f>+VLOOKUP(E2313,Productos[[Id_producto]:[Codigo]],3,0)</f>
        <v>Medios de Transporte</v>
      </c>
      <c r="G2313" s="13">
        <f t="shared" si="340"/>
        <v>240401015</v>
      </c>
      <c r="H2313" s="7">
        <v>15</v>
      </c>
      <c r="I2313" s="8" t="s">
        <v>2658</v>
      </c>
      <c r="J2313" s="37" t="str">
        <f>+Categorias[[#This Row],[Categoría]]&amp;"-"&amp;Categorias[[#This Row],[Id_categoría]]</f>
        <v>Tranvía-240401015</v>
      </c>
      <c r="K2313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13" s="9" t="str">
        <f t="shared" si="341"/>
        <v>240401015tranvia</v>
      </c>
      <c r="M2313" s="39" t="str">
        <f t="shared" si="342"/>
        <v>INSERT INTO categoria VALUES (240401015,'Tranvía','Tranvía-240401015','Tranvía-240401015 | Prod: Transporte-240401 | Sector: Transporte | Industria: TURISMO - 24',240401);</v>
      </c>
    </row>
    <row r="2314" spans="1:13" ht="30.6" x14ac:dyDescent="0.3">
      <c r="A2314" s="12">
        <f t="shared" si="334"/>
        <v>24</v>
      </c>
      <c r="B2314" s="8" t="str">
        <f>+VLOOKUP(A2314,Industria[],2,0)</f>
        <v>Turismo y Hostelería</v>
      </c>
      <c r="C2314" s="12">
        <f t="shared" si="343"/>
        <v>2404</v>
      </c>
      <c r="D2314" s="8" t="str">
        <f>+VLOOKUP(C2314,Sector[[Id_sector]:[Codigo]],3,0)</f>
        <v>Medios de Transporte</v>
      </c>
      <c r="E2314" s="12">
        <f t="shared" si="344"/>
        <v>240401</v>
      </c>
      <c r="F2314" s="8" t="str">
        <f>+VLOOKUP(E2314,Productos[[Id_producto]:[Codigo]],3,0)</f>
        <v>Medios de Transporte</v>
      </c>
      <c r="G2314" s="13">
        <f t="shared" si="340"/>
        <v>240401016</v>
      </c>
      <c r="H2314" s="7">
        <v>16</v>
      </c>
      <c r="I2314" s="8" t="s">
        <v>2659</v>
      </c>
      <c r="J2314" s="37" t="str">
        <f>+Categorias[[#This Row],[Categoría]]&amp;"-"&amp;Categorias[[#This Row],[Id_categoría]]</f>
        <v>Teleférico-240401016</v>
      </c>
      <c r="K2314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14" s="9" t="str">
        <f t="shared" si="341"/>
        <v>240401016teleferico</v>
      </c>
      <c r="M2314" s="39" t="str">
        <f t="shared" si="342"/>
        <v>INSERT INTO categoria VALUES (240401016,'Teleférico','Teleférico-240401016','Teleférico-240401016 | Prod: Transporte-240401 | Sector: Transporte | Industria: TURISMO - 24',240401);</v>
      </c>
    </row>
    <row r="2315" spans="1:13" ht="30.6" x14ac:dyDescent="0.3">
      <c r="A2315" s="12">
        <f t="shared" si="334"/>
        <v>24</v>
      </c>
      <c r="B2315" s="8" t="str">
        <f>+VLOOKUP(A2315,Industria[],2,0)</f>
        <v>Turismo y Hostelería</v>
      </c>
      <c r="C2315" s="12">
        <f t="shared" si="343"/>
        <v>2404</v>
      </c>
      <c r="D2315" s="8" t="str">
        <f>+VLOOKUP(C2315,Sector[[Id_sector]:[Codigo]],3,0)</f>
        <v>Medios de Transporte</v>
      </c>
      <c r="E2315" s="12">
        <f t="shared" si="344"/>
        <v>240401</v>
      </c>
      <c r="F2315" s="8" t="str">
        <f>+VLOOKUP(E2315,Productos[[Id_producto]:[Codigo]],3,0)</f>
        <v>Medios de Transporte</v>
      </c>
      <c r="G2315" s="13">
        <f t="shared" si="340"/>
        <v>240401017</v>
      </c>
      <c r="H2315" s="7">
        <v>17</v>
      </c>
      <c r="I2315" s="8" t="s">
        <v>2660</v>
      </c>
      <c r="J2315" s="37" t="str">
        <f>+Categorias[[#This Row],[Categoría]]&amp;"-"&amp;Categorias[[#This Row],[Id_categoría]]</f>
        <v>Autobús-240401017</v>
      </c>
      <c r="K2315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15" s="9" t="str">
        <f t="shared" si="341"/>
        <v>240401017autobus</v>
      </c>
      <c r="M2315" s="39" t="str">
        <f t="shared" si="342"/>
        <v>INSERT INTO categoria VALUES (240401017,'Autobús','Autobús-240401017','Autobús-240401017 | Prod: Transporte-240401 | Sector: Transporte | Industria: TURISMO - 24',240401);</v>
      </c>
    </row>
    <row r="2316" spans="1:13" ht="30.6" x14ac:dyDescent="0.3">
      <c r="A2316" s="12">
        <f t="shared" si="334"/>
        <v>24</v>
      </c>
      <c r="B2316" s="8" t="str">
        <f>+VLOOKUP(A2316,Industria[],2,0)</f>
        <v>Turismo y Hostelería</v>
      </c>
      <c r="C2316" s="12">
        <f t="shared" si="343"/>
        <v>2404</v>
      </c>
      <c r="D2316" s="8" t="str">
        <f>+VLOOKUP(C2316,Sector[[Id_sector]:[Codigo]],3,0)</f>
        <v>Medios de Transporte</v>
      </c>
      <c r="E2316" s="12">
        <f t="shared" si="344"/>
        <v>240401</v>
      </c>
      <c r="F2316" s="8" t="str">
        <f>+VLOOKUP(E2316,Productos[[Id_producto]:[Codigo]],3,0)</f>
        <v>Medios de Transporte</v>
      </c>
      <c r="G2316" s="13">
        <f t="shared" si="340"/>
        <v>240401018</v>
      </c>
      <c r="H2316" s="7">
        <v>18</v>
      </c>
      <c r="I2316" s="8" t="s">
        <v>2661</v>
      </c>
      <c r="J2316" s="37" t="str">
        <f>+Categorias[[#This Row],[Categoría]]&amp;"-"&amp;Categorias[[#This Row],[Id_categoría]]</f>
        <v>Automóvil-240401018</v>
      </c>
      <c r="K2316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16" s="9" t="str">
        <f t="shared" si="341"/>
        <v>240401018automovil</v>
      </c>
      <c r="M2316" s="39" t="str">
        <f t="shared" si="342"/>
        <v>INSERT INTO categoria VALUES (240401018,'Automóvil','Automóvil-240401018','Automóvil-240401018 | Prod: Transporte-240401 | Sector: Transporte | Industria: TURISMO - 24',240401);</v>
      </c>
    </row>
    <row r="2317" spans="1:13" ht="30.6" x14ac:dyDescent="0.3">
      <c r="A2317" s="12">
        <f t="shared" si="334"/>
        <v>24</v>
      </c>
      <c r="B2317" s="8" t="str">
        <f>+VLOOKUP(A2317,Industria[],2,0)</f>
        <v>Turismo y Hostelería</v>
      </c>
      <c r="C2317" s="12">
        <f t="shared" si="343"/>
        <v>2404</v>
      </c>
      <c r="D2317" s="8" t="str">
        <f>+VLOOKUP(C2317,Sector[[Id_sector]:[Codigo]],3,0)</f>
        <v>Medios de Transporte</v>
      </c>
      <c r="E2317" s="12">
        <f t="shared" si="344"/>
        <v>240401</v>
      </c>
      <c r="F2317" s="8" t="str">
        <f>+VLOOKUP(E2317,Productos[[Id_producto]:[Codigo]],3,0)</f>
        <v>Medios de Transporte</v>
      </c>
      <c r="G2317" s="13">
        <f t="shared" si="340"/>
        <v>240401019</v>
      </c>
      <c r="H2317" s="7">
        <v>19</v>
      </c>
      <c r="I2317" s="8" t="s">
        <v>2662</v>
      </c>
      <c r="J2317" s="37" t="str">
        <f>+Categorias[[#This Row],[Categoría]]&amp;"-"&amp;Categorias[[#This Row],[Id_categoría]]</f>
        <v>Camioneta-240401019</v>
      </c>
      <c r="K2317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17" s="9" t="str">
        <f t="shared" si="341"/>
        <v>240401019camioneta</v>
      </c>
      <c r="M2317" s="39" t="str">
        <f t="shared" si="342"/>
        <v>INSERT INTO categoria VALUES (240401019,'Camioneta','Camioneta-240401019','Camioneta-240401019 | Prod: Transporte-240401 | Sector: Transporte | Industria: TURISMO - 24',240401);</v>
      </c>
    </row>
    <row r="2318" spans="1:13" ht="30.6" x14ac:dyDescent="0.3">
      <c r="A2318" s="12">
        <f t="shared" si="334"/>
        <v>24</v>
      </c>
      <c r="B2318" s="8" t="str">
        <f>+VLOOKUP(A2318,Industria[],2,0)</f>
        <v>Turismo y Hostelería</v>
      </c>
      <c r="C2318" s="12">
        <f t="shared" si="343"/>
        <v>2404</v>
      </c>
      <c r="D2318" s="8" t="str">
        <f>+VLOOKUP(C2318,Sector[[Id_sector]:[Codigo]],3,0)</f>
        <v>Medios de Transporte</v>
      </c>
      <c r="E2318" s="12">
        <f t="shared" si="344"/>
        <v>240401</v>
      </c>
      <c r="F2318" s="8" t="str">
        <f>+VLOOKUP(E2318,Productos[[Id_producto]:[Codigo]],3,0)</f>
        <v>Medios de Transporte</v>
      </c>
      <c r="G2318" s="13">
        <f t="shared" si="340"/>
        <v>240401020</v>
      </c>
      <c r="H2318" s="7">
        <v>20</v>
      </c>
      <c r="I2318" s="8" t="s">
        <v>2663</v>
      </c>
      <c r="J2318" s="37" t="str">
        <f>+Categorias[[#This Row],[Categoría]]&amp;"-"&amp;Categorias[[#This Row],[Id_categoría]]</f>
        <v>Camión-240401020</v>
      </c>
      <c r="K2318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18" s="9" t="str">
        <f t="shared" si="341"/>
        <v>240401020camion</v>
      </c>
      <c r="M2318" s="39" t="str">
        <f t="shared" si="342"/>
        <v>INSERT INTO categoria VALUES (240401020,'Camión','Camión-240401020','Camión-240401020 | Prod: Transporte-240401 | Sector: Transporte | Industria: TURISMO - 24',240401);</v>
      </c>
    </row>
    <row r="2319" spans="1:13" ht="30.6" x14ac:dyDescent="0.3">
      <c r="A2319" s="12">
        <f t="shared" si="334"/>
        <v>24</v>
      </c>
      <c r="B2319" s="8" t="str">
        <f>+VLOOKUP(A2319,Industria[],2,0)</f>
        <v>Turismo y Hostelería</v>
      </c>
      <c r="C2319" s="12">
        <f t="shared" si="343"/>
        <v>2404</v>
      </c>
      <c r="D2319" s="8" t="str">
        <f>+VLOOKUP(C2319,Sector[[Id_sector]:[Codigo]],3,0)</f>
        <v>Medios de Transporte</v>
      </c>
      <c r="E2319" s="12">
        <f t="shared" si="344"/>
        <v>240401</v>
      </c>
      <c r="F2319" s="8" t="str">
        <f>+VLOOKUP(E2319,Productos[[Id_producto]:[Codigo]],3,0)</f>
        <v>Medios de Transporte</v>
      </c>
      <c r="G2319" s="13">
        <f t="shared" si="340"/>
        <v>240401021</v>
      </c>
      <c r="H2319" s="7">
        <v>21</v>
      </c>
      <c r="I2319" s="8" t="s">
        <v>2664</v>
      </c>
      <c r="J2319" s="37" t="str">
        <f>+Categorias[[#This Row],[Categoría]]&amp;"-"&amp;Categorias[[#This Row],[Id_categoría]]</f>
        <v>Bicicleta-240401021</v>
      </c>
      <c r="K2319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19" s="9" t="str">
        <f t="shared" si="341"/>
        <v>240401021bicicleta</v>
      </c>
      <c r="M2319" s="39" t="str">
        <f t="shared" si="342"/>
        <v>INSERT INTO categoria VALUES (240401021,'Bicicleta','Bicicleta-240401021','Bicicleta-240401021 | Prod: Transporte-240401 | Sector: Transporte | Industria: TURISMO - 24',240401);</v>
      </c>
    </row>
    <row r="2320" spans="1:13" ht="30.6" x14ac:dyDescent="0.3">
      <c r="A2320" s="12">
        <f t="shared" si="334"/>
        <v>24</v>
      </c>
      <c r="B2320" s="8" t="str">
        <f>+VLOOKUP(A2320,Industria[],2,0)</f>
        <v>Turismo y Hostelería</v>
      </c>
      <c r="C2320" s="12">
        <f t="shared" si="343"/>
        <v>2404</v>
      </c>
      <c r="D2320" s="8" t="str">
        <f>+VLOOKUP(C2320,Sector[[Id_sector]:[Codigo]],3,0)</f>
        <v>Medios de Transporte</v>
      </c>
      <c r="E2320" s="12">
        <f t="shared" si="344"/>
        <v>240401</v>
      </c>
      <c r="F2320" s="8" t="str">
        <f>+VLOOKUP(E2320,Productos[[Id_producto]:[Codigo]],3,0)</f>
        <v>Medios de Transporte</v>
      </c>
      <c r="G2320" s="13">
        <f t="shared" si="340"/>
        <v>240401022</v>
      </c>
      <c r="H2320" s="7">
        <v>22</v>
      </c>
      <c r="I2320" s="8" t="s">
        <v>2665</v>
      </c>
      <c r="J2320" s="37" t="str">
        <f>+Categorias[[#This Row],[Categoría]]&amp;"-"&amp;Categorias[[#This Row],[Id_categoría]]</f>
        <v>Motocicleta-240401022</v>
      </c>
      <c r="K2320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20" s="9" t="str">
        <f t="shared" si="341"/>
        <v>240401022motocicleta</v>
      </c>
      <c r="M2320" s="39" t="str">
        <f t="shared" si="342"/>
        <v>INSERT INTO categoria VALUES (240401022,'Motocicleta','Motocicleta-240401022','Motocicleta-240401022 | Prod: Transporte-240401 | Sector: Transporte | Industria: TURISMO - 24',240401);</v>
      </c>
    </row>
    <row r="2321" spans="1:13" ht="30.6" x14ac:dyDescent="0.3">
      <c r="A2321" s="12">
        <f t="shared" si="334"/>
        <v>24</v>
      </c>
      <c r="B2321" s="8" t="str">
        <f>+VLOOKUP(A2321,Industria[],2,0)</f>
        <v>Turismo y Hostelería</v>
      </c>
      <c r="C2321" s="12">
        <f t="shared" si="343"/>
        <v>2404</v>
      </c>
      <c r="D2321" s="8" t="str">
        <f>+VLOOKUP(C2321,Sector[[Id_sector]:[Codigo]],3,0)</f>
        <v>Medios de Transporte</v>
      </c>
      <c r="E2321" s="12">
        <f t="shared" si="344"/>
        <v>240401</v>
      </c>
      <c r="F2321" s="8" t="str">
        <f>+VLOOKUP(E2321,Productos[[Id_producto]:[Codigo]],3,0)</f>
        <v>Medios de Transporte</v>
      </c>
      <c r="G2321" s="13">
        <f t="shared" si="340"/>
        <v>240401023</v>
      </c>
      <c r="H2321" s="7">
        <v>23</v>
      </c>
      <c r="I2321" s="8" t="s">
        <v>2666</v>
      </c>
      <c r="J2321" s="37" t="str">
        <f>+Categorias[[#This Row],[Categoría]]&amp;"-"&amp;Categorias[[#This Row],[Id_categoría]]</f>
        <v>Trolebús-240401023</v>
      </c>
      <c r="K2321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21" s="9" t="str">
        <f t="shared" si="341"/>
        <v>240401023trolebus</v>
      </c>
      <c r="M2321" s="39" t="str">
        <f t="shared" si="342"/>
        <v>INSERT INTO categoria VALUES (240401023,'Trolebús','Trolebús-240401023','Trolebús-240401023 | Prod: Transporte-240401 | Sector: Transporte | Industria: TURISMO - 24',240401);</v>
      </c>
    </row>
    <row r="2322" spans="1:13" ht="30.6" x14ac:dyDescent="0.3">
      <c r="A2322" s="12">
        <f t="shared" si="334"/>
        <v>24</v>
      </c>
      <c r="B2322" s="8" t="str">
        <f>+VLOOKUP(A2322,Industria[],2,0)</f>
        <v>Turismo y Hostelería</v>
      </c>
      <c r="C2322" s="12">
        <f t="shared" si="343"/>
        <v>2404</v>
      </c>
      <c r="D2322" s="8" t="str">
        <f>+VLOOKUP(C2322,Sector[[Id_sector]:[Codigo]],3,0)</f>
        <v>Medios de Transporte</v>
      </c>
      <c r="E2322" s="12">
        <f t="shared" si="344"/>
        <v>240401</v>
      </c>
      <c r="F2322" s="8" t="str">
        <f>+VLOOKUP(E2322,Productos[[Id_producto]:[Codigo]],3,0)</f>
        <v>Medios de Transporte</v>
      </c>
      <c r="G2322" s="13">
        <f t="shared" si="340"/>
        <v>240401024</v>
      </c>
      <c r="H2322" s="7">
        <v>24</v>
      </c>
      <c r="I2322" s="8" t="s">
        <v>2667</v>
      </c>
      <c r="J2322" s="37" t="str">
        <f>+Categorias[[#This Row],[Categoría]]&amp;"-"&amp;Categorias[[#This Row],[Id_categoría]]</f>
        <v>Jeep-240401024</v>
      </c>
      <c r="K2322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22" s="9" t="str">
        <f t="shared" si="341"/>
        <v>240401024jeep</v>
      </c>
      <c r="M2322" s="39" t="str">
        <f t="shared" si="342"/>
        <v>INSERT INTO categoria VALUES (240401024,'Jeep','Jeep-240401024','Jeep-240401024 | Prod: Transporte-240401 | Sector: Transporte | Industria: TURISMO - 24',240401);</v>
      </c>
    </row>
    <row r="2323" spans="1:13" ht="30.6" x14ac:dyDescent="0.3">
      <c r="A2323" s="12">
        <f t="shared" si="334"/>
        <v>24</v>
      </c>
      <c r="B2323" s="8" t="str">
        <f>+VLOOKUP(A2323,Industria[],2,0)</f>
        <v>Turismo y Hostelería</v>
      </c>
      <c r="C2323" s="12">
        <f t="shared" si="343"/>
        <v>2404</v>
      </c>
      <c r="D2323" s="8" t="str">
        <f>+VLOOKUP(C2323,Sector[[Id_sector]:[Codigo]],3,0)</f>
        <v>Medios de Transporte</v>
      </c>
      <c r="E2323" s="12">
        <f t="shared" si="344"/>
        <v>240401</v>
      </c>
      <c r="F2323" s="8" t="str">
        <f>+VLOOKUP(E2323,Productos[[Id_producto]:[Codigo]],3,0)</f>
        <v>Medios de Transporte</v>
      </c>
      <c r="G2323" s="13">
        <f t="shared" si="340"/>
        <v>240401025</v>
      </c>
      <c r="H2323" s="7">
        <v>25</v>
      </c>
      <c r="I2323" s="8" t="s">
        <v>2668</v>
      </c>
      <c r="J2323" s="37" t="str">
        <f>+Categorias[[#This Row],[Categoría]]&amp;"-"&amp;Categorias[[#This Row],[Id_categoría]]</f>
        <v>Furgoneta-240401025</v>
      </c>
      <c r="K2323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23" s="9" t="str">
        <f t="shared" si="341"/>
        <v>240401025furgoneta</v>
      </c>
      <c r="M2323" s="39" t="str">
        <f t="shared" si="342"/>
        <v>INSERT INTO categoria VALUES (240401025,'Furgoneta','Furgoneta-240401025','Furgoneta-240401025 | Prod: Transporte-240401 | Sector: Transporte | Industria: TURISMO - 24',240401);</v>
      </c>
    </row>
    <row r="2324" spans="1:13" ht="30.6" x14ac:dyDescent="0.3">
      <c r="A2324" s="12">
        <f t="shared" si="334"/>
        <v>24</v>
      </c>
      <c r="B2324" s="8" t="str">
        <f>+VLOOKUP(A2324,Industria[],2,0)</f>
        <v>Turismo y Hostelería</v>
      </c>
      <c r="C2324" s="12">
        <f t="shared" si="343"/>
        <v>2404</v>
      </c>
      <c r="D2324" s="8" t="str">
        <f>+VLOOKUP(C2324,Sector[[Id_sector]:[Codigo]],3,0)</f>
        <v>Medios de Transporte</v>
      </c>
      <c r="E2324" s="12">
        <f t="shared" si="344"/>
        <v>240401</v>
      </c>
      <c r="F2324" s="8" t="str">
        <f>+VLOOKUP(E2324,Productos[[Id_producto]:[Codigo]],3,0)</f>
        <v>Medios de Transporte</v>
      </c>
      <c r="G2324" s="13">
        <f t="shared" si="340"/>
        <v>240401026</v>
      </c>
      <c r="H2324" s="7">
        <v>26</v>
      </c>
      <c r="I2324" s="8" t="s">
        <v>2669</v>
      </c>
      <c r="J2324" s="37" t="str">
        <f>+Categorias[[#This Row],[Categoría]]&amp;"-"&amp;Categorias[[#This Row],[Id_categoría]]</f>
        <v>Victoria-240401026</v>
      </c>
      <c r="K2324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24" s="9" t="str">
        <f t="shared" si="341"/>
        <v>240401026victoria</v>
      </c>
      <c r="M2324" s="39" t="str">
        <f t="shared" si="342"/>
        <v>INSERT INTO categoria VALUES (240401026,'Victoria','Victoria-240401026','Victoria-240401026 | Prod: Transporte-240401 | Sector: Transporte | Industria: TURISMO - 24',240401);</v>
      </c>
    </row>
    <row r="2325" spans="1:13" ht="30.6" x14ac:dyDescent="0.3">
      <c r="A2325" s="12">
        <f t="shared" si="334"/>
        <v>24</v>
      </c>
      <c r="B2325" s="8" t="str">
        <f>+VLOOKUP(A2325,Industria[],2,0)</f>
        <v>Turismo y Hostelería</v>
      </c>
      <c r="C2325" s="12">
        <f t="shared" si="343"/>
        <v>2404</v>
      </c>
      <c r="D2325" s="8" t="str">
        <f>+VLOOKUP(C2325,Sector[[Id_sector]:[Codigo]],3,0)</f>
        <v>Medios de Transporte</v>
      </c>
      <c r="E2325" s="12">
        <f t="shared" si="344"/>
        <v>240401</v>
      </c>
      <c r="F2325" s="8" t="str">
        <f>+VLOOKUP(E2325,Productos[[Id_producto]:[Codigo]],3,0)</f>
        <v>Medios de Transporte</v>
      </c>
      <c r="G2325" s="13">
        <f t="shared" si="340"/>
        <v>240401027</v>
      </c>
      <c r="H2325" s="7">
        <v>27</v>
      </c>
      <c r="I2325" s="8" t="s">
        <v>2670</v>
      </c>
      <c r="J2325" s="37" t="str">
        <f>+Categorias[[#This Row],[Categoría]]&amp;"-"&amp;Categorias[[#This Row],[Id_categoría]]</f>
        <v>Autobús de dos pisos-240401027</v>
      </c>
      <c r="K2325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25" s="9" t="str">
        <f t="shared" si="341"/>
        <v>240401027autobus_de_dos_pisos</v>
      </c>
      <c r="M2325" s="39" t="str">
        <f t="shared" si="342"/>
        <v>INSERT INTO categoria VALUES (240401027,'Autobús de dos pisos','Autobús de dos pisos-240401027','Autobús de dos pisos-240401027 | Prod: Transporte-240401 | Sector: Transporte | Industria: TURISMO - 24',240401);</v>
      </c>
    </row>
    <row r="2326" spans="1:13" ht="30.6" x14ac:dyDescent="0.3">
      <c r="A2326" s="12">
        <f t="shared" si="334"/>
        <v>24</v>
      </c>
      <c r="B2326" s="8" t="str">
        <f>+VLOOKUP(A2326,Industria[],2,0)</f>
        <v>Turismo y Hostelería</v>
      </c>
      <c r="C2326" s="12">
        <f t="shared" si="343"/>
        <v>2404</v>
      </c>
      <c r="D2326" s="8" t="str">
        <f>+VLOOKUP(C2326,Sector[[Id_sector]:[Codigo]],3,0)</f>
        <v>Medios de Transporte</v>
      </c>
      <c r="E2326" s="12">
        <f t="shared" si="344"/>
        <v>240401</v>
      </c>
      <c r="F2326" s="8" t="str">
        <f>+VLOOKUP(E2326,Productos[[Id_producto]:[Codigo]],3,0)</f>
        <v>Medios de Transporte</v>
      </c>
      <c r="G2326" s="13">
        <f t="shared" si="340"/>
        <v>240401028</v>
      </c>
      <c r="H2326" s="7">
        <v>28</v>
      </c>
      <c r="I2326" s="8" t="s">
        <v>2671</v>
      </c>
      <c r="J2326" s="37" t="str">
        <f>+Categorias[[#This Row],[Categoría]]&amp;"-"&amp;Categorias[[#This Row],[Id_categoría]]</f>
        <v>Bus turístico-240401028</v>
      </c>
      <c r="K2326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26" s="9" t="str">
        <f t="shared" si="341"/>
        <v>240401028bus_turistico</v>
      </c>
      <c r="M2326" s="39" t="str">
        <f t="shared" si="342"/>
        <v>INSERT INTO categoria VALUES (240401028,'Bus turístico','Bus turístico-240401028','Bus turístico-240401028 | Prod: Transporte-240401 | Sector: Transporte | Industria: TURISMO - 24',240401);</v>
      </c>
    </row>
    <row r="2327" spans="1:13" ht="30.6" x14ac:dyDescent="0.3">
      <c r="A2327" s="12">
        <f t="shared" si="334"/>
        <v>24</v>
      </c>
      <c r="B2327" s="8" t="str">
        <f>+VLOOKUP(A2327,Industria[],2,0)</f>
        <v>Turismo y Hostelería</v>
      </c>
      <c r="C2327" s="12">
        <f t="shared" si="343"/>
        <v>2404</v>
      </c>
      <c r="D2327" s="8" t="str">
        <f>+VLOOKUP(C2327,Sector[[Id_sector]:[Codigo]],3,0)</f>
        <v>Medios de Transporte</v>
      </c>
      <c r="E2327" s="12">
        <f t="shared" si="344"/>
        <v>240401</v>
      </c>
      <c r="F2327" s="8" t="str">
        <f>+VLOOKUP(E2327,Productos[[Id_producto]:[Codigo]],3,0)</f>
        <v>Medios de Transporte</v>
      </c>
      <c r="G2327" s="13">
        <f t="shared" si="340"/>
        <v>240401029</v>
      </c>
      <c r="H2327" s="7">
        <v>29</v>
      </c>
      <c r="I2327" s="8" t="s">
        <v>2672</v>
      </c>
      <c r="J2327" s="37" t="str">
        <f>+Categorias[[#This Row],[Categoría]]&amp;"-"&amp;Categorias[[#This Row],[Id_categoría]]</f>
        <v>Balsa-240401029</v>
      </c>
      <c r="K2327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27" s="9" t="str">
        <f t="shared" si="341"/>
        <v>240401029balsa</v>
      </c>
      <c r="M2327" s="39" t="str">
        <f t="shared" si="342"/>
        <v>INSERT INTO categoria VALUES (240401029,'Balsa','Balsa-240401029','Balsa-240401029 | Prod: Transporte-240401 | Sector: Transporte | Industria: TURISMO - 24',240401);</v>
      </c>
    </row>
    <row r="2328" spans="1:13" ht="30.6" x14ac:dyDescent="0.3">
      <c r="A2328" s="12">
        <f t="shared" si="334"/>
        <v>24</v>
      </c>
      <c r="B2328" s="8" t="str">
        <f>+VLOOKUP(A2328,Industria[],2,0)</f>
        <v>Turismo y Hostelería</v>
      </c>
      <c r="C2328" s="12">
        <f t="shared" si="343"/>
        <v>2404</v>
      </c>
      <c r="D2328" s="8" t="str">
        <f>+VLOOKUP(C2328,Sector[[Id_sector]:[Codigo]],3,0)</f>
        <v>Medios de Transporte</v>
      </c>
      <c r="E2328" s="12">
        <f t="shared" si="344"/>
        <v>240401</v>
      </c>
      <c r="F2328" s="8" t="str">
        <f>+VLOOKUP(E2328,Productos[[Id_producto]:[Codigo]],3,0)</f>
        <v>Medios de Transporte</v>
      </c>
      <c r="G2328" s="13">
        <f t="shared" si="340"/>
        <v>240401030</v>
      </c>
      <c r="H2328" s="7">
        <v>30</v>
      </c>
      <c r="I2328" s="8" t="s">
        <v>2673</v>
      </c>
      <c r="J2328" s="37" t="str">
        <f>+Categorias[[#This Row],[Categoría]]&amp;"-"&amp;Categorias[[#This Row],[Id_categoría]]</f>
        <v>Barco-240401030</v>
      </c>
      <c r="K2328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28" s="9" t="str">
        <f t="shared" si="341"/>
        <v>240401030barco</v>
      </c>
      <c r="M2328" s="39" t="str">
        <f t="shared" si="342"/>
        <v>INSERT INTO categoria VALUES (240401030,'Barco','Barco-240401030','Barco-240401030 | Prod: Transporte-240401 | Sector: Transporte | Industria: TURISMO - 24',240401);</v>
      </c>
    </row>
    <row r="2329" spans="1:13" ht="30.6" x14ac:dyDescent="0.3">
      <c r="A2329" s="12">
        <f t="shared" si="334"/>
        <v>24</v>
      </c>
      <c r="B2329" s="8" t="str">
        <f>+VLOOKUP(A2329,Industria[],2,0)</f>
        <v>Turismo y Hostelería</v>
      </c>
      <c r="C2329" s="12">
        <f t="shared" si="343"/>
        <v>2404</v>
      </c>
      <c r="D2329" s="8" t="str">
        <f>+VLOOKUP(C2329,Sector[[Id_sector]:[Codigo]],3,0)</f>
        <v>Medios de Transporte</v>
      </c>
      <c r="E2329" s="12">
        <f t="shared" si="344"/>
        <v>240401</v>
      </c>
      <c r="F2329" s="8" t="str">
        <f>+VLOOKUP(E2329,Productos[[Id_producto]:[Codigo]],3,0)</f>
        <v>Medios de Transporte</v>
      </c>
      <c r="G2329" s="13">
        <f t="shared" si="340"/>
        <v>240401031</v>
      </c>
      <c r="H2329" s="7">
        <v>31</v>
      </c>
      <c r="I2329" s="8" t="s">
        <v>2674</v>
      </c>
      <c r="J2329" s="37" t="str">
        <f>+Categorias[[#This Row],[Categoría]]&amp;"-"&amp;Categorias[[#This Row],[Id_categoría]]</f>
        <v>Buque-240401031</v>
      </c>
      <c r="K2329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29" s="9" t="str">
        <f t="shared" si="341"/>
        <v>240401031buque</v>
      </c>
      <c r="M2329" s="39" t="str">
        <f t="shared" si="342"/>
        <v>INSERT INTO categoria VALUES (240401031,'Buque','Buque-240401031','Buque-240401031 | Prod: Transporte-240401 | Sector: Transporte | Industria: TURISMO - 24',240401);</v>
      </c>
    </row>
    <row r="2330" spans="1:13" ht="30.6" x14ac:dyDescent="0.3">
      <c r="A2330" s="12">
        <f t="shared" si="334"/>
        <v>24</v>
      </c>
      <c r="B2330" s="8" t="str">
        <f>+VLOOKUP(A2330,Industria[],2,0)</f>
        <v>Turismo y Hostelería</v>
      </c>
      <c r="C2330" s="12">
        <f t="shared" si="343"/>
        <v>2404</v>
      </c>
      <c r="D2330" s="8" t="str">
        <f>+VLOOKUP(C2330,Sector[[Id_sector]:[Codigo]],3,0)</f>
        <v>Medios de Transporte</v>
      </c>
      <c r="E2330" s="12">
        <f t="shared" si="344"/>
        <v>240401</v>
      </c>
      <c r="F2330" s="8" t="str">
        <f>+VLOOKUP(E2330,Productos[[Id_producto]:[Codigo]],3,0)</f>
        <v>Medios de Transporte</v>
      </c>
      <c r="G2330" s="13">
        <f t="shared" ref="G2330:G2361" si="345">+E2330*1000+H2330</f>
        <v>240401032</v>
      </c>
      <c r="H2330" s="7">
        <v>32</v>
      </c>
      <c r="I2330" s="8" t="s">
        <v>2675</v>
      </c>
      <c r="J2330" s="37" t="str">
        <f>+Categorias[[#This Row],[Categoría]]&amp;"-"&amp;Categorias[[#This Row],[Id_categoría]]</f>
        <v>Crusero-240401032</v>
      </c>
      <c r="K2330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30" s="9" t="str">
        <f t="shared" ref="L2330:L2361" si="346">+SUBSTITUTE(G2330&amp;LOWER(SUBSTITUTE( SUBSTITUTE( SUBSTITUTE( SUBSTITUTE( SUBSTITUTE( SUBSTITUTE( SUBSTITUTE( SUBSTITUTE( SUBSTITUTE( SUBSTITUTE(I2330, "á", "a"), "é", "e"), "í", "i"), "ó", "o"), "ú", "u"), "Á", "A"), "É", "E"), "Í", "I"), "Ó", "O"), "Ú", "U"))," ","_")</f>
        <v>240401032crusero</v>
      </c>
      <c r="M2330" s="39" t="str">
        <f t="shared" ref="M2330:M2361" si="347">+"INSERT INTO categoria VALUES ("&amp;G2330&amp;",'"&amp;I2330&amp;"','"&amp;J2330&amp;"','"&amp;K2330&amp;"',"&amp;E2330&amp;");"</f>
        <v>INSERT INTO categoria VALUES (240401032,'Crusero','Crusero-240401032','Crusero-240401032 | Prod: Transporte-240401 | Sector: Transporte | Industria: TURISMO - 24',240401);</v>
      </c>
    </row>
    <row r="2331" spans="1:13" ht="30.6" x14ac:dyDescent="0.3">
      <c r="A2331" s="12">
        <f t="shared" si="334"/>
        <v>24</v>
      </c>
      <c r="B2331" s="8" t="str">
        <f>+VLOOKUP(A2331,Industria[],2,0)</f>
        <v>Turismo y Hostelería</v>
      </c>
      <c r="C2331" s="12">
        <f t="shared" si="343"/>
        <v>2404</v>
      </c>
      <c r="D2331" s="8" t="str">
        <f>+VLOOKUP(C2331,Sector[[Id_sector]:[Codigo]],3,0)</f>
        <v>Medios de Transporte</v>
      </c>
      <c r="E2331" s="12">
        <f t="shared" si="344"/>
        <v>240401</v>
      </c>
      <c r="F2331" s="8" t="str">
        <f>+VLOOKUP(E2331,Productos[[Id_producto]:[Codigo]],3,0)</f>
        <v>Medios de Transporte</v>
      </c>
      <c r="G2331" s="13">
        <f t="shared" si="345"/>
        <v>240401033</v>
      </c>
      <c r="H2331" s="7">
        <v>33</v>
      </c>
      <c r="I2331" s="8" t="s">
        <v>2676</v>
      </c>
      <c r="J2331" s="37" t="str">
        <f>+Categorias[[#This Row],[Categoría]]&amp;"-"&amp;Categorias[[#This Row],[Id_categoría]]</f>
        <v>Canoa-240401033</v>
      </c>
      <c r="K2331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31" s="9" t="str">
        <f t="shared" si="346"/>
        <v>240401033canoa</v>
      </c>
      <c r="M2331" s="39" t="str">
        <f t="shared" si="347"/>
        <v>INSERT INTO categoria VALUES (240401033,'Canoa','Canoa-240401033','Canoa-240401033 | Prod: Transporte-240401 | Sector: Transporte | Industria: TURISMO - 24',240401);</v>
      </c>
    </row>
    <row r="2332" spans="1:13" ht="30.6" x14ac:dyDescent="0.3">
      <c r="A2332" s="12">
        <f t="shared" si="334"/>
        <v>24</v>
      </c>
      <c r="B2332" s="8" t="str">
        <f>+VLOOKUP(A2332,Industria[],2,0)</f>
        <v>Turismo y Hostelería</v>
      </c>
      <c r="C2332" s="12">
        <f t="shared" si="343"/>
        <v>2404</v>
      </c>
      <c r="D2332" s="8" t="str">
        <f>+VLOOKUP(C2332,Sector[[Id_sector]:[Codigo]],3,0)</f>
        <v>Medios de Transporte</v>
      </c>
      <c r="E2332" s="12">
        <f t="shared" si="344"/>
        <v>240401</v>
      </c>
      <c r="F2332" s="8" t="str">
        <f>+VLOOKUP(E2332,Productos[[Id_producto]:[Codigo]],3,0)</f>
        <v>Medios de Transporte</v>
      </c>
      <c r="G2332" s="13">
        <f t="shared" si="345"/>
        <v>240401034</v>
      </c>
      <c r="H2332" s="7">
        <v>34</v>
      </c>
      <c r="I2332" s="8" t="s">
        <v>2677</v>
      </c>
      <c r="J2332" s="37" t="str">
        <f>+Categorias[[#This Row],[Categoría]]&amp;"-"&amp;Categorias[[#This Row],[Id_categoría]]</f>
        <v>Kayak-240401034</v>
      </c>
      <c r="K2332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32" s="9" t="str">
        <f t="shared" si="346"/>
        <v>240401034kayak</v>
      </c>
      <c r="M2332" s="39" t="str">
        <f t="shared" si="347"/>
        <v>INSERT INTO categoria VALUES (240401034,'Kayak','Kayak-240401034','Kayak-240401034 | Prod: Transporte-240401 | Sector: Transporte | Industria: TURISMO - 24',240401);</v>
      </c>
    </row>
    <row r="2333" spans="1:13" ht="30.6" x14ac:dyDescent="0.3">
      <c r="A2333" s="12">
        <f t="shared" si="334"/>
        <v>24</v>
      </c>
      <c r="B2333" s="8" t="str">
        <f>+VLOOKUP(A2333,Industria[],2,0)</f>
        <v>Turismo y Hostelería</v>
      </c>
      <c r="C2333" s="12">
        <f t="shared" si="343"/>
        <v>2404</v>
      </c>
      <c r="D2333" s="8" t="str">
        <f>+VLOOKUP(C2333,Sector[[Id_sector]:[Codigo]],3,0)</f>
        <v>Medios de Transporte</v>
      </c>
      <c r="E2333" s="12">
        <f t="shared" si="344"/>
        <v>240401</v>
      </c>
      <c r="F2333" s="8" t="str">
        <f>+VLOOKUP(E2333,Productos[[Id_producto]:[Codigo]],3,0)</f>
        <v>Medios de Transporte</v>
      </c>
      <c r="G2333" s="13">
        <f t="shared" si="345"/>
        <v>240401035</v>
      </c>
      <c r="H2333" s="7">
        <v>35</v>
      </c>
      <c r="I2333" s="8" t="s">
        <v>2678</v>
      </c>
      <c r="J2333" s="37" t="str">
        <f>+Categorias[[#This Row],[Categoría]]&amp;"-"&amp;Categorias[[#This Row],[Id_categoría]]</f>
        <v>Lancha-240401035</v>
      </c>
      <c r="K2333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33" s="9" t="str">
        <f t="shared" si="346"/>
        <v>240401035lancha</v>
      </c>
      <c r="M2333" s="39" t="str">
        <f t="shared" si="347"/>
        <v>INSERT INTO categoria VALUES (240401035,'Lancha','Lancha-240401035','Lancha-240401035 | Prod: Transporte-240401 | Sector: Transporte | Industria: TURISMO - 24',240401);</v>
      </c>
    </row>
    <row r="2334" spans="1:13" ht="30.6" x14ac:dyDescent="0.3">
      <c r="A2334" s="12">
        <f t="shared" si="334"/>
        <v>24</v>
      </c>
      <c r="B2334" s="8" t="str">
        <f>+VLOOKUP(A2334,Industria[],2,0)</f>
        <v>Turismo y Hostelería</v>
      </c>
      <c r="C2334" s="12">
        <f t="shared" si="343"/>
        <v>2404</v>
      </c>
      <c r="D2334" s="8" t="str">
        <f>+VLOOKUP(C2334,Sector[[Id_sector]:[Codigo]],3,0)</f>
        <v>Medios de Transporte</v>
      </c>
      <c r="E2334" s="12">
        <f t="shared" si="344"/>
        <v>240401</v>
      </c>
      <c r="F2334" s="8" t="str">
        <f>+VLOOKUP(E2334,Productos[[Id_producto]:[Codigo]],3,0)</f>
        <v>Medios de Transporte</v>
      </c>
      <c r="G2334" s="13">
        <f t="shared" si="345"/>
        <v>240401036</v>
      </c>
      <c r="H2334" s="7">
        <v>36</v>
      </c>
      <c r="I2334" s="8" t="s">
        <v>2679</v>
      </c>
      <c r="J2334" s="37" t="str">
        <f>+Categorias[[#This Row],[Categoría]]&amp;"-"&amp;Categorias[[#This Row],[Id_categoría]]</f>
        <v>Submarino-240401036</v>
      </c>
      <c r="K2334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34" s="9" t="str">
        <f t="shared" si="346"/>
        <v>240401036submarino</v>
      </c>
      <c r="M2334" s="39" t="str">
        <f t="shared" si="347"/>
        <v>INSERT INTO categoria VALUES (240401036,'Submarino','Submarino-240401036','Submarino-240401036 | Prod: Transporte-240401 | Sector: Transporte | Industria: TURISMO - 24',240401);</v>
      </c>
    </row>
    <row r="2335" spans="1:13" ht="30.6" x14ac:dyDescent="0.3">
      <c r="A2335" s="12">
        <f t="shared" si="334"/>
        <v>24</v>
      </c>
      <c r="B2335" s="8" t="str">
        <f>+VLOOKUP(A2335,Industria[],2,0)</f>
        <v>Turismo y Hostelería</v>
      </c>
      <c r="C2335" s="12">
        <f t="shared" si="343"/>
        <v>2404</v>
      </c>
      <c r="D2335" s="8" t="str">
        <f>+VLOOKUP(C2335,Sector[[Id_sector]:[Codigo]],3,0)</f>
        <v>Medios de Transporte</v>
      </c>
      <c r="E2335" s="12">
        <f t="shared" si="344"/>
        <v>240401</v>
      </c>
      <c r="F2335" s="8" t="str">
        <f>+VLOOKUP(E2335,Productos[[Id_producto]:[Codigo]],3,0)</f>
        <v>Medios de Transporte</v>
      </c>
      <c r="G2335" s="13">
        <f t="shared" si="345"/>
        <v>240401037</v>
      </c>
      <c r="H2335" s="7">
        <v>37</v>
      </c>
      <c r="I2335" s="8" t="s">
        <v>2680</v>
      </c>
      <c r="J2335" s="37" t="str">
        <f>+Categorias[[#This Row],[Categoría]]&amp;"-"&amp;Categorias[[#This Row],[Id_categoría]]</f>
        <v>Transatlántico-240401037</v>
      </c>
      <c r="K2335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35" s="9" t="str">
        <f t="shared" si="346"/>
        <v>240401037transatlantico</v>
      </c>
      <c r="M2335" s="39" t="str">
        <f t="shared" si="347"/>
        <v>INSERT INTO categoria VALUES (240401037,'Transatlántico','Transatlántico-240401037','Transatlántico-240401037 | Prod: Transporte-240401 | Sector: Transporte | Industria: TURISMO - 24',240401);</v>
      </c>
    </row>
    <row r="2336" spans="1:13" ht="40.799999999999997" x14ac:dyDescent="0.3">
      <c r="A2336" s="12">
        <f t="shared" si="334"/>
        <v>24</v>
      </c>
      <c r="B2336" s="8" t="str">
        <f>+VLOOKUP(A2336,Industria[],2,0)</f>
        <v>Turismo y Hostelería</v>
      </c>
      <c r="C2336" s="12">
        <f t="shared" si="343"/>
        <v>2404</v>
      </c>
      <c r="D2336" s="8" t="str">
        <f>+VLOOKUP(C2336,Sector[[Id_sector]:[Codigo]],3,0)</f>
        <v>Medios de Transporte</v>
      </c>
      <c r="E2336" s="12">
        <f t="shared" si="344"/>
        <v>240401</v>
      </c>
      <c r="F2336" s="8" t="str">
        <f>+VLOOKUP(E2336,Productos[[Id_producto]:[Codigo]],3,0)</f>
        <v>Medios de Transporte</v>
      </c>
      <c r="G2336" s="13">
        <f t="shared" si="345"/>
        <v>240401038</v>
      </c>
      <c r="H2336" s="7">
        <v>38</v>
      </c>
      <c r="I2336" s="8" t="s">
        <v>2681</v>
      </c>
      <c r="J2336" s="37" t="str">
        <f>+Categorias[[#This Row],[Categoría]]&amp;"-"&amp;Categorias[[#This Row],[Id_categoría]]</f>
        <v>Transbordador o ferry-240401038</v>
      </c>
      <c r="K2336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36" s="9" t="str">
        <f t="shared" si="346"/>
        <v>240401038transbordador_o_ferry</v>
      </c>
      <c r="M2336" s="39" t="str">
        <f t="shared" si="347"/>
        <v>INSERT INTO categoria VALUES (240401038,'Transbordador o ferry','Transbordador o ferry-240401038','Transbordador o ferry-240401038 | Prod: Transporte-240401 | Sector: Transporte | Industria: TURISMO - 24',240401);</v>
      </c>
    </row>
    <row r="2337" spans="1:13" ht="30.6" x14ac:dyDescent="0.3">
      <c r="A2337" s="12">
        <f t="shared" si="334"/>
        <v>24</v>
      </c>
      <c r="B2337" s="8" t="str">
        <f>+VLOOKUP(A2337,Industria[],2,0)</f>
        <v>Turismo y Hostelería</v>
      </c>
      <c r="C2337" s="12">
        <f t="shared" si="343"/>
        <v>2404</v>
      </c>
      <c r="D2337" s="8" t="str">
        <f>+VLOOKUP(C2337,Sector[[Id_sector]:[Codigo]],3,0)</f>
        <v>Medios de Transporte</v>
      </c>
      <c r="E2337" s="12">
        <f t="shared" si="344"/>
        <v>240401</v>
      </c>
      <c r="F2337" s="8" t="str">
        <f>+VLOOKUP(E2337,Productos[[Id_producto]:[Codigo]],3,0)</f>
        <v>Medios de Transporte</v>
      </c>
      <c r="G2337" s="13">
        <f t="shared" si="345"/>
        <v>240401039</v>
      </c>
      <c r="H2337" s="7">
        <v>39</v>
      </c>
      <c r="I2337" s="8" t="s">
        <v>2682</v>
      </c>
      <c r="J2337" s="37" t="str">
        <f>+Categorias[[#This Row],[Categoría]]&amp;"-"&amp;Categorias[[#This Row],[Id_categoría]]</f>
        <v>Aerodeslizador-240401039</v>
      </c>
      <c r="K2337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37" s="9" t="str">
        <f t="shared" si="346"/>
        <v>240401039aerodeslizador</v>
      </c>
      <c r="M2337" s="39" t="str">
        <f t="shared" si="347"/>
        <v>INSERT INTO categoria VALUES (240401039,'Aerodeslizador','Aerodeslizador-240401039','Aerodeslizador-240401039 | Prod: Transporte-240401 | Sector: Transporte | Industria: TURISMO - 24',240401);</v>
      </c>
    </row>
    <row r="2338" spans="1:13" ht="30.6" x14ac:dyDescent="0.3">
      <c r="A2338" s="12">
        <f t="shared" si="334"/>
        <v>24</v>
      </c>
      <c r="B2338" s="8" t="str">
        <f>+VLOOKUP(A2338,Industria[],2,0)</f>
        <v>Turismo y Hostelería</v>
      </c>
      <c r="C2338" s="12">
        <f t="shared" si="343"/>
        <v>2404</v>
      </c>
      <c r="D2338" s="8" t="str">
        <f>+VLOOKUP(C2338,Sector[[Id_sector]:[Codigo]],3,0)</f>
        <v>Medios de Transporte</v>
      </c>
      <c r="E2338" s="12">
        <f t="shared" si="344"/>
        <v>240401</v>
      </c>
      <c r="F2338" s="8" t="str">
        <f>+VLOOKUP(E2338,Productos[[Id_producto]:[Codigo]],3,0)</f>
        <v>Medios de Transporte</v>
      </c>
      <c r="G2338" s="13">
        <f t="shared" si="345"/>
        <v>240401040</v>
      </c>
      <c r="H2338" s="7">
        <v>40</v>
      </c>
      <c r="I2338" s="8" t="s">
        <v>2683</v>
      </c>
      <c r="J2338" s="37" t="str">
        <f>+Categorias[[#This Row],[Categoría]]&amp;"-"&amp;Categorias[[#This Row],[Id_categoría]]</f>
        <v>Jetski-240401040</v>
      </c>
      <c r="K2338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38" s="9" t="str">
        <f t="shared" si="346"/>
        <v>240401040jetski</v>
      </c>
      <c r="M2338" s="39" t="str">
        <f t="shared" si="347"/>
        <v>INSERT INTO categoria VALUES (240401040,'Jetski','Jetski-240401040','Jetski-240401040 | Prod: Transporte-240401 | Sector: Transporte | Industria: TURISMO - 24',240401);</v>
      </c>
    </row>
    <row r="2339" spans="1:13" ht="30.6" x14ac:dyDescent="0.3">
      <c r="A2339" s="12">
        <f t="shared" si="334"/>
        <v>24</v>
      </c>
      <c r="B2339" s="8" t="str">
        <f>+VLOOKUP(A2339,Industria[],2,0)</f>
        <v>Turismo y Hostelería</v>
      </c>
      <c r="C2339" s="12">
        <f t="shared" si="343"/>
        <v>2404</v>
      </c>
      <c r="D2339" s="8" t="str">
        <f>+VLOOKUP(C2339,Sector[[Id_sector]:[Codigo]],3,0)</f>
        <v>Medios de Transporte</v>
      </c>
      <c r="E2339" s="12">
        <f t="shared" si="344"/>
        <v>240401</v>
      </c>
      <c r="F2339" s="8" t="str">
        <f>+VLOOKUP(E2339,Productos[[Id_producto]:[Codigo]],3,0)</f>
        <v>Medios de Transporte</v>
      </c>
      <c r="G2339" s="13">
        <f t="shared" si="345"/>
        <v>240401041</v>
      </c>
      <c r="H2339" s="7">
        <v>41</v>
      </c>
      <c r="I2339" s="8" t="s">
        <v>2684</v>
      </c>
      <c r="J2339" s="37" t="str">
        <f>+Categorias[[#This Row],[Categoría]]&amp;"-"&amp;Categorias[[#This Row],[Id_categoría]]</f>
        <v>Moto de agua-240401041</v>
      </c>
      <c r="K2339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39" s="9" t="str">
        <f t="shared" si="346"/>
        <v>240401041moto_de_agua</v>
      </c>
      <c r="M2339" s="39" t="str">
        <f t="shared" si="347"/>
        <v>INSERT INTO categoria VALUES (240401041,'Moto de agua','Moto de agua-240401041','Moto de agua-240401041 | Prod: Transporte-240401 | Sector: Transporte | Industria: TURISMO - 24',240401);</v>
      </c>
    </row>
    <row r="2340" spans="1:13" ht="30.6" x14ac:dyDescent="0.3">
      <c r="A2340" s="12">
        <f t="shared" si="334"/>
        <v>24</v>
      </c>
      <c r="B2340" s="8" t="str">
        <f>+VLOOKUP(A2340,Industria[],2,0)</f>
        <v>Turismo y Hostelería</v>
      </c>
      <c r="C2340" s="12">
        <f t="shared" si="343"/>
        <v>2404</v>
      </c>
      <c r="D2340" s="8" t="str">
        <f>+VLOOKUP(C2340,Sector[[Id_sector]:[Codigo]],3,0)</f>
        <v>Medios de Transporte</v>
      </c>
      <c r="E2340" s="12">
        <f t="shared" si="344"/>
        <v>240401</v>
      </c>
      <c r="F2340" s="8" t="str">
        <f>+VLOOKUP(E2340,Productos[[Id_producto]:[Codigo]],3,0)</f>
        <v>Medios de Transporte</v>
      </c>
      <c r="G2340" s="13">
        <f t="shared" si="345"/>
        <v>240401042</v>
      </c>
      <c r="H2340" s="7">
        <v>42</v>
      </c>
      <c r="I2340" s="8" t="s">
        <v>2685</v>
      </c>
      <c r="J2340" s="37" t="str">
        <f>+Categorias[[#This Row],[Categoría]]&amp;"-"&amp;Categorias[[#This Row],[Id_categoría]]</f>
        <v>Yate-240401042</v>
      </c>
      <c r="K2340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40" s="9" t="str">
        <f t="shared" si="346"/>
        <v>240401042yate</v>
      </c>
      <c r="M2340" s="39" t="str">
        <f t="shared" si="347"/>
        <v>INSERT INTO categoria VALUES (240401042,'Yate','Yate-240401042','Yate-240401042 | Prod: Transporte-240401 | Sector: Transporte | Industria: TURISMO - 24',240401);</v>
      </c>
    </row>
    <row r="2341" spans="1:13" ht="30.6" x14ac:dyDescent="0.3">
      <c r="A2341" s="12">
        <f t="shared" si="334"/>
        <v>24</v>
      </c>
      <c r="B2341" s="8" t="str">
        <f>+VLOOKUP(A2341,Industria[],2,0)</f>
        <v>Turismo y Hostelería</v>
      </c>
      <c r="C2341" s="12">
        <f t="shared" si="343"/>
        <v>2404</v>
      </c>
      <c r="D2341" s="8" t="str">
        <f>+VLOOKUP(C2341,Sector[[Id_sector]:[Codigo]],3,0)</f>
        <v>Medios de Transporte</v>
      </c>
      <c r="E2341" s="12">
        <f t="shared" si="344"/>
        <v>240401</v>
      </c>
      <c r="F2341" s="8" t="str">
        <f>+VLOOKUP(E2341,Productos[[Id_producto]:[Codigo]],3,0)</f>
        <v>Medios de Transporte</v>
      </c>
      <c r="G2341" s="13">
        <f t="shared" si="345"/>
        <v>240401043</v>
      </c>
      <c r="H2341" s="7">
        <v>43</v>
      </c>
      <c r="I2341" s="8" t="s">
        <v>2686</v>
      </c>
      <c r="J2341" s="37" t="str">
        <f>+Categorias[[#This Row],[Categoría]]&amp;"-"&amp;Categorias[[#This Row],[Id_categoría]]</f>
        <v>Catamarán-240401043</v>
      </c>
      <c r="K2341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41" s="9" t="str">
        <f t="shared" si="346"/>
        <v>240401043catamaran</v>
      </c>
      <c r="M2341" s="39" t="str">
        <f t="shared" si="347"/>
        <v>INSERT INTO categoria VALUES (240401043,'Catamarán','Catamarán-240401043','Catamarán-240401043 | Prod: Transporte-240401 | Sector: Transporte | Industria: TURISMO - 24',240401);</v>
      </c>
    </row>
    <row r="2342" spans="1:13" ht="30.6" x14ac:dyDescent="0.3">
      <c r="A2342" s="12">
        <f t="shared" si="334"/>
        <v>24</v>
      </c>
      <c r="B2342" s="8" t="str">
        <f>+VLOOKUP(A2342,Industria[],2,0)</f>
        <v>Turismo y Hostelería</v>
      </c>
      <c r="C2342" s="12">
        <f t="shared" si="343"/>
        <v>2404</v>
      </c>
      <c r="D2342" s="8" t="str">
        <f>+VLOOKUP(C2342,Sector[[Id_sector]:[Codigo]],3,0)</f>
        <v>Medios de Transporte</v>
      </c>
      <c r="E2342" s="12">
        <f t="shared" si="344"/>
        <v>240401</v>
      </c>
      <c r="F2342" s="8" t="str">
        <f>+VLOOKUP(E2342,Productos[[Id_producto]:[Codigo]],3,0)</f>
        <v>Medios de Transporte</v>
      </c>
      <c r="G2342" s="13">
        <f t="shared" si="345"/>
        <v>240401044</v>
      </c>
      <c r="H2342" s="7">
        <v>44</v>
      </c>
      <c r="I2342" s="8" t="s">
        <v>2687</v>
      </c>
      <c r="J2342" s="37" t="str">
        <f>+Categorias[[#This Row],[Categoría]]&amp;"-"&amp;Categorias[[#This Row],[Id_categoría]]</f>
        <v>Trimarán-240401044</v>
      </c>
      <c r="K2342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42" s="9" t="str">
        <f t="shared" si="346"/>
        <v>240401044trimaran</v>
      </c>
      <c r="M2342" s="39" t="str">
        <f t="shared" si="347"/>
        <v>INSERT INTO categoria VALUES (240401044,'Trimarán','Trimarán-240401044','Trimarán-240401044 | Prod: Transporte-240401 | Sector: Transporte | Industria: TURISMO - 24',240401);</v>
      </c>
    </row>
    <row r="2343" spans="1:13" ht="30.6" x14ac:dyDescent="0.3">
      <c r="A2343" s="12">
        <f t="shared" si="334"/>
        <v>24</v>
      </c>
      <c r="B2343" s="8" t="str">
        <f>+VLOOKUP(A2343,Industria[],2,0)</f>
        <v>Turismo y Hostelería</v>
      </c>
      <c r="C2343" s="12">
        <f t="shared" si="343"/>
        <v>2404</v>
      </c>
      <c r="D2343" s="8" t="str">
        <f>+VLOOKUP(C2343,Sector[[Id_sector]:[Codigo]],3,0)</f>
        <v>Medios de Transporte</v>
      </c>
      <c r="E2343" s="12">
        <f t="shared" si="344"/>
        <v>240401</v>
      </c>
      <c r="F2343" s="8" t="str">
        <f>+VLOOKUP(E2343,Productos[[Id_producto]:[Codigo]],3,0)</f>
        <v>Medios de Transporte</v>
      </c>
      <c r="G2343" s="13">
        <f t="shared" si="345"/>
        <v>240401045</v>
      </c>
      <c r="H2343" s="7">
        <v>45</v>
      </c>
      <c r="I2343" s="8" t="s">
        <v>2688</v>
      </c>
      <c r="J2343" s="37" t="str">
        <f>+Categorias[[#This Row],[Categoría]]&amp;"-"&amp;Categorias[[#This Row],[Id_categoría]]</f>
        <v>Belero-240401045</v>
      </c>
      <c r="K2343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43" s="9" t="str">
        <f t="shared" si="346"/>
        <v>240401045belero</v>
      </c>
      <c r="M2343" s="39" t="str">
        <f t="shared" si="347"/>
        <v>INSERT INTO categoria VALUES (240401045,'Belero','Belero-240401045','Belero-240401045 | Prod: Transporte-240401 | Sector: Transporte | Industria: TURISMO - 24',240401);</v>
      </c>
    </row>
    <row r="2344" spans="1:13" ht="30.6" x14ac:dyDescent="0.3">
      <c r="A2344" s="12">
        <f t="shared" si="334"/>
        <v>24</v>
      </c>
      <c r="B2344" s="8" t="str">
        <f>+VLOOKUP(A2344,Industria[],2,0)</f>
        <v>Turismo y Hostelería</v>
      </c>
      <c r="C2344" s="12">
        <f t="shared" si="343"/>
        <v>2404</v>
      </c>
      <c r="D2344" s="8" t="str">
        <f>+VLOOKUP(C2344,Sector[[Id_sector]:[Codigo]],3,0)</f>
        <v>Medios de Transporte</v>
      </c>
      <c r="E2344" s="12">
        <f t="shared" si="344"/>
        <v>240401</v>
      </c>
      <c r="F2344" s="8" t="str">
        <f>+VLOOKUP(E2344,Productos[[Id_producto]:[Codigo]],3,0)</f>
        <v>Medios de Transporte</v>
      </c>
      <c r="G2344" s="13">
        <f t="shared" si="345"/>
        <v>240401046</v>
      </c>
      <c r="H2344" s="7">
        <v>46</v>
      </c>
      <c r="I2344" s="8" t="s">
        <v>2689</v>
      </c>
      <c r="J2344" s="37" t="str">
        <f>+Categorias[[#This Row],[Categoría]]&amp;"-"&amp;Categorias[[#This Row],[Id_categoría]]</f>
        <v>Góndola-240401046</v>
      </c>
      <c r="K2344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44" s="9" t="str">
        <f t="shared" si="346"/>
        <v>240401046gondola</v>
      </c>
      <c r="M2344" s="39" t="str">
        <f t="shared" si="347"/>
        <v>INSERT INTO categoria VALUES (240401046,'Góndola','Góndola-240401046','Góndola-240401046 | Prod: Transporte-240401 | Sector: Transporte | Industria: TURISMO - 24',240401);</v>
      </c>
    </row>
    <row r="2345" spans="1:13" ht="30.6" x14ac:dyDescent="0.3">
      <c r="A2345" s="12">
        <f t="shared" si="334"/>
        <v>24</v>
      </c>
      <c r="B2345" s="8" t="str">
        <f>+VLOOKUP(A2345,Industria[],2,0)</f>
        <v>Turismo y Hostelería</v>
      </c>
      <c r="C2345" s="12">
        <f t="shared" si="343"/>
        <v>2404</v>
      </c>
      <c r="D2345" s="8" t="str">
        <f>+VLOOKUP(C2345,Sector[[Id_sector]:[Codigo]],3,0)</f>
        <v>Medios de Transporte</v>
      </c>
      <c r="E2345" s="12">
        <f t="shared" si="344"/>
        <v>240401</v>
      </c>
      <c r="F2345" s="8" t="str">
        <f>+VLOOKUP(E2345,Productos[[Id_producto]:[Codigo]],3,0)</f>
        <v>Medios de Transporte</v>
      </c>
      <c r="G2345" s="13">
        <f t="shared" si="345"/>
        <v>240401047</v>
      </c>
      <c r="H2345" s="7">
        <v>47</v>
      </c>
      <c r="I2345" s="8" t="s">
        <v>2690</v>
      </c>
      <c r="J2345" s="37" t="str">
        <f>+Categorias[[#This Row],[Categoría]]&amp;"-"&amp;Categorias[[#This Row],[Id_categoría]]</f>
        <v>Trineo de nieve-240401047</v>
      </c>
      <c r="K2345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45" s="9" t="str">
        <f t="shared" si="346"/>
        <v>240401047trineo_de_nieve</v>
      </c>
      <c r="M2345" s="39" t="str">
        <f t="shared" si="347"/>
        <v>INSERT INTO categoria VALUES (240401047,'Trineo de nieve','Trineo de nieve-240401047','Trineo de nieve-240401047 | Prod: Transporte-240401 | Sector: Transporte | Industria: TURISMO - 24',240401);</v>
      </c>
    </row>
    <row r="2346" spans="1:13" ht="30.6" x14ac:dyDescent="0.3">
      <c r="A2346" s="12">
        <f t="shared" si="334"/>
        <v>24</v>
      </c>
      <c r="B2346" s="8" t="str">
        <f>+VLOOKUP(A2346,Industria[],2,0)</f>
        <v>Turismo y Hostelería</v>
      </c>
      <c r="C2346" s="12">
        <f t="shared" si="343"/>
        <v>2404</v>
      </c>
      <c r="D2346" s="8" t="str">
        <f>+VLOOKUP(C2346,Sector[[Id_sector]:[Codigo]],3,0)</f>
        <v>Medios de Transporte</v>
      </c>
      <c r="E2346" s="12">
        <f t="shared" si="344"/>
        <v>240401</v>
      </c>
      <c r="F2346" s="8" t="str">
        <f>+VLOOKUP(E2346,Productos[[Id_producto]:[Codigo]],3,0)</f>
        <v>Medios de Transporte</v>
      </c>
      <c r="G2346" s="13">
        <f t="shared" si="345"/>
        <v>240401048</v>
      </c>
      <c r="H2346" s="7">
        <v>48</v>
      </c>
      <c r="I2346" s="8" t="s">
        <v>2691</v>
      </c>
      <c r="J2346" s="37" t="str">
        <f>+Categorias[[#This Row],[Categoría]]&amp;"-"&amp;Categorias[[#This Row],[Id_categoría]]</f>
        <v>Moto de nieve-240401048</v>
      </c>
      <c r="K2346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46" s="9" t="str">
        <f t="shared" si="346"/>
        <v>240401048moto_de_nieve</v>
      </c>
      <c r="M2346" s="39" t="str">
        <f t="shared" si="347"/>
        <v>INSERT INTO categoria VALUES (240401048,'Moto de nieve','Moto de nieve-240401048','Moto de nieve-240401048 | Prod: Transporte-240401 | Sector: Transporte | Industria: TURISMO - 24',240401);</v>
      </c>
    </row>
    <row r="2347" spans="1:13" ht="30.6" x14ac:dyDescent="0.3">
      <c r="A2347" s="12">
        <f t="shared" si="334"/>
        <v>24</v>
      </c>
      <c r="B2347" s="8" t="str">
        <f>+VLOOKUP(A2347,Industria[],2,0)</f>
        <v>Turismo y Hostelería</v>
      </c>
      <c r="C2347" s="12">
        <f t="shared" si="343"/>
        <v>2404</v>
      </c>
      <c r="D2347" s="8" t="str">
        <f>+VLOOKUP(C2347,Sector[[Id_sector]:[Codigo]],3,0)</f>
        <v>Medios de Transporte</v>
      </c>
      <c r="E2347" s="12">
        <f t="shared" si="344"/>
        <v>240401</v>
      </c>
      <c r="F2347" s="8" t="str">
        <f>+VLOOKUP(E2347,Productos[[Id_producto]:[Codigo]],3,0)</f>
        <v>Medios de Transporte</v>
      </c>
      <c r="G2347" s="13">
        <f t="shared" si="345"/>
        <v>240401049</v>
      </c>
      <c r="H2347" s="7">
        <v>49</v>
      </c>
      <c r="I2347" s="8" t="s">
        <v>2692</v>
      </c>
      <c r="J2347" s="37" t="str">
        <f>+Categorias[[#This Row],[Categoría]]&amp;"-"&amp;Categorias[[#This Row],[Id_categoría]]</f>
        <v>Carreta-240401049</v>
      </c>
      <c r="K2347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47" s="9" t="str">
        <f t="shared" si="346"/>
        <v>240401049carreta</v>
      </c>
      <c r="M2347" s="39" t="str">
        <f t="shared" si="347"/>
        <v>INSERT INTO categoria VALUES (240401049,'Carreta','Carreta-240401049','Carreta-240401049 | Prod: Transporte-240401 | Sector: Transporte | Industria: TURISMO - 24',240401);</v>
      </c>
    </row>
    <row r="2348" spans="1:13" ht="30.6" x14ac:dyDescent="0.3">
      <c r="A2348" s="12">
        <f t="shared" si="334"/>
        <v>24</v>
      </c>
      <c r="B2348" s="8" t="str">
        <f>+VLOOKUP(A2348,Industria[],2,0)</f>
        <v>Turismo y Hostelería</v>
      </c>
      <c r="C2348" s="12">
        <f t="shared" si="343"/>
        <v>2404</v>
      </c>
      <c r="D2348" s="8" t="str">
        <f>+VLOOKUP(C2348,Sector[[Id_sector]:[Codigo]],3,0)</f>
        <v>Medios de Transporte</v>
      </c>
      <c r="E2348" s="12">
        <f t="shared" si="344"/>
        <v>240401</v>
      </c>
      <c r="F2348" s="8" t="str">
        <f>+VLOOKUP(E2348,Productos[[Id_producto]:[Codigo]],3,0)</f>
        <v>Medios de Transporte</v>
      </c>
      <c r="G2348" s="13">
        <f t="shared" si="345"/>
        <v>240401050</v>
      </c>
      <c r="H2348" s="7">
        <v>50</v>
      </c>
      <c r="I2348" s="8" t="s">
        <v>2693</v>
      </c>
      <c r="J2348" s="37" t="str">
        <f>+Categorias[[#This Row],[Categoría]]&amp;"-"&amp;Categorias[[#This Row],[Id_categoría]]</f>
        <v>Carruaje-240401050</v>
      </c>
      <c r="K2348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48" s="9" t="str">
        <f t="shared" si="346"/>
        <v>240401050carruaje</v>
      </c>
      <c r="M2348" s="39" t="str">
        <f t="shared" si="347"/>
        <v>INSERT INTO categoria VALUES (240401050,'Carruaje','Carruaje-240401050','Carruaje-240401050 | Prod: Transporte-240401 | Sector: Transporte | Industria: TURISMO - 24',240401);</v>
      </c>
    </row>
    <row r="2349" spans="1:13" ht="30.6" x14ac:dyDescent="0.3">
      <c r="A2349" s="12">
        <f t="shared" ref="A2349:A2412" si="348">+A2348</f>
        <v>24</v>
      </c>
      <c r="B2349" s="8" t="str">
        <f>+VLOOKUP(A2349,Industria[],2,0)</f>
        <v>Turismo y Hostelería</v>
      </c>
      <c r="C2349" s="12">
        <v>2405</v>
      </c>
      <c r="D2349" s="8" t="str">
        <f>+VLOOKUP(C2349,Sector[[Id_sector]:[Codigo]],3,0)</f>
        <v>Visas</v>
      </c>
      <c r="E2349" s="12">
        <v>240501</v>
      </c>
      <c r="F2349" s="8" t="str">
        <f>+VLOOKUP(E2349,Productos[[Id_producto]:[Codigo]],3,0)</f>
        <v>Tipos de Visa</v>
      </c>
      <c r="G2349" s="13">
        <f t="shared" si="345"/>
        <v>240501001</v>
      </c>
      <c r="H2349" s="7">
        <v>1</v>
      </c>
      <c r="I2349" s="8" t="s">
        <v>2694</v>
      </c>
      <c r="J2349" s="37" t="str">
        <f>+Categorias[[#This Row],[Categoría]]&amp;"-"&amp;Categorias[[#This Row],[Id_categoría]]</f>
        <v>Visa de turismo-240501001</v>
      </c>
      <c r="K2349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49" s="9" t="str">
        <f t="shared" si="346"/>
        <v>240501001visa_de_turismo</v>
      </c>
      <c r="M2349" s="39" t="str">
        <f t="shared" si="347"/>
        <v>INSERT INTO categoria VALUES (240501001,'Visa de turismo','Visa de turismo-240501001','Visa de turismo-240501001 | Prod: Visa-240501 | Sector: Visas | Industria: TURISMO - 24',240501);</v>
      </c>
    </row>
    <row r="2350" spans="1:13" ht="40.799999999999997" x14ac:dyDescent="0.3">
      <c r="A2350" s="12">
        <f t="shared" si="348"/>
        <v>24</v>
      </c>
      <c r="B2350" s="8" t="str">
        <f>+VLOOKUP(A2350,Industria[],2,0)</f>
        <v>Turismo y Hostelería</v>
      </c>
      <c r="C2350" s="12">
        <f t="shared" si="343"/>
        <v>2405</v>
      </c>
      <c r="D2350" s="8" t="str">
        <f>+VLOOKUP(C2350,Sector[[Id_sector]:[Codigo]],3,0)</f>
        <v>Visas</v>
      </c>
      <c r="E2350" s="12">
        <f t="shared" si="344"/>
        <v>240501</v>
      </c>
      <c r="F2350" s="8" t="str">
        <f>+VLOOKUP(E2350,Productos[[Id_producto]:[Codigo]],3,0)</f>
        <v>Tipos de Visa</v>
      </c>
      <c r="G2350" s="13">
        <f t="shared" si="345"/>
        <v>240501002</v>
      </c>
      <c r="H2350" s="7">
        <v>2</v>
      </c>
      <c r="I2350" s="8" t="s">
        <v>2695</v>
      </c>
      <c r="J2350" s="37" t="str">
        <f>+Categorias[[#This Row],[Categoría]]&amp;"-"&amp;Categorias[[#This Row],[Id_categoría]]</f>
        <v>Visa de reunificación familiar-240501002</v>
      </c>
      <c r="K2350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50" s="9" t="str">
        <f t="shared" si="346"/>
        <v>240501002visa_de_reunificacion_familiar</v>
      </c>
      <c r="M2350" s="39" t="str">
        <f t="shared" si="347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51" spans="1:13" ht="40.799999999999997" x14ac:dyDescent="0.3">
      <c r="A2351" s="12">
        <f t="shared" si="348"/>
        <v>24</v>
      </c>
      <c r="B2351" s="8" t="str">
        <f>+VLOOKUP(A2351,Industria[],2,0)</f>
        <v>Turismo y Hostelería</v>
      </c>
      <c r="C2351" s="12">
        <f t="shared" si="343"/>
        <v>2405</v>
      </c>
      <c r="D2351" s="8" t="str">
        <f>+VLOOKUP(C2351,Sector[[Id_sector]:[Codigo]],3,0)</f>
        <v>Visas</v>
      </c>
      <c r="E2351" s="12">
        <f t="shared" si="344"/>
        <v>240501</v>
      </c>
      <c r="F2351" s="8" t="str">
        <f>+VLOOKUP(E2351,Productos[[Id_producto]:[Codigo]],3,0)</f>
        <v>Tipos de Visa</v>
      </c>
      <c r="G2351" s="13">
        <f t="shared" si="345"/>
        <v>240501003</v>
      </c>
      <c r="H2351" s="7">
        <v>3</v>
      </c>
      <c r="I2351" s="8" t="s">
        <v>2696</v>
      </c>
      <c r="J2351" s="37" t="str">
        <f>+Categorias[[#This Row],[Categoría]]&amp;"-"&amp;Categorias[[#This Row],[Id_categoría]]</f>
        <v>Visa de residencia temporal para extranjeros-240501003</v>
      </c>
      <c r="K2351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51" s="9" t="str">
        <f t="shared" si="346"/>
        <v>240501003visa_de_residencia_temporal_para_extranjeros</v>
      </c>
      <c r="M2351" s="39" t="str">
        <f t="shared" si="347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52" spans="1:13" ht="40.799999999999997" x14ac:dyDescent="0.3">
      <c r="A2352" s="12">
        <f t="shared" si="348"/>
        <v>24</v>
      </c>
      <c r="B2352" s="8" t="str">
        <f>+VLOOKUP(A2352,Industria[],2,0)</f>
        <v>Turismo y Hostelería</v>
      </c>
      <c r="C2352" s="12">
        <f t="shared" si="343"/>
        <v>2405</v>
      </c>
      <c r="D2352" s="8" t="str">
        <f>+VLOOKUP(C2352,Sector[[Id_sector]:[Codigo]],3,0)</f>
        <v>Visas</v>
      </c>
      <c r="E2352" s="12">
        <f t="shared" si="344"/>
        <v>240501</v>
      </c>
      <c r="F2352" s="8" t="str">
        <f>+VLOOKUP(E2352,Productos[[Id_producto]:[Codigo]],3,0)</f>
        <v>Tipos de Visa</v>
      </c>
      <c r="G2352" s="13">
        <f t="shared" si="345"/>
        <v>240501004</v>
      </c>
      <c r="H2352" s="7">
        <v>4</v>
      </c>
      <c r="I2352" s="8" t="s">
        <v>2697</v>
      </c>
      <c r="J2352" s="37" t="str">
        <f>+Categorias[[#This Row],[Categoría]]&amp;"-"&amp;Categorias[[#This Row],[Id_categoría]]</f>
        <v>Visa de estudiante residente para extranjeros-240501004</v>
      </c>
      <c r="K2352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52" s="9" t="str">
        <f t="shared" si="346"/>
        <v>240501004visa_de_estudiante_residente_para_extranjeros</v>
      </c>
      <c r="M2352" s="39" t="str">
        <f t="shared" si="347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53" spans="1:13" ht="40.799999999999997" x14ac:dyDescent="0.3">
      <c r="A2353" s="12">
        <f t="shared" si="348"/>
        <v>24</v>
      </c>
      <c r="B2353" s="8" t="str">
        <f>+VLOOKUP(A2353,Industria[],2,0)</f>
        <v>Turismo y Hostelería</v>
      </c>
      <c r="C2353" s="12">
        <f t="shared" si="343"/>
        <v>2405</v>
      </c>
      <c r="D2353" s="8" t="str">
        <f>+VLOOKUP(C2353,Sector[[Id_sector]:[Codigo]],3,0)</f>
        <v>Visas</v>
      </c>
      <c r="E2353" s="12">
        <f t="shared" si="344"/>
        <v>240501</v>
      </c>
      <c r="F2353" s="8" t="str">
        <f>+VLOOKUP(E2353,Productos[[Id_producto]:[Codigo]],3,0)</f>
        <v>Tipos de Visa</v>
      </c>
      <c r="G2353" s="13">
        <f t="shared" si="345"/>
        <v>240501005</v>
      </c>
      <c r="H2353" s="7">
        <v>5</v>
      </c>
      <c r="I2353" s="8" t="s">
        <v>2698</v>
      </c>
      <c r="J2353" s="37" t="str">
        <f>+Categorias[[#This Row],[Categoría]]&amp;"-"&amp;Categorias[[#This Row],[Id_categoría]]</f>
        <v>Visa sujeta a contrato de trabajo para extranjeros-240501005</v>
      </c>
      <c r="K2353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53" s="9" t="str">
        <f t="shared" si="346"/>
        <v>240501005visa_sujeta_a_contrato_de_trabajo_para_extranjeros</v>
      </c>
      <c r="M2353" s="39" t="str">
        <f t="shared" si="347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54" spans="1:13" ht="30.6" x14ac:dyDescent="0.3">
      <c r="A2354" s="12">
        <f t="shared" si="348"/>
        <v>24</v>
      </c>
      <c r="B2354" s="8" t="str">
        <f>+VLOOKUP(A2354,Industria[],2,0)</f>
        <v>Turismo y Hostelería</v>
      </c>
      <c r="C2354" s="12">
        <f>+C2353</f>
        <v>2405</v>
      </c>
      <c r="D2354" s="8" t="str">
        <f>+VLOOKUP(C2354,Sector[[Id_sector]:[Codigo]],3,0)</f>
        <v>Visas</v>
      </c>
      <c r="E2354" s="12">
        <f t="shared" si="344"/>
        <v>240501</v>
      </c>
      <c r="F2354" s="8" t="str">
        <f>+VLOOKUP(E2354,Productos[[Id_producto]:[Codigo]],3,0)</f>
        <v>Tipos de Visa</v>
      </c>
      <c r="G2354" s="13">
        <f t="shared" si="345"/>
        <v>240501006</v>
      </c>
      <c r="H2354" s="7">
        <v>6</v>
      </c>
      <c r="I2354" s="8" t="s">
        <v>2699</v>
      </c>
      <c r="J2354" s="37" t="str">
        <f>+Categorias[[#This Row],[Categoría]]&amp;"-"&amp;Categorias[[#This Row],[Id_categoría]]</f>
        <v>Visa de turismo simple-240501006</v>
      </c>
      <c r="K2354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54" s="9" t="str">
        <f t="shared" si="346"/>
        <v>240501006visa_de_turismo_simple</v>
      </c>
      <c r="M2354" s="39" t="str">
        <f t="shared" si="347"/>
        <v>INSERT INTO categoria VALUES (240501006,'Visa de turismo simple','Visa de turismo simple-240501006','Visa de turismo simple-240501006 | Prod: Visa-240501 | Sector: Visas | Industria: TURISMO - 24',240501);</v>
      </c>
    </row>
    <row r="2355" spans="1:13" ht="30.6" x14ac:dyDescent="0.3">
      <c r="A2355" s="12">
        <f t="shared" si="348"/>
        <v>24</v>
      </c>
      <c r="B2355" s="8" t="str">
        <f>+VLOOKUP(A2355,Industria[],2,0)</f>
        <v>Turismo y Hostelería</v>
      </c>
      <c r="C2355" s="12">
        <f t="shared" ref="C2355:C2360" si="349">+C2354</f>
        <v>2405</v>
      </c>
      <c r="D2355" s="8" t="str">
        <f>+VLOOKUP(C2355,Sector[[Id_sector]:[Codigo]],3,0)</f>
        <v>Visas</v>
      </c>
      <c r="E2355" s="12">
        <f t="shared" si="344"/>
        <v>240501</v>
      </c>
      <c r="F2355" s="8" t="str">
        <f>+VLOOKUP(E2355,Productos[[Id_producto]:[Codigo]],3,0)</f>
        <v>Tipos de Visa</v>
      </c>
      <c r="G2355" s="13">
        <f t="shared" si="345"/>
        <v>240501007</v>
      </c>
      <c r="H2355" s="7">
        <v>7</v>
      </c>
      <c r="I2355" s="8" t="s">
        <v>2700</v>
      </c>
      <c r="J2355" s="37" t="str">
        <f>+Categorias[[#This Row],[Categoría]]&amp;"-"&amp;Categorias[[#This Row],[Id_categoría]]</f>
        <v>Visa de turismo múltiple-240501007</v>
      </c>
      <c r="K2355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55" s="9" t="str">
        <f t="shared" si="346"/>
        <v>240501007visa_de_turismo_multiple</v>
      </c>
      <c r="M2355" s="39" t="str">
        <f t="shared" si="347"/>
        <v>INSERT INTO categoria VALUES (240501007,'Visa de turismo múltiple','Visa de turismo múltiple-240501007','Visa de turismo múltiple-240501007 | Prod: Visa-240501 | Sector: Visas | Industria: TURISMO - 24',240501);</v>
      </c>
    </row>
    <row r="2356" spans="1:13" ht="30.6" x14ac:dyDescent="0.3">
      <c r="A2356" s="12">
        <f t="shared" si="348"/>
        <v>24</v>
      </c>
      <c r="B2356" s="8" t="str">
        <f>+VLOOKUP(A2356,Industria[],2,0)</f>
        <v>Turismo y Hostelería</v>
      </c>
      <c r="C2356" s="12">
        <f t="shared" si="349"/>
        <v>2405</v>
      </c>
      <c r="D2356" s="8" t="str">
        <f>+VLOOKUP(C2356,Sector[[Id_sector]:[Codigo]],3,0)</f>
        <v>Visas</v>
      </c>
      <c r="E2356" s="12">
        <f t="shared" si="344"/>
        <v>240501</v>
      </c>
      <c r="F2356" s="8" t="str">
        <f>+VLOOKUP(E2356,Productos[[Id_producto]:[Codigo]],3,0)</f>
        <v>Tipos de Visa</v>
      </c>
      <c r="G2356" s="13">
        <f t="shared" si="345"/>
        <v>240501008</v>
      </c>
      <c r="H2356" s="7">
        <v>8</v>
      </c>
      <c r="I2356" s="8" t="s">
        <v>2701</v>
      </c>
      <c r="J2356" s="37" t="str">
        <f>+Categorias[[#This Row],[Categoría]]&amp;"-"&amp;Categorias[[#This Row],[Id_categoría]]</f>
        <v>Visa diplomática-240501008</v>
      </c>
      <c r="K2356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56" s="9" t="str">
        <f t="shared" si="346"/>
        <v>240501008visa_diplomatica</v>
      </c>
      <c r="M2356" s="39" t="str">
        <f t="shared" si="347"/>
        <v>INSERT INTO categoria VALUES (240501008,'Visa diplomática','Visa diplomática-240501008','Visa diplomática-240501008 | Prod: Visa-240501 | Sector: Visas | Industria: TURISMO - 24',240501);</v>
      </c>
    </row>
    <row r="2357" spans="1:13" ht="30.6" x14ac:dyDescent="0.3">
      <c r="A2357" s="12">
        <f t="shared" si="348"/>
        <v>24</v>
      </c>
      <c r="B2357" s="8" t="str">
        <f>+VLOOKUP(A2357,Industria[],2,0)</f>
        <v>Turismo y Hostelería</v>
      </c>
      <c r="C2357" s="12">
        <f t="shared" si="349"/>
        <v>2405</v>
      </c>
      <c r="D2357" s="8" t="str">
        <f>+VLOOKUP(C2357,Sector[[Id_sector]:[Codigo]],3,0)</f>
        <v>Visas</v>
      </c>
      <c r="E2357" s="12">
        <f t="shared" si="344"/>
        <v>240501</v>
      </c>
      <c r="F2357" s="8" t="str">
        <f>+VLOOKUP(E2357,Productos[[Id_producto]:[Codigo]],3,0)</f>
        <v>Tipos de Visa</v>
      </c>
      <c r="G2357" s="13">
        <f t="shared" si="345"/>
        <v>240501009</v>
      </c>
      <c r="H2357" s="7">
        <v>9</v>
      </c>
      <c r="I2357" s="8" t="s">
        <v>2702</v>
      </c>
      <c r="J2357" s="37" t="str">
        <f>+Categorias[[#This Row],[Categoría]]&amp;"-"&amp;Categorias[[#This Row],[Id_categoría]]</f>
        <v>Visa de periodista-240501009</v>
      </c>
      <c r="K2357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57" s="9" t="str">
        <f t="shared" si="346"/>
        <v>240501009visa_de_periodista</v>
      </c>
      <c r="M2357" s="39" t="str">
        <f t="shared" si="347"/>
        <v>INSERT INTO categoria VALUES (240501009,'Visa de periodista','Visa de periodista-240501009','Visa de periodista-240501009 | Prod: Visa-240501 | Sector: Visas | Industria: TURISMO - 24',240501);</v>
      </c>
    </row>
    <row r="2358" spans="1:13" ht="30.6" x14ac:dyDescent="0.3">
      <c r="A2358" s="12">
        <f t="shared" si="348"/>
        <v>24</v>
      </c>
      <c r="B2358" s="8" t="str">
        <f>+VLOOKUP(A2358,Industria[],2,0)</f>
        <v>Turismo y Hostelería</v>
      </c>
      <c r="C2358" s="12">
        <f t="shared" si="349"/>
        <v>2405</v>
      </c>
      <c r="D2358" s="8" t="str">
        <f>+VLOOKUP(C2358,Sector[[Id_sector]:[Codigo]],3,0)</f>
        <v>Visas</v>
      </c>
      <c r="E2358" s="12">
        <f t="shared" si="344"/>
        <v>240501</v>
      </c>
      <c r="F2358" s="8" t="str">
        <f>+VLOOKUP(E2358,Productos[[Id_producto]:[Codigo]],3,0)</f>
        <v>Tipos de Visa</v>
      </c>
      <c r="G2358" s="13">
        <f t="shared" si="345"/>
        <v>240501010</v>
      </c>
      <c r="H2358" s="7">
        <v>10</v>
      </c>
      <c r="I2358" s="8" t="s">
        <v>2703</v>
      </c>
      <c r="J2358" s="37" t="str">
        <f>+Categorias[[#This Row],[Categoría]]&amp;"-"&amp;Categorias[[#This Row],[Id_categoría]]</f>
        <v>Visa de matrimonio-240501010</v>
      </c>
      <c r="K2358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58" s="9" t="str">
        <f t="shared" si="346"/>
        <v>240501010visa_de_matrimonio</v>
      </c>
      <c r="M2358" s="39" t="str">
        <f t="shared" si="347"/>
        <v>INSERT INTO categoria VALUES (240501010,'Visa de matrimonio','Visa de matrimonio-240501010','Visa de matrimonio-240501010 | Prod: Visa-240501 | Sector: Visas | Industria: TURISMO - 24',240501);</v>
      </c>
    </row>
    <row r="2359" spans="1:13" ht="30.6" x14ac:dyDescent="0.3">
      <c r="A2359" s="12">
        <f t="shared" si="348"/>
        <v>24</v>
      </c>
      <c r="B2359" s="8" t="str">
        <f>+VLOOKUP(A2359,Industria[],2,0)</f>
        <v>Turismo y Hostelería</v>
      </c>
      <c r="C2359" s="12">
        <f t="shared" si="349"/>
        <v>2405</v>
      </c>
      <c r="D2359" s="8" t="str">
        <f>+VLOOKUP(C2359,Sector[[Id_sector]:[Codigo]],3,0)</f>
        <v>Visas</v>
      </c>
      <c r="E2359" s="12">
        <f t="shared" si="344"/>
        <v>240501</v>
      </c>
      <c r="F2359" s="8" t="str">
        <f>+VLOOKUP(E2359,Productos[[Id_producto]:[Codigo]],3,0)</f>
        <v>Tipos de Visa</v>
      </c>
      <c r="G2359" s="13">
        <f t="shared" si="345"/>
        <v>240501011</v>
      </c>
      <c r="H2359" s="7">
        <v>11</v>
      </c>
      <c r="I2359" s="8" t="s">
        <v>2704</v>
      </c>
      <c r="J2359" s="37" t="str">
        <f>+Categorias[[#This Row],[Categoría]]&amp;"-"&amp;Categorias[[#This Row],[Id_categoría]]</f>
        <v>Visa temporaria-240501011</v>
      </c>
      <c r="K2359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59" s="9" t="str">
        <f t="shared" si="346"/>
        <v>240501011visa_temporaria</v>
      </c>
      <c r="M2359" s="39" t="str">
        <f t="shared" si="347"/>
        <v>INSERT INTO categoria VALUES (240501011,'Visa temporaria','Visa temporaria-240501011','Visa temporaria-240501011 | Prod: Visa-240501 | Sector: Visas | Industria: TURISMO - 24',240501);</v>
      </c>
    </row>
    <row r="2360" spans="1:13" ht="30.6" x14ac:dyDescent="0.3">
      <c r="A2360" s="12">
        <f t="shared" si="348"/>
        <v>24</v>
      </c>
      <c r="B2360" s="8" t="str">
        <f>+VLOOKUP(A2360,Industria[],2,0)</f>
        <v>Turismo y Hostelería</v>
      </c>
      <c r="C2360" s="12">
        <f t="shared" si="349"/>
        <v>2405</v>
      </c>
      <c r="D2360" s="8" t="str">
        <f>+VLOOKUP(C2360,Sector[[Id_sector]:[Codigo]],3,0)</f>
        <v>Visas</v>
      </c>
      <c r="E2360" s="12">
        <f t="shared" si="344"/>
        <v>240501</v>
      </c>
      <c r="F2360" s="8" t="str">
        <f>+VLOOKUP(E2360,Productos[[Id_producto]:[Codigo]],3,0)</f>
        <v>Tipos de Visa</v>
      </c>
      <c r="G2360" s="13">
        <f t="shared" si="345"/>
        <v>240501012</v>
      </c>
      <c r="H2360" s="7">
        <v>12</v>
      </c>
      <c r="I2360" s="8" t="s">
        <v>2705</v>
      </c>
      <c r="J2360" s="37" t="str">
        <f>+Categorias[[#This Row],[Categoría]]&amp;"-"&amp;Categorias[[#This Row],[Id_categoría]]</f>
        <v>Visa de tránsito-240501012</v>
      </c>
      <c r="K2360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60" s="9" t="str">
        <f t="shared" si="346"/>
        <v>240501012visa_de_transito</v>
      </c>
      <c r="M2360" s="39" t="str">
        <f t="shared" si="347"/>
        <v>INSERT INTO categoria VALUES (240501012,'Visa de tránsito','Visa de tránsito-240501012','Visa de tránsito-240501012 | Prod: Visa-240501 | Sector: Visas | Industria: TURISMO - 24',240501);</v>
      </c>
    </row>
    <row r="2361" spans="1:13" ht="30.6" x14ac:dyDescent="0.3">
      <c r="A2361" s="12">
        <f t="shared" si="348"/>
        <v>24</v>
      </c>
      <c r="B2361" s="8" t="str">
        <f>+VLOOKUP(A2361,Industria[],2,0)</f>
        <v>Turismo y Hostelería</v>
      </c>
      <c r="C2361" s="12">
        <v>2406</v>
      </c>
      <c r="D2361" s="8" t="str">
        <f>+VLOOKUP(C2361,Sector[[Id_sector]:[Codigo]],3,0)</f>
        <v>Turismo</v>
      </c>
      <c r="E2361" s="12">
        <v>240601</v>
      </c>
      <c r="F2361" s="8" t="str">
        <f>+VLOOKUP(E2361,Productos[[Id_producto]:[Codigo]],3,0)</f>
        <v>Lugares Turísticos</v>
      </c>
      <c r="G2361" s="13">
        <f t="shared" si="345"/>
        <v>240601001</v>
      </c>
      <c r="H2361" s="7">
        <v>1</v>
      </c>
      <c r="I2361" s="8" t="s">
        <v>2131</v>
      </c>
      <c r="J2361" s="37" t="str">
        <f>+Categorias[[#This Row],[Categoría]]&amp;"-"&amp;Categorias[[#This Row],[Id_categoría]]</f>
        <v>Museos-240601001</v>
      </c>
      <c r="K2361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61" s="9" t="str">
        <f t="shared" si="346"/>
        <v>240601001museos</v>
      </c>
      <c r="M2361" s="39" t="str">
        <f t="shared" si="347"/>
        <v>INSERT INTO categoria VALUES (240601001,'Museos','Museos-240601001','Museos-240601001 | Prod: Lugares-240601 | Sector: Turismo | Industria: TURISMO - 24',240601);</v>
      </c>
    </row>
    <row r="2362" spans="1:13" ht="30.6" x14ac:dyDescent="0.3">
      <c r="A2362" s="12">
        <f t="shared" si="348"/>
        <v>24</v>
      </c>
      <c r="B2362" s="8" t="str">
        <f>+VLOOKUP(A2362,Industria[],2,0)</f>
        <v>Turismo y Hostelería</v>
      </c>
      <c r="C2362" s="12">
        <f>+C2361</f>
        <v>2406</v>
      </c>
      <c r="D2362" s="8" t="str">
        <f>+VLOOKUP(C2362,Sector[[Id_sector]:[Codigo]],3,0)</f>
        <v>Turismo</v>
      </c>
      <c r="E2362" s="12">
        <f t="shared" si="344"/>
        <v>240601</v>
      </c>
      <c r="F2362" s="8" t="str">
        <f>+VLOOKUP(E2362,Productos[[Id_producto]:[Codigo]],3,0)</f>
        <v>Lugares Turísticos</v>
      </c>
      <c r="G2362" s="13">
        <f t="shared" ref="G2362:G2393" si="350">+E2362*1000+H2362</f>
        <v>240601002</v>
      </c>
      <c r="H2362" s="7">
        <v>2</v>
      </c>
      <c r="I2362" s="8" t="s">
        <v>1875</v>
      </c>
      <c r="J2362" s="37" t="str">
        <f>+Categorias[[#This Row],[Categoría]]&amp;"-"&amp;Categorias[[#This Row],[Id_categoría]]</f>
        <v>Montañas-240601002</v>
      </c>
      <c r="K2362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62" s="9" t="str">
        <f t="shared" ref="L2362:L2393" si="351">+SUBSTITUTE(G2362&amp;LOWER(SUBSTITUTE( SUBSTITUTE( SUBSTITUTE( SUBSTITUTE( SUBSTITUTE( SUBSTITUTE( SUBSTITUTE( SUBSTITUTE( SUBSTITUTE( SUBSTITUTE(I2362, "á", "a"), "é", "e"), "í", "i"), "ó", "o"), "ú", "u"), "Á", "A"), "É", "E"), "Í", "I"), "Ó", "O"), "Ú", "U"))," ","_")</f>
        <v>240601002montañas</v>
      </c>
      <c r="M2362" s="39" t="str">
        <f t="shared" ref="M2362:M2393" si="352">+"INSERT INTO categoria VALUES ("&amp;G2362&amp;",'"&amp;I2362&amp;"','"&amp;J2362&amp;"','"&amp;K2362&amp;"',"&amp;E2362&amp;");"</f>
        <v>INSERT INTO categoria VALUES (240601002,'Montañas','Montañas-240601002','Montañas-240601002 | Prod: Lugares-240601 | Sector: Turismo | Industria: TURISMO - 24',240601);</v>
      </c>
    </row>
    <row r="2363" spans="1:13" ht="30.6" x14ac:dyDescent="0.3">
      <c r="A2363" s="12">
        <f t="shared" si="348"/>
        <v>24</v>
      </c>
      <c r="B2363" s="8" t="str">
        <f>+VLOOKUP(A2363,Industria[],2,0)</f>
        <v>Turismo y Hostelería</v>
      </c>
      <c r="C2363" s="12">
        <f t="shared" ref="C2363:C2426" si="353">+C2362</f>
        <v>2406</v>
      </c>
      <c r="D2363" s="8" t="str">
        <f>+VLOOKUP(C2363,Sector[[Id_sector]:[Codigo]],3,0)</f>
        <v>Turismo</v>
      </c>
      <c r="E2363" s="12">
        <f t="shared" si="344"/>
        <v>240601</v>
      </c>
      <c r="F2363" s="8" t="str">
        <f>+VLOOKUP(E2363,Productos[[Id_producto]:[Codigo]],3,0)</f>
        <v>Lugares Turísticos</v>
      </c>
      <c r="G2363" s="13">
        <f t="shared" si="350"/>
        <v>240601003</v>
      </c>
      <c r="H2363" s="7">
        <v>3</v>
      </c>
      <c r="I2363" s="8" t="s">
        <v>2706</v>
      </c>
      <c r="J2363" s="37" t="str">
        <f>+Categorias[[#This Row],[Categoría]]&amp;"-"&amp;Categorias[[#This Row],[Id_categoría]]</f>
        <v>Planicies-240601003</v>
      </c>
      <c r="K2363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63" s="9" t="str">
        <f t="shared" si="351"/>
        <v>240601003planicies</v>
      </c>
      <c r="M2363" s="39" t="str">
        <f t="shared" si="352"/>
        <v>INSERT INTO categoria VALUES (240601003,'Planicies','Planicies-240601003','Planicies-240601003 | Prod: Lugares-240601 | Sector: Turismo | Industria: TURISMO - 24',240601);</v>
      </c>
    </row>
    <row r="2364" spans="1:13" ht="30.6" x14ac:dyDescent="0.3">
      <c r="A2364" s="12">
        <f t="shared" si="348"/>
        <v>24</v>
      </c>
      <c r="B2364" s="8" t="str">
        <f>+VLOOKUP(A2364,Industria[],2,0)</f>
        <v>Turismo y Hostelería</v>
      </c>
      <c r="C2364" s="12">
        <f t="shared" si="353"/>
        <v>2406</v>
      </c>
      <c r="D2364" s="8" t="str">
        <f>+VLOOKUP(C2364,Sector[[Id_sector]:[Codigo]],3,0)</f>
        <v>Turismo</v>
      </c>
      <c r="E2364" s="12">
        <f t="shared" si="344"/>
        <v>240601</v>
      </c>
      <c r="F2364" s="8" t="str">
        <f>+VLOOKUP(E2364,Productos[[Id_producto]:[Codigo]],3,0)</f>
        <v>Lugares Turísticos</v>
      </c>
      <c r="G2364" s="13">
        <f t="shared" si="350"/>
        <v>240601004</v>
      </c>
      <c r="H2364" s="7">
        <v>4</v>
      </c>
      <c r="I2364" s="8" t="s">
        <v>1899</v>
      </c>
      <c r="J2364" s="37" t="str">
        <f>+Categorias[[#This Row],[Categoría]]&amp;"-"&amp;Categorias[[#This Row],[Id_categoría]]</f>
        <v>Valles-240601004</v>
      </c>
      <c r="K2364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64" s="9" t="str">
        <f t="shared" si="351"/>
        <v>240601004valles</v>
      </c>
      <c r="M2364" s="39" t="str">
        <f t="shared" si="352"/>
        <v>INSERT INTO categoria VALUES (240601004,'Valles','Valles-240601004','Valles-240601004 | Prod: Lugares-240601 | Sector: Turismo | Industria: TURISMO - 24',240601);</v>
      </c>
    </row>
    <row r="2365" spans="1:13" ht="30.6" x14ac:dyDescent="0.3">
      <c r="A2365" s="12">
        <f t="shared" si="348"/>
        <v>24</v>
      </c>
      <c r="B2365" s="8" t="str">
        <f>+VLOOKUP(A2365,Industria[],2,0)</f>
        <v>Turismo y Hostelería</v>
      </c>
      <c r="C2365" s="12">
        <f t="shared" si="353"/>
        <v>2406</v>
      </c>
      <c r="D2365" s="8" t="str">
        <f>+VLOOKUP(C2365,Sector[[Id_sector]:[Codigo]],3,0)</f>
        <v>Turismo</v>
      </c>
      <c r="E2365" s="12">
        <f t="shared" ref="E2365:E2428" si="354">+IF(H2365=1,E2364+1,E2364)</f>
        <v>240601</v>
      </c>
      <c r="F2365" s="8" t="str">
        <f>+VLOOKUP(E2365,Productos[[Id_producto]:[Codigo]],3,0)</f>
        <v>Lugares Turísticos</v>
      </c>
      <c r="G2365" s="13">
        <f t="shared" si="350"/>
        <v>240601005</v>
      </c>
      <c r="H2365" s="7">
        <v>5</v>
      </c>
      <c r="I2365" s="8" t="s">
        <v>2707</v>
      </c>
      <c r="J2365" s="37" t="str">
        <f>+Categorias[[#This Row],[Categoría]]&amp;"-"&amp;Categorias[[#This Row],[Id_categoría]]</f>
        <v>Quebradas-240601005</v>
      </c>
      <c r="K2365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65" s="9" t="str">
        <f t="shared" si="351"/>
        <v>240601005quebradas</v>
      </c>
      <c r="M2365" s="39" t="str">
        <f t="shared" si="352"/>
        <v>INSERT INTO categoria VALUES (240601005,'Quebradas','Quebradas-240601005','Quebradas-240601005 | Prod: Lugares-240601 | Sector: Turismo | Industria: TURISMO - 24',240601);</v>
      </c>
    </row>
    <row r="2366" spans="1:13" ht="30.6" x14ac:dyDescent="0.3">
      <c r="A2366" s="12">
        <f t="shared" si="348"/>
        <v>24</v>
      </c>
      <c r="B2366" s="8" t="str">
        <f>+VLOOKUP(A2366,Industria[],2,0)</f>
        <v>Turismo y Hostelería</v>
      </c>
      <c r="C2366" s="12">
        <f t="shared" si="353"/>
        <v>2406</v>
      </c>
      <c r="D2366" s="8" t="str">
        <f>+VLOOKUP(C2366,Sector[[Id_sector]:[Codigo]],3,0)</f>
        <v>Turismo</v>
      </c>
      <c r="E2366" s="12">
        <f t="shared" si="354"/>
        <v>240601</v>
      </c>
      <c r="F2366" s="8" t="str">
        <f>+VLOOKUP(E2366,Productos[[Id_producto]:[Codigo]],3,0)</f>
        <v>Lugares Turísticos</v>
      </c>
      <c r="G2366" s="13">
        <f t="shared" si="350"/>
        <v>240601006</v>
      </c>
      <c r="H2366" s="7">
        <v>6</v>
      </c>
      <c r="I2366" s="8" t="s">
        <v>2708</v>
      </c>
      <c r="J2366" s="37" t="str">
        <f>+Categorias[[#This Row],[Categoría]]&amp;"-"&amp;Categorias[[#This Row],[Id_categoría]]</f>
        <v>Cañones-240601006</v>
      </c>
      <c r="K2366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66" s="9" t="str">
        <f t="shared" si="351"/>
        <v>240601006cañones</v>
      </c>
      <c r="M2366" s="39" t="str">
        <f t="shared" si="352"/>
        <v>INSERT INTO categoria VALUES (240601006,'Cañones','Cañones-240601006','Cañones-240601006 | Prod: Lugares-240601 | Sector: Turismo | Industria: TURISMO - 24',240601);</v>
      </c>
    </row>
    <row r="2367" spans="1:13" ht="30.6" x14ac:dyDescent="0.3">
      <c r="A2367" s="12">
        <f t="shared" si="348"/>
        <v>24</v>
      </c>
      <c r="B2367" s="8" t="str">
        <f>+VLOOKUP(A2367,Industria[],2,0)</f>
        <v>Turismo y Hostelería</v>
      </c>
      <c r="C2367" s="12">
        <f t="shared" si="353"/>
        <v>2406</v>
      </c>
      <c r="D2367" s="8" t="str">
        <f>+VLOOKUP(C2367,Sector[[Id_sector]:[Codigo]],3,0)</f>
        <v>Turismo</v>
      </c>
      <c r="E2367" s="12">
        <f t="shared" si="354"/>
        <v>240601</v>
      </c>
      <c r="F2367" s="8" t="str">
        <f>+VLOOKUP(E2367,Productos[[Id_producto]:[Codigo]],3,0)</f>
        <v>Lugares Turísticos</v>
      </c>
      <c r="G2367" s="13">
        <f t="shared" si="350"/>
        <v>240601007</v>
      </c>
      <c r="H2367" s="7">
        <v>7</v>
      </c>
      <c r="I2367" s="8" t="s">
        <v>859</v>
      </c>
      <c r="J2367" s="37" t="str">
        <f>+Categorias[[#This Row],[Categoría]]&amp;"-"&amp;Categorias[[#This Row],[Id_categoría]]</f>
        <v>Lagos-240601007</v>
      </c>
      <c r="K2367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67" s="9" t="str">
        <f t="shared" si="351"/>
        <v>240601007lagos</v>
      </c>
      <c r="M2367" s="39" t="str">
        <f t="shared" si="352"/>
        <v>INSERT INTO categoria VALUES (240601007,'Lagos','Lagos-240601007','Lagos-240601007 | Prod: Lugares-240601 | Sector: Turismo | Industria: TURISMO - 24',240601);</v>
      </c>
    </row>
    <row r="2368" spans="1:13" ht="30.6" x14ac:dyDescent="0.3">
      <c r="A2368" s="12">
        <f t="shared" si="348"/>
        <v>24</v>
      </c>
      <c r="B2368" s="8" t="str">
        <f>+VLOOKUP(A2368,Industria[],2,0)</f>
        <v>Turismo y Hostelería</v>
      </c>
      <c r="C2368" s="12">
        <f t="shared" si="353"/>
        <v>2406</v>
      </c>
      <c r="D2368" s="8" t="str">
        <f>+VLOOKUP(C2368,Sector[[Id_sector]:[Codigo]],3,0)</f>
        <v>Turismo</v>
      </c>
      <c r="E2368" s="12">
        <f t="shared" si="354"/>
        <v>240601</v>
      </c>
      <c r="F2368" s="8" t="str">
        <f>+VLOOKUP(E2368,Productos[[Id_producto]:[Codigo]],3,0)</f>
        <v>Lugares Turísticos</v>
      </c>
      <c r="G2368" s="13">
        <f t="shared" si="350"/>
        <v>240601008</v>
      </c>
      <c r="H2368" s="7">
        <v>8</v>
      </c>
      <c r="I2368" s="8" t="s">
        <v>1891</v>
      </c>
      <c r="J2368" s="37" t="str">
        <f>+Categorias[[#This Row],[Categoría]]&amp;"-"&amp;Categorias[[#This Row],[Id_categoría]]</f>
        <v>Lagunas-240601008</v>
      </c>
      <c r="K2368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68" s="9" t="str">
        <f t="shared" si="351"/>
        <v>240601008lagunas</v>
      </c>
      <c r="M2368" s="39" t="str">
        <f t="shared" si="352"/>
        <v>INSERT INTO categoria VALUES (240601008,'Lagunas','Lagunas-240601008','Lagunas-240601008 | Prod: Lugares-240601 | Sector: Turismo | Industria: TURISMO - 24',240601);</v>
      </c>
    </row>
    <row r="2369" spans="1:13" ht="30.6" x14ac:dyDescent="0.3">
      <c r="A2369" s="12">
        <f t="shared" si="348"/>
        <v>24</v>
      </c>
      <c r="B2369" s="8" t="str">
        <f>+VLOOKUP(A2369,Industria[],2,0)</f>
        <v>Turismo y Hostelería</v>
      </c>
      <c r="C2369" s="12">
        <f t="shared" si="353"/>
        <v>2406</v>
      </c>
      <c r="D2369" s="8" t="str">
        <f>+VLOOKUP(C2369,Sector[[Id_sector]:[Codigo]],3,0)</f>
        <v>Turismo</v>
      </c>
      <c r="E2369" s="12">
        <f t="shared" si="354"/>
        <v>240601</v>
      </c>
      <c r="F2369" s="8" t="str">
        <f>+VLOOKUP(E2369,Productos[[Id_producto]:[Codigo]],3,0)</f>
        <v>Lugares Turísticos</v>
      </c>
      <c r="G2369" s="13">
        <f t="shared" si="350"/>
        <v>240601009</v>
      </c>
      <c r="H2369" s="7">
        <v>9</v>
      </c>
      <c r="I2369" s="8" t="s">
        <v>1896</v>
      </c>
      <c r="J2369" s="37" t="str">
        <f>+Categorias[[#This Row],[Categoría]]&amp;"-"&amp;Categorias[[#This Row],[Id_categoría]]</f>
        <v>Pantanos-240601009</v>
      </c>
      <c r="K2369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69" s="9" t="str">
        <f t="shared" si="351"/>
        <v>240601009pantanos</v>
      </c>
      <c r="M2369" s="39" t="str">
        <f t="shared" si="352"/>
        <v>INSERT INTO categoria VALUES (240601009,'Pantanos','Pantanos-240601009','Pantanos-240601009 | Prod: Lugares-240601 | Sector: Turismo | Industria: TURISMO - 24',240601);</v>
      </c>
    </row>
    <row r="2370" spans="1:13" ht="30.6" x14ac:dyDescent="0.3">
      <c r="A2370" s="12">
        <f t="shared" si="348"/>
        <v>24</v>
      </c>
      <c r="B2370" s="8" t="str">
        <f>+VLOOKUP(A2370,Industria[],2,0)</f>
        <v>Turismo y Hostelería</v>
      </c>
      <c r="C2370" s="12">
        <f t="shared" si="353"/>
        <v>2406</v>
      </c>
      <c r="D2370" s="8" t="str">
        <f>+VLOOKUP(C2370,Sector[[Id_sector]:[Codigo]],3,0)</f>
        <v>Turismo</v>
      </c>
      <c r="E2370" s="12">
        <f t="shared" si="354"/>
        <v>240601</v>
      </c>
      <c r="F2370" s="8" t="str">
        <f>+VLOOKUP(E2370,Productos[[Id_producto]:[Codigo]],3,0)</f>
        <v>Lugares Turísticos</v>
      </c>
      <c r="G2370" s="13">
        <f t="shared" si="350"/>
        <v>240601010</v>
      </c>
      <c r="H2370" s="7">
        <v>10</v>
      </c>
      <c r="I2370" s="8" t="s">
        <v>1898</v>
      </c>
      <c r="J2370" s="37" t="str">
        <f>+Categorias[[#This Row],[Categoría]]&amp;"-"&amp;Categorias[[#This Row],[Id_categoría]]</f>
        <v>Ríos-240601010</v>
      </c>
      <c r="K2370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70" s="9" t="str">
        <f t="shared" si="351"/>
        <v>240601010rios</v>
      </c>
      <c r="M2370" s="39" t="str">
        <f t="shared" si="352"/>
        <v>INSERT INTO categoria VALUES (240601010,'Ríos','Ríos-240601010','Ríos-240601010 | Prod: Lugares-240601 | Sector: Turismo | Industria: TURISMO - 24',240601);</v>
      </c>
    </row>
    <row r="2371" spans="1:13" ht="30.6" x14ac:dyDescent="0.3">
      <c r="A2371" s="12">
        <f t="shared" si="348"/>
        <v>24</v>
      </c>
      <c r="B2371" s="8" t="str">
        <f>+VLOOKUP(A2371,Industria[],2,0)</f>
        <v>Turismo y Hostelería</v>
      </c>
      <c r="C2371" s="12">
        <f t="shared" si="353"/>
        <v>2406</v>
      </c>
      <c r="D2371" s="8" t="str">
        <f>+VLOOKUP(C2371,Sector[[Id_sector]:[Codigo]],3,0)</f>
        <v>Turismo</v>
      </c>
      <c r="E2371" s="12">
        <f t="shared" si="354"/>
        <v>240601</v>
      </c>
      <c r="F2371" s="8" t="str">
        <f>+VLOOKUP(E2371,Productos[[Id_producto]:[Codigo]],3,0)</f>
        <v>Lugares Turísticos</v>
      </c>
      <c r="G2371" s="13">
        <f t="shared" si="350"/>
        <v>240601011</v>
      </c>
      <c r="H2371" s="7">
        <v>11</v>
      </c>
      <c r="I2371" s="8" t="s">
        <v>2709</v>
      </c>
      <c r="J2371" s="37" t="str">
        <f>+Categorias[[#This Row],[Categoría]]&amp;"-"&amp;Categorias[[#This Row],[Id_categoría]]</f>
        <v>Caídas de agua-240601011</v>
      </c>
      <c r="K2371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71" s="9" t="str">
        <f t="shared" si="351"/>
        <v>240601011caidas_de_agua</v>
      </c>
      <c r="M2371" s="39" t="str">
        <f t="shared" si="352"/>
        <v>INSERT INTO categoria VALUES (240601011,'Caídas de agua','Caídas de agua-240601011','Caídas de agua-240601011 | Prod: Lugares-240601 | Sector: Turismo | Industria: TURISMO - 24',240601);</v>
      </c>
    </row>
    <row r="2372" spans="1:13" ht="30.6" x14ac:dyDescent="0.3">
      <c r="A2372" s="12">
        <f t="shared" si="348"/>
        <v>24</v>
      </c>
      <c r="B2372" s="8" t="str">
        <f>+VLOOKUP(A2372,Industria[],2,0)</f>
        <v>Turismo y Hostelería</v>
      </c>
      <c r="C2372" s="12">
        <f t="shared" si="353"/>
        <v>2406</v>
      </c>
      <c r="D2372" s="8" t="str">
        <f>+VLOOKUP(C2372,Sector[[Id_sector]:[Codigo]],3,0)</f>
        <v>Turismo</v>
      </c>
      <c r="E2372" s="12">
        <f t="shared" si="354"/>
        <v>240601</v>
      </c>
      <c r="F2372" s="8" t="str">
        <f>+VLOOKUP(E2372,Productos[[Id_producto]:[Codigo]],3,0)</f>
        <v>Lugares Turísticos</v>
      </c>
      <c r="G2372" s="13">
        <f t="shared" si="350"/>
        <v>240601012</v>
      </c>
      <c r="H2372" s="7">
        <v>12</v>
      </c>
      <c r="I2372" s="8" t="s">
        <v>1892</v>
      </c>
      <c r="J2372" s="37" t="str">
        <f>+Categorias[[#This Row],[Categoría]]&amp;"-"&amp;Categorias[[#This Row],[Id_categoría]]</f>
        <v>Manantiales-240601012</v>
      </c>
      <c r="K2372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72" s="9" t="str">
        <f t="shared" si="351"/>
        <v>240601012manantiales</v>
      </c>
      <c r="M2372" s="39" t="str">
        <f t="shared" si="352"/>
        <v>INSERT INTO categoria VALUES (240601012,'Manantiales','Manantiales-240601012','Manantiales-240601012 | Prod: Lugares-240601 | Sector: Turismo | Industria: TURISMO - 24',240601);</v>
      </c>
    </row>
    <row r="2373" spans="1:13" ht="30.6" x14ac:dyDescent="0.3">
      <c r="A2373" s="12">
        <f t="shared" si="348"/>
        <v>24</v>
      </c>
      <c r="B2373" s="8" t="str">
        <f>+VLOOKUP(A2373,Industria[],2,0)</f>
        <v>Turismo y Hostelería</v>
      </c>
      <c r="C2373" s="12">
        <f t="shared" si="353"/>
        <v>2406</v>
      </c>
      <c r="D2373" s="8" t="str">
        <f>+VLOOKUP(C2373,Sector[[Id_sector]:[Codigo]],3,0)</f>
        <v>Turismo</v>
      </c>
      <c r="E2373" s="12">
        <f t="shared" si="354"/>
        <v>240601</v>
      </c>
      <c r="F2373" s="8" t="str">
        <f>+VLOOKUP(E2373,Productos[[Id_producto]:[Codigo]],3,0)</f>
        <v>Lugares Turísticos</v>
      </c>
      <c r="G2373" s="13">
        <f t="shared" si="350"/>
        <v>240601013</v>
      </c>
      <c r="H2373" s="7">
        <v>13</v>
      </c>
      <c r="I2373" s="8" t="s">
        <v>2710</v>
      </c>
      <c r="J2373" s="37" t="str">
        <f>+Categorias[[#This Row],[Categoría]]&amp;"-"&amp;Categorias[[#This Row],[Id_categoría]]</f>
        <v>Costas-240601013</v>
      </c>
      <c r="K2373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73" s="9" t="str">
        <f t="shared" si="351"/>
        <v>240601013costas</v>
      </c>
      <c r="M2373" s="39" t="str">
        <f t="shared" si="352"/>
        <v>INSERT INTO categoria VALUES (240601013,'Costas','Costas-240601013','Costas-240601013 | Prod: Lugares-240601 | Sector: Turismo | Industria: TURISMO - 24',240601);</v>
      </c>
    </row>
    <row r="2374" spans="1:13" ht="30.6" x14ac:dyDescent="0.3">
      <c r="A2374" s="12">
        <f t="shared" si="348"/>
        <v>24</v>
      </c>
      <c r="B2374" s="8" t="str">
        <f>+VLOOKUP(A2374,Industria[],2,0)</f>
        <v>Turismo y Hostelería</v>
      </c>
      <c r="C2374" s="12">
        <f t="shared" si="353"/>
        <v>2406</v>
      </c>
      <c r="D2374" s="8" t="str">
        <f>+VLOOKUP(C2374,Sector[[Id_sector]:[Codigo]],3,0)</f>
        <v>Turismo</v>
      </c>
      <c r="E2374" s="12">
        <f t="shared" si="354"/>
        <v>240601</v>
      </c>
      <c r="F2374" s="8" t="str">
        <f>+VLOOKUP(E2374,Productos[[Id_producto]:[Codigo]],3,0)</f>
        <v>Lugares Turísticos</v>
      </c>
      <c r="G2374" s="13">
        <f t="shared" si="350"/>
        <v>240601014</v>
      </c>
      <c r="H2374" s="7">
        <v>14</v>
      </c>
      <c r="I2374" s="8" t="s">
        <v>2711</v>
      </c>
      <c r="J2374" s="37" t="str">
        <f>+Categorias[[#This Row],[Categoría]]&amp;"-"&amp;Categorias[[#This Row],[Id_categoría]]</f>
        <v>Grutas-240601014</v>
      </c>
      <c r="K2374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74" s="9" t="str">
        <f t="shared" si="351"/>
        <v>240601014grutas</v>
      </c>
      <c r="M2374" s="39" t="str">
        <f t="shared" si="352"/>
        <v>INSERT INTO categoria VALUES (240601014,'Grutas','Grutas-240601014','Grutas-240601014 | Prod: Lugares-240601 | Sector: Turismo | Industria: TURISMO - 24',240601);</v>
      </c>
    </row>
    <row r="2375" spans="1:13" ht="30.6" x14ac:dyDescent="0.3">
      <c r="A2375" s="12">
        <f t="shared" si="348"/>
        <v>24</v>
      </c>
      <c r="B2375" s="8" t="str">
        <f>+VLOOKUP(A2375,Industria[],2,0)</f>
        <v>Turismo y Hostelería</v>
      </c>
      <c r="C2375" s="12">
        <f t="shared" si="353"/>
        <v>2406</v>
      </c>
      <c r="D2375" s="8" t="str">
        <f>+VLOOKUP(C2375,Sector[[Id_sector]:[Codigo]],3,0)</f>
        <v>Turismo</v>
      </c>
      <c r="E2375" s="12">
        <f t="shared" si="354"/>
        <v>240601</v>
      </c>
      <c r="F2375" s="8" t="str">
        <f>+VLOOKUP(E2375,Productos[[Id_producto]:[Codigo]],3,0)</f>
        <v>Lugares Turísticos</v>
      </c>
      <c r="G2375" s="13">
        <f t="shared" si="350"/>
        <v>240601015</v>
      </c>
      <c r="H2375" s="7">
        <v>15</v>
      </c>
      <c r="I2375" s="8" t="s">
        <v>2712</v>
      </c>
      <c r="J2375" s="37" t="str">
        <f>+Categorias[[#This Row],[Categoría]]&amp;"-"&amp;Categorias[[#This Row],[Id_categoría]]</f>
        <v>Cavernas-240601015</v>
      </c>
      <c r="K2375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75" s="9" t="str">
        <f t="shared" si="351"/>
        <v>240601015cavernas</v>
      </c>
      <c r="M2375" s="39" t="str">
        <f t="shared" si="352"/>
        <v>INSERT INTO categoria VALUES (240601015,'Cavernas','Cavernas-240601015','Cavernas-240601015 | Prod: Lugares-240601 | Sector: Turismo | Industria: TURISMO - 24',240601);</v>
      </c>
    </row>
    <row r="2376" spans="1:13" ht="30.6" x14ac:dyDescent="0.3">
      <c r="A2376" s="12">
        <f t="shared" si="348"/>
        <v>24</v>
      </c>
      <c r="B2376" s="8" t="str">
        <f>+VLOOKUP(A2376,Industria[],2,0)</f>
        <v>Turismo y Hostelería</v>
      </c>
      <c r="C2376" s="12">
        <f t="shared" si="353"/>
        <v>2406</v>
      </c>
      <c r="D2376" s="8" t="str">
        <f>+VLOOKUP(C2376,Sector[[Id_sector]:[Codigo]],3,0)</f>
        <v>Turismo</v>
      </c>
      <c r="E2376" s="12">
        <f t="shared" si="354"/>
        <v>240601</v>
      </c>
      <c r="F2376" s="8" t="str">
        <f>+VLOOKUP(E2376,Productos[[Id_producto]:[Codigo]],3,0)</f>
        <v>Lugares Turísticos</v>
      </c>
      <c r="G2376" s="13">
        <f t="shared" si="350"/>
        <v>240601016</v>
      </c>
      <c r="H2376" s="7">
        <v>16</v>
      </c>
      <c r="I2376" s="8" t="s">
        <v>2713</v>
      </c>
      <c r="J2376" s="37" t="str">
        <f>+Categorias[[#This Row],[Categoría]]&amp;"-"&amp;Categorias[[#This Row],[Id_categoría]]</f>
        <v>Áreas protegidas-240601016</v>
      </c>
      <c r="K2376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76" s="9" t="str">
        <f t="shared" si="351"/>
        <v>240601016areas_protegidas</v>
      </c>
      <c r="M2376" s="39" t="str">
        <f t="shared" si="352"/>
        <v>INSERT INTO categoria VALUES (240601016,'Áreas protegidas','Áreas protegidas-240601016','Áreas protegidas-240601016 | Prod: Lugares-240601 | Sector: Turismo | Industria: TURISMO - 24',240601);</v>
      </c>
    </row>
    <row r="2377" spans="1:13" ht="30.6" x14ac:dyDescent="0.3">
      <c r="A2377" s="12">
        <f t="shared" si="348"/>
        <v>24</v>
      </c>
      <c r="B2377" s="8" t="str">
        <f>+VLOOKUP(A2377,Industria[],2,0)</f>
        <v>Turismo y Hostelería</v>
      </c>
      <c r="C2377" s="12">
        <f t="shared" si="353"/>
        <v>2406</v>
      </c>
      <c r="D2377" s="8" t="str">
        <f>+VLOOKUP(C2377,Sector[[Id_sector]:[Codigo]],3,0)</f>
        <v>Turismo</v>
      </c>
      <c r="E2377" s="12">
        <f t="shared" si="354"/>
        <v>240601</v>
      </c>
      <c r="F2377" s="8" t="str">
        <f>+VLOOKUP(E2377,Productos[[Id_producto]:[Codigo]],3,0)</f>
        <v>Lugares Turísticos</v>
      </c>
      <c r="G2377" s="13">
        <f t="shared" si="350"/>
        <v>240601017</v>
      </c>
      <c r="H2377" s="7">
        <v>17</v>
      </c>
      <c r="I2377" s="8" t="s">
        <v>2714</v>
      </c>
      <c r="J2377" s="37" t="str">
        <f>+Categorias[[#This Row],[Categoría]]&amp;"-"&amp;Categorias[[#This Row],[Id_categoría]]</f>
        <v>Géiser-240601017</v>
      </c>
      <c r="K2377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77" s="9" t="str">
        <f t="shared" si="351"/>
        <v>240601017geiser</v>
      </c>
      <c r="M2377" s="39" t="str">
        <f t="shared" si="352"/>
        <v>INSERT INTO categoria VALUES (240601017,'Géiser','Géiser-240601017','Géiser-240601017 | Prod: Lugares-240601 | Sector: Turismo | Industria: TURISMO - 24',240601);</v>
      </c>
    </row>
    <row r="2378" spans="1:13" ht="30.6" x14ac:dyDescent="0.3">
      <c r="A2378" s="12">
        <f t="shared" si="348"/>
        <v>24</v>
      </c>
      <c r="B2378" s="8" t="str">
        <f>+VLOOKUP(A2378,Industria[],2,0)</f>
        <v>Turismo y Hostelería</v>
      </c>
      <c r="C2378" s="12">
        <f t="shared" si="353"/>
        <v>2406</v>
      </c>
      <c r="D2378" s="8" t="str">
        <f>+VLOOKUP(C2378,Sector[[Id_sector]:[Codigo]],3,0)</f>
        <v>Turismo</v>
      </c>
      <c r="E2378" s="12">
        <f t="shared" si="354"/>
        <v>240601</v>
      </c>
      <c r="F2378" s="8" t="str">
        <f>+VLOOKUP(E2378,Productos[[Id_producto]:[Codigo]],3,0)</f>
        <v>Lugares Turísticos</v>
      </c>
      <c r="G2378" s="13">
        <f t="shared" si="350"/>
        <v>240601018</v>
      </c>
      <c r="H2378" s="7">
        <v>18</v>
      </c>
      <c r="I2378" s="8" t="s">
        <v>2715</v>
      </c>
      <c r="J2378" s="37" t="str">
        <f>+Categorias[[#This Row],[Categoría]]&amp;"-"&amp;Categorias[[#This Row],[Id_categoría]]</f>
        <v>Parque nacional-240601018</v>
      </c>
      <c r="K2378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78" s="9" t="str">
        <f t="shared" si="351"/>
        <v>240601018parque_nacional</v>
      </c>
      <c r="M2378" s="39" t="str">
        <f t="shared" si="352"/>
        <v>INSERT INTO categoria VALUES (240601018,'Parque nacional','Parque nacional-240601018','Parque nacional-240601018 | Prod: Lugares-240601 | Sector: Turismo | Industria: TURISMO - 24',240601);</v>
      </c>
    </row>
    <row r="2379" spans="1:13" ht="30.6" x14ac:dyDescent="0.3">
      <c r="A2379" s="12">
        <f t="shared" si="348"/>
        <v>24</v>
      </c>
      <c r="B2379" s="8" t="str">
        <f>+VLOOKUP(A2379,Industria[],2,0)</f>
        <v>Turismo y Hostelería</v>
      </c>
      <c r="C2379" s="12">
        <f t="shared" si="353"/>
        <v>2406</v>
      </c>
      <c r="D2379" s="8" t="str">
        <f>+VLOOKUP(C2379,Sector[[Id_sector]:[Codigo]],3,0)</f>
        <v>Turismo</v>
      </c>
      <c r="E2379" s="12">
        <f t="shared" si="354"/>
        <v>240601</v>
      </c>
      <c r="F2379" s="8" t="str">
        <f>+VLOOKUP(E2379,Productos[[Id_producto]:[Codigo]],3,0)</f>
        <v>Lugares Turísticos</v>
      </c>
      <c r="G2379" s="13">
        <f t="shared" si="350"/>
        <v>240601019</v>
      </c>
      <c r="H2379" s="7">
        <v>19</v>
      </c>
      <c r="I2379" s="8" t="s">
        <v>2716</v>
      </c>
      <c r="J2379" s="37" t="str">
        <f>+Categorias[[#This Row],[Categoría]]&amp;"-"&amp;Categorias[[#This Row],[Id_categoría]]</f>
        <v>Lugares arqueológicos-240601019</v>
      </c>
      <c r="K2379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79" s="9" t="str">
        <f t="shared" si="351"/>
        <v>240601019lugares_arqueologicos</v>
      </c>
      <c r="M2379" s="39" t="str">
        <f t="shared" si="352"/>
        <v>INSERT INTO categoria VALUES (240601019,'Lugares arqueológicos','Lugares arqueológicos-240601019','Lugares arqueológicos-240601019 | Prod: Lugares-240601 | Sector: Turismo | Industria: TURISMO - 24',240601);</v>
      </c>
    </row>
    <row r="2380" spans="1:13" ht="30.6" x14ac:dyDescent="0.3">
      <c r="A2380" s="12">
        <f t="shared" si="348"/>
        <v>24</v>
      </c>
      <c r="B2380" s="8" t="str">
        <f>+VLOOKUP(A2380,Industria[],2,0)</f>
        <v>Turismo y Hostelería</v>
      </c>
      <c r="C2380" s="12">
        <f t="shared" si="353"/>
        <v>2406</v>
      </c>
      <c r="D2380" s="8" t="str">
        <f>+VLOOKUP(C2380,Sector[[Id_sector]:[Codigo]],3,0)</f>
        <v>Turismo</v>
      </c>
      <c r="E2380" s="12">
        <f t="shared" si="354"/>
        <v>240601</v>
      </c>
      <c r="F2380" s="8" t="str">
        <f>+VLOOKUP(E2380,Productos[[Id_producto]:[Codigo]],3,0)</f>
        <v>Lugares Turísticos</v>
      </c>
      <c r="G2380" s="13">
        <f t="shared" si="350"/>
        <v>240601020</v>
      </c>
      <c r="H2380" s="7">
        <v>20</v>
      </c>
      <c r="I2380" s="8" t="s">
        <v>2717</v>
      </c>
      <c r="J2380" s="37" t="str">
        <f>+Categorias[[#This Row],[Categoría]]&amp;"-"&amp;Categorias[[#This Row],[Id_categoría]]</f>
        <v>Reservas naturales-240601020</v>
      </c>
      <c r="K2380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80" s="9" t="str">
        <f t="shared" si="351"/>
        <v>240601020reservas_naturales</v>
      </c>
      <c r="M2380" s="39" t="str">
        <f t="shared" si="352"/>
        <v>INSERT INTO categoria VALUES (240601020,'Reservas naturales','Reservas naturales-240601020','Reservas naturales-240601020 | Prod: Lugares-240601 | Sector: Turismo | Industria: TURISMO - 24',240601);</v>
      </c>
    </row>
    <row r="2381" spans="1:13" ht="30.6" x14ac:dyDescent="0.3">
      <c r="A2381" s="12">
        <f t="shared" si="348"/>
        <v>24</v>
      </c>
      <c r="B2381" s="8" t="str">
        <f>+VLOOKUP(A2381,Industria[],2,0)</f>
        <v>Turismo y Hostelería</v>
      </c>
      <c r="C2381" s="12">
        <f t="shared" si="353"/>
        <v>2406</v>
      </c>
      <c r="D2381" s="8" t="str">
        <f>+VLOOKUP(C2381,Sector[[Id_sector]:[Codigo]],3,0)</f>
        <v>Turismo</v>
      </c>
      <c r="E2381" s="12">
        <f t="shared" si="354"/>
        <v>240601</v>
      </c>
      <c r="F2381" s="8" t="str">
        <f>+VLOOKUP(E2381,Productos[[Id_producto]:[Codigo]],3,0)</f>
        <v>Lugares Turísticos</v>
      </c>
      <c r="G2381" s="13">
        <f t="shared" si="350"/>
        <v>240601021</v>
      </c>
      <c r="H2381" s="7">
        <v>21</v>
      </c>
      <c r="I2381" s="8" t="s">
        <v>1604</v>
      </c>
      <c r="J2381" s="37" t="str">
        <f>+Categorias[[#This Row],[Categoría]]&amp;"-"&amp;Categorias[[#This Row],[Id_categoría]]</f>
        <v>Pueblos-240601021</v>
      </c>
      <c r="K2381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81" s="9" t="str">
        <f t="shared" si="351"/>
        <v>240601021pueblos</v>
      </c>
      <c r="M2381" s="39" t="str">
        <f t="shared" si="352"/>
        <v>INSERT INTO categoria VALUES (240601021,'Pueblos','Pueblos-240601021','Pueblos-240601021 | Prod: Lugares-240601 | Sector: Turismo | Industria: TURISMO - 24',240601);</v>
      </c>
    </row>
    <row r="2382" spans="1:13" ht="30.6" x14ac:dyDescent="0.3">
      <c r="A2382" s="12">
        <f t="shared" si="348"/>
        <v>24</v>
      </c>
      <c r="B2382" s="8" t="str">
        <f>+VLOOKUP(A2382,Industria[],2,0)</f>
        <v>Turismo y Hostelería</v>
      </c>
      <c r="C2382" s="12">
        <f t="shared" si="353"/>
        <v>2406</v>
      </c>
      <c r="D2382" s="8" t="str">
        <f>+VLOOKUP(C2382,Sector[[Id_sector]:[Codigo]],3,0)</f>
        <v>Turismo</v>
      </c>
      <c r="E2382" s="12">
        <f t="shared" si="354"/>
        <v>240601</v>
      </c>
      <c r="F2382" s="8" t="str">
        <f>+VLOOKUP(E2382,Productos[[Id_producto]:[Codigo]],3,0)</f>
        <v>Lugares Turísticos</v>
      </c>
      <c r="G2382" s="13">
        <f t="shared" si="350"/>
        <v>240601022</v>
      </c>
      <c r="H2382" s="7">
        <v>22</v>
      </c>
      <c r="I2382" s="8" t="s">
        <v>1808</v>
      </c>
      <c r="J2382" s="37" t="str">
        <f>+Categorias[[#This Row],[Categoría]]&amp;"-"&amp;Categorias[[#This Row],[Id_categoría]]</f>
        <v>Ciudades-240601022</v>
      </c>
      <c r="K2382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82" s="9" t="str">
        <f t="shared" si="351"/>
        <v>240601022ciudades</v>
      </c>
      <c r="M2382" s="39" t="str">
        <f t="shared" si="352"/>
        <v>INSERT INTO categoria VALUES (240601022,'Ciudades','Ciudades-240601022','Ciudades-240601022 | Prod: Lugares-240601 | Sector: Turismo | Industria: TURISMO - 24',240601);</v>
      </c>
    </row>
    <row r="2383" spans="1:13" ht="30.6" x14ac:dyDescent="0.3">
      <c r="A2383" s="12">
        <f t="shared" si="348"/>
        <v>24</v>
      </c>
      <c r="B2383" s="8" t="str">
        <f>+VLOOKUP(A2383,Industria[],2,0)</f>
        <v>Turismo y Hostelería</v>
      </c>
      <c r="C2383" s="12">
        <f t="shared" si="353"/>
        <v>2406</v>
      </c>
      <c r="D2383" s="8" t="str">
        <f>+VLOOKUP(C2383,Sector[[Id_sector]:[Codigo]],3,0)</f>
        <v>Turismo</v>
      </c>
      <c r="E2383" s="12">
        <f t="shared" si="354"/>
        <v>240601</v>
      </c>
      <c r="F2383" s="8" t="str">
        <f>+VLOOKUP(E2383,Productos[[Id_producto]:[Codigo]],3,0)</f>
        <v>Lugares Turísticos</v>
      </c>
      <c r="G2383" s="13">
        <f t="shared" si="350"/>
        <v>240601023</v>
      </c>
      <c r="H2383" s="7">
        <v>23</v>
      </c>
      <c r="I2383" s="8" t="s">
        <v>2192</v>
      </c>
      <c r="J2383" s="37" t="str">
        <f>+Categorias[[#This Row],[Categoría]]&amp;"-"&amp;Categorias[[#This Row],[Id_categoría]]</f>
        <v>Minas-240601023</v>
      </c>
      <c r="K2383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83" s="9" t="str">
        <f t="shared" si="351"/>
        <v>240601023minas</v>
      </c>
      <c r="M2383" s="39" t="str">
        <f t="shared" si="352"/>
        <v>INSERT INTO categoria VALUES (240601023,'Minas','Minas-240601023','Minas-240601023 | Prod: Lugares-240601 | Sector: Turismo | Industria: TURISMO - 24',240601);</v>
      </c>
    </row>
    <row r="2384" spans="1:13" ht="30.6" x14ac:dyDescent="0.3">
      <c r="A2384" s="12">
        <f t="shared" si="348"/>
        <v>24</v>
      </c>
      <c r="B2384" s="8" t="str">
        <f>+VLOOKUP(A2384,Industria[],2,0)</f>
        <v>Turismo y Hostelería</v>
      </c>
      <c r="C2384" s="12">
        <f t="shared" si="353"/>
        <v>2406</v>
      </c>
      <c r="D2384" s="8" t="str">
        <f>+VLOOKUP(C2384,Sector[[Id_sector]:[Codigo]],3,0)</f>
        <v>Turismo</v>
      </c>
      <c r="E2384" s="12">
        <f t="shared" si="354"/>
        <v>240601</v>
      </c>
      <c r="F2384" s="8" t="str">
        <f>+VLOOKUP(E2384,Productos[[Id_producto]:[Codigo]],3,0)</f>
        <v>Lugares Turísticos</v>
      </c>
      <c r="G2384" s="13">
        <f t="shared" si="350"/>
        <v>240601024</v>
      </c>
      <c r="H2384" s="7">
        <v>24</v>
      </c>
      <c r="I2384" s="8" t="s">
        <v>2718</v>
      </c>
      <c r="J2384" s="37" t="str">
        <f>+Categorias[[#This Row],[Categoría]]&amp;"-"&amp;Categorias[[#This Row],[Id_categoría]]</f>
        <v>Salitreras-240601024</v>
      </c>
      <c r="K2384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84" s="9" t="str">
        <f t="shared" si="351"/>
        <v>240601024salitreras</v>
      </c>
      <c r="M2384" s="39" t="str">
        <f t="shared" si="352"/>
        <v>INSERT INTO categoria VALUES (240601024,'Salitreras','Salitreras-240601024','Salitreras-240601024 | Prod: Lugares-240601 | Sector: Turismo | Industria: TURISMO - 24',240601);</v>
      </c>
    </row>
    <row r="2385" spans="1:13" ht="30.6" x14ac:dyDescent="0.3">
      <c r="A2385" s="12">
        <f t="shared" si="348"/>
        <v>24</v>
      </c>
      <c r="B2385" s="8" t="str">
        <f>+VLOOKUP(A2385,Industria[],2,0)</f>
        <v>Turismo y Hostelería</v>
      </c>
      <c r="C2385" s="12">
        <f t="shared" si="353"/>
        <v>2406</v>
      </c>
      <c r="D2385" s="8" t="str">
        <f>+VLOOKUP(C2385,Sector[[Id_sector]:[Codigo]],3,0)</f>
        <v>Turismo</v>
      </c>
      <c r="E2385" s="12">
        <f t="shared" si="354"/>
        <v>240601</v>
      </c>
      <c r="F2385" s="8" t="str">
        <f>+VLOOKUP(E2385,Productos[[Id_producto]:[Codigo]],3,0)</f>
        <v>Lugares Turísticos</v>
      </c>
      <c r="G2385" s="13">
        <f t="shared" si="350"/>
        <v>240601025</v>
      </c>
      <c r="H2385" s="7">
        <v>25</v>
      </c>
      <c r="I2385" s="8" t="s">
        <v>2042</v>
      </c>
      <c r="J2385" s="37" t="str">
        <f>+Categorias[[#This Row],[Categoría]]&amp;"-"&amp;Categorias[[#This Row],[Id_categoría]]</f>
        <v>Cementerios-240601025</v>
      </c>
      <c r="K2385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85" s="9" t="str">
        <f t="shared" si="351"/>
        <v>240601025cementerios</v>
      </c>
      <c r="M2385" s="39" t="str">
        <f t="shared" si="352"/>
        <v>INSERT INTO categoria VALUES (240601025,'Cementerios','Cementerios-240601025','Cementerios-240601025 | Prod: Lugares-240601 | Sector: Turismo | Industria: TURISMO - 24',240601);</v>
      </c>
    </row>
    <row r="2386" spans="1:13" ht="30.6" x14ac:dyDescent="0.3">
      <c r="A2386" s="12">
        <f t="shared" si="348"/>
        <v>24</v>
      </c>
      <c r="B2386" s="8" t="str">
        <f>+VLOOKUP(A2386,Industria[],2,0)</f>
        <v>Turismo y Hostelería</v>
      </c>
      <c r="C2386" s="12">
        <f t="shared" si="353"/>
        <v>2406</v>
      </c>
      <c r="D2386" s="8" t="str">
        <f>+VLOOKUP(C2386,Sector[[Id_sector]:[Codigo]],3,0)</f>
        <v>Turismo</v>
      </c>
      <c r="E2386" s="12">
        <f t="shared" si="354"/>
        <v>240601</v>
      </c>
      <c r="F2386" s="8" t="str">
        <f>+VLOOKUP(E2386,Productos[[Id_producto]:[Codigo]],3,0)</f>
        <v>Lugares Turísticos</v>
      </c>
      <c r="G2386" s="13">
        <f t="shared" si="350"/>
        <v>240601026</v>
      </c>
      <c r="H2386" s="7">
        <v>26</v>
      </c>
      <c r="I2386" s="8" t="s">
        <v>2719</v>
      </c>
      <c r="J2386" s="37" t="str">
        <f>+Categorias[[#This Row],[Categoría]]&amp;"-"&amp;Categorias[[#This Row],[Id_categoría]]</f>
        <v>Ferias-240601026</v>
      </c>
      <c r="K2386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86" s="9" t="str">
        <f t="shared" si="351"/>
        <v>240601026ferias</v>
      </c>
      <c r="M2386" s="39" t="str">
        <f t="shared" si="352"/>
        <v>INSERT INTO categoria VALUES (240601026,'Ferias','Ferias-240601026','Ferias-240601026 | Prod: Lugares-240601 | Sector: Turismo | Industria: TURISMO - 24',240601);</v>
      </c>
    </row>
    <row r="2387" spans="1:13" ht="30.6" x14ac:dyDescent="0.3">
      <c r="A2387" s="12">
        <f t="shared" si="348"/>
        <v>24</v>
      </c>
      <c r="B2387" s="8" t="str">
        <f>+VLOOKUP(A2387,Industria[],2,0)</f>
        <v>Turismo y Hostelería</v>
      </c>
      <c r="C2387" s="12">
        <f t="shared" si="353"/>
        <v>2406</v>
      </c>
      <c r="D2387" s="8" t="str">
        <f>+VLOOKUP(C2387,Sector[[Id_sector]:[Codigo]],3,0)</f>
        <v>Turismo</v>
      </c>
      <c r="E2387" s="12">
        <f t="shared" si="354"/>
        <v>240601</v>
      </c>
      <c r="F2387" s="8" t="str">
        <f>+VLOOKUP(E2387,Productos[[Id_producto]:[Codigo]],3,0)</f>
        <v>Lugares Turísticos</v>
      </c>
      <c r="G2387" s="13">
        <f t="shared" si="350"/>
        <v>240601027</v>
      </c>
      <c r="H2387" s="7">
        <v>27</v>
      </c>
      <c r="I2387" s="8" t="s">
        <v>2720</v>
      </c>
      <c r="J2387" s="37" t="str">
        <f>+Categorias[[#This Row],[Categoría]]&amp;"-"&amp;Categorias[[#This Row],[Id_categoría]]</f>
        <v>Mercados-240601027</v>
      </c>
      <c r="K2387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87" s="9" t="str">
        <f t="shared" si="351"/>
        <v>240601027mercados</v>
      </c>
      <c r="M2387" s="39" t="str">
        <f t="shared" si="352"/>
        <v>INSERT INTO categoria VALUES (240601027,'Mercados','Mercados-240601027','Mercados-240601027 | Prod: Lugares-240601 | Sector: Turismo | Industria: TURISMO - 24',240601);</v>
      </c>
    </row>
    <row r="2388" spans="1:13" ht="30.6" x14ac:dyDescent="0.3">
      <c r="A2388" s="12">
        <f t="shared" si="348"/>
        <v>24</v>
      </c>
      <c r="B2388" s="8" t="str">
        <f>+VLOOKUP(A2388,Industria[],2,0)</f>
        <v>Turismo y Hostelería</v>
      </c>
      <c r="C2388" s="12">
        <f t="shared" si="353"/>
        <v>2406</v>
      </c>
      <c r="D2388" s="8" t="str">
        <f>+VLOOKUP(C2388,Sector[[Id_sector]:[Codigo]],3,0)</f>
        <v>Turismo</v>
      </c>
      <c r="E2388" s="12">
        <f t="shared" si="354"/>
        <v>240601</v>
      </c>
      <c r="F2388" s="8" t="str">
        <f>+VLOOKUP(E2388,Productos[[Id_producto]:[Codigo]],3,0)</f>
        <v>Lugares Turísticos</v>
      </c>
      <c r="G2388" s="13">
        <f t="shared" si="350"/>
        <v>240601028</v>
      </c>
      <c r="H2388" s="7">
        <v>28</v>
      </c>
      <c r="I2388" s="8" t="s">
        <v>91</v>
      </c>
      <c r="J2388" s="37" t="str">
        <f>+Categorias[[#This Row],[Categoría]]&amp;"-"&amp;Categorias[[#This Row],[Id_categoría]]</f>
        <v>Restaurantes-240601028</v>
      </c>
      <c r="K2388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88" s="9" t="str">
        <f t="shared" si="351"/>
        <v>240601028restaurantes</v>
      </c>
      <c r="M2388" s="39" t="str">
        <f t="shared" si="352"/>
        <v>INSERT INTO categoria VALUES (240601028,'Restaurantes','Restaurantes-240601028','Restaurantes-240601028 | Prod: Lugares-240601 | Sector: Turismo | Industria: TURISMO - 24',240601);</v>
      </c>
    </row>
    <row r="2389" spans="1:13" ht="30.6" x14ac:dyDescent="0.3">
      <c r="A2389" s="12">
        <f t="shared" si="348"/>
        <v>24</v>
      </c>
      <c r="B2389" s="8" t="str">
        <f>+VLOOKUP(A2389,Industria[],2,0)</f>
        <v>Turismo y Hostelería</v>
      </c>
      <c r="C2389" s="12">
        <f t="shared" si="353"/>
        <v>2406</v>
      </c>
      <c r="D2389" s="8" t="str">
        <f>+VLOOKUP(C2389,Sector[[Id_sector]:[Codigo]],3,0)</f>
        <v>Turismo</v>
      </c>
      <c r="E2389" s="12">
        <f t="shared" si="354"/>
        <v>240601</v>
      </c>
      <c r="F2389" s="8" t="str">
        <f>+VLOOKUP(E2389,Productos[[Id_producto]:[Codigo]],3,0)</f>
        <v>Lugares Turísticos</v>
      </c>
      <c r="G2389" s="13">
        <f t="shared" si="350"/>
        <v>240601029</v>
      </c>
      <c r="H2389" s="7">
        <v>29</v>
      </c>
      <c r="I2389" s="8" t="s">
        <v>2721</v>
      </c>
      <c r="J2389" s="37" t="str">
        <f>+Categorias[[#This Row],[Categoría]]&amp;"-"&amp;Categorias[[#This Row],[Id_categoría]]</f>
        <v>Lugares de culto-240601029</v>
      </c>
      <c r="K2389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89" s="9" t="str">
        <f t="shared" si="351"/>
        <v>240601029lugares_de_culto</v>
      </c>
      <c r="M2389" s="39" t="str">
        <f t="shared" si="352"/>
        <v>INSERT INTO categoria VALUES (240601029,'Lugares de culto','Lugares de culto-240601029','Lugares de culto-240601029 | Prod: Lugares-240601 | Sector: Turismo | Industria: TURISMO - 24',240601);</v>
      </c>
    </row>
    <row r="2390" spans="1:13" ht="40.799999999999997" x14ac:dyDescent="0.3">
      <c r="A2390" s="12">
        <f t="shared" si="348"/>
        <v>24</v>
      </c>
      <c r="B2390" s="8" t="str">
        <f>+VLOOKUP(A2390,Industria[],2,0)</f>
        <v>Turismo y Hostelería</v>
      </c>
      <c r="C2390" s="12">
        <f t="shared" si="353"/>
        <v>2406</v>
      </c>
      <c r="D2390" s="8" t="str">
        <f>+VLOOKUP(C2390,Sector[[Id_sector]:[Codigo]],3,0)</f>
        <v>Turismo</v>
      </c>
      <c r="E2390" s="12">
        <f t="shared" si="354"/>
        <v>240601</v>
      </c>
      <c r="F2390" s="8" t="str">
        <f>+VLOOKUP(E2390,Productos[[Id_producto]:[Codigo]],3,0)</f>
        <v>Lugares Turísticos</v>
      </c>
      <c r="G2390" s="13">
        <f t="shared" si="350"/>
        <v>240601030</v>
      </c>
      <c r="H2390" s="7">
        <v>30</v>
      </c>
      <c r="I2390" s="8" t="s">
        <v>2722</v>
      </c>
      <c r="J2390" s="37" t="str">
        <f>+Categorias[[#This Row],[Categoría]]&amp;"-"&amp;Categorias[[#This Row],[Id_categoría]]</f>
        <v>Monumentos históricos-240601030</v>
      </c>
      <c r="K2390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90" s="9" t="str">
        <f t="shared" si="351"/>
        <v>240601030monumentos_historicos</v>
      </c>
      <c r="M2390" s="39" t="str">
        <f t="shared" si="352"/>
        <v>INSERT INTO categoria VALUES (240601030,'Monumentos históricos','Monumentos históricos-240601030','Monumentos históricos-240601030 | Prod: Lugares-240601 | Sector: Turismo | Industria: TURISMO - 24',240601);</v>
      </c>
    </row>
    <row r="2391" spans="1:13" ht="30.6" x14ac:dyDescent="0.3">
      <c r="A2391" s="12">
        <f t="shared" si="348"/>
        <v>24</v>
      </c>
      <c r="B2391" s="8" t="str">
        <f>+VLOOKUP(A2391,Industria[],2,0)</f>
        <v>Turismo y Hostelería</v>
      </c>
      <c r="C2391" s="12">
        <f t="shared" si="353"/>
        <v>2406</v>
      </c>
      <c r="D2391" s="8" t="str">
        <f>+VLOOKUP(C2391,Sector[[Id_sector]:[Codigo]],3,0)</f>
        <v>Turismo</v>
      </c>
      <c r="E2391" s="12">
        <f t="shared" si="354"/>
        <v>240601</v>
      </c>
      <c r="F2391" s="8" t="str">
        <f>+VLOOKUP(E2391,Productos[[Id_producto]:[Codigo]],3,0)</f>
        <v>Lugares Turísticos</v>
      </c>
      <c r="G2391" s="13">
        <f t="shared" si="350"/>
        <v>240601031</v>
      </c>
      <c r="H2391" s="7">
        <v>31</v>
      </c>
      <c r="I2391" s="8" t="s">
        <v>2723</v>
      </c>
      <c r="J2391" s="37" t="str">
        <f>+Categorias[[#This Row],[Categoría]]&amp;"-"&amp;Categorias[[#This Row],[Id_categoría]]</f>
        <v>Memoriales-240601031</v>
      </c>
      <c r="K2391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91" s="9" t="str">
        <f t="shared" si="351"/>
        <v>240601031memoriales</v>
      </c>
      <c r="M2391" s="39" t="str">
        <f t="shared" si="352"/>
        <v>INSERT INTO categoria VALUES (240601031,'Memoriales','Memoriales-240601031','Memoriales-240601031 | Prod: Lugares-240601 | Sector: Turismo | Industria: TURISMO - 24',240601);</v>
      </c>
    </row>
    <row r="2392" spans="1:13" ht="30.6" x14ac:dyDescent="0.3">
      <c r="A2392" s="12">
        <f t="shared" si="348"/>
        <v>24</v>
      </c>
      <c r="B2392" s="8" t="str">
        <f>+VLOOKUP(A2392,Industria[],2,0)</f>
        <v>Turismo y Hostelería</v>
      </c>
      <c r="C2392" s="12">
        <f t="shared" si="353"/>
        <v>2406</v>
      </c>
      <c r="D2392" s="8" t="str">
        <f>+VLOOKUP(C2392,Sector[[Id_sector]:[Codigo]],3,0)</f>
        <v>Turismo</v>
      </c>
      <c r="E2392" s="12">
        <f t="shared" si="354"/>
        <v>240601</v>
      </c>
      <c r="F2392" s="8" t="str">
        <f>+VLOOKUP(E2392,Productos[[Id_producto]:[Codigo]],3,0)</f>
        <v>Lugares Turísticos</v>
      </c>
      <c r="G2392" s="13">
        <f t="shared" si="350"/>
        <v>240601032</v>
      </c>
      <c r="H2392" s="7">
        <v>32</v>
      </c>
      <c r="I2392" s="8" t="s">
        <v>2724</v>
      </c>
      <c r="J2392" s="37" t="str">
        <f>+Categorias[[#This Row],[Categoría]]&amp;"-"&amp;Categorias[[#This Row],[Id_categoría]]</f>
        <v>Desiertos-240601032</v>
      </c>
      <c r="K2392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92" s="9" t="str">
        <f t="shared" si="351"/>
        <v>240601032desiertos</v>
      </c>
      <c r="M2392" s="39" t="str">
        <f t="shared" si="352"/>
        <v>INSERT INTO categoria VALUES (240601032,'Desiertos','Desiertos-240601032','Desiertos-240601032 | Prod: Lugares-240601 | Sector: Turismo | Industria: TURISMO - 24',240601);</v>
      </c>
    </row>
    <row r="2393" spans="1:13" ht="30.6" x14ac:dyDescent="0.3">
      <c r="A2393" s="12">
        <f t="shared" si="348"/>
        <v>24</v>
      </c>
      <c r="B2393" s="8" t="str">
        <f>+VLOOKUP(A2393,Industria[],2,0)</f>
        <v>Turismo y Hostelería</v>
      </c>
      <c r="C2393" s="12">
        <f t="shared" si="353"/>
        <v>2406</v>
      </c>
      <c r="D2393" s="8" t="str">
        <f>+VLOOKUP(C2393,Sector[[Id_sector]:[Codigo]],3,0)</f>
        <v>Turismo</v>
      </c>
      <c r="E2393" s="12">
        <f t="shared" si="354"/>
        <v>240601</v>
      </c>
      <c r="F2393" s="8" t="str">
        <f>+VLOOKUP(E2393,Productos[[Id_producto]:[Codigo]],3,0)</f>
        <v>Lugares Turísticos</v>
      </c>
      <c r="G2393" s="13">
        <f t="shared" si="350"/>
        <v>240601033</v>
      </c>
      <c r="H2393" s="7">
        <v>33</v>
      </c>
      <c r="I2393" s="8" t="s">
        <v>2725</v>
      </c>
      <c r="J2393" s="37" t="str">
        <f>+Categorias[[#This Row],[Categoría]]&amp;"-"&amp;Categorias[[#This Row],[Id_categoría]]</f>
        <v>Parque de diversiones-240601033</v>
      </c>
      <c r="K2393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93" s="9" t="str">
        <f t="shared" si="351"/>
        <v>240601033parque_de_diversiones</v>
      </c>
      <c r="M2393" s="39" t="str">
        <f t="shared" si="352"/>
        <v>INSERT INTO categoria VALUES (240601033,'Parque de diversiones','Parque de diversiones-240601033','Parque de diversiones-240601033 | Prod: Lugares-240601 | Sector: Turismo | Industria: TURISMO - 24',240601);</v>
      </c>
    </row>
    <row r="2394" spans="1:13" ht="30.6" x14ac:dyDescent="0.3">
      <c r="A2394" s="12">
        <f t="shared" si="348"/>
        <v>24</v>
      </c>
      <c r="B2394" s="8" t="str">
        <f>+VLOOKUP(A2394,Industria[],2,0)</f>
        <v>Turismo y Hostelería</v>
      </c>
      <c r="C2394" s="12">
        <f t="shared" si="353"/>
        <v>2406</v>
      </c>
      <c r="D2394" s="8" t="str">
        <f>+VLOOKUP(C2394,Sector[[Id_sector]:[Codigo]],3,0)</f>
        <v>Turismo</v>
      </c>
      <c r="E2394" s="12">
        <f t="shared" si="354"/>
        <v>240601</v>
      </c>
      <c r="F2394" s="8" t="str">
        <f>+VLOOKUP(E2394,Productos[[Id_producto]:[Codigo]],3,0)</f>
        <v>Lugares Turísticos</v>
      </c>
      <c r="G2394" s="13">
        <f t="shared" ref="G2394:G2425" si="355">+E2394*1000+H2394</f>
        <v>240601034</v>
      </c>
      <c r="H2394" s="7">
        <v>34</v>
      </c>
      <c r="I2394" s="8" t="s">
        <v>2726</v>
      </c>
      <c r="J2394" s="37" t="str">
        <f>+Categorias[[#This Row],[Categoría]]&amp;"-"&amp;Categorias[[#This Row],[Id_categoría]]</f>
        <v>Parque temático-240601034</v>
      </c>
      <c r="K2394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94" s="9" t="str">
        <f t="shared" ref="L2394:L2425" si="356">+SUBSTITUTE(G2394&amp;LOWER(SUBSTITUTE( SUBSTITUTE( SUBSTITUTE( SUBSTITUTE( SUBSTITUTE( SUBSTITUTE( SUBSTITUTE( SUBSTITUTE( SUBSTITUTE( SUBSTITUTE(I2394, "á", "a"), "é", "e"), "í", "i"), "ó", "o"), "ú", "u"), "Á", "A"), "É", "E"), "Í", "I"), "Ó", "O"), "Ú", "U"))," ","_")</f>
        <v>240601034parque_tematico</v>
      </c>
      <c r="M2394" s="39" t="str">
        <f t="shared" ref="M2394:M2425" si="357">+"INSERT INTO categoria VALUES ("&amp;G2394&amp;",'"&amp;I2394&amp;"','"&amp;J2394&amp;"','"&amp;K2394&amp;"',"&amp;E2394&amp;");"</f>
        <v>INSERT INTO categoria VALUES (240601034,'Parque temático','Parque temático-240601034','Parque temático-240601034 | Prod: Lugares-240601 | Sector: Turismo | Industria: TURISMO - 24',240601);</v>
      </c>
    </row>
    <row r="2395" spans="1:13" ht="30.6" x14ac:dyDescent="0.3">
      <c r="A2395" s="12">
        <f t="shared" si="348"/>
        <v>24</v>
      </c>
      <c r="B2395" s="8" t="str">
        <f>+VLOOKUP(A2395,Industria[],2,0)</f>
        <v>Turismo y Hostelería</v>
      </c>
      <c r="C2395" s="12">
        <f t="shared" si="353"/>
        <v>2406</v>
      </c>
      <c r="D2395" s="8" t="str">
        <f>+VLOOKUP(C2395,Sector[[Id_sector]:[Codigo]],3,0)</f>
        <v>Turismo</v>
      </c>
      <c r="E2395" s="12">
        <f t="shared" si="354"/>
        <v>240601</v>
      </c>
      <c r="F2395" s="8" t="str">
        <f>+VLOOKUP(E2395,Productos[[Id_producto]:[Codigo]],3,0)</f>
        <v>Lugares Turísticos</v>
      </c>
      <c r="G2395" s="13">
        <f t="shared" si="355"/>
        <v>240601035</v>
      </c>
      <c r="H2395" s="7">
        <v>35</v>
      </c>
      <c r="I2395" s="8" t="s">
        <v>2727</v>
      </c>
      <c r="J2395" s="37" t="str">
        <f>+Categorias[[#This Row],[Categoría]]&amp;"-"&amp;Categorias[[#This Row],[Id_categoría]]</f>
        <v>Ruinas-240601035</v>
      </c>
      <c r="K2395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95" s="9" t="str">
        <f t="shared" si="356"/>
        <v>240601035ruinas</v>
      </c>
      <c r="M2395" s="39" t="str">
        <f t="shared" si="357"/>
        <v>INSERT INTO categoria VALUES (240601035,'Ruinas','Ruinas-240601035','Ruinas-240601035 | Prod: Lugares-240601 | Sector: Turismo | Industria: TURISMO - 24',240601);</v>
      </c>
    </row>
    <row r="2396" spans="1:13" ht="40.799999999999997" x14ac:dyDescent="0.3">
      <c r="A2396" s="12">
        <f t="shared" si="348"/>
        <v>24</v>
      </c>
      <c r="B2396" s="8" t="str">
        <f>+VLOOKUP(A2396,Industria[],2,0)</f>
        <v>Turismo y Hostelería</v>
      </c>
      <c r="C2396" s="12">
        <f t="shared" si="353"/>
        <v>2406</v>
      </c>
      <c r="D2396" s="8" t="str">
        <f>+VLOOKUP(C2396,Sector[[Id_sector]:[Codigo]],3,0)</f>
        <v>Turismo</v>
      </c>
      <c r="E2396" s="12">
        <f t="shared" si="354"/>
        <v>240601</v>
      </c>
      <c r="F2396" s="8" t="str">
        <f>+VLOOKUP(E2396,Productos[[Id_producto]:[Codigo]],3,0)</f>
        <v>Lugares Turísticos</v>
      </c>
      <c r="G2396" s="13">
        <f t="shared" si="355"/>
        <v>240601036</v>
      </c>
      <c r="H2396" s="7">
        <v>36</v>
      </c>
      <c r="I2396" s="8" t="s">
        <v>2728</v>
      </c>
      <c r="J2396" s="37" t="str">
        <f>+Categorias[[#This Row],[Categoría]]&amp;"-"&amp;Categorias[[#This Row],[Id_categoría]]</f>
        <v>Monumentos megalíticos-240601036</v>
      </c>
      <c r="K2396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96" s="9" t="str">
        <f t="shared" si="356"/>
        <v>240601036monumentos_megaliticos</v>
      </c>
      <c r="M2396" s="39" t="str">
        <f t="shared" si="357"/>
        <v>INSERT INTO categoria VALUES (240601036,'Monumentos megalíticos','Monumentos megalíticos-240601036','Monumentos megalíticos-240601036 | Prod: Lugares-240601 | Sector: Turismo | Industria: TURISMO - 24',240601);</v>
      </c>
    </row>
    <row r="2397" spans="1:13" ht="30.6" x14ac:dyDescent="0.3">
      <c r="A2397" s="12">
        <f t="shared" si="348"/>
        <v>24</v>
      </c>
      <c r="B2397" s="8" t="str">
        <f>+VLOOKUP(A2397,Industria[],2,0)</f>
        <v>Turismo y Hostelería</v>
      </c>
      <c r="C2397" s="12">
        <f t="shared" si="353"/>
        <v>2406</v>
      </c>
      <c r="D2397" s="8" t="str">
        <f>+VLOOKUP(C2397,Sector[[Id_sector]:[Codigo]],3,0)</f>
        <v>Turismo</v>
      </c>
      <c r="E2397" s="12">
        <f t="shared" si="354"/>
        <v>240601</v>
      </c>
      <c r="F2397" s="8" t="str">
        <f>+VLOOKUP(E2397,Productos[[Id_producto]:[Codigo]],3,0)</f>
        <v>Lugares Turísticos</v>
      </c>
      <c r="G2397" s="13">
        <f t="shared" si="355"/>
        <v>240601037</v>
      </c>
      <c r="H2397" s="7">
        <v>37</v>
      </c>
      <c r="I2397" s="8" t="s">
        <v>2729</v>
      </c>
      <c r="J2397" s="37" t="str">
        <f>+Categorias[[#This Row],[Categoría]]&amp;"-"&amp;Categorias[[#This Row],[Id_categoría]]</f>
        <v>Estatuas-240601037</v>
      </c>
      <c r="K2397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97" s="9" t="str">
        <f t="shared" si="356"/>
        <v>240601037estatuas</v>
      </c>
      <c r="M2397" s="39" t="str">
        <f t="shared" si="357"/>
        <v>INSERT INTO categoria VALUES (240601037,'Estatuas','Estatuas-240601037','Estatuas-240601037 | Prod: Lugares-240601 | Sector: Turismo | Industria: TURISMO - 24',240601);</v>
      </c>
    </row>
    <row r="2398" spans="1:13" ht="30.6" x14ac:dyDescent="0.3">
      <c r="A2398" s="12">
        <f t="shared" si="348"/>
        <v>24</v>
      </c>
      <c r="B2398" s="8" t="str">
        <f>+VLOOKUP(A2398,Industria[],2,0)</f>
        <v>Turismo y Hostelería</v>
      </c>
      <c r="C2398" s="12">
        <f t="shared" si="353"/>
        <v>2406</v>
      </c>
      <c r="D2398" s="8" t="str">
        <f>+VLOOKUP(C2398,Sector[[Id_sector]:[Codigo]],3,0)</f>
        <v>Turismo</v>
      </c>
      <c r="E2398" s="12">
        <f t="shared" si="354"/>
        <v>240601</v>
      </c>
      <c r="F2398" s="8" t="str">
        <f>+VLOOKUP(E2398,Productos[[Id_producto]:[Codigo]],3,0)</f>
        <v>Lugares Turísticos</v>
      </c>
      <c r="G2398" s="13">
        <f t="shared" si="355"/>
        <v>240601038</v>
      </c>
      <c r="H2398" s="7">
        <v>38</v>
      </c>
      <c r="I2398" s="8" t="s">
        <v>2730</v>
      </c>
      <c r="J2398" s="37" t="str">
        <f>+Categorias[[#This Row],[Categoría]]&amp;"-"&amp;Categorias[[#This Row],[Id_categoría]]</f>
        <v>Monumento natural-240601038</v>
      </c>
      <c r="K2398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98" s="9" t="str">
        <f t="shared" si="356"/>
        <v>240601038monumento_natural</v>
      </c>
      <c r="M2398" s="39" t="str">
        <f t="shared" si="357"/>
        <v>INSERT INTO categoria VALUES (240601038,'Monumento natural','Monumento natural-240601038','Monumento natural-240601038 | Prod: Lugares-240601 | Sector: Turismo | Industria: TURISMO - 24',240601);</v>
      </c>
    </row>
    <row r="2399" spans="1:13" ht="30.6" x14ac:dyDescent="0.3">
      <c r="A2399" s="12">
        <f t="shared" si="348"/>
        <v>24</v>
      </c>
      <c r="B2399" s="8" t="str">
        <f>+VLOOKUP(A2399,Industria[],2,0)</f>
        <v>Turismo y Hostelería</v>
      </c>
      <c r="C2399" s="12">
        <f t="shared" si="353"/>
        <v>2406</v>
      </c>
      <c r="D2399" s="8" t="str">
        <f>+VLOOKUP(C2399,Sector[[Id_sector]:[Codigo]],3,0)</f>
        <v>Turismo</v>
      </c>
      <c r="E2399" s="12">
        <f t="shared" si="354"/>
        <v>240602</v>
      </c>
      <c r="F2399" s="8" t="str">
        <f>+VLOOKUP(E2399,Productos[[Id_producto]:[Codigo]],3,0)</f>
        <v>Tipos de turismo</v>
      </c>
      <c r="G2399" s="13">
        <f t="shared" si="355"/>
        <v>240602001</v>
      </c>
      <c r="H2399" s="7">
        <v>1</v>
      </c>
      <c r="I2399" s="8" t="s">
        <v>2731</v>
      </c>
      <c r="J2399" s="37" t="str">
        <f>+Categorias[[#This Row],[Categoría]]&amp;"-"&amp;Categorias[[#This Row],[Id_categoría]]</f>
        <v>Turismo cultural-240602001</v>
      </c>
      <c r="K2399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99" s="9" t="str">
        <f t="shared" si="356"/>
        <v>240602001turismo_cultural</v>
      </c>
      <c r="M2399" s="39" t="str">
        <f t="shared" si="357"/>
        <v>INSERT INTO categoria VALUES (240602001,'Turismo cultural','Turismo cultural-240602001','Turismo cultural-240602001 | Prod: Turismo-240602 | Sector: Turismo | Industria: TURISMO - 24',240602);</v>
      </c>
    </row>
    <row r="2400" spans="1:13" ht="30.6" x14ac:dyDescent="0.3">
      <c r="A2400" s="12">
        <f t="shared" si="348"/>
        <v>24</v>
      </c>
      <c r="B2400" s="8" t="str">
        <f>+VLOOKUP(A2400,Industria[],2,0)</f>
        <v>Turismo y Hostelería</v>
      </c>
      <c r="C2400" s="12">
        <f t="shared" si="353"/>
        <v>2406</v>
      </c>
      <c r="D2400" s="8" t="str">
        <f>+VLOOKUP(C2400,Sector[[Id_sector]:[Codigo]],3,0)</f>
        <v>Turismo</v>
      </c>
      <c r="E2400" s="12">
        <f t="shared" si="354"/>
        <v>240602</v>
      </c>
      <c r="F2400" s="8" t="str">
        <f>+VLOOKUP(E2400,Productos[[Id_producto]:[Codigo]],3,0)</f>
        <v>Tipos de turismo</v>
      </c>
      <c r="G2400" s="13">
        <f t="shared" si="355"/>
        <v>240602002</v>
      </c>
      <c r="H2400" s="7">
        <v>2</v>
      </c>
      <c r="I2400" s="8" t="s">
        <v>2732</v>
      </c>
      <c r="J2400" s="37" t="str">
        <f>+Categorias[[#This Row],[Categoría]]&amp;"-"&amp;Categorias[[#This Row],[Id_categoría]]</f>
        <v>Ecoturismo-240602002</v>
      </c>
      <c r="K2400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400" s="9" t="str">
        <f t="shared" si="356"/>
        <v>240602002ecoturismo</v>
      </c>
      <c r="M2400" s="39" t="str">
        <f t="shared" si="357"/>
        <v>INSERT INTO categoria VALUES (240602002,'Ecoturismo','Ecoturismo-240602002','Ecoturismo-240602002 | Prod: Turismo-240602 | Sector: Turismo | Industria: TURISMO - 24',240602);</v>
      </c>
    </row>
    <row r="2401" spans="1:13" ht="30.6" x14ac:dyDescent="0.3">
      <c r="A2401" s="12">
        <f t="shared" si="348"/>
        <v>24</v>
      </c>
      <c r="B2401" s="8" t="str">
        <f>+VLOOKUP(A2401,Industria[],2,0)</f>
        <v>Turismo y Hostelería</v>
      </c>
      <c r="C2401" s="12">
        <f t="shared" si="353"/>
        <v>2406</v>
      </c>
      <c r="D2401" s="8" t="str">
        <f>+VLOOKUP(C2401,Sector[[Id_sector]:[Codigo]],3,0)</f>
        <v>Turismo</v>
      </c>
      <c r="E2401" s="12">
        <f t="shared" si="354"/>
        <v>240602</v>
      </c>
      <c r="F2401" s="8" t="str">
        <f>+VLOOKUP(E2401,Productos[[Id_producto]:[Codigo]],3,0)</f>
        <v>Tipos de turismo</v>
      </c>
      <c r="G2401" s="13">
        <f t="shared" si="355"/>
        <v>240602003</v>
      </c>
      <c r="H2401" s="7">
        <v>3</v>
      </c>
      <c r="I2401" s="8" t="s">
        <v>2733</v>
      </c>
      <c r="J2401" s="37" t="str">
        <f>+Categorias[[#This Row],[Categoría]]&amp;"-"&amp;Categorias[[#This Row],[Id_categoría]]</f>
        <v>Turismo rural-240602003</v>
      </c>
      <c r="K2401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401" s="9" t="str">
        <f t="shared" si="356"/>
        <v>240602003turismo_rural</v>
      </c>
      <c r="M2401" s="39" t="str">
        <f t="shared" si="357"/>
        <v>INSERT INTO categoria VALUES (240602003,'Turismo rural','Turismo rural-240602003','Turismo rural-240602003 | Prod: Turismo-240602 | Sector: Turismo | Industria: TURISMO - 24',240602);</v>
      </c>
    </row>
    <row r="2402" spans="1:13" ht="30.6" x14ac:dyDescent="0.3">
      <c r="A2402" s="12">
        <f t="shared" si="348"/>
        <v>24</v>
      </c>
      <c r="B2402" s="8" t="str">
        <f>+VLOOKUP(A2402,Industria[],2,0)</f>
        <v>Turismo y Hostelería</v>
      </c>
      <c r="C2402" s="12">
        <f t="shared" si="353"/>
        <v>2406</v>
      </c>
      <c r="D2402" s="8" t="str">
        <f>+VLOOKUP(C2402,Sector[[Id_sector]:[Codigo]],3,0)</f>
        <v>Turismo</v>
      </c>
      <c r="E2402" s="12">
        <f t="shared" si="354"/>
        <v>240602</v>
      </c>
      <c r="F2402" s="8" t="str">
        <f>+VLOOKUP(E2402,Productos[[Id_producto]:[Codigo]],3,0)</f>
        <v>Tipos de turismo</v>
      </c>
      <c r="G2402" s="13">
        <f t="shared" si="355"/>
        <v>240602004</v>
      </c>
      <c r="H2402" s="7">
        <v>4</v>
      </c>
      <c r="I2402" s="8" t="s">
        <v>2734</v>
      </c>
      <c r="J2402" s="37" t="str">
        <f>+Categorias[[#This Row],[Categoría]]&amp;"-"&amp;Categorias[[#This Row],[Id_categoría]]</f>
        <v>Agroturismo-240602004</v>
      </c>
      <c r="K2402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402" s="9" t="str">
        <f t="shared" si="356"/>
        <v>240602004agroturismo</v>
      </c>
      <c r="M2402" s="39" t="str">
        <f t="shared" si="357"/>
        <v>INSERT INTO categoria VALUES (240602004,'Agroturismo','Agroturismo-240602004','Agroturismo-240602004 | Prod: Turismo-240602 | Sector: Turismo | Industria: TURISMO - 24',240602);</v>
      </c>
    </row>
    <row r="2403" spans="1:13" ht="30.6" x14ac:dyDescent="0.3">
      <c r="A2403" s="12">
        <f t="shared" si="348"/>
        <v>24</v>
      </c>
      <c r="B2403" s="8" t="str">
        <f>+VLOOKUP(A2403,Industria[],2,0)</f>
        <v>Turismo y Hostelería</v>
      </c>
      <c r="C2403" s="12">
        <f t="shared" si="353"/>
        <v>2406</v>
      </c>
      <c r="D2403" s="8" t="str">
        <f>+VLOOKUP(C2403,Sector[[Id_sector]:[Codigo]],3,0)</f>
        <v>Turismo</v>
      </c>
      <c r="E2403" s="12">
        <f t="shared" si="354"/>
        <v>240602</v>
      </c>
      <c r="F2403" s="8" t="str">
        <f>+VLOOKUP(E2403,Productos[[Id_producto]:[Codigo]],3,0)</f>
        <v>Tipos de turismo</v>
      </c>
      <c r="G2403" s="13">
        <f t="shared" si="355"/>
        <v>240602005</v>
      </c>
      <c r="H2403" s="7">
        <v>5</v>
      </c>
      <c r="I2403" s="8" t="s">
        <v>2735</v>
      </c>
      <c r="J2403" s="37" t="str">
        <f>+Categorias[[#This Row],[Categoría]]&amp;"-"&amp;Categorias[[#This Row],[Id_categoría]]</f>
        <v>Turismo de aventura-240602005</v>
      </c>
      <c r="K2403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403" s="9" t="str">
        <f t="shared" si="356"/>
        <v>240602005turismo_de_aventura</v>
      </c>
      <c r="M2403" s="39" t="str">
        <f t="shared" si="357"/>
        <v>INSERT INTO categoria VALUES (240602005,'Turismo de aventura','Turismo de aventura-240602005','Turismo de aventura-240602005 | Prod: Turismo-240602 | Sector: Turismo | Industria: TURISMO - 24',240602);</v>
      </c>
    </row>
    <row r="2404" spans="1:13" ht="30.6" x14ac:dyDescent="0.3">
      <c r="A2404" s="12">
        <f t="shared" si="348"/>
        <v>24</v>
      </c>
      <c r="B2404" s="8" t="str">
        <f>+VLOOKUP(A2404,Industria[],2,0)</f>
        <v>Turismo y Hostelería</v>
      </c>
      <c r="C2404" s="12">
        <f t="shared" si="353"/>
        <v>2406</v>
      </c>
      <c r="D2404" s="8" t="str">
        <f>+VLOOKUP(C2404,Sector[[Id_sector]:[Codigo]],3,0)</f>
        <v>Turismo</v>
      </c>
      <c r="E2404" s="12">
        <f t="shared" si="354"/>
        <v>240602</v>
      </c>
      <c r="F2404" s="8" t="str">
        <f>+VLOOKUP(E2404,Productos[[Id_producto]:[Codigo]],3,0)</f>
        <v>Tipos de turismo</v>
      </c>
      <c r="G2404" s="13">
        <f t="shared" si="355"/>
        <v>240602006</v>
      </c>
      <c r="H2404" s="7">
        <v>6</v>
      </c>
      <c r="I2404" s="8" t="s">
        <v>2736</v>
      </c>
      <c r="J2404" s="37" t="str">
        <f>+Categorias[[#This Row],[Categoría]]&amp;"-"&amp;Categorias[[#This Row],[Id_categoría]]</f>
        <v>Turismo deportivo-240602006</v>
      </c>
      <c r="K2404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404" s="9" t="str">
        <f t="shared" si="356"/>
        <v>240602006turismo_deportivo</v>
      </c>
      <c r="M2404" s="39" t="str">
        <f t="shared" si="357"/>
        <v>INSERT INTO categoria VALUES (240602006,'Turismo deportivo','Turismo deportivo-240602006','Turismo deportivo-240602006 | Prod: Turismo-240602 | Sector: Turismo | Industria: TURISMO - 24',240602);</v>
      </c>
    </row>
    <row r="2405" spans="1:13" ht="30.6" x14ac:dyDescent="0.3">
      <c r="A2405" s="12">
        <f t="shared" si="348"/>
        <v>24</v>
      </c>
      <c r="B2405" s="8" t="str">
        <f>+VLOOKUP(A2405,Industria[],2,0)</f>
        <v>Turismo y Hostelería</v>
      </c>
      <c r="C2405" s="12">
        <f t="shared" si="353"/>
        <v>2406</v>
      </c>
      <c r="D2405" s="8" t="str">
        <f>+VLOOKUP(C2405,Sector[[Id_sector]:[Codigo]],3,0)</f>
        <v>Turismo</v>
      </c>
      <c r="E2405" s="12">
        <f t="shared" si="354"/>
        <v>240602</v>
      </c>
      <c r="F2405" s="8" t="str">
        <f>+VLOOKUP(E2405,Productos[[Id_producto]:[Codigo]],3,0)</f>
        <v>Tipos de turismo</v>
      </c>
      <c r="G2405" s="13">
        <f t="shared" si="355"/>
        <v>240602007</v>
      </c>
      <c r="H2405" s="7">
        <v>7</v>
      </c>
      <c r="I2405" s="8" t="s">
        <v>2737</v>
      </c>
      <c r="J2405" s="37" t="str">
        <f>+Categorias[[#This Row],[Categoría]]&amp;"-"&amp;Categorias[[#This Row],[Id_categoría]]</f>
        <v>Turismo de nieve-240602007</v>
      </c>
      <c r="K2405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405" s="9" t="str">
        <f t="shared" si="356"/>
        <v>240602007turismo_de_nieve</v>
      </c>
      <c r="M2405" s="39" t="str">
        <f t="shared" si="357"/>
        <v>INSERT INTO categoria VALUES (240602007,'Turismo de nieve','Turismo de nieve-240602007','Turismo de nieve-240602007 | Prod: Turismo-240602 | Sector: Turismo | Industria: TURISMO - 24',240602);</v>
      </c>
    </row>
    <row r="2406" spans="1:13" ht="30.6" x14ac:dyDescent="0.3">
      <c r="A2406" s="12">
        <f t="shared" si="348"/>
        <v>24</v>
      </c>
      <c r="B2406" s="8" t="str">
        <f>+VLOOKUP(A2406,Industria[],2,0)</f>
        <v>Turismo y Hostelería</v>
      </c>
      <c r="C2406" s="12">
        <f t="shared" si="353"/>
        <v>2406</v>
      </c>
      <c r="D2406" s="8" t="str">
        <f>+VLOOKUP(C2406,Sector[[Id_sector]:[Codigo]],3,0)</f>
        <v>Turismo</v>
      </c>
      <c r="E2406" s="12">
        <f t="shared" si="354"/>
        <v>240602</v>
      </c>
      <c r="F2406" s="8" t="str">
        <f>+VLOOKUP(E2406,Productos[[Id_producto]:[Codigo]],3,0)</f>
        <v>Tipos de turismo</v>
      </c>
      <c r="G2406" s="13">
        <f t="shared" si="355"/>
        <v>240602008</v>
      </c>
      <c r="H2406" s="7">
        <v>8</v>
      </c>
      <c r="I2406" s="8" t="s">
        <v>2738</v>
      </c>
      <c r="J2406" s="37" t="str">
        <f>+Categorias[[#This Row],[Categoría]]&amp;"-"&amp;Categorias[[#This Row],[Id_categoría]]</f>
        <v>Turismo de golf-240602008</v>
      </c>
      <c r="K2406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406" s="9" t="str">
        <f t="shared" si="356"/>
        <v>240602008turismo_de_golf</v>
      </c>
      <c r="M2406" s="39" t="str">
        <f t="shared" si="357"/>
        <v>INSERT INTO categoria VALUES (240602008,'Turismo de golf','Turismo de golf-240602008','Turismo de golf-240602008 | Prod: Turismo-240602 | Sector: Turismo | Industria: TURISMO - 24',240602);</v>
      </c>
    </row>
    <row r="2407" spans="1:13" ht="30.6" x14ac:dyDescent="0.3">
      <c r="A2407" s="12">
        <f t="shared" si="348"/>
        <v>24</v>
      </c>
      <c r="B2407" s="8" t="str">
        <f>+VLOOKUP(A2407,Industria[],2,0)</f>
        <v>Turismo y Hostelería</v>
      </c>
      <c r="C2407" s="12">
        <f t="shared" si="353"/>
        <v>2406</v>
      </c>
      <c r="D2407" s="8" t="str">
        <f>+VLOOKUP(C2407,Sector[[Id_sector]:[Codigo]],3,0)</f>
        <v>Turismo</v>
      </c>
      <c r="E2407" s="12">
        <f t="shared" si="354"/>
        <v>240602</v>
      </c>
      <c r="F2407" s="8" t="str">
        <f>+VLOOKUP(E2407,Productos[[Id_producto]:[Codigo]],3,0)</f>
        <v>Tipos de turismo</v>
      </c>
      <c r="G2407" s="13">
        <f t="shared" si="355"/>
        <v>240602009</v>
      </c>
      <c r="H2407" s="7">
        <v>9</v>
      </c>
      <c r="I2407" s="8" t="s">
        <v>2739</v>
      </c>
      <c r="J2407" s="37" t="str">
        <f>+Categorias[[#This Row],[Categoría]]&amp;"-"&amp;Categorias[[#This Row],[Id_categoría]]</f>
        <v>Cicloturismo-240602009</v>
      </c>
      <c r="K2407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407" s="9" t="str">
        <f t="shared" si="356"/>
        <v>240602009cicloturismo</v>
      </c>
      <c r="M2407" s="39" t="str">
        <f t="shared" si="357"/>
        <v>INSERT INTO categoria VALUES (240602009,'Cicloturismo','Cicloturismo-240602009','Cicloturismo-240602009 | Prod: Turismo-240602 | Sector: Turismo | Industria: TURISMO - 24',240602);</v>
      </c>
    </row>
    <row r="2408" spans="1:13" ht="30.6" x14ac:dyDescent="0.3">
      <c r="A2408" s="12">
        <f t="shared" si="348"/>
        <v>24</v>
      </c>
      <c r="B2408" s="8" t="str">
        <f>+VLOOKUP(A2408,Industria[],2,0)</f>
        <v>Turismo y Hostelería</v>
      </c>
      <c r="C2408" s="12">
        <f t="shared" si="353"/>
        <v>2406</v>
      </c>
      <c r="D2408" s="8" t="str">
        <f>+VLOOKUP(C2408,Sector[[Id_sector]:[Codigo]],3,0)</f>
        <v>Turismo</v>
      </c>
      <c r="E2408" s="12">
        <f t="shared" si="354"/>
        <v>240602</v>
      </c>
      <c r="F2408" s="8" t="str">
        <f>+VLOOKUP(E2408,Productos[[Id_producto]:[Codigo]],3,0)</f>
        <v>Tipos de turismo</v>
      </c>
      <c r="G2408" s="13">
        <f t="shared" si="355"/>
        <v>240602010</v>
      </c>
      <c r="H2408" s="7">
        <v>10</v>
      </c>
      <c r="I2408" s="8" t="s">
        <v>2740</v>
      </c>
      <c r="J2408" s="37" t="str">
        <f>+Categorias[[#This Row],[Categoría]]&amp;"-"&amp;Categorias[[#This Row],[Id_categoría]]</f>
        <v>Turismo de sol y playa-240602010</v>
      </c>
      <c r="K2408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408" s="9" t="str">
        <f t="shared" si="356"/>
        <v>240602010turismo_de_sol_y_playa</v>
      </c>
      <c r="M2408" s="39" t="str">
        <f t="shared" si="357"/>
        <v>INSERT INTO categoria VALUES (240602010,'Turismo de sol y playa','Turismo de sol y playa-240602010','Turismo de sol y playa-240602010 | Prod: Turismo-240602 | Sector: Turismo | Industria: TURISMO - 24',240602);</v>
      </c>
    </row>
    <row r="2409" spans="1:13" ht="30.6" x14ac:dyDescent="0.3">
      <c r="A2409" s="12">
        <f t="shared" si="348"/>
        <v>24</v>
      </c>
      <c r="B2409" s="8" t="str">
        <f>+VLOOKUP(A2409,Industria[],2,0)</f>
        <v>Turismo y Hostelería</v>
      </c>
      <c r="C2409" s="12">
        <f t="shared" si="353"/>
        <v>2406</v>
      </c>
      <c r="D2409" s="8" t="str">
        <f>+VLOOKUP(C2409,Sector[[Id_sector]:[Codigo]],3,0)</f>
        <v>Turismo</v>
      </c>
      <c r="E2409" s="12">
        <f t="shared" si="354"/>
        <v>240602</v>
      </c>
      <c r="F2409" s="8" t="str">
        <f>+VLOOKUP(E2409,Productos[[Id_producto]:[Codigo]],3,0)</f>
        <v>Tipos de turismo</v>
      </c>
      <c r="G2409" s="13">
        <f t="shared" si="355"/>
        <v>240602011</v>
      </c>
      <c r="H2409" s="7">
        <v>11</v>
      </c>
      <c r="I2409" s="8" t="s">
        <v>2741</v>
      </c>
      <c r="J2409" s="37" t="str">
        <f>+Categorias[[#This Row],[Categoría]]&amp;"-"&amp;Categorias[[#This Row],[Id_categoría]]</f>
        <v>Turismo de salud-240602011</v>
      </c>
      <c r="K2409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409" s="9" t="str">
        <f t="shared" si="356"/>
        <v>240602011turismo_de_salud</v>
      </c>
      <c r="M2409" s="39" t="str">
        <f t="shared" si="357"/>
        <v>INSERT INTO categoria VALUES (240602011,'Turismo de salud','Turismo de salud-240602011','Turismo de salud-240602011 | Prod: Turismo-240602 | Sector: Turismo | Industria: TURISMO - 24',240602);</v>
      </c>
    </row>
    <row r="2410" spans="1:13" ht="30.6" x14ac:dyDescent="0.3">
      <c r="A2410" s="12">
        <f t="shared" si="348"/>
        <v>24</v>
      </c>
      <c r="B2410" s="8" t="str">
        <f>+VLOOKUP(A2410,Industria[],2,0)</f>
        <v>Turismo y Hostelería</v>
      </c>
      <c r="C2410" s="12">
        <f t="shared" si="353"/>
        <v>2406</v>
      </c>
      <c r="D2410" s="8" t="str">
        <f>+VLOOKUP(C2410,Sector[[Id_sector]:[Codigo]],3,0)</f>
        <v>Turismo</v>
      </c>
      <c r="E2410" s="12">
        <f t="shared" si="354"/>
        <v>240602</v>
      </c>
      <c r="F2410" s="8" t="str">
        <f>+VLOOKUP(E2410,Productos[[Id_producto]:[Codigo]],3,0)</f>
        <v>Tipos de turismo</v>
      </c>
      <c r="G2410" s="13">
        <f t="shared" si="355"/>
        <v>240602012</v>
      </c>
      <c r="H2410" s="7">
        <v>12</v>
      </c>
      <c r="I2410" s="8" t="s">
        <v>2742</v>
      </c>
      <c r="J2410" s="37" t="str">
        <f>+Categorias[[#This Row],[Categoría]]&amp;"-"&amp;Categorias[[#This Row],[Id_categoría]]</f>
        <v>Turismo de bienestar-240602012</v>
      </c>
      <c r="K2410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410" s="9" t="str">
        <f t="shared" si="356"/>
        <v>240602012turismo_de_bienestar</v>
      </c>
      <c r="M2410" s="39" t="str">
        <f t="shared" si="357"/>
        <v>INSERT INTO categoria VALUES (240602012,'Turismo de bienestar','Turismo de bienestar-240602012','Turismo de bienestar-240602012 | Prod: Turismo-240602 | Sector: Turismo | Industria: TURISMO - 24',240602);</v>
      </c>
    </row>
    <row r="2411" spans="1:13" ht="30.6" x14ac:dyDescent="0.3">
      <c r="A2411" s="12">
        <f t="shared" si="348"/>
        <v>24</v>
      </c>
      <c r="B2411" s="8" t="str">
        <f>+VLOOKUP(A2411,Industria[],2,0)</f>
        <v>Turismo y Hostelería</v>
      </c>
      <c r="C2411" s="12">
        <f t="shared" si="353"/>
        <v>2406</v>
      </c>
      <c r="D2411" s="8" t="str">
        <f>+VLOOKUP(C2411,Sector[[Id_sector]:[Codigo]],3,0)</f>
        <v>Turismo</v>
      </c>
      <c r="E2411" s="12">
        <f t="shared" si="354"/>
        <v>240602</v>
      </c>
      <c r="F2411" s="8" t="str">
        <f>+VLOOKUP(E2411,Productos[[Id_producto]:[Codigo]],3,0)</f>
        <v>Tipos de turismo</v>
      </c>
      <c r="G2411" s="13">
        <f t="shared" si="355"/>
        <v>240602013</v>
      </c>
      <c r="H2411" s="7">
        <v>13</v>
      </c>
      <c r="I2411" s="8" t="s">
        <v>2743</v>
      </c>
      <c r="J2411" s="37" t="str">
        <f>+Categorias[[#This Row],[Categoría]]&amp;"-"&amp;Categorias[[#This Row],[Id_categoría]]</f>
        <v>Turismo médico-240602013</v>
      </c>
      <c r="K2411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411" s="9" t="str">
        <f t="shared" si="356"/>
        <v>240602013turismo_medico</v>
      </c>
      <c r="M2411" s="39" t="str">
        <f t="shared" si="357"/>
        <v>INSERT INTO categoria VALUES (240602013,'Turismo médico','Turismo médico-240602013','Turismo médico-240602013 | Prod: Turismo-240602 | Sector: Turismo | Industria: TURISMO - 24',240602);</v>
      </c>
    </row>
    <row r="2412" spans="1:13" ht="40.799999999999997" x14ac:dyDescent="0.3">
      <c r="A2412" s="12">
        <f t="shared" si="348"/>
        <v>24</v>
      </c>
      <c r="B2412" s="8" t="str">
        <f>+VLOOKUP(A2412,Industria[],2,0)</f>
        <v>Turismo y Hostelería</v>
      </c>
      <c r="C2412" s="12">
        <f t="shared" si="353"/>
        <v>2406</v>
      </c>
      <c r="D2412" s="8" t="str">
        <f>+VLOOKUP(C2412,Sector[[Id_sector]:[Codigo]],3,0)</f>
        <v>Turismo</v>
      </c>
      <c r="E2412" s="12">
        <f t="shared" si="354"/>
        <v>240602</v>
      </c>
      <c r="F2412" s="8" t="str">
        <f>+VLOOKUP(E2412,Productos[[Id_producto]:[Codigo]],3,0)</f>
        <v>Tipos de turismo</v>
      </c>
      <c r="G2412" s="13">
        <f t="shared" si="355"/>
        <v>240602014</v>
      </c>
      <c r="H2412" s="7">
        <v>14</v>
      </c>
      <c r="I2412" s="8" t="s">
        <v>2744</v>
      </c>
      <c r="J2412" s="37" t="str">
        <f>+Categorias[[#This Row],[Categoría]]&amp;"-"&amp;Categorias[[#This Row],[Id_categoría]]</f>
        <v>Turismo de cirugía estética-240602014</v>
      </c>
      <c r="K2412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412" s="9" t="str">
        <f t="shared" si="356"/>
        <v>240602014turismo_de_cirugia_estetica</v>
      </c>
      <c r="M2412" s="39" t="str">
        <f t="shared" si="357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13" spans="1:13" ht="30.6" x14ac:dyDescent="0.3">
      <c r="A2413" s="12">
        <f t="shared" ref="A2413:A2463" si="358">+A2412</f>
        <v>24</v>
      </c>
      <c r="B2413" s="8" t="str">
        <f>+VLOOKUP(A2413,Industria[],2,0)</f>
        <v>Turismo y Hostelería</v>
      </c>
      <c r="C2413" s="12">
        <f t="shared" si="353"/>
        <v>2406</v>
      </c>
      <c r="D2413" s="8" t="str">
        <f>+VLOOKUP(C2413,Sector[[Id_sector]:[Codigo]],3,0)</f>
        <v>Turismo</v>
      </c>
      <c r="E2413" s="12">
        <f t="shared" si="354"/>
        <v>240602</v>
      </c>
      <c r="F2413" s="8" t="str">
        <f>+VLOOKUP(E2413,Productos[[Id_producto]:[Codigo]],3,0)</f>
        <v>Tipos de turismo</v>
      </c>
      <c r="G2413" s="13">
        <f t="shared" si="355"/>
        <v>240602015</v>
      </c>
      <c r="H2413" s="7">
        <v>15</v>
      </c>
      <c r="I2413" s="8" t="s">
        <v>2745</v>
      </c>
      <c r="J2413" s="37" t="str">
        <f>+Categorias[[#This Row],[Categoría]]&amp;"-"&amp;Categorias[[#This Row],[Id_categoría]]</f>
        <v>Turismo de negocios-240602015</v>
      </c>
      <c r="K2413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13" s="9" t="str">
        <f t="shared" si="356"/>
        <v>240602015turismo_de_negocios</v>
      </c>
      <c r="M2413" s="39" t="str">
        <f t="shared" si="357"/>
        <v>INSERT INTO categoria VALUES (240602015,'Turismo de negocios','Turismo de negocios-240602015','Turismo de negocios-240602015 | Prod: Turismo-240602 | Sector: Turismo | Industria: TURISMO - 24',240602);</v>
      </c>
    </row>
    <row r="2414" spans="1:13" ht="30.6" x14ac:dyDescent="0.3">
      <c r="A2414" s="12">
        <f t="shared" si="358"/>
        <v>24</v>
      </c>
      <c r="B2414" s="8" t="str">
        <f>+VLOOKUP(A2414,Industria[],2,0)</f>
        <v>Turismo y Hostelería</v>
      </c>
      <c r="C2414" s="12">
        <f t="shared" si="353"/>
        <v>2406</v>
      </c>
      <c r="D2414" s="8" t="str">
        <f>+VLOOKUP(C2414,Sector[[Id_sector]:[Codigo]],3,0)</f>
        <v>Turismo</v>
      </c>
      <c r="E2414" s="12">
        <f t="shared" si="354"/>
        <v>240602</v>
      </c>
      <c r="F2414" s="8" t="str">
        <f>+VLOOKUP(E2414,Productos[[Id_producto]:[Codigo]],3,0)</f>
        <v>Tipos de turismo</v>
      </c>
      <c r="G2414" s="13">
        <f t="shared" si="355"/>
        <v>240602016</v>
      </c>
      <c r="H2414" s="7">
        <v>16</v>
      </c>
      <c r="I2414" s="8" t="s">
        <v>2746</v>
      </c>
      <c r="J2414" s="37" t="str">
        <f>+Categorias[[#This Row],[Categoría]]&amp;"-"&amp;Categorias[[#This Row],[Id_categoría]]</f>
        <v>Turismo gastronómico-240602016</v>
      </c>
      <c r="K2414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14" s="9" t="str">
        <f t="shared" si="356"/>
        <v>240602016turismo_gastronomico</v>
      </c>
      <c r="M2414" s="39" t="str">
        <f t="shared" si="357"/>
        <v>INSERT INTO categoria VALUES (240602016,'Turismo gastronómico','Turismo gastronómico-240602016','Turismo gastronómico-240602016 | Prod: Turismo-240602 | Sector: Turismo | Industria: TURISMO - 24',240602);</v>
      </c>
    </row>
    <row r="2415" spans="1:13" ht="30.6" x14ac:dyDescent="0.3">
      <c r="A2415" s="12">
        <f t="shared" si="358"/>
        <v>24</v>
      </c>
      <c r="B2415" s="8" t="str">
        <f>+VLOOKUP(A2415,Industria[],2,0)</f>
        <v>Turismo y Hostelería</v>
      </c>
      <c r="C2415" s="12">
        <f t="shared" si="353"/>
        <v>2406</v>
      </c>
      <c r="D2415" s="8" t="str">
        <f>+VLOOKUP(C2415,Sector[[Id_sector]:[Codigo]],3,0)</f>
        <v>Turismo</v>
      </c>
      <c r="E2415" s="12">
        <f t="shared" si="354"/>
        <v>240602</v>
      </c>
      <c r="F2415" s="8" t="str">
        <f>+VLOOKUP(E2415,Productos[[Id_producto]:[Codigo]],3,0)</f>
        <v>Tipos de turismo</v>
      </c>
      <c r="G2415" s="13">
        <f t="shared" si="355"/>
        <v>240602017</v>
      </c>
      <c r="H2415" s="7">
        <v>17</v>
      </c>
      <c r="I2415" s="8" t="s">
        <v>2747</v>
      </c>
      <c r="J2415" s="37" t="str">
        <f>+Categorias[[#This Row],[Categoría]]&amp;"-"&amp;Categorias[[#This Row],[Id_categoría]]</f>
        <v>Enoturismo-240602017</v>
      </c>
      <c r="K2415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15" s="9" t="str">
        <f t="shared" si="356"/>
        <v>240602017enoturismo</v>
      </c>
      <c r="M2415" s="39" t="str">
        <f t="shared" si="357"/>
        <v>INSERT INTO categoria VALUES (240602017,'Enoturismo','Enoturismo-240602017','Enoturismo-240602017 | Prod: Turismo-240602 | Sector: Turismo | Industria: TURISMO - 24',240602);</v>
      </c>
    </row>
    <row r="2416" spans="1:13" ht="30.6" x14ac:dyDescent="0.3">
      <c r="A2416" s="12">
        <f t="shared" si="358"/>
        <v>24</v>
      </c>
      <c r="B2416" s="8" t="str">
        <f>+VLOOKUP(A2416,Industria[],2,0)</f>
        <v>Turismo y Hostelería</v>
      </c>
      <c r="C2416" s="12">
        <f t="shared" si="353"/>
        <v>2406</v>
      </c>
      <c r="D2416" s="8" t="str">
        <f>+VLOOKUP(C2416,Sector[[Id_sector]:[Codigo]],3,0)</f>
        <v>Turismo</v>
      </c>
      <c r="E2416" s="12">
        <f t="shared" si="354"/>
        <v>240602</v>
      </c>
      <c r="F2416" s="8" t="str">
        <f>+VLOOKUP(E2416,Productos[[Id_producto]:[Codigo]],3,0)</f>
        <v>Tipos de turismo</v>
      </c>
      <c r="G2416" s="13">
        <f t="shared" si="355"/>
        <v>240602018</v>
      </c>
      <c r="H2416" s="7">
        <v>18</v>
      </c>
      <c r="I2416" s="8" t="s">
        <v>2748</v>
      </c>
      <c r="J2416" s="37" t="str">
        <f>+Categorias[[#This Row],[Categoría]]&amp;"-"&amp;Categorias[[#This Row],[Id_categoría]]</f>
        <v>Turismo costero-240602018</v>
      </c>
      <c r="K2416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16" s="9" t="str">
        <f t="shared" si="356"/>
        <v>240602018turismo_costero</v>
      </c>
      <c r="M2416" s="39" t="str">
        <f t="shared" si="357"/>
        <v>INSERT INTO categoria VALUES (240602018,'Turismo costero','Turismo costero-240602018','Turismo costero-240602018 | Prod: Turismo-240602 | Sector: Turismo | Industria: TURISMO - 24',240602);</v>
      </c>
    </row>
    <row r="2417" spans="1:13" ht="40.799999999999997" x14ac:dyDescent="0.3">
      <c r="A2417" s="12">
        <f t="shared" si="358"/>
        <v>24</v>
      </c>
      <c r="B2417" s="8" t="str">
        <f>+VLOOKUP(A2417,Industria[],2,0)</f>
        <v>Turismo y Hostelería</v>
      </c>
      <c r="C2417" s="12">
        <f t="shared" si="353"/>
        <v>2406</v>
      </c>
      <c r="D2417" s="8" t="str">
        <f>+VLOOKUP(C2417,Sector[[Id_sector]:[Codigo]],3,0)</f>
        <v>Turismo</v>
      </c>
      <c r="E2417" s="12">
        <f t="shared" si="354"/>
        <v>240602</v>
      </c>
      <c r="F2417" s="8" t="str">
        <f>+VLOOKUP(E2417,Productos[[Id_producto]:[Codigo]],3,0)</f>
        <v>Tipos de turismo</v>
      </c>
      <c r="G2417" s="13">
        <f t="shared" si="355"/>
        <v>240602019</v>
      </c>
      <c r="H2417" s="7">
        <v>19</v>
      </c>
      <c r="I2417" s="8" t="s">
        <v>2749</v>
      </c>
      <c r="J2417" s="37" t="str">
        <f>+Categorias[[#This Row],[Categoría]]&amp;"-"&amp;Categorias[[#This Row],[Id_categoría]]</f>
        <v>Turismo marítimo o de cruceros-240602019</v>
      </c>
      <c r="K2417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17" s="9" t="str">
        <f t="shared" si="356"/>
        <v>240602019turismo_maritimo_o_de_cruceros</v>
      </c>
      <c r="M2417" s="39" t="str">
        <f t="shared" si="357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18" spans="1:13" ht="40.799999999999997" x14ac:dyDescent="0.3">
      <c r="A2418" s="12">
        <f t="shared" si="358"/>
        <v>24</v>
      </c>
      <c r="B2418" s="8" t="str">
        <f>+VLOOKUP(A2418,Industria[],2,0)</f>
        <v>Turismo y Hostelería</v>
      </c>
      <c r="C2418" s="12">
        <f t="shared" si="353"/>
        <v>2406</v>
      </c>
      <c r="D2418" s="8" t="str">
        <f>+VLOOKUP(C2418,Sector[[Id_sector]:[Codigo]],3,0)</f>
        <v>Turismo</v>
      </c>
      <c r="E2418" s="12">
        <f t="shared" si="354"/>
        <v>240602</v>
      </c>
      <c r="F2418" s="8" t="str">
        <f>+VLOOKUP(E2418,Productos[[Id_producto]:[Codigo]],3,0)</f>
        <v>Tipos de turismo</v>
      </c>
      <c r="G2418" s="13">
        <f t="shared" si="355"/>
        <v>240602020</v>
      </c>
      <c r="H2418" s="7">
        <v>20</v>
      </c>
      <c r="I2418" s="8" t="s">
        <v>2750</v>
      </c>
      <c r="J2418" s="37" t="str">
        <f>+Categorias[[#This Row],[Categoría]]&amp;"-"&amp;Categorias[[#This Row],[Id_categoría]]</f>
        <v>Turismo de aguas interiores-240602020</v>
      </c>
      <c r="K2418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18" s="9" t="str">
        <f t="shared" si="356"/>
        <v>240602020turismo_de_aguas_interiores</v>
      </c>
      <c r="M2418" s="39" t="str">
        <f t="shared" si="357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19" spans="1:13" ht="40.799999999999997" x14ac:dyDescent="0.3">
      <c r="A2419" s="12">
        <f t="shared" si="358"/>
        <v>24</v>
      </c>
      <c r="B2419" s="8" t="str">
        <f>+VLOOKUP(A2419,Industria[],2,0)</f>
        <v>Turismo y Hostelería</v>
      </c>
      <c r="C2419" s="12">
        <f t="shared" si="353"/>
        <v>2406</v>
      </c>
      <c r="D2419" s="8" t="str">
        <f>+VLOOKUP(C2419,Sector[[Id_sector]:[Codigo]],3,0)</f>
        <v>Turismo</v>
      </c>
      <c r="E2419" s="12">
        <f t="shared" si="354"/>
        <v>240602</v>
      </c>
      <c r="F2419" s="8" t="str">
        <f>+VLOOKUP(E2419,Productos[[Id_producto]:[Codigo]],3,0)</f>
        <v>Tipos de turismo</v>
      </c>
      <c r="G2419" s="13">
        <f t="shared" si="355"/>
        <v>240602021</v>
      </c>
      <c r="H2419" s="7">
        <v>21</v>
      </c>
      <c r="I2419" s="8" t="s">
        <v>2751</v>
      </c>
      <c r="J2419" s="37" t="str">
        <f>+Categorias[[#This Row],[Categoría]]&amp;"-"&amp;Categorias[[#This Row],[Id_categoría]]</f>
        <v>Turismo urbano o de ciudad-240602021</v>
      </c>
      <c r="K2419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19" s="9" t="str">
        <f t="shared" si="356"/>
        <v>240602021turismo_urbano_o_de_ciudad</v>
      </c>
      <c r="M2419" s="39" t="str">
        <f t="shared" si="357"/>
        <v>INSERT INTO categoria VALUES (240602021,'Turismo urbano o de ciudad','Turismo urbano o de ciudad-240602021','Turismo urbano o de ciudad-240602021 | Prod: Turismo-240602 | Sector: Turismo | Industria: TURISMO - 24',240602);</v>
      </c>
    </row>
    <row r="2420" spans="1:13" ht="30.6" x14ac:dyDescent="0.3">
      <c r="A2420" s="12">
        <f t="shared" si="358"/>
        <v>24</v>
      </c>
      <c r="B2420" s="8" t="str">
        <f>+VLOOKUP(A2420,Industria[],2,0)</f>
        <v>Turismo y Hostelería</v>
      </c>
      <c r="C2420" s="12">
        <f t="shared" si="353"/>
        <v>2406</v>
      </c>
      <c r="D2420" s="8" t="str">
        <f>+VLOOKUP(C2420,Sector[[Id_sector]:[Codigo]],3,0)</f>
        <v>Turismo</v>
      </c>
      <c r="E2420" s="12">
        <f t="shared" si="354"/>
        <v>240602</v>
      </c>
      <c r="F2420" s="8" t="str">
        <f>+VLOOKUP(E2420,Productos[[Id_producto]:[Codigo]],3,0)</f>
        <v>Tipos de turismo</v>
      </c>
      <c r="G2420" s="13">
        <f t="shared" si="355"/>
        <v>240602022</v>
      </c>
      <c r="H2420" s="7">
        <v>22</v>
      </c>
      <c r="I2420" s="8" t="s">
        <v>2752</v>
      </c>
      <c r="J2420" s="37" t="str">
        <f>+Categorias[[#This Row],[Categoría]]&amp;"-"&amp;Categorias[[#This Row],[Id_categoría]]</f>
        <v>Turismo de montaña-240602022</v>
      </c>
      <c r="K2420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20" s="9" t="str">
        <f t="shared" si="356"/>
        <v>240602022turismo_de_montaña</v>
      </c>
      <c r="M2420" s="39" t="str">
        <f t="shared" si="357"/>
        <v>INSERT INTO categoria VALUES (240602022,'Turismo de montaña','Turismo de montaña-240602022','Turismo de montaña-240602022 | Prod: Turismo-240602 | Sector: Turismo | Industria: TURISMO - 24',240602);</v>
      </c>
    </row>
    <row r="2421" spans="1:13" ht="40.799999999999997" x14ac:dyDescent="0.3">
      <c r="A2421" s="12">
        <f t="shared" si="358"/>
        <v>24</v>
      </c>
      <c r="B2421" s="8" t="str">
        <f>+VLOOKUP(A2421,Industria[],2,0)</f>
        <v>Turismo y Hostelería</v>
      </c>
      <c r="C2421" s="12">
        <f t="shared" si="353"/>
        <v>2406</v>
      </c>
      <c r="D2421" s="8" t="str">
        <f>+VLOOKUP(C2421,Sector[[Id_sector]:[Codigo]],3,0)</f>
        <v>Turismo</v>
      </c>
      <c r="E2421" s="12">
        <f t="shared" si="354"/>
        <v>240602</v>
      </c>
      <c r="F2421" s="8" t="str">
        <f>+VLOOKUP(E2421,Productos[[Id_producto]:[Codigo]],3,0)</f>
        <v>Tipos de turismo</v>
      </c>
      <c r="G2421" s="13">
        <f t="shared" si="355"/>
        <v>240602023</v>
      </c>
      <c r="H2421" s="7">
        <v>23</v>
      </c>
      <c r="I2421" s="8" t="s">
        <v>2753</v>
      </c>
      <c r="J2421" s="37" t="str">
        <f>+Categorias[[#This Row],[Categoría]]&amp;"-"&amp;Categorias[[#This Row],[Id_categoría]]</f>
        <v>Turismo de caza o cinegético-240602023</v>
      </c>
      <c r="K2421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21" s="9" t="str">
        <f t="shared" si="356"/>
        <v>240602023turismo_de_caza_o_cinegetico</v>
      </c>
      <c r="M2421" s="39" t="str">
        <f t="shared" si="357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22" spans="1:13" ht="30.6" x14ac:dyDescent="0.3">
      <c r="A2422" s="12">
        <f t="shared" si="358"/>
        <v>24</v>
      </c>
      <c r="B2422" s="8" t="str">
        <f>+VLOOKUP(A2422,Industria[],2,0)</f>
        <v>Turismo y Hostelería</v>
      </c>
      <c r="C2422" s="12">
        <f t="shared" si="353"/>
        <v>2406</v>
      </c>
      <c r="D2422" s="8" t="str">
        <f>+VLOOKUP(C2422,Sector[[Id_sector]:[Codigo]],3,0)</f>
        <v>Turismo</v>
      </c>
      <c r="E2422" s="12">
        <f t="shared" si="354"/>
        <v>240602</v>
      </c>
      <c r="F2422" s="8" t="str">
        <f>+VLOOKUP(E2422,Productos[[Id_producto]:[Codigo]],3,0)</f>
        <v>Tipos de turismo</v>
      </c>
      <c r="G2422" s="13">
        <f t="shared" si="355"/>
        <v>240602024</v>
      </c>
      <c r="H2422" s="7">
        <v>24</v>
      </c>
      <c r="I2422" s="8" t="s">
        <v>2754</v>
      </c>
      <c r="J2422" s="37" t="str">
        <f>+Categorias[[#This Row],[Categoría]]&amp;"-"&amp;Categorias[[#This Row],[Id_categoría]]</f>
        <v>Turismo educativo-240602024</v>
      </c>
      <c r="K2422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22" s="9" t="str">
        <f t="shared" si="356"/>
        <v>240602024turismo_educativo</v>
      </c>
      <c r="M2422" s="39" t="str">
        <f t="shared" si="357"/>
        <v>INSERT INTO categoria VALUES (240602024,'Turismo educativo','Turismo educativo-240602024','Turismo educativo-240602024 | Prod: Turismo-240602 | Sector: Turismo | Industria: TURISMO - 24',240602);</v>
      </c>
    </row>
    <row r="2423" spans="1:13" ht="30.6" x14ac:dyDescent="0.3">
      <c r="A2423" s="12">
        <f t="shared" si="358"/>
        <v>24</v>
      </c>
      <c r="B2423" s="8" t="str">
        <f>+VLOOKUP(A2423,Industria[],2,0)</f>
        <v>Turismo y Hostelería</v>
      </c>
      <c r="C2423" s="12">
        <f t="shared" si="353"/>
        <v>2406</v>
      </c>
      <c r="D2423" s="8" t="str">
        <f>+VLOOKUP(C2423,Sector[[Id_sector]:[Codigo]],3,0)</f>
        <v>Turismo</v>
      </c>
      <c r="E2423" s="12">
        <f t="shared" si="354"/>
        <v>240602</v>
      </c>
      <c r="F2423" s="8" t="str">
        <f>+VLOOKUP(E2423,Productos[[Id_producto]:[Codigo]],3,0)</f>
        <v>Tipos de turismo</v>
      </c>
      <c r="G2423" s="13">
        <f t="shared" si="355"/>
        <v>240602025</v>
      </c>
      <c r="H2423" s="7">
        <v>25</v>
      </c>
      <c r="I2423" s="8" t="s">
        <v>2755</v>
      </c>
      <c r="J2423" s="37" t="str">
        <f>+Categorias[[#This Row],[Categoría]]&amp;"-"&amp;Categorias[[#This Row],[Id_categoría]]</f>
        <v>Turimo solidario-240602025</v>
      </c>
      <c r="K2423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23" s="9" t="str">
        <f t="shared" si="356"/>
        <v>240602025turimo_solidario</v>
      </c>
      <c r="M2423" s="39" t="str">
        <f t="shared" si="357"/>
        <v>INSERT INTO categoria VALUES (240602025,'Turimo solidario','Turimo solidario-240602025','Turimo solidario-240602025 | Prod: Turismo-240602 | Sector: Turismo | Industria: TURISMO - 24',240602);</v>
      </c>
    </row>
    <row r="2424" spans="1:13" ht="30.6" x14ac:dyDescent="0.3">
      <c r="A2424" s="12">
        <f t="shared" si="358"/>
        <v>24</v>
      </c>
      <c r="B2424" s="8" t="str">
        <f>+VLOOKUP(A2424,Industria[],2,0)</f>
        <v>Turismo y Hostelería</v>
      </c>
      <c r="C2424" s="12">
        <f t="shared" si="353"/>
        <v>2406</v>
      </c>
      <c r="D2424" s="8" t="str">
        <f>+VLOOKUP(C2424,Sector[[Id_sector]:[Codigo]],3,0)</f>
        <v>Turismo</v>
      </c>
      <c r="E2424" s="12">
        <f t="shared" si="354"/>
        <v>240602</v>
      </c>
      <c r="F2424" s="8" t="str">
        <f>+VLOOKUP(E2424,Productos[[Id_producto]:[Codigo]],3,0)</f>
        <v>Tipos de turismo</v>
      </c>
      <c r="G2424" s="13">
        <f t="shared" si="355"/>
        <v>240602026</v>
      </c>
      <c r="H2424" s="7">
        <v>26</v>
      </c>
      <c r="I2424" s="8" t="s">
        <v>2756</v>
      </c>
      <c r="J2424" s="37" t="str">
        <f>+Categorias[[#This Row],[Categoría]]&amp;"-"&amp;Categorias[[#This Row],[Id_categoría]]</f>
        <v>Turismo accesible-240602026</v>
      </c>
      <c r="K2424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24" s="9" t="str">
        <f t="shared" si="356"/>
        <v>240602026turismo_accesible</v>
      </c>
      <c r="M2424" s="39" t="str">
        <f t="shared" si="357"/>
        <v>INSERT INTO categoria VALUES (240602026,'Turismo accesible','Turismo accesible-240602026','Turismo accesible-240602026 | Prod: Turismo-240602 | Sector: Turismo | Industria: TURISMO - 24',240602);</v>
      </c>
    </row>
    <row r="2425" spans="1:13" ht="30.6" x14ac:dyDescent="0.3">
      <c r="A2425" s="12">
        <f t="shared" si="358"/>
        <v>24</v>
      </c>
      <c r="B2425" s="8" t="str">
        <f>+VLOOKUP(A2425,Industria[],2,0)</f>
        <v>Turismo y Hostelería</v>
      </c>
      <c r="C2425" s="12">
        <f t="shared" si="353"/>
        <v>2406</v>
      </c>
      <c r="D2425" s="8" t="str">
        <f>+VLOOKUP(C2425,Sector[[Id_sector]:[Codigo]],3,0)</f>
        <v>Turismo</v>
      </c>
      <c r="E2425" s="12">
        <f t="shared" si="354"/>
        <v>240602</v>
      </c>
      <c r="F2425" s="8" t="str">
        <f>+VLOOKUP(E2425,Productos[[Id_producto]:[Codigo]],3,0)</f>
        <v>Tipos de turismo</v>
      </c>
      <c r="G2425" s="13">
        <f t="shared" si="355"/>
        <v>240602027</v>
      </c>
      <c r="H2425" s="7">
        <v>27</v>
      </c>
      <c r="I2425" s="8" t="s">
        <v>2757</v>
      </c>
      <c r="J2425" s="37" t="str">
        <f>+Categorias[[#This Row],[Categoría]]&amp;"-"&amp;Categorias[[#This Row],[Id_categoría]]</f>
        <v>Turismo social-240602027</v>
      </c>
      <c r="K2425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25" s="9" t="str">
        <f t="shared" si="356"/>
        <v>240602027turismo_social</v>
      </c>
      <c r="M2425" s="39" t="str">
        <f t="shared" si="357"/>
        <v>INSERT INTO categoria VALUES (240602027,'Turismo social','Turismo social-240602027','Turismo social-240602027 | Prod: Turismo-240602 | Sector: Turismo | Industria: TURISMO - 24',240602);</v>
      </c>
    </row>
    <row r="2426" spans="1:13" ht="40.799999999999997" x14ac:dyDescent="0.3">
      <c r="A2426" s="12">
        <f t="shared" si="358"/>
        <v>24</v>
      </c>
      <c r="B2426" s="8" t="str">
        <f>+VLOOKUP(A2426,Industria[],2,0)</f>
        <v>Turismo y Hostelería</v>
      </c>
      <c r="C2426" s="12">
        <f t="shared" si="353"/>
        <v>2406</v>
      </c>
      <c r="D2426" s="8" t="str">
        <f>+VLOOKUP(C2426,Sector[[Id_sector]:[Codigo]],3,0)</f>
        <v>Turismo</v>
      </c>
      <c r="E2426" s="12">
        <f t="shared" si="354"/>
        <v>240602</v>
      </c>
      <c r="F2426" s="8" t="str">
        <f>+VLOOKUP(E2426,Productos[[Id_producto]:[Codigo]],3,0)</f>
        <v>Tipos de turismo</v>
      </c>
      <c r="G2426" s="13">
        <f t="shared" ref="G2426:G2457" si="359">+E2426*1000+H2426</f>
        <v>240602028</v>
      </c>
      <c r="H2426" s="7">
        <v>28</v>
      </c>
      <c r="I2426" s="8" t="s">
        <v>2758</v>
      </c>
      <c r="J2426" s="37" t="str">
        <f>+Categorias[[#This Row],[Categoría]]&amp;"-"&amp;Categorias[[#This Row],[Id_categoría]]</f>
        <v>Turismo cinematográfico-240602028</v>
      </c>
      <c r="K2426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26" s="9" t="str">
        <f t="shared" ref="L2426:L2457" si="360">+SUBSTITUTE(G2426&amp;LOWER(SUBSTITUTE( SUBSTITUTE( SUBSTITUTE( SUBSTITUTE( SUBSTITUTE( SUBSTITUTE( SUBSTITUTE( SUBSTITUTE( SUBSTITUTE( SUBSTITUTE(I2426, "á", "a"), "é", "e"), "í", "i"), "ó", "o"), "ú", "u"), "Á", "A"), "É", "E"), "Í", "I"), "Ó", "O"), "Ú", "U"))," ","_")</f>
        <v>240602028turismo_cinematografico</v>
      </c>
      <c r="M2426" s="39" t="str">
        <f t="shared" ref="M2426:M2457" si="361">+"INSERT INTO categoria VALUES ("&amp;G2426&amp;",'"&amp;I2426&amp;"','"&amp;J2426&amp;"','"&amp;K2426&amp;"',"&amp;E2426&amp;");"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27" spans="1:13" ht="30.6" x14ac:dyDescent="0.3">
      <c r="A2427" s="12">
        <f t="shared" si="358"/>
        <v>24</v>
      </c>
      <c r="B2427" s="8" t="str">
        <f>+VLOOKUP(A2427,Industria[],2,0)</f>
        <v>Turismo y Hostelería</v>
      </c>
      <c r="C2427" s="12">
        <f t="shared" ref="C2427:C2463" si="362">+C2426</f>
        <v>2406</v>
      </c>
      <c r="D2427" s="8" t="str">
        <f>+VLOOKUP(C2427,Sector[[Id_sector]:[Codigo]],3,0)</f>
        <v>Turismo</v>
      </c>
      <c r="E2427" s="12">
        <f t="shared" si="354"/>
        <v>240602</v>
      </c>
      <c r="F2427" s="8" t="str">
        <f>+VLOOKUP(E2427,Productos[[Id_producto]:[Codigo]],3,0)</f>
        <v>Tipos de turismo</v>
      </c>
      <c r="G2427" s="13">
        <f t="shared" si="359"/>
        <v>240602029</v>
      </c>
      <c r="H2427" s="7">
        <v>29</v>
      </c>
      <c r="I2427" s="8" t="s">
        <v>2759</v>
      </c>
      <c r="J2427" s="37" t="str">
        <f>+Categorias[[#This Row],[Categoría]]&amp;"-"&amp;Categorias[[#This Row],[Id_categoría]]</f>
        <v>Turismo religioso-240602029</v>
      </c>
      <c r="K2427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27" s="9" t="str">
        <f t="shared" si="360"/>
        <v>240602029turismo_religioso</v>
      </c>
      <c r="M2427" s="39" t="str">
        <f t="shared" si="361"/>
        <v>INSERT INTO categoria VALUES (240602029,'Turismo religioso','Turismo religioso-240602029','Turismo religioso-240602029 | Prod: Turismo-240602 | Sector: Turismo | Industria: TURISMO - 24',240602);</v>
      </c>
    </row>
    <row r="2428" spans="1:13" ht="30.6" x14ac:dyDescent="0.3">
      <c r="A2428" s="12">
        <f t="shared" si="358"/>
        <v>24</v>
      </c>
      <c r="B2428" s="8" t="str">
        <f>+VLOOKUP(A2428,Industria[],2,0)</f>
        <v>Turismo y Hostelería</v>
      </c>
      <c r="C2428" s="12">
        <f t="shared" si="362"/>
        <v>2406</v>
      </c>
      <c r="D2428" s="8" t="str">
        <f>+VLOOKUP(C2428,Sector[[Id_sector]:[Codigo]],3,0)</f>
        <v>Turismo</v>
      </c>
      <c r="E2428" s="12">
        <f t="shared" si="354"/>
        <v>240602</v>
      </c>
      <c r="F2428" s="8" t="str">
        <f>+VLOOKUP(E2428,Productos[[Id_producto]:[Codigo]],3,0)</f>
        <v>Tipos de turismo</v>
      </c>
      <c r="G2428" s="13">
        <f t="shared" si="359"/>
        <v>240602030</v>
      </c>
      <c r="H2428" s="7">
        <v>30</v>
      </c>
      <c r="I2428" s="8" t="s">
        <v>2760</v>
      </c>
      <c r="J2428" s="37" t="str">
        <f>+Categorias[[#This Row],[Categoría]]&amp;"-"&amp;Categorias[[#This Row],[Id_categoría]]</f>
        <v>Turismo industrial-240602030</v>
      </c>
      <c r="K2428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28" s="9" t="str">
        <f t="shared" si="360"/>
        <v>240602030turismo_industrial</v>
      </c>
      <c r="M2428" s="39" t="str">
        <f t="shared" si="361"/>
        <v>INSERT INTO categoria VALUES (240602030,'Turismo industrial','Turismo industrial-240602030','Turismo industrial-240602030 | Prod: Turismo-240602 | Sector: Turismo | Industria: TURISMO - 24',240602);</v>
      </c>
    </row>
    <row r="2429" spans="1:13" ht="30.6" x14ac:dyDescent="0.3">
      <c r="A2429" s="12">
        <f t="shared" si="358"/>
        <v>24</v>
      </c>
      <c r="B2429" s="8" t="str">
        <f>+VLOOKUP(A2429,Industria[],2,0)</f>
        <v>Turismo y Hostelería</v>
      </c>
      <c r="C2429" s="12">
        <f t="shared" si="362"/>
        <v>2406</v>
      </c>
      <c r="D2429" s="8" t="str">
        <f>+VLOOKUP(C2429,Sector[[Id_sector]:[Codigo]],3,0)</f>
        <v>Turismo</v>
      </c>
      <c r="E2429" s="12">
        <f t="shared" ref="E2429:E2463" si="363">+IF(H2429=1,E2428+1,E2428)</f>
        <v>240602</v>
      </c>
      <c r="F2429" s="8" t="str">
        <f>+VLOOKUP(E2429,Productos[[Id_producto]:[Codigo]],3,0)</f>
        <v>Tipos de turismo</v>
      </c>
      <c r="G2429" s="13">
        <f t="shared" si="359"/>
        <v>240602031</v>
      </c>
      <c r="H2429" s="7">
        <v>31</v>
      </c>
      <c r="I2429" s="8" t="s">
        <v>2761</v>
      </c>
      <c r="J2429" s="37" t="str">
        <f>+Categorias[[#This Row],[Categoría]]&amp;"-"&amp;Categorias[[#This Row],[Id_categoría]]</f>
        <v>Turismo de compras-240602031</v>
      </c>
      <c r="K2429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29" s="9" t="str">
        <f t="shared" si="360"/>
        <v>240602031turismo_de_compras</v>
      </c>
      <c r="M2429" s="39" t="str">
        <f t="shared" si="361"/>
        <v>INSERT INTO categoria VALUES (240602031,'Turismo de compras','Turismo de compras-240602031','Turismo de compras-240602031 | Prod: Turismo-240602 | Sector: Turismo | Industria: TURISMO - 24',240602);</v>
      </c>
    </row>
    <row r="2430" spans="1:13" ht="30.6" x14ac:dyDescent="0.3">
      <c r="A2430" s="12">
        <f t="shared" si="358"/>
        <v>24</v>
      </c>
      <c r="B2430" s="8" t="str">
        <f>+VLOOKUP(A2430,Industria[],2,0)</f>
        <v>Turismo y Hostelería</v>
      </c>
      <c r="C2430" s="12">
        <f t="shared" si="362"/>
        <v>2406</v>
      </c>
      <c r="D2430" s="8" t="str">
        <f>+VLOOKUP(C2430,Sector[[Id_sector]:[Codigo]],3,0)</f>
        <v>Turismo</v>
      </c>
      <c r="E2430" s="12">
        <f t="shared" si="363"/>
        <v>240602</v>
      </c>
      <c r="F2430" s="8" t="str">
        <f>+VLOOKUP(E2430,Productos[[Id_producto]:[Codigo]],3,0)</f>
        <v>Tipos de turismo</v>
      </c>
      <c r="G2430" s="13">
        <f t="shared" si="359"/>
        <v>240602032</v>
      </c>
      <c r="H2430" s="7">
        <v>32</v>
      </c>
      <c r="I2430" s="8" t="s">
        <v>2762</v>
      </c>
      <c r="J2430" s="37" t="str">
        <f>+Categorias[[#This Row],[Categoría]]&amp;"-"&amp;Categorias[[#This Row],[Id_categoría]]</f>
        <v>Turismo lúdico festivo-240602032</v>
      </c>
      <c r="K2430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30" s="9" t="str">
        <f t="shared" si="360"/>
        <v>240602032turismo_ludico_festivo</v>
      </c>
      <c r="M2430" s="39" t="str">
        <f t="shared" si="361"/>
        <v>INSERT INTO categoria VALUES (240602032,'Turismo lúdico festivo','Turismo lúdico festivo-240602032','Turismo lúdico festivo-240602032 | Prod: Turismo-240602 | Sector: Turismo | Industria: TURISMO - 24',240602);</v>
      </c>
    </row>
    <row r="2431" spans="1:13" ht="40.799999999999997" x14ac:dyDescent="0.3">
      <c r="A2431" s="12">
        <f t="shared" si="358"/>
        <v>24</v>
      </c>
      <c r="B2431" s="8" t="str">
        <f>+VLOOKUP(A2431,Industria[],2,0)</f>
        <v>Turismo y Hostelería</v>
      </c>
      <c r="C2431" s="12">
        <f t="shared" si="362"/>
        <v>2406</v>
      </c>
      <c r="D2431" s="8" t="str">
        <f>+VLOOKUP(C2431,Sector[[Id_sector]:[Codigo]],3,0)</f>
        <v>Turismo</v>
      </c>
      <c r="E2431" s="12">
        <f t="shared" si="363"/>
        <v>240602</v>
      </c>
      <c r="F2431" s="8" t="str">
        <f>+VLOOKUP(E2431,Productos[[Id_producto]:[Codigo]],3,0)</f>
        <v>Tipos de turismo</v>
      </c>
      <c r="G2431" s="13">
        <f t="shared" si="359"/>
        <v>240602033</v>
      </c>
      <c r="H2431" s="7">
        <v>33</v>
      </c>
      <c r="I2431" s="8" t="s">
        <v>2763</v>
      </c>
      <c r="J2431" s="37" t="str">
        <f>+Categorias[[#This Row],[Categoría]]&amp;"-"&amp;Categorias[[#This Row],[Id_categoría]]</f>
        <v>Turismo de eventos y acontecimientos-240602033</v>
      </c>
      <c r="K2431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31" s="9" t="str">
        <f t="shared" si="360"/>
        <v>240602033turismo_de_eventos_y_acontecimientos</v>
      </c>
      <c r="M2431" s="39" t="str">
        <f t="shared" si="361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32" spans="1:13" ht="30.6" x14ac:dyDescent="0.3">
      <c r="A2432" s="12">
        <f t="shared" si="358"/>
        <v>24</v>
      </c>
      <c r="B2432" s="8" t="str">
        <f>+VLOOKUP(A2432,Industria[],2,0)</f>
        <v>Turismo y Hostelería</v>
      </c>
      <c r="C2432" s="12">
        <f t="shared" si="362"/>
        <v>2406</v>
      </c>
      <c r="D2432" s="8" t="str">
        <f>+VLOOKUP(C2432,Sector[[Id_sector]:[Codigo]],3,0)</f>
        <v>Turismo</v>
      </c>
      <c r="E2432" s="12">
        <f t="shared" si="363"/>
        <v>240602</v>
      </c>
      <c r="F2432" s="8" t="str">
        <f>+VLOOKUP(E2432,Productos[[Id_producto]:[Codigo]],3,0)</f>
        <v>Tipos de turismo</v>
      </c>
      <c r="G2432" s="13">
        <f t="shared" si="359"/>
        <v>240602034</v>
      </c>
      <c r="H2432" s="7">
        <v>34</v>
      </c>
      <c r="I2432" s="8" t="s">
        <v>2764</v>
      </c>
      <c r="J2432" s="37" t="str">
        <f>+Categorias[[#This Row],[Categoría]]&amp;"-"&amp;Categorias[[#This Row],[Id_categoría]]</f>
        <v>Turismo literario-240602034</v>
      </c>
      <c r="K2432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32" s="9" t="str">
        <f t="shared" si="360"/>
        <v>240602034turismo_literario</v>
      </c>
      <c r="M2432" s="39" t="str">
        <f t="shared" si="361"/>
        <v>INSERT INTO categoria VALUES (240602034,'Turismo literario','Turismo literario-240602034','Turismo literario-240602034 | Prod: Turismo-240602 | Sector: Turismo | Industria: TURISMO - 24',240602);</v>
      </c>
    </row>
    <row r="2433" spans="1:13" ht="30.6" x14ac:dyDescent="0.3">
      <c r="A2433" s="12">
        <f t="shared" si="358"/>
        <v>24</v>
      </c>
      <c r="B2433" s="8" t="str">
        <f>+VLOOKUP(A2433,Industria[],2,0)</f>
        <v>Turismo y Hostelería</v>
      </c>
      <c r="C2433" s="12">
        <f t="shared" si="362"/>
        <v>2406</v>
      </c>
      <c r="D2433" s="8" t="str">
        <f>+VLOOKUP(C2433,Sector[[Id_sector]:[Codigo]],3,0)</f>
        <v>Turismo</v>
      </c>
      <c r="E2433" s="12">
        <f t="shared" si="363"/>
        <v>240602</v>
      </c>
      <c r="F2433" s="8" t="str">
        <f>+VLOOKUP(E2433,Productos[[Id_producto]:[Codigo]],3,0)</f>
        <v>Tipos de turismo</v>
      </c>
      <c r="G2433" s="13">
        <f t="shared" si="359"/>
        <v>240602035</v>
      </c>
      <c r="H2433" s="7">
        <v>35</v>
      </c>
      <c r="I2433" s="8" t="s">
        <v>2765</v>
      </c>
      <c r="J2433" s="37" t="str">
        <f>+Categorias[[#This Row],[Categoría]]&amp;"-"&amp;Categorias[[#This Row],[Id_categoría]]</f>
        <v>Turismo ornitológico-240602035</v>
      </c>
      <c r="K2433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33" s="9" t="str">
        <f t="shared" si="360"/>
        <v>240602035turismo_ornitologico</v>
      </c>
      <c r="M2433" s="39" t="str">
        <f t="shared" si="361"/>
        <v>INSERT INTO categoria VALUES (240602035,'Turismo ornitológico','Turismo ornitológico-240602035','Turismo ornitológico-240602035 | Prod: Turismo-240602 | Sector: Turismo | Industria: TURISMO - 24',240602);</v>
      </c>
    </row>
    <row r="2434" spans="1:13" ht="30.6" x14ac:dyDescent="0.3">
      <c r="A2434" s="12">
        <f t="shared" si="358"/>
        <v>24</v>
      </c>
      <c r="B2434" s="8" t="str">
        <f>+VLOOKUP(A2434,Industria[],2,0)</f>
        <v>Turismo y Hostelería</v>
      </c>
      <c r="C2434" s="12">
        <f t="shared" si="362"/>
        <v>2406</v>
      </c>
      <c r="D2434" s="8" t="str">
        <f>+VLOOKUP(C2434,Sector[[Id_sector]:[Codigo]],3,0)</f>
        <v>Turismo</v>
      </c>
      <c r="E2434" s="12">
        <f t="shared" si="363"/>
        <v>240602</v>
      </c>
      <c r="F2434" s="8" t="str">
        <f>+VLOOKUP(E2434,Productos[[Id_producto]:[Codigo]],3,0)</f>
        <v>Tipos de turismo</v>
      </c>
      <c r="G2434" s="13">
        <f t="shared" si="359"/>
        <v>240602036</v>
      </c>
      <c r="H2434" s="7">
        <v>36</v>
      </c>
      <c r="I2434" s="8" t="s">
        <v>2766</v>
      </c>
      <c r="J2434" s="37" t="str">
        <f>+Categorias[[#This Row],[Categoría]]&amp;"-"&amp;Categorias[[#This Row],[Id_categoría]]</f>
        <v>Turismo de singles-240602036</v>
      </c>
      <c r="K2434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34" s="9" t="str">
        <f t="shared" si="360"/>
        <v>240602036turismo_de_singles</v>
      </c>
      <c r="M2434" s="39" t="str">
        <f t="shared" si="361"/>
        <v>INSERT INTO categoria VALUES (240602036,'Turismo de singles','Turismo de singles-240602036','Turismo de singles-240602036 | Prod: Turismo-240602 | Sector: Turismo | Industria: TURISMO - 24',240602);</v>
      </c>
    </row>
    <row r="2435" spans="1:13" ht="30.6" x14ac:dyDescent="0.3">
      <c r="A2435" s="12">
        <f t="shared" si="358"/>
        <v>24</v>
      </c>
      <c r="B2435" s="8" t="str">
        <f>+VLOOKUP(A2435,Industria[],2,0)</f>
        <v>Turismo y Hostelería</v>
      </c>
      <c r="C2435" s="12">
        <f t="shared" si="362"/>
        <v>2406</v>
      </c>
      <c r="D2435" s="8" t="str">
        <f>+VLOOKUP(C2435,Sector[[Id_sector]:[Codigo]],3,0)</f>
        <v>Turismo</v>
      </c>
      <c r="E2435" s="12">
        <f t="shared" si="363"/>
        <v>240602</v>
      </c>
      <c r="F2435" s="8" t="str">
        <f>+VLOOKUP(E2435,Productos[[Id_producto]:[Codigo]],3,0)</f>
        <v>Tipos de turismo</v>
      </c>
      <c r="G2435" s="13">
        <f t="shared" si="359"/>
        <v>240602037</v>
      </c>
      <c r="H2435" s="7">
        <v>37</v>
      </c>
      <c r="I2435" s="8" t="s">
        <v>2767</v>
      </c>
      <c r="J2435" s="37" t="str">
        <f>+Categorias[[#This Row],[Categoría]]&amp;"-"&amp;Categorias[[#This Row],[Id_categoría]]</f>
        <v>Turismo gay o lgbt-240602037</v>
      </c>
      <c r="K2435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35" s="9" t="str">
        <f t="shared" si="360"/>
        <v>240602037turismo_gay_o_lgbt</v>
      </c>
      <c r="M2435" s="39" t="str">
        <f t="shared" si="361"/>
        <v>INSERT INTO categoria VALUES (240602037,'Turismo gay o lgbt','Turismo gay o lgbt-240602037','Turismo gay o lgbt-240602037 | Prod: Turismo-240602 | Sector: Turismo | Industria: TURISMO - 24',240602);</v>
      </c>
    </row>
    <row r="2436" spans="1:13" ht="30.6" x14ac:dyDescent="0.3">
      <c r="A2436" s="12">
        <f t="shared" si="358"/>
        <v>24</v>
      </c>
      <c r="B2436" s="8" t="str">
        <f>+VLOOKUP(A2436,Industria[],2,0)</f>
        <v>Turismo y Hostelería</v>
      </c>
      <c r="C2436" s="12">
        <f t="shared" si="362"/>
        <v>2406</v>
      </c>
      <c r="D2436" s="8" t="str">
        <f>+VLOOKUP(C2436,Sector[[Id_sector]:[Codigo]],3,0)</f>
        <v>Turismo</v>
      </c>
      <c r="E2436" s="12">
        <f t="shared" si="363"/>
        <v>240602</v>
      </c>
      <c r="F2436" s="8" t="str">
        <f>+VLOOKUP(E2436,Productos[[Id_producto]:[Codigo]],3,0)</f>
        <v>Tipos de turismo</v>
      </c>
      <c r="G2436" s="13">
        <f t="shared" si="359"/>
        <v>240602038</v>
      </c>
      <c r="H2436" s="7">
        <v>38</v>
      </c>
      <c r="I2436" s="8" t="s">
        <v>2768</v>
      </c>
      <c r="J2436" s="37" t="str">
        <f>+Categorias[[#This Row],[Categoría]]&amp;"-"&amp;Categorias[[#This Row],[Id_categoría]]</f>
        <v>Turismo de lujo-240602038</v>
      </c>
      <c r="K2436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36" s="9" t="str">
        <f t="shared" si="360"/>
        <v>240602038turismo_de_lujo</v>
      </c>
      <c r="M2436" s="39" t="str">
        <f t="shared" si="361"/>
        <v>INSERT INTO categoria VALUES (240602038,'Turismo de lujo','Turismo de lujo-240602038','Turismo de lujo-240602038 | Prod: Turismo-240602 | Sector: Turismo | Industria: TURISMO - 24',240602);</v>
      </c>
    </row>
    <row r="2437" spans="1:13" ht="30.6" x14ac:dyDescent="0.3">
      <c r="A2437" s="12">
        <f t="shared" si="358"/>
        <v>24</v>
      </c>
      <c r="B2437" s="8" t="str">
        <f>+VLOOKUP(A2437,Industria[],2,0)</f>
        <v>Turismo y Hostelería</v>
      </c>
      <c r="C2437" s="12">
        <f t="shared" si="362"/>
        <v>2406</v>
      </c>
      <c r="D2437" s="8" t="str">
        <f>+VLOOKUP(C2437,Sector[[Id_sector]:[Codigo]],3,0)</f>
        <v>Turismo</v>
      </c>
      <c r="E2437" s="12">
        <f t="shared" si="363"/>
        <v>240602</v>
      </c>
      <c r="F2437" s="8" t="str">
        <f>+VLOOKUP(E2437,Productos[[Id_producto]:[Codigo]],3,0)</f>
        <v>Tipos de turismo</v>
      </c>
      <c r="G2437" s="13">
        <f t="shared" si="359"/>
        <v>240602039</v>
      </c>
      <c r="H2437" s="7">
        <v>39</v>
      </c>
      <c r="I2437" s="8" t="s">
        <v>2769</v>
      </c>
      <c r="J2437" s="37" t="str">
        <f>+Categorias[[#This Row],[Categoría]]&amp;"-"&amp;Categorias[[#This Row],[Id_categoría]]</f>
        <v>Turismo espiritual-240602039</v>
      </c>
      <c r="K2437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37" s="9" t="str">
        <f t="shared" si="360"/>
        <v>240602039turismo_espiritual</v>
      </c>
      <c r="M2437" s="39" t="str">
        <f t="shared" si="361"/>
        <v>INSERT INTO categoria VALUES (240602039,'Turismo espiritual','Turismo espiritual-240602039','Turismo espiritual-240602039 | Prod: Turismo-240602 | Sector: Turismo | Industria: TURISMO - 24',240602);</v>
      </c>
    </row>
    <row r="2438" spans="1:13" ht="30.6" x14ac:dyDescent="0.3">
      <c r="A2438" s="12">
        <f t="shared" si="358"/>
        <v>24</v>
      </c>
      <c r="B2438" s="8" t="str">
        <f>+VLOOKUP(A2438,Industria[],2,0)</f>
        <v>Turismo y Hostelería</v>
      </c>
      <c r="C2438" s="12">
        <f t="shared" si="362"/>
        <v>2406</v>
      </c>
      <c r="D2438" s="8" t="str">
        <f>+VLOOKUP(C2438,Sector[[Id_sector]:[Codigo]],3,0)</f>
        <v>Turismo</v>
      </c>
      <c r="E2438" s="12">
        <f t="shared" si="363"/>
        <v>240602</v>
      </c>
      <c r="F2438" s="8" t="str">
        <f>+VLOOKUP(E2438,Productos[[Id_producto]:[Codigo]],3,0)</f>
        <v>Tipos de turismo</v>
      </c>
      <c r="G2438" s="13">
        <f t="shared" si="359"/>
        <v>240602040</v>
      </c>
      <c r="H2438" s="7">
        <v>40</v>
      </c>
      <c r="I2438" s="8" t="s">
        <v>2770</v>
      </c>
      <c r="J2438" s="37" t="str">
        <f>+Categorias[[#This Row],[Categoría]]&amp;"-"&amp;Categorias[[#This Row],[Id_categoría]]</f>
        <v>Turismo sostenible-240602040</v>
      </c>
      <c r="K2438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38" s="9" t="str">
        <f t="shared" si="360"/>
        <v>240602040turismo_sostenible</v>
      </c>
      <c r="M2438" s="39" t="str">
        <f t="shared" si="361"/>
        <v>INSERT INTO categoria VALUES (240602040,'Turismo sostenible','Turismo sostenible-240602040','Turismo sostenible-240602040 | Prod: Turismo-240602 | Sector: Turismo | Industria: TURISMO - 24',240602);</v>
      </c>
    </row>
    <row r="2439" spans="1:13" ht="30.6" x14ac:dyDescent="0.3">
      <c r="A2439" s="12">
        <f t="shared" si="358"/>
        <v>24</v>
      </c>
      <c r="B2439" s="8" t="str">
        <f>+VLOOKUP(A2439,Industria[],2,0)</f>
        <v>Turismo y Hostelería</v>
      </c>
      <c r="C2439" s="12">
        <f t="shared" si="362"/>
        <v>2406</v>
      </c>
      <c r="D2439" s="8" t="str">
        <f>+VLOOKUP(C2439,Sector[[Id_sector]:[Codigo]],3,0)</f>
        <v>Turismo</v>
      </c>
      <c r="E2439" s="12">
        <f t="shared" si="363"/>
        <v>240602</v>
      </c>
      <c r="F2439" s="8" t="str">
        <f>+VLOOKUP(E2439,Productos[[Id_producto]:[Codigo]],3,0)</f>
        <v>Tipos de turismo</v>
      </c>
      <c r="G2439" s="13">
        <f t="shared" si="359"/>
        <v>240602041</v>
      </c>
      <c r="H2439" s="7">
        <v>41</v>
      </c>
      <c r="I2439" s="8" t="s">
        <v>2771</v>
      </c>
      <c r="J2439" s="37" t="str">
        <f>+Categorias[[#This Row],[Categoría]]&amp;"-"&amp;Categorias[[#This Row],[Id_categoría]]</f>
        <v>Turismo matemático-240602041</v>
      </c>
      <c r="K2439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39" s="9" t="str">
        <f t="shared" si="360"/>
        <v>240602041turismo_matematico</v>
      </c>
      <c r="M2439" s="39" t="str">
        <f t="shared" si="361"/>
        <v>INSERT INTO categoria VALUES (240602041,'Turismo matemático','Turismo matemático-240602041','Turismo matemático-240602041 | Prod: Turismo-240602 | Sector: Turismo | Industria: TURISMO - 24',240602);</v>
      </c>
    </row>
    <row r="2440" spans="1:13" ht="30.6" x14ac:dyDescent="0.3">
      <c r="A2440" s="12">
        <f t="shared" si="358"/>
        <v>24</v>
      </c>
      <c r="B2440" s="8" t="str">
        <f>+VLOOKUP(A2440,Industria[],2,0)</f>
        <v>Turismo y Hostelería</v>
      </c>
      <c r="C2440" s="12">
        <f t="shared" si="362"/>
        <v>2406</v>
      </c>
      <c r="D2440" s="8" t="str">
        <f>+VLOOKUP(C2440,Sector[[Id_sector]:[Codigo]],3,0)</f>
        <v>Turismo</v>
      </c>
      <c r="E2440" s="12">
        <f t="shared" si="363"/>
        <v>240602</v>
      </c>
      <c r="F2440" s="8" t="str">
        <f>+VLOOKUP(E2440,Productos[[Id_producto]:[Codigo]],3,0)</f>
        <v>Tipos de turismo</v>
      </c>
      <c r="G2440" s="13">
        <f t="shared" si="359"/>
        <v>240602042</v>
      </c>
      <c r="H2440" s="7">
        <v>42</v>
      </c>
      <c r="I2440" s="8" t="s">
        <v>2772</v>
      </c>
      <c r="J2440" s="37" t="str">
        <f>+Categorias[[#This Row],[Categoría]]&amp;"-"&amp;Categorias[[#This Row],[Id_categoría]]</f>
        <v>Turismo temático-240602042</v>
      </c>
      <c r="K2440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40" s="9" t="str">
        <f t="shared" si="360"/>
        <v>240602042turismo_tematico</v>
      </c>
      <c r="M2440" s="39" t="str">
        <f t="shared" si="361"/>
        <v>INSERT INTO categoria VALUES (240602042,'Turismo temático','Turismo temático-240602042','Turismo temático-240602042 | Prod: Turismo-240602 | Sector: Turismo | Industria: TURISMO - 24',240602);</v>
      </c>
    </row>
    <row r="2441" spans="1:13" ht="30.6" x14ac:dyDescent="0.3">
      <c r="A2441" s="12">
        <f t="shared" si="358"/>
        <v>24</v>
      </c>
      <c r="B2441" s="8" t="str">
        <f>+VLOOKUP(A2441,Industria[],2,0)</f>
        <v>Turismo y Hostelería</v>
      </c>
      <c r="C2441" s="12">
        <f t="shared" si="362"/>
        <v>2406</v>
      </c>
      <c r="D2441" s="8" t="str">
        <f>+VLOOKUP(C2441,Sector[[Id_sector]:[Codigo]],3,0)</f>
        <v>Turismo</v>
      </c>
      <c r="E2441" s="12">
        <f t="shared" si="363"/>
        <v>240602</v>
      </c>
      <c r="F2441" s="8" t="str">
        <f>+VLOOKUP(E2441,Productos[[Id_producto]:[Codigo]],3,0)</f>
        <v>Tipos de turismo</v>
      </c>
      <c r="G2441" s="13">
        <f t="shared" si="359"/>
        <v>240602043</v>
      </c>
      <c r="H2441" s="7">
        <v>43</v>
      </c>
      <c r="I2441" s="8" t="s">
        <v>2773</v>
      </c>
      <c r="J2441" s="37" t="str">
        <f>+Categorias[[#This Row],[Categoría]]&amp;"-"&amp;Categorias[[#This Row],[Id_categoría]]</f>
        <v>Turimo mochilero-240602043</v>
      </c>
      <c r="K2441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41" s="9" t="str">
        <f t="shared" si="360"/>
        <v>240602043turimo_mochilero</v>
      </c>
      <c r="M2441" s="39" t="str">
        <f t="shared" si="361"/>
        <v>INSERT INTO categoria VALUES (240602043,'Turimo mochilero','Turimo mochilero-240602043','Turimo mochilero-240602043 | Prod: Turismo-240602 | Sector: Turismo | Industria: TURISMO - 24',240602);</v>
      </c>
    </row>
    <row r="2442" spans="1:13" ht="30.6" x14ac:dyDescent="0.3">
      <c r="A2442" s="12">
        <f t="shared" si="358"/>
        <v>24</v>
      </c>
      <c r="B2442" s="8" t="str">
        <f>+VLOOKUP(A2442,Industria[],2,0)</f>
        <v>Turismo y Hostelería</v>
      </c>
      <c r="C2442" s="12">
        <f t="shared" si="362"/>
        <v>2406</v>
      </c>
      <c r="D2442" s="8" t="str">
        <f>+VLOOKUP(C2442,Sector[[Id_sector]:[Codigo]],3,0)</f>
        <v>Turismo</v>
      </c>
      <c r="E2442" s="12">
        <f t="shared" si="363"/>
        <v>240602</v>
      </c>
      <c r="F2442" s="8" t="str">
        <f>+VLOOKUP(E2442,Productos[[Id_producto]:[Codigo]],3,0)</f>
        <v>Tipos de turismo</v>
      </c>
      <c r="G2442" s="13">
        <f t="shared" si="359"/>
        <v>240602044</v>
      </c>
      <c r="H2442" s="7">
        <v>44</v>
      </c>
      <c r="I2442" s="8" t="s">
        <v>2774</v>
      </c>
      <c r="J2442" s="37" t="str">
        <f>+Categorias[[#This Row],[Categoría]]&amp;"-"&amp;Categorias[[#This Row],[Id_categoría]]</f>
        <v>Turismo de camping-240602044</v>
      </c>
      <c r="K2442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42" s="9" t="str">
        <f t="shared" si="360"/>
        <v>240602044turismo_de_camping</v>
      </c>
      <c r="M2442" s="39" t="str">
        <f t="shared" si="361"/>
        <v>INSERT INTO categoria VALUES (240602044,'Turismo de camping','Turismo de camping-240602044','Turismo de camping-240602044 | Prod: Turismo-240602 | Sector: Turismo | Industria: TURISMO - 24',240602);</v>
      </c>
    </row>
    <row r="2443" spans="1:13" ht="40.799999999999997" x14ac:dyDescent="0.3">
      <c r="A2443" s="12">
        <f t="shared" si="358"/>
        <v>24</v>
      </c>
      <c r="B2443" s="8" t="str">
        <f>+VLOOKUP(A2443,Industria[],2,0)</f>
        <v>Turismo y Hostelería</v>
      </c>
      <c r="C2443" s="12">
        <f t="shared" si="362"/>
        <v>2406</v>
      </c>
      <c r="D2443" s="8" t="str">
        <f>+VLOOKUP(C2443,Sector[[Id_sector]:[Codigo]],3,0)</f>
        <v>Turismo</v>
      </c>
      <c r="E2443" s="12">
        <f t="shared" si="363"/>
        <v>240602</v>
      </c>
      <c r="F2443" s="8" t="str">
        <f>+VLOOKUP(E2443,Productos[[Id_producto]:[Codigo]],3,0)</f>
        <v>Tipos de turismo</v>
      </c>
      <c r="G2443" s="13">
        <f t="shared" si="359"/>
        <v>240602045</v>
      </c>
      <c r="H2443" s="7">
        <v>45</v>
      </c>
      <c r="I2443" s="8" t="s">
        <v>2775</v>
      </c>
      <c r="J2443" s="37" t="str">
        <f>+Categorias[[#This Row],[Categoría]]&amp;"-"&amp;Categorias[[#This Row],[Id_categoría]]</f>
        <v>Turismo de cementerios (necroturismo)-240602045</v>
      </c>
      <c r="K2443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43" s="9" t="str">
        <f t="shared" si="360"/>
        <v>240602045turismo_de_cementerios_(necroturismo)</v>
      </c>
      <c r="M2443" s="39" t="str">
        <f t="shared" si="361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44" spans="1:13" ht="30.6" x14ac:dyDescent="0.3">
      <c r="A2444" s="12">
        <f t="shared" si="358"/>
        <v>24</v>
      </c>
      <c r="B2444" s="8" t="str">
        <f>+VLOOKUP(A2444,Industria[],2,0)</f>
        <v>Turismo y Hostelería</v>
      </c>
      <c r="C2444" s="12">
        <f t="shared" si="362"/>
        <v>2406</v>
      </c>
      <c r="D2444" s="8" t="str">
        <f>+VLOOKUP(C2444,Sector[[Id_sector]:[Codigo]],3,0)</f>
        <v>Turismo</v>
      </c>
      <c r="E2444" s="12">
        <f t="shared" si="363"/>
        <v>240602</v>
      </c>
      <c r="F2444" s="8" t="str">
        <f>+VLOOKUP(E2444,Productos[[Id_producto]:[Codigo]],3,0)</f>
        <v>Tipos de turismo</v>
      </c>
      <c r="G2444" s="13">
        <f t="shared" si="359"/>
        <v>240602046</v>
      </c>
      <c r="H2444" s="7">
        <v>46</v>
      </c>
      <c r="I2444" s="8" t="s">
        <v>2776</v>
      </c>
      <c r="J2444" s="37" t="str">
        <f>+Categorias[[#This Row],[Categoría]]&amp;"-"&amp;Categorias[[#This Row],[Id_categoría]]</f>
        <v>Turismo de guerra-240602046</v>
      </c>
      <c r="K2444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44" s="9" t="str">
        <f t="shared" si="360"/>
        <v>240602046turismo_de_guerra</v>
      </c>
      <c r="M2444" s="39" t="str">
        <f t="shared" si="361"/>
        <v>INSERT INTO categoria VALUES (240602046,'Turismo de guerra','Turismo de guerra-240602046','Turismo de guerra-240602046 | Prod: Turismo-240602 | Sector: Turismo | Industria: TURISMO - 24',240602);</v>
      </c>
    </row>
    <row r="2445" spans="1:13" ht="30.6" x14ac:dyDescent="0.3">
      <c r="A2445" s="12">
        <f t="shared" si="358"/>
        <v>24</v>
      </c>
      <c r="B2445" s="8" t="str">
        <f>+VLOOKUP(A2445,Industria[],2,0)</f>
        <v>Turismo y Hostelería</v>
      </c>
      <c r="C2445" s="12">
        <f t="shared" si="362"/>
        <v>2406</v>
      </c>
      <c r="D2445" s="8" t="str">
        <f>+VLOOKUP(C2445,Sector[[Id_sector]:[Codigo]],3,0)</f>
        <v>Turismo</v>
      </c>
      <c r="E2445" s="12">
        <f t="shared" si="363"/>
        <v>240602</v>
      </c>
      <c r="F2445" s="8" t="str">
        <f>+VLOOKUP(E2445,Productos[[Id_producto]:[Codigo]],3,0)</f>
        <v>Tipos de turismo</v>
      </c>
      <c r="G2445" s="13">
        <f t="shared" si="359"/>
        <v>240602047</v>
      </c>
      <c r="H2445" s="7">
        <v>47</v>
      </c>
      <c r="I2445" s="8" t="s">
        <v>2777</v>
      </c>
      <c r="J2445" s="37" t="str">
        <f>+Categorias[[#This Row],[Categoría]]&amp;"-"&amp;Categorias[[#This Row],[Id_categoría]]</f>
        <v>Turismo de idiomas-240602047</v>
      </c>
      <c r="K2445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45" s="9" t="str">
        <f t="shared" si="360"/>
        <v>240602047turismo_de_idiomas</v>
      </c>
      <c r="M2445" s="39" t="str">
        <f t="shared" si="361"/>
        <v>INSERT INTO categoria VALUES (240602047,'Turismo de idiomas','Turismo de idiomas-240602047','Turismo de idiomas-240602047 | Prod: Turismo-240602 | Sector: Turismo | Industria: TURISMO - 24',240602);</v>
      </c>
    </row>
    <row r="2446" spans="1:13" ht="30.6" x14ac:dyDescent="0.3">
      <c r="A2446" s="12">
        <f t="shared" si="358"/>
        <v>24</v>
      </c>
      <c r="B2446" s="8" t="str">
        <f>+VLOOKUP(A2446,Industria[],2,0)</f>
        <v>Turismo y Hostelería</v>
      </c>
      <c r="C2446" s="12">
        <f t="shared" si="362"/>
        <v>2406</v>
      </c>
      <c r="D2446" s="8" t="str">
        <f>+VLOOKUP(C2446,Sector[[Id_sector]:[Codigo]],3,0)</f>
        <v>Turismo</v>
      </c>
      <c r="E2446" s="12">
        <f t="shared" si="363"/>
        <v>240602</v>
      </c>
      <c r="F2446" s="8" t="str">
        <f>+VLOOKUP(E2446,Productos[[Id_producto]:[Codigo]],3,0)</f>
        <v>Tipos de turismo</v>
      </c>
      <c r="G2446" s="13">
        <f t="shared" si="359"/>
        <v>240602048</v>
      </c>
      <c r="H2446" s="7">
        <v>48</v>
      </c>
      <c r="I2446" s="8" t="s">
        <v>2778</v>
      </c>
      <c r="J2446" s="37" t="str">
        <f>+Categorias[[#This Row],[Categoría]]&amp;"-"&amp;Categorias[[#This Row],[Id_categoría]]</f>
        <v>Turismo espacial-240602048</v>
      </c>
      <c r="K2446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46" s="9" t="str">
        <f t="shared" si="360"/>
        <v>240602048turismo_espacial</v>
      </c>
      <c r="M2446" s="39" t="str">
        <f t="shared" si="361"/>
        <v>INSERT INTO categoria VALUES (240602048,'Turismo espacial','Turismo espacial-240602048','Turismo espacial-240602048 | Prod: Turismo-240602 | Sector: Turismo | Industria: TURISMO - 24',240602);</v>
      </c>
    </row>
    <row r="2447" spans="1:13" ht="30.6" x14ac:dyDescent="0.3">
      <c r="A2447" s="12">
        <f t="shared" si="358"/>
        <v>24</v>
      </c>
      <c r="B2447" s="8" t="str">
        <f>+VLOOKUP(A2447,Industria[],2,0)</f>
        <v>Turismo y Hostelería</v>
      </c>
      <c r="C2447" s="12">
        <f t="shared" si="362"/>
        <v>2406</v>
      </c>
      <c r="D2447" s="8" t="str">
        <f>+VLOOKUP(C2447,Sector[[Id_sector]:[Codigo]],3,0)</f>
        <v>Turismo</v>
      </c>
      <c r="E2447" s="12">
        <f t="shared" si="363"/>
        <v>240602</v>
      </c>
      <c r="F2447" s="8" t="str">
        <f>+VLOOKUP(E2447,Productos[[Id_producto]:[Codigo]],3,0)</f>
        <v>Tipos de turismo</v>
      </c>
      <c r="G2447" s="13">
        <f t="shared" si="359"/>
        <v>240602049</v>
      </c>
      <c r="H2447" s="7">
        <v>49</v>
      </c>
      <c r="I2447" s="8" t="s">
        <v>2779</v>
      </c>
      <c r="J2447" s="37" t="str">
        <f>+Categorias[[#This Row],[Categoría]]&amp;"-"&amp;Categorias[[#This Row],[Id_categoría]]</f>
        <v>Turismo ufológico-240602049</v>
      </c>
      <c r="K2447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47" s="9" t="str">
        <f t="shared" si="360"/>
        <v>240602049turismo_ufologico</v>
      </c>
      <c r="M2447" s="39" t="str">
        <f t="shared" si="361"/>
        <v>INSERT INTO categoria VALUES (240602049,'Turismo ufológico','Turismo ufológico-240602049','Turismo ufológico-240602049 | Prod: Turismo-240602 | Sector: Turismo | Industria: TURISMO - 24',240602);</v>
      </c>
    </row>
    <row r="2448" spans="1:13" ht="30.6" x14ac:dyDescent="0.3">
      <c r="A2448" s="12">
        <f t="shared" si="358"/>
        <v>24</v>
      </c>
      <c r="B2448" s="8" t="str">
        <f>+VLOOKUP(A2448,Industria[],2,0)</f>
        <v>Turismo y Hostelería</v>
      </c>
      <c r="C2448" s="12">
        <f t="shared" si="362"/>
        <v>2406</v>
      </c>
      <c r="D2448" s="8" t="str">
        <f>+VLOOKUP(C2448,Sector[[Id_sector]:[Codigo]],3,0)</f>
        <v>Turismo</v>
      </c>
      <c r="E2448" s="12">
        <f t="shared" si="363"/>
        <v>240602</v>
      </c>
      <c r="F2448" s="8" t="str">
        <f>+VLOOKUP(E2448,Productos[[Id_producto]:[Codigo]],3,0)</f>
        <v>Tipos de turismo</v>
      </c>
      <c r="G2448" s="13">
        <f t="shared" si="359"/>
        <v>240602050</v>
      </c>
      <c r="H2448" s="7">
        <v>50</v>
      </c>
      <c r="I2448" s="8" t="s">
        <v>2780</v>
      </c>
      <c r="J2448" s="37" t="str">
        <f>+Categorias[[#This Row],[Categoría]]&amp;"-"&amp;Categorias[[#This Row],[Id_categoría]]</f>
        <v>Turismo negro-240602050</v>
      </c>
      <c r="K2448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48" s="9" t="str">
        <f t="shared" si="360"/>
        <v>240602050turismo_negro</v>
      </c>
      <c r="M2448" s="39" t="str">
        <f t="shared" si="361"/>
        <v>INSERT INTO categoria VALUES (240602050,'Turismo negro','Turismo negro-240602050','Turismo negro-240602050 | Prod: Turismo-240602 | Sector: Turismo | Industria: TURISMO - 24',240602);</v>
      </c>
    </row>
    <row r="2449" spans="1:13" ht="30.6" x14ac:dyDescent="0.3">
      <c r="A2449" s="12">
        <f t="shared" si="358"/>
        <v>24</v>
      </c>
      <c r="B2449" s="8" t="str">
        <f>+VLOOKUP(A2449,Industria[],2,0)</f>
        <v>Turismo y Hostelería</v>
      </c>
      <c r="C2449" s="12">
        <f t="shared" si="362"/>
        <v>2406</v>
      </c>
      <c r="D2449" s="8" t="str">
        <f>+VLOOKUP(C2449,Sector[[Id_sector]:[Codigo]],3,0)</f>
        <v>Turismo</v>
      </c>
      <c r="E2449" s="12">
        <f t="shared" si="363"/>
        <v>240602</v>
      </c>
      <c r="F2449" s="8" t="str">
        <f>+VLOOKUP(E2449,Productos[[Id_producto]:[Codigo]],3,0)</f>
        <v>Tipos de turismo</v>
      </c>
      <c r="G2449" s="13">
        <f t="shared" si="359"/>
        <v>240602051</v>
      </c>
      <c r="H2449" s="7">
        <v>51</v>
      </c>
      <c r="I2449" s="8" t="s">
        <v>2781</v>
      </c>
      <c r="J2449" s="37" t="str">
        <f>+Categorias[[#This Row],[Categoría]]&amp;"-"&amp;Categorias[[#This Row],[Id_categoría]]</f>
        <v>Turismo de marihuana-240602051</v>
      </c>
      <c r="K2449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49" s="9" t="str">
        <f t="shared" si="360"/>
        <v>240602051turismo_de_marihuana</v>
      </c>
      <c r="M2449" s="39" t="str">
        <f t="shared" si="361"/>
        <v>INSERT INTO categoria VALUES (240602051,'Turismo de marihuana','Turismo de marihuana-240602051','Turismo de marihuana-240602051 | Prod: Turismo-240602 | Sector: Turismo | Industria: TURISMO - 24',240602);</v>
      </c>
    </row>
    <row r="2450" spans="1:13" ht="30.6" x14ac:dyDescent="0.3">
      <c r="A2450" s="12">
        <f t="shared" si="358"/>
        <v>24</v>
      </c>
      <c r="B2450" s="8" t="str">
        <f>+VLOOKUP(A2450,Industria[],2,0)</f>
        <v>Turismo y Hostelería</v>
      </c>
      <c r="C2450" s="12">
        <f t="shared" si="362"/>
        <v>2406</v>
      </c>
      <c r="D2450" s="8" t="str">
        <f>+VLOOKUP(C2450,Sector[[Id_sector]:[Codigo]],3,0)</f>
        <v>Turismo</v>
      </c>
      <c r="E2450" s="12">
        <f t="shared" si="363"/>
        <v>240602</v>
      </c>
      <c r="F2450" s="8" t="str">
        <f>+VLOOKUP(E2450,Productos[[Id_producto]:[Codigo]],3,0)</f>
        <v>Tipos de turismo</v>
      </c>
      <c r="G2450" s="13">
        <f t="shared" si="359"/>
        <v>240602052</v>
      </c>
      <c r="H2450" s="7">
        <v>52</v>
      </c>
      <c r="I2450" s="8" t="s">
        <v>2782</v>
      </c>
      <c r="J2450" s="37" t="str">
        <f>+Categorias[[#This Row],[Categoría]]&amp;"-"&amp;Categorias[[#This Row],[Id_categoría]]</f>
        <v>Turismo de favelas-240602052</v>
      </c>
      <c r="K2450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50" s="9" t="str">
        <f t="shared" si="360"/>
        <v>240602052turismo_de_favelas</v>
      </c>
      <c r="M2450" s="39" t="str">
        <f t="shared" si="361"/>
        <v>INSERT INTO categoria VALUES (240602052,'Turismo de favelas','Turismo de favelas-240602052','Turismo de favelas-240602052 | Prod: Turismo-240602 | Sector: Turismo | Industria: TURISMO - 24',240602);</v>
      </c>
    </row>
    <row r="2451" spans="1:13" ht="30.6" x14ac:dyDescent="0.3">
      <c r="A2451" s="12">
        <f t="shared" si="358"/>
        <v>24</v>
      </c>
      <c r="B2451" s="8" t="str">
        <f>+VLOOKUP(A2451,Industria[],2,0)</f>
        <v>Turismo y Hostelería</v>
      </c>
      <c r="C2451" s="12">
        <f t="shared" si="362"/>
        <v>2406</v>
      </c>
      <c r="D2451" s="8" t="str">
        <f>+VLOOKUP(C2451,Sector[[Id_sector]:[Codigo]],3,0)</f>
        <v>Turismo</v>
      </c>
      <c r="E2451" s="12">
        <f t="shared" si="363"/>
        <v>240602</v>
      </c>
      <c r="F2451" s="8" t="str">
        <f>+VLOOKUP(E2451,Productos[[Id_producto]:[Codigo]],3,0)</f>
        <v>Tipos de turismo</v>
      </c>
      <c r="G2451" s="13">
        <f t="shared" si="359"/>
        <v>240602053</v>
      </c>
      <c r="H2451" s="7">
        <v>53</v>
      </c>
      <c r="I2451" s="8" t="s">
        <v>2783</v>
      </c>
      <c r="J2451" s="37" t="str">
        <f>+Categorias[[#This Row],[Categoría]]&amp;"-"&amp;Categorias[[#This Row],[Id_categoría]]</f>
        <v>Turismo atómico-240602053</v>
      </c>
      <c r="K2451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51" s="9" t="str">
        <f t="shared" si="360"/>
        <v>240602053turismo_atomico</v>
      </c>
      <c r="M2451" s="39" t="str">
        <f t="shared" si="361"/>
        <v>INSERT INTO categoria VALUES (240602053,'Turismo atómico','Turismo atómico-240602053','Turismo atómico-240602053 | Prod: Turismo-240602 | Sector: Turismo | Industria: TURISMO - 24',240602);</v>
      </c>
    </row>
    <row r="2452" spans="1:13" ht="30.6" x14ac:dyDescent="0.3">
      <c r="A2452" s="12">
        <f t="shared" si="358"/>
        <v>24</v>
      </c>
      <c r="B2452" s="8" t="str">
        <f>+VLOOKUP(A2452,Industria[],2,0)</f>
        <v>Turismo y Hostelería</v>
      </c>
      <c r="C2452" s="12">
        <f t="shared" si="362"/>
        <v>2406</v>
      </c>
      <c r="D2452" s="8" t="str">
        <f>+VLOOKUP(C2452,Sector[[Id_sector]:[Codigo]],3,0)</f>
        <v>Turismo</v>
      </c>
      <c r="E2452" s="12">
        <f t="shared" si="363"/>
        <v>240602</v>
      </c>
      <c r="F2452" s="8" t="str">
        <f>+VLOOKUP(E2452,Productos[[Id_producto]:[Codigo]],3,0)</f>
        <v>Tipos de turismo</v>
      </c>
      <c r="G2452" s="13">
        <f t="shared" si="359"/>
        <v>240602054</v>
      </c>
      <c r="H2452" s="7">
        <v>54</v>
      </c>
      <c r="I2452" s="8" t="s">
        <v>2784</v>
      </c>
      <c r="J2452" s="37" t="str">
        <f>+Categorias[[#This Row],[Categoría]]&amp;"-"&amp;Categorias[[#This Row],[Id_categoría]]</f>
        <v>Turismo de juegos-240602054</v>
      </c>
      <c r="K2452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52" s="9" t="str">
        <f t="shared" si="360"/>
        <v>240602054turismo_de_juegos</v>
      </c>
      <c r="M2452" s="39" t="str">
        <f t="shared" si="361"/>
        <v>INSERT INTO categoria VALUES (240602054,'Turismo de juegos','Turismo de juegos-240602054','Turismo de juegos-240602054 | Prod: Turismo-240602 | Sector: Turismo | Industria: TURISMO - 24',240602);</v>
      </c>
    </row>
    <row r="2453" spans="1:13" ht="40.799999999999997" x14ac:dyDescent="0.3">
      <c r="A2453" s="12">
        <f t="shared" si="358"/>
        <v>24</v>
      </c>
      <c r="B2453" s="8" t="str">
        <f>+VLOOKUP(A2453,Industria[],2,0)</f>
        <v>Turismo y Hostelería</v>
      </c>
      <c r="C2453" s="12">
        <f t="shared" si="362"/>
        <v>2406</v>
      </c>
      <c r="D2453" s="8" t="str">
        <f>+VLOOKUP(C2453,Sector[[Id_sector]:[Codigo]],3,0)</f>
        <v>Turismo</v>
      </c>
      <c r="E2453" s="12">
        <f t="shared" si="363"/>
        <v>240602</v>
      </c>
      <c r="F2453" s="8" t="str">
        <f>+VLOOKUP(E2453,Productos[[Id_producto]:[Codigo]],3,0)</f>
        <v>Tipos de turismo</v>
      </c>
      <c r="G2453" s="13">
        <f t="shared" si="359"/>
        <v>240602055</v>
      </c>
      <c r="H2453" s="7">
        <v>55</v>
      </c>
      <c r="I2453" s="8" t="s">
        <v>2785</v>
      </c>
      <c r="J2453" s="37" t="str">
        <f>+Categorias[[#This Row],[Categoría]]&amp;"-"&amp;Categorias[[#This Row],[Id_categoría]]</f>
        <v>Turismo de pueblos abandonados-240602055</v>
      </c>
      <c r="K2453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53" s="9" t="str">
        <f t="shared" si="360"/>
        <v>240602055turismo_de_pueblos_abandonados</v>
      </c>
      <c r="M2453" s="39" t="str">
        <f t="shared" si="361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54" spans="1:13" ht="40.799999999999997" x14ac:dyDescent="0.3">
      <c r="A2454" s="12">
        <f t="shared" si="358"/>
        <v>24</v>
      </c>
      <c r="B2454" s="8" t="str">
        <f>+VLOOKUP(A2454,Industria[],2,0)</f>
        <v>Turismo y Hostelería</v>
      </c>
      <c r="C2454" s="12">
        <f t="shared" si="362"/>
        <v>2406</v>
      </c>
      <c r="D2454" s="8" t="str">
        <f>+VLOOKUP(C2454,Sector[[Id_sector]:[Codigo]],3,0)</f>
        <v>Turismo</v>
      </c>
      <c r="E2454" s="12">
        <f t="shared" si="363"/>
        <v>240603</v>
      </c>
      <c r="F2454" s="8" t="str">
        <f>+VLOOKUP(E2454,Productos[[Id_producto]:[Codigo]],3,0)</f>
        <v>Turismo Interno y Externo</v>
      </c>
      <c r="G2454" s="13">
        <f t="shared" si="359"/>
        <v>240603001</v>
      </c>
      <c r="H2454" s="7">
        <v>1</v>
      </c>
      <c r="I2454" s="8" t="s">
        <v>2786</v>
      </c>
      <c r="J2454" s="37" t="str">
        <f>+Categorias[[#This Row],[Categoría]]&amp;"-"&amp;Categorias[[#This Row],[Id_categoría]]</f>
        <v>Entrada de turistas extranjeros-240603001</v>
      </c>
      <c r="K2454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54" s="9" t="str">
        <f t="shared" si="360"/>
        <v>240603001entrada_de_turistas_extranjeros</v>
      </c>
      <c r="M2454" s="39" t="str">
        <f t="shared" si="361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55" spans="1:13" ht="40.799999999999997" x14ac:dyDescent="0.3">
      <c r="A2455" s="12">
        <f t="shared" si="358"/>
        <v>24</v>
      </c>
      <c r="B2455" s="8" t="str">
        <f>+VLOOKUP(A2455,Industria[],2,0)</f>
        <v>Turismo y Hostelería</v>
      </c>
      <c r="C2455" s="12">
        <f t="shared" si="362"/>
        <v>2406</v>
      </c>
      <c r="D2455" s="8" t="str">
        <f>+VLOOKUP(C2455,Sector[[Id_sector]:[Codigo]],3,0)</f>
        <v>Turismo</v>
      </c>
      <c r="E2455" s="12">
        <f t="shared" si="363"/>
        <v>240603</v>
      </c>
      <c r="F2455" s="8" t="str">
        <f>+VLOOKUP(E2455,Productos[[Id_producto]:[Codigo]],3,0)</f>
        <v>Turismo Interno y Externo</v>
      </c>
      <c r="G2455" s="13">
        <f t="shared" si="359"/>
        <v>240603002</v>
      </c>
      <c r="H2455" s="7">
        <v>2</v>
      </c>
      <c r="I2455" s="8" t="s">
        <v>2787</v>
      </c>
      <c r="J2455" s="37" t="str">
        <f>+Categorias[[#This Row],[Categoría]]&amp;"-"&amp;Categorias[[#This Row],[Id_categoría]]</f>
        <v>Salida de turistas extranjeros-240603002</v>
      </c>
      <c r="K2455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55" s="9" t="str">
        <f t="shared" si="360"/>
        <v>240603002salida_de_turistas_extranjeros</v>
      </c>
      <c r="M2455" s="39" t="str">
        <f t="shared" si="361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56" spans="1:13" ht="40.799999999999997" x14ac:dyDescent="0.3">
      <c r="A2456" s="12">
        <f t="shared" si="358"/>
        <v>24</v>
      </c>
      <c r="B2456" s="8" t="str">
        <f>+VLOOKUP(A2456,Industria[],2,0)</f>
        <v>Turismo y Hostelería</v>
      </c>
      <c r="C2456" s="12">
        <f t="shared" si="362"/>
        <v>2406</v>
      </c>
      <c r="D2456" s="8" t="str">
        <f>+VLOOKUP(C2456,Sector[[Id_sector]:[Codigo]],3,0)</f>
        <v>Turismo</v>
      </c>
      <c r="E2456" s="12">
        <f t="shared" si="363"/>
        <v>240603</v>
      </c>
      <c r="F2456" s="8" t="str">
        <f>+VLOOKUP(E2456,Productos[[Id_producto]:[Codigo]],3,0)</f>
        <v>Turismo Interno y Externo</v>
      </c>
      <c r="G2456" s="13">
        <f t="shared" si="359"/>
        <v>240603003</v>
      </c>
      <c r="H2456" s="7">
        <v>3</v>
      </c>
      <c r="I2456" s="8" t="s">
        <v>2788</v>
      </c>
      <c r="J2456" s="37" t="str">
        <f>+Categorias[[#This Row],[Categoría]]&amp;"-"&amp;Categorias[[#This Row],[Id_categoría]]</f>
        <v>Entrada de turistas nacionales-240603003</v>
      </c>
      <c r="K2456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56" s="9" t="str">
        <f t="shared" si="360"/>
        <v>240603003entrada_de_turistas_nacionales</v>
      </c>
      <c r="M2456" s="39" t="str">
        <f t="shared" si="361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57" spans="1:13" ht="40.799999999999997" x14ac:dyDescent="0.3">
      <c r="A2457" s="12">
        <f t="shared" si="358"/>
        <v>24</v>
      </c>
      <c r="B2457" s="8" t="str">
        <f>+VLOOKUP(A2457,Industria[],2,0)</f>
        <v>Turismo y Hostelería</v>
      </c>
      <c r="C2457" s="12">
        <f t="shared" si="362"/>
        <v>2406</v>
      </c>
      <c r="D2457" s="8" t="str">
        <f>+VLOOKUP(C2457,Sector[[Id_sector]:[Codigo]],3,0)</f>
        <v>Turismo</v>
      </c>
      <c r="E2457" s="12">
        <f t="shared" si="363"/>
        <v>240603</v>
      </c>
      <c r="F2457" s="8" t="str">
        <f>+VLOOKUP(E2457,Productos[[Id_producto]:[Codigo]],3,0)</f>
        <v>Turismo Interno y Externo</v>
      </c>
      <c r="G2457" s="13">
        <f t="shared" si="359"/>
        <v>240603004</v>
      </c>
      <c r="H2457" s="7">
        <v>4</v>
      </c>
      <c r="I2457" s="8" t="s">
        <v>2789</v>
      </c>
      <c r="J2457" s="37" t="str">
        <f>+Categorias[[#This Row],[Categoría]]&amp;"-"&amp;Categorias[[#This Row],[Id_categoría]]</f>
        <v>Salida de turistas nacionales-240603004</v>
      </c>
      <c r="K2457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57" s="9" t="str">
        <f t="shared" si="360"/>
        <v>240603004salida_de_turistas_nacionales</v>
      </c>
      <c r="M2457" s="39" t="str">
        <f t="shared" si="361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58" spans="1:13" ht="30.6" x14ac:dyDescent="0.3">
      <c r="A2458" s="12">
        <f t="shared" si="358"/>
        <v>24</v>
      </c>
      <c r="B2458" s="8" t="str">
        <f>+VLOOKUP(A2458,Industria[],2,0)</f>
        <v>Turismo y Hostelería</v>
      </c>
      <c r="C2458" s="12">
        <f t="shared" si="362"/>
        <v>2406</v>
      </c>
      <c r="D2458" s="8" t="str">
        <f>+VLOOKUP(C2458,Sector[[Id_sector]:[Codigo]],3,0)</f>
        <v>Turismo</v>
      </c>
      <c r="E2458" s="12">
        <f t="shared" si="363"/>
        <v>240603</v>
      </c>
      <c r="F2458" s="8" t="str">
        <f>+VLOOKUP(E2458,Productos[[Id_producto]:[Codigo]],3,0)</f>
        <v>Turismo Interno y Externo</v>
      </c>
      <c r="G2458" s="13">
        <f t="shared" ref="G2458:G2463" si="364">+E2458*1000+H2458</f>
        <v>240603005</v>
      </c>
      <c r="H2458" s="7">
        <v>5</v>
      </c>
      <c r="I2458" s="8" t="s">
        <v>2790</v>
      </c>
      <c r="J2458" s="37" t="str">
        <f>+Categorias[[#This Row],[Categoría]]&amp;"-"&amp;Categorias[[#This Row],[Id_categoría]]</f>
        <v>Turistas extranjeros-240603005</v>
      </c>
      <c r="K2458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58" s="9" t="str">
        <f t="shared" ref="L2458:L2463" si="365">+SUBSTITUTE(G2458&amp;LOWER(SUBSTITUTE( SUBSTITUTE( SUBSTITUTE( SUBSTITUTE( SUBSTITUTE( SUBSTITUTE( SUBSTITUTE( SUBSTITUTE( SUBSTITUTE( SUBSTITUTE(I2458, "á", "a"), "é", "e"), "í", "i"), "ó", "o"), "ú", "u"), "Á", "A"), "É", "E"), "Í", "I"), "Ó", "O"), "Ú", "U"))," ","_")</f>
        <v>240603005turistas_extranjeros</v>
      </c>
      <c r="M2458" s="39" t="str">
        <f t="shared" ref="M2458:M2463" si="366">+"INSERT INTO categoria VALUES ("&amp;G2458&amp;",'"&amp;I2458&amp;"','"&amp;J2458&amp;"','"&amp;K2458&amp;"',"&amp;E2458&amp;");"</f>
        <v>INSERT INTO categoria VALUES (240603005,'Turistas extranjeros','Turistas extranjeros-240603005','Turistas extranjeros-240603005 | Prod: Turismo-240603 | Sector: Turismo | Industria: TURISMO - 24',240603);</v>
      </c>
    </row>
    <row r="2459" spans="1:13" ht="30.6" x14ac:dyDescent="0.3">
      <c r="A2459" s="12">
        <f t="shared" si="358"/>
        <v>24</v>
      </c>
      <c r="B2459" s="8" t="str">
        <f>+VLOOKUP(A2459,Industria[],2,0)</f>
        <v>Turismo y Hostelería</v>
      </c>
      <c r="C2459" s="12">
        <f t="shared" si="362"/>
        <v>2406</v>
      </c>
      <c r="D2459" s="8" t="str">
        <f>+VLOOKUP(C2459,Sector[[Id_sector]:[Codigo]],3,0)</f>
        <v>Turismo</v>
      </c>
      <c r="E2459" s="12">
        <f t="shared" si="363"/>
        <v>240603</v>
      </c>
      <c r="F2459" s="8" t="str">
        <f>+VLOOKUP(E2459,Productos[[Id_producto]:[Codigo]],3,0)</f>
        <v>Turismo Interno y Externo</v>
      </c>
      <c r="G2459" s="13">
        <f t="shared" si="364"/>
        <v>240603006</v>
      </c>
      <c r="H2459" s="7">
        <v>6</v>
      </c>
      <c r="I2459" s="8" t="s">
        <v>2791</v>
      </c>
      <c r="J2459" s="37" t="str">
        <f>+Categorias[[#This Row],[Categoría]]&amp;"-"&amp;Categorias[[#This Row],[Id_categoría]]</f>
        <v>Turistas nacionales-240603006</v>
      </c>
      <c r="K2459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59" s="9" t="str">
        <f t="shared" si="365"/>
        <v>240603006turistas_nacionales</v>
      </c>
      <c r="M2459" s="39" t="str">
        <f t="shared" si="366"/>
        <v>INSERT INTO categoria VALUES (240603006,'Turistas nacionales','Turistas nacionales-240603006','Turistas nacionales-240603006 | Prod: Turismo-240603 | Sector: Turismo | Industria: TURISMO - 24',240603);</v>
      </c>
    </row>
    <row r="2460" spans="1:13" ht="40.799999999999997" x14ac:dyDescent="0.3">
      <c r="A2460" s="12">
        <f t="shared" si="358"/>
        <v>24</v>
      </c>
      <c r="B2460" s="8" t="str">
        <f>+VLOOKUP(A2460,Industria[],2,0)</f>
        <v>Turismo y Hostelería</v>
      </c>
      <c r="C2460" s="12">
        <f t="shared" si="362"/>
        <v>2406</v>
      </c>
      <c r="D2460" s="8" t="str">
        <f>+VLOOKUP(C2460,Sector[[Id_sector]:[Codigo]],3,0)</f>
        <v>Turismo</v>
      </c>
      <c r="E2460" s="12">
        <f t="shared" si="363"/>
        <v>240603</v>
      </c>
      <c r="F2460" s="8" t="str">
        <f>+VLOOKUP(E2460,Productos[[Id_producto]:[Codigo]],3,0)</f>
        <v>Turismo Interno y Externo</v>
      </c>
      <c r="G2460" s="13">
        <f t="shared" si="364"/>
        <v>240603007</v>
      </c>
      <c r="H2460" s="7">
        <v>7</v>
      </c>
      <c r="I2460" s="8" t="s">
        <v>2792</v>
      </c>
      <c r="J2460" s="37" t="str">
        <f>+Categorias[[#This Row],[Categoría]]&amp;"-"&amp;Categorias[[#This Row],[Id_categoría]]</f>
        <v>Permanencia promedio-240603007</v>
      </c>
      <c r="K2460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60" s="9" t="str">
        <f t="shared" si="365"/>
        <v>240603007permanencia_promedio</v>
      </c>
      <c r="M2460" s="39" t="str">
        <f t="shared" si="366"/>
        <v>INSERT INTO categoria VALUES (240603007,'Permanencia promedio','Permanencia promedio-240603007','Permanencia promedio-240603007 | Prod: Turismo-240603 | Sector: Turismo | Industria: TURISMO - 24',240603);</v>
      </c>
    </row>
    <row r="2461" spans="1:13" ht="40.799999999999997" x14ac:dyDescent="0.3">
      <c r="A2461" s="12">
        <f t="shared" si="358"/>
        <v>24</v>
      </c>
      <c r="B2461" s="8" t="str">
        <f>+VLOOKUP(A2461,Industria[],2,0)</f>
        <v>Turismo y Hostelería</v>
      </c>
      <c r="C2461" s="12">
        <f t="shared" si="362"/>
        <v>2406</v>
      </c>
      <c r="D2461" s="8" t="str">
        <f>+VLOOKUP(C2461,Sector[[Id_sector]:[Codigo]],3,0)</f>
        <v>Turismo</v>
      </c>
      <c r="E2461" s="12">
        <f t="shared" si="363"/>
        <v>240603</v>
      </c>
      <c r="F2461" s="8" t="str">
        <f>+VLOOKUP(E2461,Productos[[Id_producto]:[Codigo]],3,0)</f>
        <v>Turismo Interno y Externo</v>
      </c>
      <c r="G2461" s="13">
        <f t="shared" si="364"/>
        <v>240603008</v>
      </c>
      <c r="H2461" s="7">
        <v>8</v>
      </c>
      <c r="I2461" s="8" t="s">
        <v>2793</v>
      </c>
      <c r="J2461" s="37" t="str">
        <f>+Categorias[[#This Row],[Categoría]]&amp;"-"&amp;Categorias[[#This Row],[Id_categoría]]</f>
        <v>Gasto promedio diario individual-240603008</v>
      </c>
      <c r="K2461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61" s="9" t="str">
        <f t="shared" si="365"/>
        <v>240603008gasto_promedio_diario_individual</v>
      </c>
      <c r="M2461" s="39" t="str">
        <f t="shared" si="366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62" spans="1:13" ht="40.799999999999997" x14ac:dyDescent="0.3">
      <c r="A2462" s="12">
        <f t="shared" si="358"/>
        <v>24</v>
      </c>
      <c r="B2462" s="8" t="str">
        <f>+VLOOKUP(A2462,Industria[],2,0)</f>
        <v>Turismo y Hostelería</v>
      </c>
      <c r="C2462" s="12">
        <f t="shared" si="362"/>
        <v>2406</v>
      </c>
      <c r="D2462" s="8" t="str">
        <f>+VLOOKUP(C2462,Sector[[Id_sector]:[Codigo]],3,0)</f>
        <v>Turismo</v>
      </c>
      <c r="E2462" s="12">
        <f t="shared" si="363"/>
        <v>240603</v>
      </c>
      <c r="F2462" s="8" t="str">
        <f>+VLOOKUP(E2462,Productos[[Id_producto]:[Codigo]],3,0)</f>
        <v>Turismo Interno y Externo</v>
      </c>
      <c r="G2462" s="13">
        <f t="shared" si="364"/>
        <v>240603009</v>
      </c>
      <c r="H2462" s="7">
        <v>9</v>
      </c>
      <c r="I2462" s="8" t="s">
        <v>2794</v>
      </c>
      <c r="J2462" s="37" t="str">
        <f>+Categorias[[#This Row],[Categoría]]&amp;"-"&amp;Categorias[[#This Row],[Id_categoría]]</f>
        <v>Gasto promedio total individual-240603009</v>
      </c>
      <c r="K2462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62" s="9" t="str">
        <f t="shared" si="365"/>
        <v>240603009gasto_promedio_total_individual</v>
      </c>
      <c r="M2462" s="39" t="str">
        <f t="shared" si="366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63" spans="1:13" ht="30.6" x14ac:dyDescent="0.3">
      <c r="A2463" s="12">
        <f t="shared" si="358"/>
        <v>24</v>
      </c>
      <c r="B2463" s="8" t="str">
        <f>+VLOOKUP(A2463,Industria[],2,0)</f>
        <v>Turismo y Hostelería</v>
      </c>
      <c r="C2463" s="12">
        <f t="shared" si="362"/>
        <v>2406</v>
      </c>
      <c r="D2463" s="8" t="str">
        <f>+VLOOKUP(C2463,Sector[[Id_sector]:[Codigo]],3,0)</f>
        <v>Turismo</v>
      </c>
      <c r="E2463" s="12">
        <f t="shared" si="363"/>
        <v>240603</v>
      </c>
      <c r="F2463" s="8" t="str">
        <f>+VLOOKUP(E2463,Productos[[Id_producto]:[Codigo]],3,0)</f>
        <v>Turismo Interno y Externo</v>
      </c>
      <c r="G2463" s="13">
        <f t="shared" si="364"/>
        <v>240603010</v>
      </c>
      <c r="H2463" s="7">
        <v>10</v>
      </c>
      <c r="I2463" s="8" t="s">
        <v>2795</v>
      </c>
      <c r="J2463" s="37" t="str">
        <f>+Categorias[[#This Row],[Categoría]]&amp;"-"&amp;Categorias[[#This Row],[Id_categoría]]</f>
        <v>Ingreso de divisas-240603010</v>
      </c>
      <c r="K2463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63" s="9" t="str">
        <f t="shared" si="365"/>
        <v>240603010ingreso_de_divisas</v>
      </c>
      <c r="M2463" s="39" t="str">
        <f t="shared" si="366"/>
        <v>INSERT INTO categoria VALUES (240603010,'Ingreso de divisas','Ingreso de divisas-240603010','Ingreso de divisas-240603010 | Prod: Turismo-240603 | Sector: Turismo | Industria: TURISMO - 24',240603);</v>
      </c>
    </row>
    <row r="2464" spans="1:13" ht="30.6" x14ac:dyDescent="0.3">
      <c r="A2464" s="12">
        <v>13</v>
      </c>
      <c r="B2464" s="8" t="str">
        <f>+VLOOKUP(A2464,Industria[],2,0)</f>
        <v>Construcción</v>
      </c>
      <c r="C2464" s="12">
        <v>1301</v>
      </c>
      <c r="D2464" s="8" t="str">
        <f>+VLOOKUP(C2464,Sector[[Id_sector]:[Codigo]],3,0)</f>
        <v>Edificaciones</v>
      </c>
      <c r="E2464" s="12">
        <v>130101</v>
      </c>
      <c r="F2464" s="8" t="str">
        <f>+VLOOKUP(E2464,Productos[[Id_producto]:[Codigo]],3,0)</f>
        <v>Tipos de Edificaciones</v>
      </c>
      <c r="G2464" s="13">
        <f t="shared" si="337"/>
        <v>130101001</v>
      </c>
      <c r="H2464" s="7">
        <v>1</v>
      </c>
      <c r="I2464" s="8" t="s">
        <v>2796</v>
      </c>
      <c r="J2464" s="37" t="str">
        <f>+Categorias[[#This Row],[Categoría]]&amp;"-"&amp;Categorias[[#This Row],[Id_categoría]]</f>
        <v>Edificio-130101001</v>
      </c>
      <c r="K2464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64" s="9" t="str">
        <f t="shared" si="338"/>
        <v>130101001edificio</v>
      </c>
      <c r="M2464" s="39" t="str">
        <f t="shared" si="339"/>
        <v>INSERT INTO categoria VALUES (130101001,'Edificio','Edificio-130101001','Edificio-130101001 | Prod: Seguros Viaje-130101 | Sector: Edificios | Industria: CONSTRUCCIÓN - 13',130101);</v>
      </c>
    </row>
    <row r="2465" spans="1:13" ht="30.6" x14ac:dyDescent="0.3">
      <c r="A2465" s="12">
        <f t="shared" ref="A2465:A2467" si="367">+A2464</f>
        <v>13</v>
      </c>
      <c r="B2465" s="8" t="str">
        <f>+VLOOKUP(A2465,Industria[],2,0)</f>
        <v>Construcción</v>
      </c>
      <c r="C2465" s="12">
        <f t="shared" ref="C2465:C2467" si="368">+C2464</f>
        <v>1301</v>
      </c>
      <c r="D2465" s="8" t="str">
        <f>+VLOOKUP(C2465,Sector[[Id_sector]:[Codigo]],3,0)</f>
        <v>Edificaciones</v>
      </c>
      <c r="E2465" s="12">
        <f t="shared" ref="E2465:E2467" si="369">+IF(H2465=1,E2464+1,E2464)</f>
        <v>130101</v>
      </c>
      <c r="F2465" s="8" t="str">
        <f>+VLOOKUP(E2465,Productos[[Id_producto]:[Codigo]],3,0)</f>
        <v>Tipos de Edificaciones</v>
      </c>
      <c r="G2465" s="13">
        <f t="shared" ref="G2465:G2467" si="370">+E2465*1000+H2465</f>
        <v>130101002</v>
      </c>
      <c r="H2465" s="7">
        <v>2</v>
      </c>
      <c r="I2465" s="8" t="s">
        <v>2797</v>
      </c>
      <c r="J2465" s="37" t="str">
        <f>+Categorias[[#This Row],[Categoría]]&amp;"-"&amp;Categorias[[#This Row],[Id_categoría]]</f>
        <v>Casa-130101002</v>
      </c>
      <c r="K2465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65" s="9" t="str">
        <f t="shared" ref="L2465:L2467" si="371">+SUBSTITUTE(G2465&amp;LOWER(SUBSTITUTE( SUBSTITUTE( SUBSTITUTE( SUBSTITUTE( SUBSTITUTE( SUBSTITUTE( SUBSTITUTE( SUBSTITUTE( SUBSTITUTE( SUBSTITUTE(I2465, "á", "a"), "é", "e"), "í", "i"), "ó", "o"), "ú", "u"), "Á", "A"), "É", "E"), "Í", "I"), "Ó", "O"), "Ú", "U"))," ","_")</f>
        <v>130101002casa</v>
      </c>
      <c r="M2465" s="39" t="str">
        <f t="shared" ref="M2465:M2467" si="372">+"INSERT INTO categoria VALUES ("&amp;G2465&amp;",'"&amp;I2465&amp;"','"&amp;J2465&amp;"','"&amp;K2465&amp;"',"&amp;E2465&amp;");"</f>
        <v>INSERT INTO categoria VALUES (130101002,'Casa','Casa-130101002','Casa-130101002 | Prod: Seguros Viaje-130101 | Sector: Edificios | Industria: CONSTRUCCIÓN - 13',130101);</v>
      </c>
    </row>
    <row r="2466" spans="1:13" ht="30.6" x14ac:dyDescent="0.3">
      <c r="A2466" s="12">
        <f t="shared" si="367"/>
        <v>13</v>
      </c>
      <c r="B2466" s="8" t="str">
        <f>+VLOOKUP(A2466,Industria[],2,0)</f>
        <v>Construcción</v>
      </c>
      <c r="C2466" s="12">
        <f t="shared" si="368"/>
        <v>1301</v>
      </c>
      <c r="D2466" s="8" t="str">
        <f>+VLOOKUP(C2466,Sector[[Id_sector]:[Codigo]],3,0)</f>
        <v>Edificaciones</v>
      </c>
      <c r="E2466" s="12">
        <f t="shared" si="369"/>
        <v>130101</v>
      </c>
      <c r="F2466" s="8" t="str">
        <f>+VLOOKUP(E2466,Productos[[Id_producto]:[Codigo]],3,0)</f>
        <v>Tipos de Edificaciones</v>
      </c>
      <c r="G2466" s="13">
        <f t="shared" si="370"/>
        <v>130101003</v>
      </c>
      <c r="H2466" s="7">
        <v>3</v>
      </c>
      <c r="I2466" s="8" t="s">
        <v>2798</v>
      </c>
      <c r="J2466" s="37" t="str">
        <f>+Categorias[[#This Row],[Categoría]]&amp;"-"&amp;Categorias[[#This Row],[Id_categoría]]</f>
        <v>Casa Prefabricada-130101003</v>
      </c>
      <c r="K2466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66" s="9" t="str">
        <f t="shared" si="371"/>
        <v>130101003casa_prefabricada</v>
      </c>
      <c r="M2466" s="39" t="str">
        <f t="shared" si="372"/>
        <v>INSERT INTO categoria VALUES (130101003,'Casa Prefabricada','Casa Prefabricada-130101003','Casa Prefabricada-130101003 | Prod: Seguros Viaje-130101 | Sector: Edificios | Industria: CONSTRUCCIÓN - 13',130101);</v>
      </c>
    </row>
    <row r="2467" spans="1:13" ht="30.6" x14ac:dyDescent="0.3">
      <c r="A2467" s="12">
        <f t="shared" si="367"/>
        <v>13</v>
      </c>
      <c r="B2467" s="8" t="str">
        <f>+VLOOKUP(A2467,Industria[],2,0)</f>
        <v>Construcción</v>
      </c>
      <c r="C2467" s="12">
        <f t="shared" si="368"/>
        <v>1301</v>
      </c>
      <c r="D2467" s="8" t="str">
        <f>+VLOOKUP(C2467,Sector[[Id_sector]:[Codigo]],3,0)</f>
        <v>Edificaciones</v>
      </c>
      <c r="E2467" s="12">
        <f t="shared" si="369"/>
        <v>130101</v>
      </c>
      <c r="F2467" s="8" t="str">
        <f>+VLOOKUP(E2467,Productos[[Id_producto]:[Codigo]],3,0)</f>
        <v>Tipos de Edificaciones</v>
      </c>
      <c r="G2467" s="13">
        <f t="shared" si="370"/>
        <v>130101004</v>
      </c>
      <c r="H2467" s="7">
        <v>4</v>
      </c>
      <c r="I2467" s="8" t="s">
        <v>2799</v>
      </c>
      <c r="J2467" s="37" t="str">
        <f>+Categorias[[#This Row],[Categoría]]&amp;"-"&amp;Categorias[[#This Row],[Id_categoría]]</f>
        <v>Cabaña-130101004</v>
      </c>
      <c r="K2467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67" s="9" t="str">
        <f t="shared" si="371"/>
        <v>130101004cabaña</v>
      </c>
      <c r="M2467" s="39" t="str">
        <f t="shared" si="372"/>
        <v>INSERT INTO categoria VALUES (130101004,'Cabaña','Cabaña-130101004','Cabaña-130101004 | Prod: Seguros Viaje-130101 | Sector: Edificios | Industria: CONSTRUCCIÓN - 13',130101);</v>
      </c>
    </row>
    <row r="2468" spans="1:13" ht="30.6" x14ac:dyDescent="0.3">
      <c r="A2468" s="12">
        <f t="shared" ref="A2468:A2501" si="373">+A2467</f>
        <v>13</v>
      </c>
      <c r="B2468" s="8" t="str">
        <f>+VLOOKUP(A2468,Industria[],2,0)</f>
        <v>Construcción</v>
      </c>
      <c r="C2468" s="12">
        <f t="shared" ref="C2468:C2501" si="374">+C2467</f>
        <v>1301</v>
      </c>
      <c r="D2468" s="8" t="str">
        <f>+VLOOKUP(C2468,Sector[[Id_sector]:[Codigo]],3,0)</f>
        <v>Edificaciones</v>
      </c>
      <c r="E2468" s="12">
        <f t="shared" ref="E2468:E2501" si="375">+IF(H2468=1,E2467+1,E2467)</f>
        <v>130101</v>
      </c>
      <c r="F2468" s="8" t="str">
        <f>+VLOOKUP(E2468,Productos[[Id_producto]:[Codigo]],3,0)</f>
        <v>Tipos de Edificaciones</v>
      </c>
      <c r="G2468" s="13">
        <f t="shared" ref="G2468:G2501" si="376">+E2468*1000+H2468</f>
        <v>130101005</v>
      </c>
      <c r="H2468" s="7">
        <v>5</v>
      </c>
      <c r="I2468" s="8" t="s">
        <v>2800</v>
      </c>
      <c r="J2468" s="37" t="str">
        <f>+Categorias[[#This Row],[Categoría]]&amp;"-"&amp;Categorias[[#This Row],[Id_categoría]]</f>
        <v>Inmobiliaria-130101005</v>
      </c>
      <c r="K2468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68" s="9" t="str">
        <f t="shared" ref="L2468:L2501" si="377">+SUBSTITUTE(G2468&amp;LOWER(SUBSTITUTE( SUBSTITUTE( SUBSTITUTE( SUBSTITUTE( SUBSTITUTE( SUBSTITUTE( SUBSTITUTE( SUBSTITUTE( SUBSTITUTE( SUBSTITUTE(I2468, "á", "a"), "é", "e"), "í", "i"), "ó", "o"), "ú", "u"), "Á", "A"), "É", "E"), "Í", "I"), "Ó", "O"), "Ú", "U"))," ","_")</f>
        <v>130101005inmobiliaria</v>
      </c>
      <c r="M2468" s="39" t="str">
        <f t="shared" ref="M2468:M2501" si="378">+"INSERT INTO categoria VALUES ("&amp;G2468&amp;",'"&amp;I2468&amp;"','"&amp;J2468&amp;"','"&amp;K2468&amp;"',"&amp;E2468&amp;");"</f>
        <v>INSERT INTO categoria VALUES (130101005,'Inmobiliaria','Inmobiliaria-130101005','Inmobiliaria-130101005 | Prod: Seguros Viaje-130101 | Sector: Edificios | Industria: CONSTRUCCIÓN - 13',130101);</v>
      </c>
    </row>
    <row r="2469" spans="1:13" ht="30.6" x14ac:dyDescent="0.3">
      <c r="A2469" s="12">
        <f t="shared" si="373"/>
        <v>13</v>
      </c>
      <c r="B2469" s="8" t="str">
        <f>+VLOOKUP(A2469,Industria[],2,0)</f>
        <v>Construcción</v>
      </c>
      <c r="C2469" s="12">
        <f t="shared" si="374"/>
        <v>1301</v>
      </c>
      <c r="D2469" s="8" t="str">
        <f>+VLOOKUP(C2469,Sector[[Id_sector]:[Codigo]],3,0)</f>
        <v>Edificaciones</v>
      </c>
      <c r="E2469" s="12">
        <f t="shared" si="375"/>
        <v>130101</v>
      </c>
      <c r="F2469" s="8" t="str">
        <f>+VLOOKUP(E2469,Productos[[Id_producto]:[Codigo]],3,0)</f>
        <v>Tipos de Edificaciones</v>
      </c>
      <c r="G2469" s="13">
        <f t="shared" si="376"/>
        <v>130101006</v>
      </c>
      <c r="H2469" s="7">
        <v>6</v>
      </c>
      <c r="I2469" s="8" t="s">
        <v>2801</v>
      </c>
      <c r="J2469" s="37" t="str">
        <f>+Categorias[[#This Row],[Categoría]]&amp;"-"&amp;Categorias[[#This Row],[Id_categoría]]</f>
        <v>Rascacielo-130101006</v>
      </c>
      <c r="K2469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69" s="9" t="str">
        <f t="shared" si="377"/>
        <v>130101006rascacielo</v>
      </c>
      <c r="M2469" s="39" t="str">
        <f t="shared" si="378"/>
        <v>INSERT INTO categoria VALUES (130101006,'Rascacielo','Rascacielo-130101006','Rascacielo-130101006 | Prod: Seguros Viaje-130101 | Sector: Edificios | Industria: CONSTRUCCIÓN - 13',130101);</v>
      </c>
    </row>
    <row r="2470" spans="1:13" ht="30.6" x14ac:dyDescent="0.3">
      <c r="A2470" s="12">
        <f t="shared" si="373"/>
        <v>13</v>
      </c>
      <c r="B2470" s="8" t="str">
        <f>+VLOOKUP(A2470,Industria[],2,0)</f>
        <v>Construcción</v>
      </c>
      <c r="C2470" s="12">
        <f t="shared" si="374"/>
        <v>1301</v>
      </c>
      <c r="D2470" s="8" t="str">
        <f>+VLOOKUP(C2470,Sector[[Id_sector]:[Codigo]],3,0)</f>
        <v>Edificaciones</v>
      </c>
      <c r="E2470" s="12">
        <f t="shared" si="375"/>
        <v>130101</v>
      </c>
      <c r="F2470" s="8" t="str">
        <f>+VLOOKUP(E2470,Productos[[Id_producto]:[Codigo]],3,0)</f>
        <v>Tipos de Edificaciones</v>
      </c>
      <c r="G2470" s="13">
        <f t="shared" si="376"/>
        <v>130101007</v>
      </c>
      <c r="H2470" s="7">
        <v>7</v>
      </c>
      <c r="I2470" s="8" t="s">
        <v>2802</v>
      </c>
      <c r="J2470" s="37" t="str">
        <f>+Categorias[[#This Row],[Categoría]]&amp;"-"&amp;Categorias[[#This Row],[Id_categoría]]</f>
        <v>Edificio Comercial-130101007</v>
      </c>
      <c r="K2470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70" s="9" t="str">
        <f t="shared" si="377"/>
        <v>130101007edificio_comercial</v>
      </c>
      <c r="M2470" s="39" t="str">
        <f t="shared" si="378"/>
        <v>INSERT INTO categoria VALUES (130101007,'Edificio Comercial','Edificio Comercial-130101007','Edificio Comercial-130101007 | Prod: Seguros Viaje-130101 | Sector: Edificios | Industria: CONSTRUCCIÓN - 13',130101);</v>
      </c>
    </row>
    <row r="2471" spans="1:13" ht="30.6" x14ac:dyDescent="0.3">
      <c r="A2471" s="12">
        <f t="shared" si="373"/>
        <v>13</v>
      </c>
      <c r="B2471" s="8" t="str">
        <f>+VLOOKUP(A2471,Industria[],2,0)</f>
        <v>Construcción</v>
      </c>
      <c r="C2471" s="12">
        <f t="shared" si="374"/>
        <v>1301</v>
      </c>
      <c r="D2471" s="8" t="str">
        <f>+VLOOKUP(C2471,Sector[[Id_sector]:[Codigo]],3,0)</f>
        <v>Edificaciones</v>
      </c>
      <c r="E2471" s="12">
        <f t="shared" si="375"/>
        <v>130101</v>
      </c>
      <c r="F2471" s="8" t="str">
        <f>+VLOOKUP(E2471,Productos[[Id_producto]:[Codigo]],3,0)</f>
        <v>Tipos de Edificaciones</v>
      </c>
      <c r="G2471" s="13">
        <f t="shared" si="376"/>
        <v>130101008</v>
      </c>
      <c r="H2471" s="7">
        <v>8</v>
      </c>
      <c r="I2471" s="8" t="s">
        <v>2803</v>
      </c>
      <c r="J2471" s="37" t="str">
        <f>+Categorias[[#This Row],[Categoría]]&amp;"-"&amp;Categorias[[#This Row],[Id_categoría]]</f>
        <v>Edificio Industrial-130101008</v>
      </c>
      <c r="K2471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71" s="9" t="str">
        <f t="shared" si="377"/>
        <v>130101008edificio_industrial</v>
      </c>
      <c r="M2471" s="39" t="str">
        <f t="shared" si="378"/>
        <v>INSERT INTO categoria VALUES (130101008,'Edificio Industrial','Edificio Industrial-130101008','Edificio Industrial-130101008 | Prod: Seguros Viaje-130101 | Sector: Edificios | Industria: CONSTRUCCIÓN - 13',130101);</v>
      </c>
    </row>
    <row r="2472" spans="1:13" ht="30.6" x14ac:dyDescent="0.3">
      <c r="A2472" s="12">
        <f t="shared" si="373"/>
        <v>13</v>
      </c>
      <c r="B2472" s="8" t="str">
        <f>+VLOOKUP(A2472,Industria[],2,0)</f>
        <v>Construcción</v>
      </c>
      <c r="C2472" s="12">
        <f t="shared" si="374"/>
        <v>1301</v>
      </c>
      <c r="D2472" s="8" t="str">
        <f>+VLOOKUP(C2472,Sector[[Id_sector]:[Codigo]],3,0)</f>
        <v>Edificaciones</v>
      </c>
      <c r="E2472" s="12">
        <f t="shared" si="375"/>
        <v>130101</v>
      </c>
      <c r="F2472" s="8" t="str">
        <f>+VLOOKUP(E2472,Productos[[Id_producto]:[Codigo]],3,0)</f>
        <v>Tipos de Edificaciones</v>
      </c>
      <c r="G2472" s="13">
        <f t="shared" si="376"/>
        <v>130101009</v>
      </c>
      <c r="H2472" s="7">
        <v>9</v>
      </c>
      <c r="I2472" s="8" t="s">
        <v>2804</v>
      </c>
      <c r="J2472" s="37" t="str">
        <f>+Categorias[[#This Row],[Categoría]]&amp;"-"&amp;Categorias[[#This Row],[Id_categoría]]</f>
        <v>Fábrica-130101009</v>
      </c>
      <c r="K2472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72" s="9" t="str">
        <f t="shared" si="377"/>
        <v>130101009fabrica</v>
      </c>
      <c r="M2472" s="39" t="str">
        <f t="shared" si="378"/>
        <v>INSERT INTO categoria VALUES (130101009,'Fábrica','Fábrica-130101009','Fábrica-130101009 | Prod: Seguros Viaje-130101 | Sector: Edificios | Industria: CONSTRUCCIÓN - 13',130101);</v>
      </c>
    </row>
    <row r="2473" spans="1:13" ht="30.6" x14ac:dyDescent="0.3">
      <c r="A2473" s="12">
        <f t="shared" si="373"/>
        <v>13</v>
      </c>
      <c r="B2473" s="8" t="str">
        <f>+VLOOKUP(A2473,Industria[],2,0)</f>
        <v>Construcción</v>
      </c>
      <c r="C2473" s="12">
        <f t="shared" si="374"/>
        <v>1301</v>
      </c>
      <c r="D2473" s="8" t="str">
        <f>+VLOOKUP(C2473,Sector[[Id_sector]:[Codigo]],3,0)</f>
        <v>Edificaciones</v>
      </c>
      <c r="E2473" s="12">
        <f t="shared" si="375"/>
        <v>130101</v>
      </c>
      <c r="F2473" s="8" t="str">
        <f>+VLOOKUP(E2473,Productos[[Id_producto]:[Codigo]],3,0)</f>
        <v>Tipos de Edificaciones</v>
      </c>
      <c r="G2473" s="13">
        <f t="shared" si="376"/>
        <v>130101010</v>
      </c>
      <c r="H2473" s="7">
        <v>10</v>
      </c>
      <c r="I2473" s="8" t="s">
        <v>2805</v>
      </c>
      <c r="J2473" s="37" t="str">
        <f>+Categorias[[#This Row],[Categoría]]&amp;"-"&amp;Categorias[[#This Row],[Id_categoría]]</f>
        <v>Edificio de la Salud-130101010</v>
      </c>
      <c r="K2473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73" s="9" t="str">
        <f t="shared" si="377"/>
        <v>130101010edificio_de_la_salud</v>
      </c>
      <c r="M2473" s="39" t="str">
        <f t="shared" si="378"/>
        <v>INSERT INTO categoria VALUES (130101010,'Edificio de la Salud','Edificio de la Salud-130101010','Edificio de la Salud-130101010 | Prod: Seguros Viaje-130101 | Sector: Edificios | Industria: CONSTRUCCIÓN - 13',130101);</v>
      </c>
    </row>
    <row r="2474" spans="1:13" ht="30.6" x14ac:dyDescent="0.3">
      <c r="A2474" s="12">
        <f t="shared" si="373"/>
        <v>13</v>
      </c>
      <c r="B2474" s="8" t="str">
        <f>+VLOOKUP(A2474,Industria[],2,0)</f>
        <v>Construcción</v>
      </c>
      <c r="C2474" s="12">
        <f t="shared" si="374"/>
        <v>1301</v>
      </c>
      <c r="D2474" s="8" t="str">
        <f>+VLOOKUP(C2474,Sector[[Id_sector]:[Codigo]],3,0)</f>
        <v>Edificaciones</v>
      </c>
      <c r="E2474" s="12">
        <f t="shared" si="375"/>
        <v>130101</v>
      </c>
      <c r="F2474" s="8" t="str">
        <f>+VLOOKUP(E2474,Productos[[Id_producto]:[Codigo]],3,0)</f>
        <v>Tipos de Edificaciones</v>
      </c>
      <c r="G2474" s="13">
        <f t="shared" si="376"/>
        <v>130101011</v>
      </c>
      <c r="H2474" s="7">
        <v>11</v>
      </c>
      <c r="I2474" s="8" t="s">
        <v>2504</v>
      </c>
      <c r="J2474" s="37" t="str">
        <f>+Categorias[[#This Row],[Categoría]]&amp;"-"&amp;Categorias[[#This Row],[Id_categoría]]</f>
        <v>Hotel-130101011</v>
      </c>
      <c r="K2474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74" s="9" t="str">
        <f t="shared" si="377"/>
        <v>130101011hotel</v>
      </c>
      <c r="M2474" s="39" t="str">
        <f t="shared" si="378"/>
        <v>INSERT INTO categoria VALUES (130101011,'Hotel','Hotel-130101011','Hotel-130101011 | Prod: Seguros Viaje-130101 | Sector: Edificios | Industria: CONSTRUCCIÓN - 13',130101);</v>
      </c>
    </row>
    <row r="2475" spans="1:13" ht="30.6" x14ac:dyDescent="0.3">
      <c r="A2475" s="12">
        <f t="shared" si="373"/>
        <v>13</v>
      </c>
      <c r="B2475" s="8" t="str">
        <f>+VLOOKUP(A2475,Industria[],2,0)</f>
        <v>Construcción</v>
      </c>
      <c r="C2475" s="12">
        <f t="shared" si="374"/>
        <v>1301</v>
      </c>
      <c r="D2475" s="8" t="str">
        <f>+VLOOKUP(C2475,Sector[[Id_sector]:[Codigo]],3,0)</f>
        <v>Edificaciones</v>
      </c>
      <c r="E2475" s="12">
        <f t="shared" si="375"/>
        <v>130101</v>
      </c>
      <c r="F2475" s="8" t="str">
        <f>+VLOOKUP(E2475,Productos[[Id_producto]:[Codigo]],3,0)</f>
        <v>Tipos de Edificaciones</v>
      </c>
      <c r="G2475" s="13">
        <f t="shared" si="376"/>
        <v>130101012</v>
      </c>
      <c r="H2475" s="7">
        <v>12</v>
      </c>
      <c r="I2475" s="8" t="s">
        <v>2806</v>
      </c>
      <c r="J2475" s="37" t="str">
        <f>+Categorias[[#This Row],[Categoría]]&amp;"-"&amp;Categorias[[#This Row],[Id_categoría]]</f>
        <v>Hostal-130101012</v>
      </c>
      <c r="K2475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75" s="9" t="str">
        <f t="shared" si="377"/>
        <v>130101012hostal</v>
      </c>
      <c r="M2475" s="39" t="str">
        <f t="shared" si="378"/>
        <v>INSERT INTO categoria VALUES (130101012,'Hostal','Hostal-130101012','Hostal-130101012 | Prod: Seguros Viaje-130101 | Sector: Edificios | Industria: CONSTRUCCIÓN - 13',130101);</v>
      </c>
    </row>
    <row r="2476" spans="1:13" ht="30.6" x14ac:dyDescent="0.3">
      <c r="A2476" s="12">
        <f t="shared" si="373"/>
        <v>13</v>
      </c>
      <c r="B2476" s="8" t="str">
        <f>+VLOOKUP(A2476,Industria[],2,0)</f>
        <v>Construcción</v>
      </c>
      <c r="C2476" s="12">
        <f t="shared" si="374"/>
        <v>1301</v>
      </c>
      <c r="D2476" s="8" t="str">
        <f>+VLOOKUP(C2476,Sector[[Id_sector]:[Codigo]],3,0)</f>
        <v>Edificaciones</v>
      </c>
      <c r="E2476" s="12">
        <f t="shared" si="375"/>
        <v>130101</v>
      </c>
      <c r="F2476" s="8" t="str">
        <f>+VLOOKUP(E2476,Productos[[Id_producto]:[Codigo]],3,0)</f>
        <v>Tipos de Edificaciones</v>
      </c>
      <c r="G2476" s="13">
        <f t="shared" si="376"/>
        <v>130101013</v>
      </c>
      <c r="H2476" s="7">
        <v>13</v>
      </c>
      <c r="I2476" s="8" t="s">
        <v>2506</v>
      </c>
      <c r="J2476" s="37" t="str">
        <f>+Categorias[[#This Row],[Categoría]]&amp;"-"&amp;Categorias[[#This Row],[Id_categoría]]</f>
        <v>Motel-130101013</v>
      </c>
      <c r="K2476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76" s="9" t="str">
        <f t="shared" si="377"/>
        <v>130101013motel</v>
      </c>
      <c r="M2476" s="39" t="str">
        <f t="shared" si="378"/>
        <v>INSERT INTO categoria VALUES (130101013,'Motel','Motel-130101013','Motel-130101013 | Prod: Seguros Viaje-130101 | Sector: Edificios | Industria: CONSTRUCCIÓN - 13',130101);</v>
      </c>
    </row>
    <row r="2477" spans="1:13" ht="30.6" x14ac:dyDescent="0.3">
      <c r="A2477" s="12">
        <f t="shared" si="373"/>
        <v>13</v>
      </c>
      <c r="B2477" s="8" t="str">
        <f>+VLOOKUP(A2477,Industria[],2,0)</f>
        <v>Construcción</v>
      </c>
      <c r="C2477" s="12">
        <f t="shared" si="374"/>
        <v>1301</v>
      </c>
      <c r="D2477" s="8" t="str">
        <f>+VLOOKUP(C2477,Sector[[Id_sector]:[Codigo]],3,0)</f>
        <v>Edificaciones</v>
      </c>
      <c r="E2477" s="12">
        <f t="shared" si="375"/>
        <v>130101</v>
      </c>
      <c r="F2477" s="8" t="str">
        <f>+VLOOKUP(E2477,Productos[[Id_producto]:[Codigo]],3,0)</f>
        <v>Tipos de Edificaciones</v>
      </c>
      <c r="G2477" s="13">
        <f t="shared" si="376"/>
        <v>130101014</v>
      </c>
      <c r="H2477" s="7">
        <v>14</v>
      </c>
      <c r="I2477" s="8" t="s">
        <v>2807</v>
      </c>
      <c r="J2477" s="37" t="str">
        <f>+Categorias[[#This Row],[Categoría]]&amp;"-"&amp;Categorias[[#This Row],[Id_categoría]]</f>
        <v>Edificio Militar-130101014</v>
      </c>
      <c r="K2477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77" s="9" t="str">
        <f t="shared" si="377"/>
        <v>130101014edificio_militar</v>
      </c>
      <c r="M2477" s="39" t="str">
        <f t="shared" si="378"/>
        <v>INSERT INTO categoria VALUES (130101014,'Edificio Militar','Edificio Militar-130101014','Edificio Militar-130101014 | Prod: Seguros Viaje-130101 | Sector: Edificios | Industria: CONSTRUCCIÓN - 13',130101);</v>
      </c>
    </row>
    <row r="2478" spans="1:13" ht="40.799999999999997" x14ac:dyDescent="0.3">
      <c r="A2478" s="12">
        <f t="shared" si="373"/>
        <v>13</v>
      </c>
      <c r="B2478" s="8" t="str">
        <f>+VLOOKUP(A2478,Industria[],2,0)</f>
        <v>Construcción</v>
      </c>
      <c r="C2478" s="12">
        <f t="shared" si="374"/>
        <v>1301</v>
      </c>
      <c r="D2478" s="8" t="str">
        <f>+VLOOKUP(C2478,Sector[[Id_sector]:[Codigo]],3,0)</f>
        <v>Edificaciones</v>
      </c>
      <c r="E2478" s="12">
        <f t="shared" si="375"/>
        <v>130101</v>
      </c>
      <c r="F2478" s="8" t="str">
        <f>+VLOOKUP(E2478,Productos[[Id_producto]:[Codigo]],3,0)</f>
        <v>Tipos de Edificaciones</v>
      </c>
      <c r="G2478" s="13">
        <f t="shared" si="376"/>
        <v>130101015</v>
      </c>
      <c r="H2478" s="7">
        <v>15</v>
      </c>
      <c r="I2478" s="8" t="s">
        <v>2808</v>
      </c>
      <c r="J2478" s="37" t="str">
        <f>+Categorias[[#This Row],[Categoría]]&amp;"-"&amp;Categorias[[#This Row],[Id_categoría]]</f>
        <v>Edificio Gubernamental-130101015</v>
      </c>
      <c r="K2478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78" s="9" t="str">
        <f t="shared" si="377"/>
        <v>130101015edificio_gubernamental</v>
      </c>
      <c r="M2478" s="39" t="str">
        <f t="shared" si="378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79" spans="1:13" ht="30.6" x14ac:dyDescent="0.3">
      <c r="A2479" s="12">
        <f t="shared" si="373"/>
        <v>13</v>
      </c>
      <c r="B2479" s="8" t="str">
        <f>+VLOOKUP(A2479,Industria[],2,0)</f>
        <v>Construcción</v>
      </c>
      <c r="C2479" s="12">
        <f t="shared" si="374"/>
        <v>1301</v>
      </c>
      <c r="D2479" s="8" t="str">
        <f>+VLOOKUP(C2479,Sector[[Id_sector]:[Codigo]],3,0)</f>
        <v>Edificaciones</v>
      </c>
      <c r="E2479" s="12">
        <f t="shared" si="375"/>
        <v>130101</v>
      </c>
      <c r="F2479" s="8" t="str">
        <f>+VLOOKUP(E2479,Productos[[Id_producto]:[Codigo]],3,0)</f>
        <v>Tipos de Edificaciones</v>
      </c>
      <c r="G2479" s="13">
        <f t="shared" si="376"/>
        <v>130101016</v>
      </c>
      <c r="H2479" s="7">
        <v>16</v>
      </c>
      <c r="I2479" s="8" t="s">
        <v>2809</v>
      </c>
      <c r="J2479" s="37" t="str">
        <f>+Categorias[[#This Row],[Categoría]]&amp;"-"&amp;Categorias[[#This Row],[Id_categoría]]</f>
        <v>Edificio Residencial-130101016</v>
      </c>
      <c r="K2479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79" s="9" t="str">
        <f t="shared" si="377"/>
        <v>130101016edificio_residencial</v>
      </c>
      <c r="M2479" s="39" t="str">
        <f t="shared" si="378"/>
        <v>INSERT INTO categoria VALUES (130101016,'Edificio Residencial','Edificio Residencial-130101016','Edificio Residencial-130101016 | Prod: Seguros Viaje-130101 | Sector: Edificios | Industria: CONSTRUCCIÓN - 13',130101);</v>
      </c>
    </row>
    <row r="2480" spans="1:13" ht="30.6" x14ac:dyDescent="0.3">
      <c r="A2480" s="12">
        <f t="shared" si="373"/>
        <v>13</v>
      </c>
      <c r="B2480" s="8" t="str">
        <f>+VLOOKUP(A2480,Industria[],2,0)</f>
        <v>Construcción</v>
      </c>
      <c r="C2480" s="12">
        <f t="shared" si="374"/>
        <v>1301</v>
      </c>
      <c r="D2480" s="8" t="str">
        <f>+VLOOKUP(C2480,Sector[[Id_sector]:[Codigo]],3,0)</f>
        <v>Edificaciones</v>
      </c>
      <c r="E2480" s="12">
        <f t="shared" si="375"/>
        <v>130101</v>
      </c>
      <c r="F2480" s="8" t="str">
        <f>+VLOOKUP(E2480,Productos[[Id_producto]:[Codigo]],3,0)</f>
        <v>Tipos de Edificaciones</v>
      </c>
      <c r="G2480" s="13">
        <f t="shared" si="376"/>
        <v>130101017</v>
      </c>
      <c r="H2480" s="7">
        <v>17</v>
      </c>
      <c r="I2480" s="8" t="s">
        <v>2810</v>
      </c>
      <c r="J2480" s="37" t="str">
        <f>+Categorias[[#This Row],[Categoría]]&amp;"-"&amp;Categorias[[#This Row],[Id_categoría]]</f>
        <v>Edificio Educativo-130101017</v>
      </c>
      <c r="K2480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80" s="9" t="str">
        <f t="shared" si="377"/>
        <v>130101017edificio_educativo</v>
      </c>
      <c r="M2480" s="39" t="str">
        <f t="shared" si="378"/>
        <v>INSERT INTO categoria VALUES (130101017,'Edificio Educativo','Edificio Educativo-130101017','Edificio Educativo-130101017 | Prod: Seguros Viaje-130101 | Sector: Edificios | Industria: CONSTRUCCIÓN - 13',130101);</v>
      </c>
    </row>
    <row r="2481" spans="1:13" ht="30.6" x14ac:dyDescent="0.3">
      <c r="A2481" s="12">
        <f t="shared" si="373"/>
        <v>13</v>
      </c>
      <c r="B2481" s="8" t="str">
        <f>+VLOOKUP(A2481,Industria[],2,0)</f>
        <v>Construcción</v>
      </c>
      <c r="C2481" s="12">
        <f t="shared" si="374"/>
        <v>1301</v>
      </c>
      <c r="D2481" s="8" t="str">
        <f>+VLOOKUP(C2481,Sector[[Id_sector]:[Codigo]],3,0)</f>
        <v>Edificaciones</v>
      </c>
      <c r="E2481" s="12">
        <f t="shared" si="375"/>
        <v>130101</v>
      </c>
      <c r="F2481" s="8" t="str">
        <f>+VLOOKUP(E2481,Productos[[Id_producto]:[Codigo]],3,0)</f>
        <v>Tipos de Edificaciones</v>
      </c>
      <c r="G2481" s="13">
        <f t="shared" si="376"/>
        <v>130101018</v>
      </c>
      <c r="H2481" s="7">
        <v>18</v>
      </c>
      <c r="I2481" s="8" t="s">
        <v>2811</v>
      </c>
      <c r="J2481" s="37" t="str">
        <f>+Categorias[[#This Row],[Categoría]]&amp;"-"&amp;Categorias[[#This Row],[Id_categoría]]</f>
        <v>Casa Iglú-130101018</v>
      </c>
      <c r="K2481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81" s="9" t="str">
        <f t="shared" si="377"/>
        <v>130101018casa_iglu</v>
      </c>
      <c r="M2481" s="39" t="str">
        <f t="shared" si="378"/>
        <v>INSERT INTO categoria VALUES (130101018,'Casa Iglú','Casa Iglú-130101018','Casa Iglú-130101018 | Prod: Seguros Viaje-130101 | Sector: Edificios | Industria: CONSTRUCCIÓN - 13',130101);</v>
      </c>
    </row>
    <row r="2482" spans="1:13" ht="30.6" x14ac:dyDescent="0.3">
      <c r="A2482" s="12">
        <f t="shared" si="373"/>
        <v>13</v>
      </c>
      <c r="B2482" s="8" t="str">
        <f>+VLOOKUP(A2482,Industria[],2,0)</f>
        <v>Construcción</v>
      </c>
      <c r="C2482" s="12">
        <f t="shared" si="374"/>
        <v>1301</v>
      </c>
      <c r="D2482" s="8" t="str">
        <f>+VLOOKUP(C2482,Sector[[Id_sector]:[Codigo]],3,0)</f>
        <v>Edificaciones</v>
      </c>
      <c r="E2482" s="12">
        <f t="shared" si="375"/>
        <v>130101</v>
      </c>
      <c r="F2482" s="8" t="str">
        <f>+VLOOKUP(E2482,Productos[[Id_producto]:[Codigo]],3,0)</f>
        <v>Tipos de Edificaciones</v>
      </c>
      <c r="G2482" s="13">
        <f t="shared" si="376"/>
        <v>130101019</v>
      </c>
      <c r="H2482" s="7">
        <v>19</v>
      </c>
      <c r="I2482" s="8" t="s">
        <v>2812</v>
      </c>
      <c r="J2482" s="37" t="str">
        <f>+Categorias[[#This Row],[Categoría]]&amp;"-"&amp;Categorias[[#This Row],[Id_categoría]]</f>
        <v>Palafito-130101019</v>
      </c>
      <c r="K2482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82" s="9" t="str">
        <f t="shared" si="377"/>
        <v>130101019palafito</v>
      </c>
      <c r="M2482" s="39" t="str">
        <f t="shared" si="378"/>
        <v>INSERT INTO categoria VALUES (130101019,'Palafito','Palafito-130101019','Palafito-130101019 | Prod: Seguros Viaje-130101 | Sector: Edificios | Industria: CONSTRUCCIÓN - 13',130101);</v>
      </c>
    </row>
    <row r="2483" spans="1:13" ht="30.6" x14ac:dyDescent="0.3">
      <c r="A2483" s="12">
        <f t="shared" si="373"/>
        <v>13</v>
      </c>
      <c r="B2483" s="8" t="str">
        <f>+VLOOKUP(A2483,Industria[],2,0)</f>
        <v>Construcción</v>
      </c>
      <c r="C2483" s="12">
        <f t="shared" si="374"/>
        <v>1301</v>
      </c>
      <c r="D2483" s="8" t="str">
        <f>+VLOOKUP(C2483,Sector[[Id_sector]:[Codigo]],3,0)</f>
        <v>Edificaciones</v>
      </c>
      <c r="E2483" s="12">
        <f t="shared" si="375"/>
        <v>130101</v>
      </c>
      <c r="F2483" s="8" t="str">
        <f>+VLOOKUP(E2483,Productos[[Id_producto]:[Codigo]],3,0)</f>
        <v>Tipos de Edificaciones</v>
      </c>
      <c r="G2483" s="13">
        <f t="shared" si="376"/>
        <v>130101020</v>
      </c>
      <c r="H2483" s="7">
        <v>20</v>
      </c>
      <c r="I2483" s="8" t="s">
        <v>2813</v>
      </c>
      <c r="J2483" s="37" t="str">
        <f>+Categorias[[#This Row],[Categoría]]&amp;"-"&amp;Categorias[[#This Row],[Id_categoría]]</f>
        <v>Choza-130101020</v>
      </c>
      <c r="K2483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83" s="9" t="str">
        <f t="shared" si="377"/>
        <v>130101020choza</v>
      </c>
      <c r="M2483" s="39" t="str">
        <f t="shared" si="378"/>
        <v>INSERT INTO categoria VALUES (130101020,'Choza','Choza-130101020','Choza-130101020 | Prod: Seguros Viaje-130101 | Sector: Edificios | Industria: CONSTRUCCIÓN - 13',130101);</v>
      </c>
    </row>
    <row r="2484" spans="1:13" ht="30.6" x14ac:dyDescent="0.3">
      <c r="A2484" s="12">
        <f t="shared" si="373"/>
        <v>13</v>
      </c>
      <c r="B2484" s="8" t="str">
        <f>+VLOOKUP(A2484,Industria[],2,0)</f>
        <v>Construcción</v>
      </c>
      <c r="C2484" s="12">
        <f t="shared" si="374"/>
        <v>1301</v>
      </c>
      <c r="D2484" s="8" t="str">
        <f>+VLOOKUP(C2484,Sector[[Id_sector]:[Codigo]],3,0)</f>
        <v>Edificaciones</v>
      </c>
      <c r="E2484" s="12">
        <f t="shared" si="375"/>
        <v>130101</v>
      </c>
      <c r="F2484" s="8" t="str">
        <f>+VLOOKUP(E2484,Productos[[Id_producto]:[Codigo]],3,0)</f>
        <v>Tipos de Edificaciones</v>
      </c>
      <c r="G2484" s="13">
        <f t="shared" si="376"/>
        <v>130101021</v>
      </c>
      <c r="H2484" s="7">
        <v>21</v>
      </c>
      <c r="I2484" s="8" t="s">
        <v>2814</v>
      </c>
      <c r="J2484" s="37" t="str">
        <f>+Categorias[[#This Row],[Categoría]]&amp;"-"&amp;Categorias[[#This Row],[Id_categoría]]</f>
        <v>Ruca-130101021</v>
      </c>
      <c r="K2484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84" s="9" t="str">
        <f t="shared" si="377"/>
        <v>130101021ruca</v>
      </c>
      <c r="M2484" s="39" t="str">
        <f t="shared" si="378"/>
        <v>INSERT INTO categoria VALUES (130101021,'Ruca','Ruca-130101021','Ruca-130101021 | Prod: Seguros Viaje-130101 | Sector: Edificios | Industria: CONSTRUCCIÓN - 13',130101);</v>
      </c>
    </row>
    <row r="2485" spans="1:13" ht="30.6" x14ac:dyDescent="0.3">
      <c r="A2485" s="12">
        <f t="shared" si="373"/>
        <v>13</v>
      </c>
      <c r="B2485" s="8" t="str">
        <f>+VLOOKUP(A2485,Industria[],2,0)</f>
        <v>Construcción</v>
      </c>
      <c r="C2485" s="12">
        <f t="shared" si="374"/>
        <v>1301</v>
      </c>
      <c r="D2485" s="8" t="str">
        <f>+VLOOKUP(C2485,Sector[[Id_sector]:[Codigo]],3,0)</f>
        <v>Edificaciones</v>
      </c>
      <c r="E2485" s="12">
        <f t="shared" si="375"/>
        <v>130101</v>
      </c>
      <c r="F2485" s="8" t="str">
        <f>+VLOOKUP(E2485,Productos[[Id_producto]:[Codigo]],3,0)</f>
        <v>Tipos de Edificaciones</v>
      </c>
      <c r="G2485" s="13">
        <f t="shared" si="376"/>
        <v>130101022</v>
      </c>
      <c r="H2485" s="7">
        <v>22</v>
      </c>
      <c r="I2485" s="8" t="s">
        <v>2815</v>
      </c>
      <c r="J2485" s="37" t="str">
        <f>+Categorias[[#This Row],[Categoría]]&amp;"-"&amp;Categorias[[#This Row],[Id_categoría]]</f>
        <v>Mediagua-130101022</v>
      </c>
      <c r="K2485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85" s="9" t="str">
        <f t="shared" si="377"/>
        <v>130101022mediagua</v>
      </c>
      <c r="M2485" s="39" t="str">
        <f t="shared" si="378"/>
        <v>INSERT INTO categoria VALUES (130101022,'Mediagua','Mediagua-130101022','Mediagua-130101022 | Prod: Seguros Viaje-130101 | Sector: Edificios | Industria: CONSTRUCCIÓN - 13',130101);</v>
      </c>
    </row>
    <row r="2486" spans="1:13" ht="30.6" x14ac:dyDescent="0.3">
      <c r="A2486" s="12">
        <f t="shared" si="373"/>
        <v>13</v>
      </c>
      <c r="B2486" s="8" t="str">
        <f>+VLOOKUP(A2486,Industria[],2,0)</f>
        <v>Construcción</v>
      </c>
      <c r="C2486" s="12">
        <f t="shared" si="374"/>
        <v>1301</v>
      </c>
      <c r="D2486" s="8" t="str">
        <f>+VLOOKUP(C2486,Sector[[Id_sector]:[Codigo]],3,0)</f>
        <v>Edificaciones</v>
      </c>
      <c r="E2486" s="12">
        <f t="shared" si="375"/>
        <v>130101</v>
      </c>
      <c r="F2486" s="8" t="str">
        <f>+VLOOKUP(E2486,Productos[[Id_producto]:[Codigo]],3,0)</f>
        <v>Tipos de Edificaciones</v>
      </c>
      <c r="G2486" s="13">
        <f t="shared" si="376"/>
        <v>130101023</v>
      </c>
      <c r="H2486" s="7">
        <v>23</v>
      </c>
      <c r="I2486" s="8" t="s">
        <v>2816</v>
      </c>
      <c r="J2486" s="37" t="str">
        <f>+Categorias[[#This Row],[Categoría]]&amp;"-"&amp;Categorias[[#This Row],[Id_categoría]]</f>
        <v>Bungalow-130101023</v>
      </c>
      <c r="K2486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86" s="9" t="str">
        <f t="shared" si="377"/>
        <v>130101023bungalow</v>
      </c>
      <c r="M2486" s="39" t="str">
        <f t="shared" si="378"/>
        <v>INSERT INTO categoria VALUES (130101023,'Bungalow','Bungalow-130101023','Bungalow-130101023 | Prod: Seguros Viaje-130101 | Sector: Edificios | Industria: CONSTRUCCIÓN - 13',130101);</v>
      </c>
    </row>
    <row r="2487" spans="1:13" ht="30.6" x14ac:dyDescent="0.3">
      <c r="A2487" s="12">
        <f t="shared" si="373"/>
        <v>13</v>
      </c>
      <c r="B2487" s="8" t="str">
        <f>+VLOOKUP(A2487,Industria[],2,0)</f>
        <v>Construcción</v>
      </c>
      <c r="C2487" s="12">
        <f t="shared" si="374"/>
        <v>1301</v>
      </c>
      <c r="D2487" s="8" t="str">
        <f>+VLOOKUP(C2487,Sector[[Id_sector]:[Codigo]],3,0)</f>
        <v>Edificaciones</v>
      </c>
      <c r="E2487" s="12">
        <f t="shared" si="375"/>
        <v>130101</v>
      </c>
      <c r="F2487" s="8" t="str">
        <f>+VLOOKUP(E2487,Productos[[Id_producto]:[Codigo]],3,0)</f>
        <v>Tipos de Edificaciones</v>
      </c>
      <c r="G2487" s="13">
        <f t="shared" si="376"/>
        <v>130101024</v>
      </c>
      <c r="H2487" s="7">
        <v>24</v>
      </c>
      <c r="I2487" s="8" t="s">
        <v>2513</v>
      </c>
      <c r="J2487" s="37" t="str">
        <f>+Categorias[[#This Row],[Categoría]]&amp;"-"&amp;Categorias[[#This Row],[Id_categoría]]</f>
        <v>Lodge-130101024</v>
      </c>
      <c r="K2487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87" s="9" t="str">
        <f t="shared" si="377"/>
        <v>130101024lodge</v>
      </c>
      <c r="M2487" s="39" t="str">
        <f t="shared" si="378"/>
        <v>INSERT INTO categoria VALUES (130101024,'Lodge','Lodge-130101024','Lodge-130101024 | Prod: Seguros Viaje-130101 | Sector: Edificios | Industria: CONSTRUCCIÓN - 13',130101);</v>
      </c>
    </row>
    <row r="2488" spans="1:13" ht="30.6" x14ac:dyDescent="0.3">
      <c r="A2488" s="12">
        <f t="shared" si="373"/>
        <v>13</v>
      </c>
      <c r="B2488" s="8" t="str">
        <f>+VLOOKUP(A2488,Industria[],2,0)</f>
        <v>Construcción</v>
      </c>
      <c r="C2488" s="12">
        <f t="shared" si="374"/>
        <v>1301</v>
      </c>
      <c r="D2488" s="8" t="str">
        <f>+VLOOKUP(C2488,Sector[[Id_sector]:[Codigo]],3,0)</f>
        <v>Edificaciones</v>
      </c>
      <c r="E2488" s="12">
        <f t="shared" si="375"/>
        <v>130101</v>
      </c>
      <c r="F2488" s="8" t="str">
        <f>+VLOOKUP(E2488,Productos[[Id_producto]:[Codigo]],3,0)</f>
        <v>Tipos de Edificaciones</v>
      </c>
      <c r="G2488" s="13">
        <f t="shared" si="376"/>
        <v>130101025</v>
      </c>
      <c r="H2488" s="7">
        <v>25</v>
      </c>
      <c r="I2488" s="8" t="s">
        <v>2817</v>
      </c>
      <c r="J2488" s="37" t="str">
        <f>+Categorias[[#This Row],[Categoría]]&amp;"-"&amp;Categorias[[#This Row],[Id_categoría]]</f>
        <v>Edificio Deportivo-130101025</v>
      </c>
      <c r="K2488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88" s="9" t="str">
        <f t="shared" si="377"/>
        <v>130101025edificio_deportivo</v>
      </c>
      <c r="M2488" s="39" t="str">
        <f t="shared" si="378"/>
        <v>INSERT INTO categoria VALUES (130101025,'Edificio Deportivo','Edificio Deportivo-130101025','Edificio Deportivo-130101025 | Prod: Seguros Viaje-130101 | Sector: Edificios | Industria: CONSTRUCCIÓN - 13',130101);</v>
      </c>
    </row>
    <row r="2489" spans="1:13" ht="30.6" x14ac:dyDescent="0.3">
      <c r="A2489" s="12">
        <f>+A2488</f>
        <v>13</v>
      </c>
      <c r="B2489" s="8" t="str">
        <f>+VLOOKUP(A2489,Industria[],2,0)</f>
        <v>Construcción</v>
      </c>
      <c r="C2489" s="12">
        <f>+C2488</f>
        <v>1301</v>
      </c>
      <c r="D2489" s="8" t="str">
        <f>+VLOOKUP(C2489,Sector[[Id_sector]:[Codigo]],3,0)</f>
        <v>Edificaciones</v>
      </c>
      <c r="E2489" s="12">
        <f>+IF(H2489=1,E2488+1,E2488)</f>
        <v>130101</v>
      </c>
      <c r="F2489" s="8" t="str">
        <f>+VLOOKUP(E2489,Productos[[Id_producto]:[Codigo]],3,0)</f>
        <v>Tipos de Edificaciones</v>
      </c>
      <c r="G2489" s="13">
        <f>+E2489*1000+H2489</f>
        <v>130101026</v>
      </c>
      <c r="H2489" s="7">
        <v>26</v>
      </c>
      <c r="I2489" s="8" t="s">
        <v>2818</v>
      </c>
      <c r="J2489" s="37" t="str">
        <f>+Categorias[[#This Row],[Categoría]]&amp;"-"&amp;Categorias[[#This Row],[Id_categoría]]</f>
        <v>Castillos-130101026</v>
      </c>
      <c r="K2489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89" s="9" t="str">
        <f>+SUBSTITUTE(G2489&amp;LOWER(SUBSTITUTE( SUBSTITUTE( SUBSTITUTE( SUBSTITUTE( SUBSTITUTE( SUBSTITUTE( SUBSTITUTE( SUBSTITUTE( SUBSTITUTE( SUBSTITUTE(I2489, "á", "a"), "é", "e"), "í", "i"), "ó", "o"), "ú", "u"), "Á", "A"), "É", "E"), "Í", "I"), "Ó", "O"), "Ú", "U"))," ","_")</f>
        <v>130101026castillos</v>
      </c>
      <c r="M2489" s="39" t="str">
        <f>+"INSERT INTO categoria VALUES ("&amp;G2489&amp;",'"&amp;I2489&amp;"','"&amp;J2489&amp;"','"&amp;K2489&amp;"',"&amp;E2489&amp;");"</f>
        <v>INSERT INTO categoria VALUES (130101026,'Castillos','Castillos-130101026','Castillos-130101026 | Prod: Seguros Viaje-130101 | Sector: Edificios | Industria: CONSTRUCCIÓN - 13',130101);</v>
      </c>
    </row>
    <row r="2490" spans="1:13" ht="30.6" x14ac:dyDescent="0.3">
      <c r="A2490" s="12">
        <f>+A2488</f>
        <v>13</v>
      </c>
      <c r="B2490" s="8" t="str">
        <f>+VLOOKUP(A2490,Industria[],2,0)</f>
        <v>Construcción</v>
      </c>
      <c r="C2490" s="12">
        <f>+C2488</f>
        <v>1301</v>
      </c>
      <c r="D2490" s="8" t="str">
        <f>+VLOOKUP(C2490,Sector[[Id_sector]:[Codigo]],3,0)</f>
        <v>Edificaciones</v>
      </c>
      <c r="E2490" s="12">
        <f>+IF(H2490=1,E2488+1,E2488)</f>
        <v>130101</v>
      </c>
      <c r="F2490" s="8" t="str">
        <f>+VLOOKUP(E2490,Productos[[Id_producto]:[Codigo]],3,0)</f>
        <v>Tipos de Edificaciones</v>
      </c>
      <c r="G2490" s="13">
        <f>+E2490*1000+H2490</f>
        <v>130101027</v>
      </c>
      <c r="H2490" s="7">
        <v>27</v>
      </c>
      <c r="I2490" s="8" t="s">
        <v>2819</v>
      </c>
      <c r="J2490" s="37" t="str">
        <f>+Categorias[[#This Row],[Categoría]]&amp;"-"&amp;Categorias[[#This Row],[Id_categoría]]</f>
        <v>Palacios-130101027</v>
      </c>
      <c r="K2490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90" s="9" t="str">
        <f>+SUBSTITUTE(G2490&amp;LOWER(SUBSTITUTE( SUBSTITUTE( SUBSTITUTE( SUBSTITUTE( SUBSTITUTE( SUBSTITUTE( SUBSTITUTE( SUBSTITUTE( SUBSTITUTE( SUBSTITUTE(I2490, "á", "a"), "é", "e"), "í", "i"), "ó", "o"), "ú", "u"), "Á", "A"), "É", "E"), "Í", "I"), "Ó", "O"), "Ú", "U"))," ","_")</f>
        <v>130101027palacios</v>
      </c>
      <c r="M2490" s="39" t="str">
        <f>+"INSERT INTO categoria VALUES ("&amp;G2490&amp;",'"&amp;I2490&amp;"','"&amp;J2490&amp;"','"&amp;K2490&amp;"',"&amp;E2490&amp;");"</f>
        <v>INSERT INTO categoria VALUES (130101027,'Palacios','Palacios-130101027','Palacios-130101027 | Prod: Seguros Viaje-130101 | Sector: Edificios | Industria: CONSTRUCCIÓN - 13',130101);</v>
      </c>
    </row>
    <row r="2491" spans="1:13" ht="30.6" x14ac:dyDescent="0.3">
      <c r="A2491" s="12">
        <f>+A2488</f>
        <v>13</v>
      </c>
      <c r="B2491" s="8" t="str">
        <f>+VLOOKUP(A2491,Industria[],2,0)</f>
        <v>Construcción</v>
      </c>
      <c r="C2491" s="12">
        <v>1302</v>
      </c>
      <c r="D2491" s="8" t="str">
        <f>+VLOOKUP(C2491,Sector[[Id_sector]:[Codigo]],3,0)</f>
        <v>Materiales</v>
      </c>
      <c r="E2491" s="12">
        <v>130201</v>
      </c>
      <c r="F2491" s="8" t="str">
        <f>+VLOOKUP(E2491,Productos[[Id_producto]:[Codigo]],3,0)</f>
        <v>Materiales de Construcción</v>
      </c>
      <c r="G2491" s="13">
        <f t="shared" si="376"/>
        <v>130201001</v>
      </c>
      <c r="H2491" s="7">
        <v>1</v>
      </c>
      <c r="I2491" s="8" t="s">
        <v>2820</v>
      </c>
      <c r="J2491" s="37" t="str">
        <f>+Categorias[[#This Row],[Categoría]]&amp;"-"&amp;Categorias[[#This Row],[Id_categoría]]</f>
        <v>Yeso-130201001</v>
      </c>
      <c r="K2491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91" s="9" t="str">
        <f t="shared" si="377"/>
        <v>130201001yeso</v>
      </c>
      <c r="M2491" s="39" t="str">
        <f t="shared" si="378"/>
        <v>INSERT INTO categoria VALUES (130201001,'Yeso','Yeso-130201001','Yeso-130201001 | Prod: Seguros Viaje-130201 | Sector: Materiales Construcción | Industria: CONSTRUCCIÓN - 13',130201);</v>
      </c>
    </row>
    <row r="2492" spans="1:13" ht="30.6" x14ac:dyDescent="0.3">
      <c r="A2492" s="12">
        <f t="shared" si="373"/>
        <v>13</v>
      </c>
      <c r="B2492" s="8" t="str">
        <f>+VLOOKUP(A2492,Industria[],2,0)</f>
        <v>Construcción</v>
      </c>
      <c r="C2492" s="12">
        <f t="shared" si="374"/>
        <v>1302</v>
      </c>
      <c r="D2492" s="8" t="str">
        <f>+VLOOKUP(C2492,Sector[[Id_sector]:[Codigo]],3,0)</f>
        <v>Materiales</v>
      </c>
      <c r="E2492" s="12">
        <f t="shared" si="375"/>
        <v>130201</v>
      </c>
      <c r="F2492" s="8" t="str">
        <f>+VLOOKUP(E2492,Productos[[Id_producto]:[Codigo]],3,0)</f>
        <v>Materiales de Construcción</v>
      </c>
      <c r="G2492" s="13">
        <f t="shared" si="376"/>
        <v>130201002</v>
      </c>
      <c r="H2492" s="7">
        <v>2</v>
      </c>
      <c r="I2492" s="8" t="s">
        <v>2821</v>
      </c>
      <c r="J2492" s="37" t="str">
        <f>+Categorias[[#This Row],[Categoría]]&amp;"-"&amp;Categorias[[#This Row],[Id_categoría]]</f>
        <v>Cemento-130201002</v>
      </c>
      <c r="K2492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92" s="9" t="str">
        <f t="shared" si="377"/>
        <v>130201002cemento</v>
      </c>
      <c r="M2492" s="39" t="str">
        <f t="shared" si="378"/>
        <v>INSERT INTO categoria VALUES (130201002,'Cemento','Cemento-130201002','Cemento-130201002 | Prod: Seguros Viaje-130201 | Sector: Materiales Construcción | Industria: CONSTRUCCIÓN - 13',130201);</v>
      </c>
    </row>
    <row r="2493" spans="1:13" ht="30.6" x14ac:dyDescent="0.3">
      <c r="A2493" s="12">
        <f t="shared" si="373"/>
        <v>13</v>
      </c>
      <c r="B2493" s="8" t="str">
        <f>+VLOOKUP(A2493,Industria[],2,0)</f>
        <v>Construcción</v>
      </c>
      <c r="C2493" s="12">
        <f t="shared" si="374"/>
        <v>1302</v>
      </c>
      <c r="D2493" s="8" t="str">
        <f>+VLOOKUP(C2493,Sector[[Id_sector]:[Codigo]],3,0)</f>
        <v>Materiales</v>
      </c>
      <c r="E2493" s="12">
        <f t="shared" si="375"/>
        <v>130201</v>
      </c>
      <c r="F2493" s="8" t="str">
        <f>+VLOOKUP(E2493,Productos[[Id_producto]:[Codigo]],3,0)</f>
        <v>Materiales de Construcción</v>
      </c>
      <c r="G2493" s="13">
        <f t="shared" si="376"/>
        <v>130201003</v>
      </c>
      <c r="H2493" s="7">
        <v>3</v>
      </c>
      <c r="I2493" s="8" t="s">
        <v>2822</v>
      </c>
      <c r="J2493" s="37" t="str">
        <f>+Categorias[[#This Row],[Categoría]]&amp;"-"&amp;Categorias[[#This Row],[Id_categoría]]</f>
        <v>Acero-130201003</v>
      </c>
      <c r="K2493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93" s="9" t="str">
        <f t="shared" si="377"/>
        <v>130201003acero</v>
      </c>
      <c r="M2493" s="39" t="str">
        <f t="shared" si="378"/>
        <v>INSERT INTO categoria VALUES (130201003,'Acero','Acero-130201003','Acero-130201003 | Prod: Seguros Viaje-130201 | Sector: Materiales Construcción | Industria: CONSTRUCCIÓN - 13',130201);</v>
      </c>
    </row>
    <row r="2494" spans="1:13" ht="30.6" x14ac:dyDescent="0.3">
      <c r="A2494" s="12">
        <f t="shared" si="373"/>
        <v>13</v>
      </c>
      <c r="B2494" s="8" t="str">
        <f>+VLOOKUP(A2494,Industria[],2,0)</f>
        <v>Construcción</v>
      </c>
      <c r="C2494" s="12">
        <f t="shared" si="374"/>
        <v>1302</v>
      </c>
      <c r="D2494" s="8" t="str">
        <f>+VLOOKUP(C2494,Sector[[Id_sector]:[Codigo]],3,0)</f>
        <v>Materiales</v>
      </c>
      <c r="E2494" s="12">
        <f t="shared" si="375"/>
        <v>130201</v>
      </c>
      <c r="F2494" s="8" t="str">
        <f>+VLOOKUP(E2494,Productos[[Id_producto]:[Codigo]],3,0)</f>
        <v>Materiales de Construcción</v>
      </c>
      <c r="G2494" s="13">
        <f t="shared" si="376"/>
        <v>130201004</v>
      </c>
      <c r="H2494" s="7">
        <v>4</v>
      </c>
      <c r="I2494" s="8" t="s">
        <v>2823</v>
      </c>
      <c r="J2494" s="37" t="str">
        <f>+Categorias[[#This Row],[Categoría]]&amp;"-"&amp;Categorias[[#This Row],[Id_categoría]]</f>
        <v>Vidrio-130201004</v>
      </c>
      <c r="K2494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94" s="9" t="str">
        <f t="shared" si="377"/>
        <v>130201004vidrio</v>
      </c>
      <c r="M2494" s="39" t="str">
        <f t="shared" si="378"/>
        <v>INSERT INTO categoria VALUES (130201004,'Vidrio','Vidrio-130201004','Vidrio-130201004 | Prod: Seguros Viaje-130201 | Sector: Materiales Construcción | Industria: CONSTRUCCIÓN - 13',130201);</v>
      </c>
    </row>
    <row r="2495" spans="1:13" ht="30.6" x14ac:dyDescent="0.3">
      <c r="A2495" s="12">
        <f t="shared" si="373"/>
        <v>13</v>
      </c>
      <c r="B2495" s="8" t="str">
        <f>+VLOOKUP(A2495,Industria[],2,0)</f>
        <v>Construcción</v>
      </c>
      <c r="C2495" s="12">
        <f t="shared" si="374"/>
        <v>1302</v>
      </c>
      <c r="D2495" s="8" t="str">
        <f>+VLOOKUP(C2495,Sector[[Id_sector]:[Codigo]],3,0)</f>
        <v>Materiales</v>
      </c>
      <c r="E2495" s="12">
        <f t="shared" si="375"/>
        <v>130201</v>
      </c>
      <c r="F2495" s="8" t="str">
        <f>+VLOOKUP(E2495,Productos[[Id_producto]:[Codigo]],3,0)</f>
        <v>Materiales de Construcción</v>
      </c>
      <c r="G2495" s="13">
        <f t="shared" si="376"/>
        <v>130201005</v>
      </c>
      <c r="H2495" s="7">
        <v>5</v>
      </c>
      <c r="I2495" s="8" t="s">
        <v>2824</v>
      </c>
      <c r="J2495" s="37" t="str">
        <f>+Categorias[[#This Row],[Categoría]]&amp;"-"&amp;Categorias[[#This Row],[Id_categoría]]</f>
        <v>Ladrillo-130201005</v>
      </c>
      <c r="K2495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95" s="9" t="str">
        <f t="shared" si="377"/>
        <v>130201005ladrillo</v>
      </c>
      <c r="M2495" s="39" t="str">
        <f t="shared" si="378"/>
        <v>INSERT INTO categoria VALUES (130201005,'Ladrillo','Ladrillo-130201005','Ladrillo-130201005 | Prod: Seguros Viaje-130201 | Sector: Materiales Construcción | Industria: CONSTRUCCIÓN - 13',130201);</v>
      </c>
    </row>
    <row r="2496" spans="1:13" ht="30.6" x14ac:dyDescent="0.3">
      <c r="A2496" s="12">
        <f t="shared" si="373"/>
        <v>13</v>
      </c>
      <c r="B2496" s="8" t="str">
        <f>+VLOOKUP(A2496,Industria[],2,0)</f>
        <v>Construcción</v>
      </c>
      <c r="C2496" s="12">
        <f t="shared" si="374"/>
        <v>1302</v>
      </c>
      <c r="D2496" s="8" t="str">
        <f>+VLOOKUP(C2496,Sector[[Id_sector]:[Codigo]],3,0)</f>
        <v>Materiales</v>
      </c>
      <c r="E2496" s="12">
        <f t="shared" si="375"/>
        <v>130201</v>
      </c>
      <c r="F2496" s="8" t="str">
        <f>+VLOOKUP(E2496,Productos[[Id_producto]:[Codigo]],3,0)</f>
        <v>Materiales de Construcción</v>
      </c>
      <c r="G2496" s="13">
        <f t="shared" si="376"/>
        <v>130201006</v>
      </c>
      <c r="H2496" s="7">
        <v>6</v>
      </c>
      <c r="I2496" s="8" t="s">
        <v>2825</v>
      </c>
      <c r="J2496" s="37" t="str">
        <f>+Categorias[[#This Row],[Categoría]]&amp;"-"&amp;Categorias[[#This Row],[Id_categoría]]</f>
        <v>Hormigón-130201006</v>
      </c>
      <c r="K2496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96" s="9" t="str">
        <f t="shared" si="377"/>
        <v>130201006hormigon</v>
      </c>
      <c r="M2496" s="39" t="str">
        <f t="shared" si="378"/>
        <v>INSERT INTO categoria VALUES (130201006,'Hormigón','Hormigón-130201006','Hormigón-130201006 | Prod: Seguros Viaje-130201 | Sector: Materiales Construcción | Industria: CONSTRUCCIÓN - 13',130201);</v>
      </c>
    </row>
    <row r="2497" spans="1:13" ht="30.6" x14ac:dyDescent="0.3">
      <c r="A2497" s="12">
        <f t="shared" si="373"/>
        <v>13</v>
      </c>
      <c r="B2497" s="8" t="str">
        <f>+VLOOKUP(A2497,Industria[],2,0)</f>
        <v>Construcción</v>
      </c>
      <c r="C2497" s="12">
        <f t="shared" si="374"/>
        <v>1302</v>
      </c>
      <c r="D2497" s="8" t="str">
        <f>+VLOOKUP(C2497,Sector[[Id_sector]:[Codigo]],3,0)</f>
        <v>Materiales</v>
      </c>
      <c r="E2497" s="12">
        <f t="shared" si="375"/>
        <v>130201</v>
      </c>
      <c r="F2497" s="8" t="str">
        <f>+VLOOKUP(E2497,Productos[[Id_producto]:[Codigo]],3,0)</f>
        <v>Materiales de Construcción</v>
      </c>
      <c r="G2497" s="13">
        <f t="shared" si="376"/>
        <v>130201007</v>
      </c>
      <c r="H2497" s="7">
        <v>7</v>
      </c>
      <c r="I2497" s="8" t="s">
        <v>2826</v>
      </c>
      <c r="J2497" s="37" t="str">
        <f>+Categorias[[#This Row],[Categoría]]&amp;"-"&amp;Categorias[[#This Row],[Id_categoría]]</f>
        <v>Bloque-130201007</v>
      </c>
      <c r="K2497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97" s="9" t="str">
        <f t="shared" si="377"/>
        <v>130201007bloque</v>
      </c>
      <c r="M2497" s="39" t="str">
        <f t="shared" si="378"/>
        <v>INSERT INTO categoria VALUES (130201007,'Bloque','Bloque-130201007','Bloque-130201007 | Prod: Seguros Viaje-130201 | Sector: Materiales Construcción | Industria: CONSTRUCCIÓN - 13',130201);</v>
      </c>
    </row>
    <row r="2498" spans="1:13" ht="30.6" x14ac:dyDescent="0.3">
      <c r="A2498" s="12">
        <f t="shared" si="373"/>
        <v>13</v>
      </c>
      <c r="B2498" s="8" t="str">
        <f>+VLOOKUP(A2498,Industria[],2,0)</f>
        <v>Construcción</v>
      </c>
      <c r="C2498" s="12">
        <f t="shared" si="374"/>
        <v>1302</v>
      </c>
      <c r="D2498" s="8" t="str">
        <f>+VLOOKUP(C2498,Sector[[Id_sector]:[Codigo]],3,0)</f>
        <v>Materiales</v>
      </c>
      <c r="E2498" s="12">
        <f t="shared" si="375"/>
        <v>130201</v>
      </c>
      <c r="F2498" s="8" t="str">
        <f>+VLOOKUP(E2498,Productos[[Id_producto]:[Codigo]],3,0)</f>
        <v>Materiales de Construcción</v>
      </c>
      <c r="G2498" s="13">
        <f t="shared" si="376"/>
        <v>130201008</v>
      </c>
      <c r="H2498" s="7">
        <v>8</v>
      </c>
      <c r="I2498" s="8" t="s">
        <v>2827</v>
      </c>
      <c r="J2498" s="37" t="str">
        <f>+Categorias[[#This Row],[Categoría]]&amp;"-"&amp;Categorias[[#This Row],[Id_categoría]]</f>
        <v>Adobe-130201008</v>
      </c>
      <c r="K2498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98" s="9" t="str">
        <f t="shared" si="377"/>
        <v>130201008adobe</v>
      </c>
      <c r="M2498" s="39" t="str">
        <f t="shared" si="378"/>
        <v>INSERT INTO categoria VALUES (130201008,'Adobe','Adobe-130201008','Adobe-130201008 | Prod: Seguros Viaje-130201 | Sector: Materiales Construcción | Industria: CONSTRUCCIÓN - 13',130201);</v>
      </c>
    </row>
    <row r="2499" spans="1:13" ht="30.6" x14ac:dyDescent="0.3">
      <c r="A2499" s="12">
        <f t="shared" si="373"/>
        <v>13</v>
      </c>
      <c r="B2499" s="8" t="str">
        <f>+VLOOKUP(A2499,Industria[],2,0)</f>
        <v>Construcción</v>
      </c>
      <c r="C2499" s="12">
        <f t="shared" si="374"/>
        <v>1302</v>
      </c>
      <c r="D2499" s="8" t="str">
        <f>+VLOOKUP(C2499,Sector[[Id_sector]:[Codigo]],3,0)</f>
        <v>Materiales</v>
      </c>
      <c r="E2499" s="12">
        <f t="shared" si="375"/>
        <v>130201</v>
      </c>
      <c r="F2499" s="8" t="str">
        <f>+VLOOKUP(E2499,Productos[[Id_producto]:[Codigo]],3,0)</f>
        <v>Materiales de Construcción</v>
      </c>
      <c r="G2499" s="13">
        <f t="shared" si="376"/>
        <v>130201009</v>
      </c>
      <c r="H2499" s="7">
        <v>9</v>
      </c>
      <c r="I2499" s="8" t="s">
        <v>2828</v>
      </c>
      <c r="J2499" s="37" t="str">
        <f>+Categorias[[#This Row],[Categoría]]&amp;"-"&amp;Categorias[[#This Row],[Id_categoría]]</f>
        <v>Polietileno-130201009</v>
      </c>
      <c r="K2499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99" s="9" t="str">
        <f t="shared" si="377"/>
        <v>130201009polietileno</v>
      </c>
      <c r="M2499" s="39" t="str">
        <f t="shared" si="378"/>
        <v>INSERT INTO categoria VALUES (130201009,'Polietileno','Polietileno-130201009','Polietileno-130201009 | Prod: Seguros Viaje-130201 | Sector: Materiales Construcción | Industria: CONSTRUCCIÓN - 13',130201);</v>
      </c>
    </row>
    <row r="2500" spans="1:13" ht="30.6" x14ac:dyDescent="0.3">
      <c r="A2500" s="12">
        <f t="shared" si="373"/>
        <v>13</v>
      </c>
      <c r="B2500" s="8" t="str">
        <f>+VLOOKUP(A2500,Industria[],2,0)</f>
        <v>Construcción</v>
      </c>
      <c r="C2500" s="12">
        <f t="shared" si="374"/>
        <v>1302</v>
      </c>
      <c r="D2500" s="8" t="str">
        <f>+VLOOKUP(C2500,Sector[[Id_sector]:[Codigo]],3,0)</f>
        <v>Materiales</v>
      </c>
      <c r="E2500" s="12">
        <f t="shared" si="375"/>
        <v>130201</v>
      </c>
      <c r="F2500" s="8" t="str">
        <f>+VLOOKUP(E2500,Productos[[Id_producto]:[Codigo]],3,0)</f>
        <v>Materiales de Construcción</v>
      </c>
      <c r="G2500" s="13">
        <f t="shared" si="376"/>
        <v>130201010</v>
      </c>
      <c r="H2500" s="7">
        <v>10</v>
      </c>
      <c r="I2500" s="8" t="s">
        <v>2829</v>
      </c>
      <c r="J2500" s="37" t="str">
        <f>+Categorias[[#This Row],[Categoría]]&amp;"-"&amp;Categorias[[#This Row],[Id_categoría]]</f>
        <v>Fibrocemento-130201010</v>
      </c>
      <c r="K2500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500" s="9" t="str">
        <f t="shared" si="377"/>
        <v>130201010fibrocemento</v>
      </c>
      <c r="M2500" s="39" t="str">
        <f t="shared" si="378"/>
        <v>INSERT INTO categoria VALUES (130201010,'Fibrocemento','Fibrocemento-130201010','Fibrocemento-130201010 | Prod: Seguros Viaje-130201 | Sector: Materiales Construcción | Industria: CONSTRUCCIÓN - 13',130201);</v>
      </c>
    </row>
    <row r="2501" spans="1:13" ht="30.6" x14ac:dyDescent="0.3">
      <c r="A2501" s="12">
        <f t="shared" si="373"/>
        <v>13</v>
      </c>
      <c r="B2501" s="8" t="str">
        <f>+VLOOKUP(A2501,Industria[],2,0)</f>
        <v>Construcción</v>
      </c>
      <c r="C2501" s="12">
        <f t="shared" si="374"/>
        <v>1302</v>
      </c>
      <c r="D2501" s="8" t="str">
        <f>+VLOOKUP(C2501,Sector[[Id_sector]:[Codigo]],3,0)</f>
        <v>Materiales</v>
      </c>
      <c r="E2501" s="12">
        <f t="shared" si="375"/>
        <v>130201</v>
      </c>
      <c r="F2501" s="8" t="str">
        <f>+VLOOKUP(E2501,Productos[[Id_producto]:[Codigo]],3,0)</f>
        <v>Materiales de Construcción</v>
      </c>
      <c r="G2501" s="13">
        <f t="shared" si="376"/>
        <v>130201011</v>
      </c>
      <c r="H2501" s="7">
        <v>11</v>
      </c>
      <c r="I2501" s="8" t="s">
        <v>2830</v>
      </c>
      <c r="J2501" s="37" t="str">
        <f>+Categorias[[#This Row],[Categoría]]&amp;"-"&amp;Categorias[[#This Row],[Id_categoría]]</f>
        <v>Malla de Acero-130201011</v>
      </c>
      <c r="K2501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501" s="9" t="str">
        <f t="shared" si="377"/>
        <v>130201011malla_de_acero</v>
      </c>
      <c r="M2501" s="39" t="str">
        <f t="shared" si="378"/>
        <v>INSERT INTO categoria VALUES (130201011,'Malla de Acero','Malla de Acero-130201011','Malla de Acero-130201011 | Prod: Seguros Viaje-130201 | Sector: Materiales Construcción | Industria: CONSTRUCCIÓN - 13',130201);</v>
      </c>
    </row>
    <row r="2502" spans="1:13" ht="30.6" x14ac:dyDescent="0.3">
      <c r="A2502" s="12">
        <f t="shared" ref="A2502:A2533" si="379">+A2501</f>
        <v>13</v>
      </c>
      <c r="B2502" s="8" t="str">
        <f>+VLOOKUP(A2502,Industria[],2,0)</f>
        <v>Construcción</v>
      </c>
      <c r="C2502" s="12">
        <f t="shared" ref="C2502:C2533" si="380">+C2501</f>
        <v>1302</v>
      </c>
      <c r="D2502" s="8" t="str">
        <f>+VLOOKUP(C2502,Sector[[Id_sector]:[Codigo]],3,0)</f>
        <v>Materiales</v>
      </c>
      <c r="E2502" s="12">
        <f t="shared" ref="E2502:E2533" si="381">+IF(H2502=1,E2501+1,E2501)</f>
        <v>130202</v>
      </c>
      <c r="F2502" s="8" t="str">
        <f>+VLOOKUP(E2502,Productos[[Id_producto]:[Codigo]],3,0)</f>
        <v>Materias Primas</v>
      </c>
      <c r="G2502" s="13">
        <f t="shared" ref="G2502:G2533" si="382">+E2502*1000+H2502</f>
        <v>130202001</v>
      </c>
      <c r="H2502" s="7">
        <v>1</v>
      </c>
      <c r="I2502" s="8" t="s">
        <v>2831</v>
      </c>
      <c r="J2502" s="37" t="str">
        <f>+Categorias[[#This Row],[Categoría]]&amp;"-"&amp;Categorias[[#This Row],[Id_categoría]]</f>
        <v>Piedra-130202001</v>
      </c>
      <c r="K2502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502" s="9" t="str">
        <f t="shared" ref="L2502:L2533" si="383">+SUBSTITUTE(G2502&amp;LOWER(SUBSTITUTE( SUBSTITUTE( SUBSTITUTE( SUBSTITUTE( SUBSTITUTE( SUBSTITUTE( SUBSTITUTE( SUBSTITUTE( SUBSTITUTE( SUBSTITUTE(I2502, "á", "a"), "é", "e"), "í", "i"), "ó", "o"), "ú", "u"), "Á", "A"), "É", "E"), "Í", "I"), "Ó", "O"), "Ú", "U"))," ","_")</f>
        <v>130202001piedra</v>
      </c>
      <c r="M2502" s="39" t="str">
        <f t="shared" ref="M2502:M2533" si="384">+"INSERT INTO categoria VALUES ("&amp;G2502&amp;",'"&amp;I2502&amp;"','"&amp;J2502&amp;"','"&amp;K2502&amp;"',"&amp;E2502&amp;");"</f>
        <v>INSERT INTO categoria VALUES (130202001,'Piedra','Piedra-130202001','Piedra-130202001 | Prod: Seguros Viaje-130202 | Sector: Materiales Construcción | Industria: CONSTRUCCIÓN - 13',130202);</v>
      </c>
    </row>
    <row r="2503" spans="1:13" ht="30.6" x14ac:dyDescent="0.3">
      <c r="A2503" s="12">
        <f t="shared" si="379"/>
        <v>13</v>
      </c>
      <c r="B2503" s="8" t="str">
        <f>+VLOOKUP(A2503,Industria[],2,0)</f>
        <v>Construcción</v>
      </c>
      <c r="C2503" s="12">
        <f t="shared" si="380"/>
        <v>1302</v>
      </c>
      <c r="D2503" s="8" t="str">
        <f>+VLOOKUP(C2503,Sector[[Id_sector]:[Codigo]],3,0)</f>
        <v>Materiales</v>
      </c>
      <c r="E2503" s="12">
        <f t="shared" si="381"/>
        <v>130202</v>
      </c>
      <c r="F2503" s="8" t="str">
        <f>+VLOOKUP(E2503,Productos[[Id_producto]:[Codigo]],3,0)</f>
        <v>Materias Primas</v>
      </c>
      <c r="G2503" s="13">
        <f t="shared" si="382"/>
        <v>130202002</v>
      </c>
      <c r="H2503" s="7">
        <v>2</v>
      </c>
      <c r="I2503" s="8" t="s">
        <v>785</v>
      </c>
      <c r="J2503" s="37" t="str">
        <f>+Categorias[[#This Row],[Categoría]]&amp;"-"&amp;Categorias[[#This Row],[Id_categoría]]</f>
        <v>Madera-130202002</v>
      </c>
      <c r="K2503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503" s="9" t="str">
        <f t="shared" si="383"/>
        <v>130202002madera</v>
      </c>
      <c r="M2503" s="39" t="str">
        <f t="shared" si="384"/>
        <v>INSERT INTO categoria VALUES (130202002,'Madera','Madera-130202002','Madera-130202002 | Prod: Seguros Viaje-130202 | Sector: Materiales Construcción | Industria: CONSTRUCCIÓN - 13',130202);</v>
      </c>
    </row>
    <row r="2504" spans="1:13" ht="30.6" x14ac:dyDescent="0.3">
      <c r="A2504" s="12">
        <f t="shared" si="379"/>
        <v>13</v>
      </c>
      <c r="B2504" s="8" t="str">
        <f>+VLOOKUP(A2504,Industria[],2,0)</f>
        <v>Construcción</v>
      </c>
      <c r="C2504" s="12">
        <f t="shared" si="380"/>
        <v>1302</v>
      </c>
      <c r="D2504" s="8" t="str">
        <f>+VLOOKUP(C2504,Sector[[Id_sector]:[Codigo]],3,0)</f>
        <v>Materiales</v>
      </c>
      <c r="E2504" s="12">
        <f t="shared" si="381"/>
        <v>130202</v>
      </c>
      <c r="F2504" s="8" t="str">
        <f>+VLOOKUP(E2504,Productos[[Id_producto]:[Codigo]],3,0)</f>
        <v>Materias Primas</v>
      </c>
      <c r="G2504" s="13">
        <f t="shared" si="382"/>
        <v>130202003</v>
      </c>
      <c r="H2504" s="7">
        <v>3</v>
      </c>
      <c r="I2504" s="8" t="s">
        <v>2832</v>
      </c>
      <c r="J2504" s="37" t="str">
        <f>+Categorias[[#This Row],[Categoría]]&amp;"-"&amp;Categorias[[#This Row],[Id_categoría]]</f>
        <v>Arcilla-130202003</v>
      </c>
      <c r="K2504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504" s="9" t="str">
        <f t="shared" si="383"/>
        <v>130202003arcilla</v>
      </c>
      <c r="M2504" s="39" t="str">
        <f t="shared" si="384"/>
        <v>INSERT INTO categoria VALUES (130202003,'Arcilla','Arcilla-130202003','Arcilla-130202003 | Prod: Seguros Viaje-130202 | Sector: Materiales Construcción | Industria: CONSTRUCCIÓN - 13',130202);</v>
      </c>
    </row>
    <row r="2505" spans="1:13" ht="30.6" x14ac:dyDescent="0.3">
      <c r="A2505" s="12">
        <f t="shared" si="379"/>
        <v>13</v>
      </c>
      <c r="B2505" s="8" t="str">
        <f>+VLOOKUP(A2505,Industria[],2,0)</f>
        <v>Construcción</v>
      </c>
      <c r="C2505" s="12">
        <f t="shared" si="380"/>
        <v>1302</v>
      </c>
      <c r="D2505" s="8" t="str">
        <f>+VLOOKUP(C2505,Sector[[Id_sector]:[Codigo]],3,0)</f>
        <v>Materiales</v>
      </c>
      <c r="E2505" s="12">
        <f t="shared" si="381"/>
        <v>130202</v>
      </c>
      <c r="F2505" s="8" t="str">
        <f>+VLOOKUP(E2505,Productos[[Id_producto]:[Codigo]],3,0)</f>
        <v>Materias Primas</v>
      </c>
      <c r="G2505" s="13">
        <f t="shared" si="382"/>
        <v>130202004</v>
      </c>
      <c r="H2505" s="7">
        <v>4</v>
      </c>
      <c r="I2505" s="8" t="s">
        <v>2833</v>
      </c>
      <c r="J2505" s="37" t="str">
        <f>+Categorias[[#This Row],[Categoría]]&amp;"-"&amp;Categorias[[#This Row],[Id_categoría]]</f>
        <v>Metal-130202004</v>
      </c>
      <c r="K2505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505" s="9" t="str">
        <f t="shared" si="383"/>
        <v>130202004metal</v>
      </c>
      <c r="M2505" s="39" t="str">
        <f t="shared" si="384"/>
        <v>INSERT INTO categoria VALUES (130202004,'Metal','Metal-130202004','Metal-130202004 | Prod: Seguros Viaje-130202 | Sector: Materiales Construcción | Industria: CONSTRUCCIÓN - 13',130202);</v>
      </c>
    </row>
    <row r="2506" spans="1:13" ht="30.6" x14ac:dyDescent="0.3">
      <c r="A2506" s="12">
        <f t="shared" si="379"/>
        <v>13</v>
      </c>
      <c r="B2506" s="8" t="str">
        <f>+VLOOKUP(A2506,Industria[],2,0)</f>
        <v>Construcción</v>
      </c>
      <c r="C2506" s="12">
        <f t="shared" si="380"/>
        <v>1302</v>
      </c>
      <c r="D2506" s="8" t="str">
        <f>+VLOOKUP(C2506,Sector[[Id_sector]:[Codigo]],3,0)</f>
        <v>Materiales</v>
      </c>
      <c r="E2506" s="12">
        <f t="shared" si="381"/>
        <v>130202</v>
      </c>
      <c r="F2506" s="8" t="str">
        <f>+VLOOKUP(E2506,Productos[[Id_producto]:[Codigo]],3,0)</f>
        <v>Materias Primas</v>
      </c>
      <c r="G2506" s="13">
        <f t="shared" si="382"/>
        <v>130202005</v>
      </c>
      <c r="H2506" s="7">
        <v>5</v>
      </c>
      <c r="I2506" s="8" t="s">
        <v>172</v>
      </c>
      <c r="J2506" s="37" t="str">
        <f>+Categorias[[#This Row],[Categoría]]&amp;"-"&amp;Categorias[[#This Row],[Id_categoría]]</f>
        <v>Agua-130202005</v>
      </c>
      <c r="K2506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506" s="9" t="str">
        <f t="shared" si="383"/>
        <v>130202005agua</v>
      </c>
      <c r="M2506" s="39" t="str">
        <f t="shared" si="384"/>
        <v>INSERT INTO categoria VALUES (130202005,'Agua','Agua-130202005','Agua-130202005 | Prod: Seguros Viaje-130202 | Sector: Materiales Construcción | Industria: CONSTRUCCIÓN - 13',130202);</v>
      </c>
    </row>
    <row r="2507" spans="1:13" ht="30.6" x14ac:dyDescent="0.3">
      <c r="A2507" s="12">
        <f t="shared" si="379"/>
        <v>13</v>
      </c>
      <c r="B2507" s="8" t="str">
        <f>+VLOOKUP(A2507,Industria[],2,0)</f>
        <v>Construcción</v>
      </c>
      <c r="C2507" s="12">
        <f t="shared" si="380"/>
        <v>1302</v>
      </c>
      <c r="D2507" s="8" t="str">
        <f>+VLOOKUP(C2507,Sector[[Id_sector]:[Codigo]],3,0)</f>
        <v>Materiales</v>
      </c>
      <c r="E2507" s="12">
        <f t="shared" si="381"/>
        <v>130202</v>
      </c>
      <c r="F2507" s="8" t="str">
        <f>+VLOOKUP(E2507,Productos[[Id_producto]:[Codigo]],3,0)</f>
        <v>Materias Primas</v>
      </c>
      <c r="G2507" s="13">
        <f t="shared" si="382"/>
        <v>130202006</v>
      </c>
      <c r="H2507" s="7">
        <v>6</v>
      </c>
      <c r="I2507" s="8" t="s">
        <v>2834</v>
      </c>
      <c r="J2507" s="37" t="str">
        <f>+Categorias[[#This Row],[Categoría]]&amp;"-"&amp;Categorias[[#This Row],[Id_categoría]]</f>
        <v>Barro-130202006</v>
      </c>
      <c r="K2507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507" s="9" t="str">
        <f t="shared" si="383"/>
        <v>130202006barro</v>
      </c>
      <c r="M2507" s="39" t="str">
        <f t="shared" si="384"/>
        <v>INSERT INTO categoria VALUES (130202006,'Barro','Barro-130202006','Barro-130202006 | Prod: Seguros Viaje-130202 | Sector: Materiales Construcción | Industria: CONSTRUCCIÓN - 13',130202);</v>
      </c>
    </row>
    <row r="2508" spans="1:13" ht="30.6" x14ac:dyDescent="0.3">
      <c r="A2508" s="12">
        <f t="shared" si="379"/>
        <v>13</v>
      </c>
      <c r="B2508" s="8" t="str">
        <f>+VLOOKUP(A2508,Industria[],2,0)</f>
        <v>Construcción</v>
      </c>
      <c r="C2508" s="12">
        <f t="shared" si="380"/>
        <v>1302</v>
      </c>
      <c r="D2508" s="8" t="str">
        <f>+VLOOKUP(C2508,Sector[[Id_sector]:[Codigo]],3,0)</f>
        <v>Materiales</v>
      </c>
      <c r="E2508" s="12">
        <f t="shared" si="381"/>
        <v>130202</v>
      </c>
      <c r="F2508" s="8" t="str">
        <f>+VLOOKUP(E2508,Productos[[Id_producto]:[Codigo]],3,0)</f>
        <v>Materias Primas</v>
      </c>
      <c r="G2508" s="13">
        <f t="shared" si="382"/>
        <v>130202007</v>
      </c>
      <c r="H2508" s="7">
        <v>7</v>
      </c>
      <c r="I2508" s="8" t="s">
        <v>2835</v>
      </c>
      <c r="J2508" s="37" t="str">
        <f>+Categorias[[#This Row],[Categoría]]&amp;"-"&amp;Categorias[[#This Row],[Id_categoría]]</f>
        <v>Paja-130202007</v>
      </c>
      <c r="K2508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508" s="9" t="str">
        <f t="shared" si="383"/>
        <v>130202007paja</v>
      </c>
      <c r="M2508" s="39" t="str">
        <f t="shared" si="384"/>
        <v>INSERT INTO categoria VALUES (130202007,'Paja','Paja-130202007','Paja-130202007 | Prod: Seguros Viaje-130202 | Sector: Materiales Construcción | Industria: CONSTRUCCIÓN - 13',130202);</v>
      </c>
    </row>
    <row r="2509" spans="1:13" ht="30.6" x14ac:dyDescent="0.3">
      <c r="A2509" s="12">
        <f t="shared" si="379"/>
        <v>13</v>
      </c>
      <c r="B2509" s="8" t="str">
        <f>+VLOOKUP(A2509,Industria[],2,0)</f>
        <v>Construcción</v>
      </c>
      <c r="C2509" s="12">
        <v>1303</v>
      </c>
      <c r="D2509" s="8" t="str">
        <f>+VLOOKUP(C2509,Sector[[Id_sector]:[Codigo]],3,0)</f>
        <v>Construcción</v>
      </c>
      <c r="E2509" s="12">
        <v>130301</v>
      </c>
      <c r="F2509" s="8" t="str">
        <f>+VLOOKUP(E2509,Productos[[Id_producto]:[Codigo]],3,0)</f>
        <v>Tipos de Construcción</v>
      </c>
      <c r="G2509" s="13">
        <f t="shared" si="382"/>
        <v>130301001</v>
      </c>
      <c r="H2509" s="7">
        <v>1</v>
      </c>
      <c r="I2509" s="8" t="s">
        <v>2836</v>
      </c>
      <c r="J2509" s="37" t="str">
        <f>+Categorias[[#This Row],[Categoría]]&amp;"-"&amp;Categorias[[#This Row],[Id_categoría]]</f>
        <v>Residencial-130301001</v>
      </c>
      <c r="K2509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509" s="9" t="str">
        <f t="shared" si="383"/>
        <v>130301001residencial</v>
      </c>
      <c r="M2509" s="39" t="str">
        <f t="shared" si="384"/>
        <v>INSERT INTO categoria VALUES (130301001,'Residencial','Residencial-130301001','Residencial-130301001 | Prod: Tipos Construcción-130301 | Sector: Obras | Industria: CONSTRUCCIÓN - 13',130301);</v>
      </c>
    </row>
    <row r="2510" spans="1:13" ht="30.6" x14ac:dyDescent="0.3">
      <c r="A2510" s="12">
        <f t="shared" si="379"/>
        <v>13</v>
      </c>
      <c r="B2510" s="8" t="str">
        <f>+VLOOKUP(A2510,Industria[],2,0)</f>
        <v>Construcción</v>
      </c>
      <c r="C2510" s="12">
        <f t="shared" si="380"/>
        <v>1303</v>
      </c>
      <c r="D2510" s="8" t="str">
        <f>+VLOOKUP(C2510,Sector[[Id_sector]:[Codigo]],3,0)</f>
        <v>Construcción</v>
      </c>
      <c r="E2510" s="12">
        <f t="shared" si="381"/>
        <v>130301</v>
      </c>
      <c r="F2510" s="8" t="str">
        <f>+VLOOKUP(E2510,Productos[[Id_producto]:[Codigo]],3,0)</f>
        <v>Tipos de Construcción</v>
      </c>
      <c r="G2510" s="13">
        <f t="shared" si="382"/>
        <v>130301002</v>
      </c>
      <c r="H2510" s="7">
        <v>2</v>
      </c>
      <c r="I2510" s="8" t="s">
        <v>2837</v>
      </c>
      <c r="J2510" s="37" t="str">
        <f>+Categorias[[#This Row],[Categoría]]&amp;"-"&amp;Categorias[[#This Row],[Id_categoría]]</f>
        <v>Comercial-130301002</v>
      </c>
      <c r="K2510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510" s="9" t="str">
        <f t="shared" si="383"/>
        <v>130301002comercial</v>
      </c>
      <c r="M2510" s="39" t="str">
        <f t="shared" si="384"/>
        <v>INSERT INTO categoria VALUES (130301002,'Comercial','Comercial-130301002','Comercial-130301002 | Prod: Tipos Construcción-130301 | Sector: Obras | Industria: CONSTRUCCIÓN - 13',130301);</v>
      </c>
    </row>
    <row r="2511" spans="1:13" ht="30.6" x14ac:dyDescent="0.3">
      <c r="A2511" s="12">
        <f t="shared" si="379"/>
        <v>13</v>
      </c>
      <c r="B2511" s="8" t="str">
        <f>+VLOOKUP(A2511,Industria[],2,0)</f>
        <v>Construcción</v>
      </c>
      <c r="C2511" s="12">
        <f t="shared" si="380"/>
        <v>1303</v>
      </c>
      <c r="D2511" s="8" t="str">
        <f>+VLOOKUP(C2511,Sector[[Id_sector]:[Codigo]],3,0)</f>
        <v>Construcción</v>
      </c>
      <c r="E2511" s="12">
        <f t="shared" si="381"/>
        <v>130301</v>
      </c>
      <c r="F2511" s="8" t="str">
        <f>+VLOOKUP(E2511,Productos[[Id_producto]:[Codigo]],3,0)</f>
        <v>Tipos de Construcción</v>
      </c>
      <c r="G2511" s="13">
        <f t="shared" si="382"/>
        <v>130301003</v>
      </c>
      <c r="H2511" s="7">
        <v>3</v>
      </c>
      <c r="I2511" s="8" t="s">
        <v>1700</v>
      </c>
      <c r="J2511" s="37" t="str">
        <f>+Categorias[[#This Row],[Categoría]]&amp;"-"&amp;Categorias[[#This Row],[Id_categoría]]</f>
        <v>Terciario-130301003</v>
      </c>
      <c r="K2511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511" s="9" t="str">
        <f t="shared" si="383"/>
        <v>130301003terciario</v>
      </c>
      <c r="M2511" s="39" t="str">
        <f t="shared" si="384"/>
        <v>INSERT INTO categoria VALUES (130301003,'Terciario','Terciario-130301003','Terciario-130301003 | Prod: Tipos Construcción-130301 | Sector: Obras | Industria: CONSTRUCCIÓN - 13',130301);</v>
      </c>
    </row>
    <row r="2512" spans="1:13" ht="30.6" x14ac:dyDescent="0.3">
      <c r="A2512" s="12">
        <f t="shared" si="379"/>
        <v>13</v>
      </c>
      <c r="B2512" s="8" t="str">
        <f>+VLOOKUP(A2512,Industria[],2,0)</f>
        <v>Construcción</v>
      </c>
      <c r="C2512" s="12">
        <f t="shared" si="380"/>
        <v>1303</v>
      </c>
      <c r="D2512" s="8" t="str">
        <f>+VLOOKUP(C2512,Sector[[Id_sector]:[Codigo]],3,0)</f>
        <v>Construcción</v>
      </c>
      <c r="E2512" s="12">
        <f t="shared" si="381"/>
        <v>130301</v>
      </c>
      <c r="F2512" s="8" t="str">
        <f>+VLOOKUP(E2512,Productos[[Id_producto]:[Codigo]],3,0)</f>
        <v>Tipos de Construcción</v>
      </c>
      <c r="G2512" s="13">
        <f t="shared" si="382"/>
        <v>130301004</v>
      </c>
      <c r="H2512" s="7">
        <v>4</v>
      </c>
      <c r="I2512" s="8" t="s">
        <v>2353</v>
      </c>
      <c r="J2512" s="37" t="str">
        <f>+Categorias[[#This Row],[Categoría]]&amp;"-"&amp;Categorias[[#This Row],[Id_categoría]]</f>
        <v>Industrial-130301004</v>
      </c>
      <c r="K2512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512" s="9" t="str">
        <f t="shared" si="383"/>
        <v>130301004industrial</v>
      </c>
      <c r="M2512" s="39" t="str">
        <f t="shared" si="384"/>
        <v>INSERT INTO categoria VALUES (130301004,'Industrial','Industrial-130301004','Industrial-130301004 | Prod: Tipos Construcción-130301 | Sector: Obras | Industria: CONSTRUCCIÓN - 13',130301);</v>
      </c>
    </row>
    <row r="2513" spans="1:13" ht="30.6" x14ac:dyDescent="0.3">
      <c r="A2513" s="12">
        <f t="shared" si="379"/>
        <v>13</v>
      </c>
      <c r="B2513" s="8" t="str">
        <f>+VLOOKUP(A2513,Industria[],2,0)</f>
        <v>Construcción</v>
      </c>
      <c r="C2513" s="12">
        <f t="shared" si="380"/>
        <v>1303</v>
      </c>
      <c r="D2513" s="8" t="str">
        <f>+VLOOKUP(C2513,Sector[[Id_sector]:[Codigo]],3,0)</f>
        <v>Construcción</v>
      </c>
      <c r="E2513" s="12">
        <f t="shared" si="381"/>
        <v>130301</v>
      </c>
      <c r="F2513" s="8" t="str">
        <f>+VLOOKUP(E2513,Productos[[Id_producto]:[Codigo]],3,0)</f>
        <v>Tipos de Construcción</v>
      </c>
      <c r="G2513" s="13">
        <f t="shared" si="382"/>
        <v>130301005</v>
      </c>
      <c r="H2513" s="7">
        <v>5</v>
      </c>
      <c r="I2513" s="8" t="s">
        <v>102</v>
      </c>
      <c r="J2513" s="37" t="str">
        <f>+Categorias[[#This Row],[Categoría]]&amp;"-"&amp;Categorias[[#This Row],[Id_categoría]]</f>
        <v>Obras Públicas-130301005</v>
      </c>
      <c r="K2513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13" s="9" t="str">
        <f t="shared" si="383"/>
        <v>130301005obras_publicas</v>
      </c>
      <c r="M2513" s="39" t="str">
        <f t="shared" si="384"/>
        <v>INSERT INTO categoria VALUES (130301005,'Obras Públicas','Obras Públicas-130301005','Obras Públicas-130301005 | Prod: Tipos Construcción-130301 | Sector: Obras | Industria: CONSTRUCCIÓN - 13',130301);</v>
      </c>
    </row>
    <row r="2514" spans="1:13" ht="30.6" x14ac:dyDescent="0.3">
      <c r="A2514" s="12">
        <f t="shared" si="379"/>
        <v>13</v>
      </c>
      <c r="B2514" s="8" t="str">
        <f>+VLOOKUP(A2514,Industria[],2,0)</f>
        <v>Construcción</v>
      </c>
      <c r="C2514" s="12">
        <f t="shared" si="380"/>
        <v>1303</v>
      </c>
      <c r="D2514" s="8" t="str">
        <f>+VLOOKUP(C2514,Sector[[Id_sector]:[Codigo]],3,0)</f>
        <v>Construcción</v>
      </c>
      <c r="E2514" s="12">
        <f t="shared" si="381"/>
        <v>130301</v>
      </c>
      <c r="F2514" s="8" t="str">
        <f>+VLOOKUP(E2514,Productos[[Id_producto]:[Codigo]],3,0)</f>
        <v>Tipos de Construcción</v>
      </c>
      <c r="G2514" s="13">
        <f t="shared" si="382"/>
        <v>130301006</v>
      </c>
      <c r="H2514" s="7">
        <v>6</v>
      </c>
      <c r="I2514" s="8" t="s">
        <v>2838</v>
      </c>
      <c r="J2514" s="37" t="str">
        <f>+Categorias[[#This Row],[Categoría]]&amp;"-"&amp;Categorias[[#This Row],[Id_categoría]]</f>
        <v>Militar-130301006</v>
      </c>
      <c r="K2514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14" s="9" t="str">
        <f t="shared" si="383"/>
        <v>130301006militar</v>
      </c>
      <c r="M2514" s="39" t="str">
        <f t="shared" si="384"/>
        <v>INSERT INTO categoria VALUES (130301006,'Militar','Militar-130301006','Militar-130301006 | Prod: Tipos Construcción-130301 | Sector: Obras | Industria: CONSTRUCCIÓN - 13',130301);</v>
      </c>
    </row>
    <row r="2515" spans="1:13" ht="30.6" x14ac:dyDescent="0.3">
      <c r="A2515" s="12">
        <f t="shared" si="379"/>
        <v>13</v>
      </c>
      <c r="B2515" s="8" t="str">
        <f>+VLOOKUP(A2515,Industria[],2,0)</f>
        <v>Construcción</v>
      </c>
      <c r="C2515" s="12">
        <f t="shared" si="380"/>
        <v>1303</v>
      </c>
      <c r="D2515" s="8" t="str">
        <f>+VLOOKUP(C2515,Sector[[Id_sector]:[Codigo]],3,0)</f>
        <v>Construcción</v>
      </c>
      <c r="E2515" s="12">
        <f t="shared" si="381"/>
        <v>130301</v>
      </c>
      <c r="F2515" s="8" t="str">
        <f>+VLOOKUP(E2515,Productos[[Id_producto]:[Codigo]],3,0)</f>
        <v>Tipos de Construcción</v>
      </c>
      <c r="G2515" s="13">
        <f t="shared" si="382"/>
        <v>130301007</v>
      </c>
      <c r="H2515" s="7">
        <v>7</v>
      </c>
      <c r="I2515" s="8" t="s">
        <v>2839</v>
      </c>
      <c r="J2515" s="37" t="str">
        <f>+Categorias[[#This Row],[Categoría]]&amp;"-"&amp;Categorias[[#This Row],[Id_categoría]]</f>
        <v>Gubernamental-130301007</v>
      </c>
      <c r="K2515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15" s="9" t="str">
        <f t="shared" si="383"/>
        <v>130301007gubernamental</v>
      </c>
      <c r="M2515" s="39" t="str">
        <f t="shared" si="384"/>
        <v>INSERT INTO categoria VALUES (130301007,'Gubernamental','Gubernamental-130301007','Gubernamental-130301007 | Prod: Tipos Construcción-130301 | Sector: Obras | Industria: CONSTRUCCIÓN - 13',130301);</v>
      </c>
    </row>
    <row r="2516" spans="1:13" ht="30.6" x14ac:dyDescent="0.3">
      <c r="A2516" s="12">
        <f t="shared" si="379"/>
        <v>13</v>
      </c>
      <c r="B2516" s="8" t="str">
        <f>+VLOOKUP(A2516,Industria[],2,0)</f>
        <v>Construcción</v>
      </c>
      <c r="C2516" s="12">
        <f t="shared" si="380"/>
        <v>1303</v>
      </c>
      <c r="D2516" s="8" t="str">
        <f>+VLOOKUP(C2516,Sector[[Id_sector]:[Codigo]],3,0)</f>
        <v>Construcción</v>
      </c>
      <c r="E2516" s="12">
        <f t="shared" si="381"/>
        <v>130301</v>
      </c>
      <c r="F2516" s="8" t="str">
        <f>+VLOOKUP(E2516,Productos[[Id_producto]:[Codigo]],3,0)</f>
        <v>Tipos de Construcción</v>
      </c>
      <c r="G2516" s="13">
        <f t="shared" si="382"/>
        <v>130301008</v>
      </c>
      <c r="H2516" s="7">
        <v>8</v>
      </c>
      <c r="I2516" s="8" t="s">
        <v>2840</v>
      </c>
      <c r="J2516" s="37" t="str">
        <f>+Categorias[[#This Row],[Categoría]]&amp;"-"&amp;Categorias[[#This Row],[Id_categoría]]</f>
        <v>Deportivo-130301008</v>
      </c>
      <c r="K2516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16" s="9" t="str">
        <f t="shared" si="383"/>
        <v>130301008deportivo</v>
      </c>
      <c r="M2516" s="39" t="str">
        <f t="shared" si="384"/>
        <v>INSERT INTO categoria VALUES (130301008,'Deportivo','Deportivo-130301008','Deportivo-130301008 | Prod: Tipos Construcción-130301 | Sector: Obras | Industria: CONSTRUCCIÓN - 13',130301);</v>
      </c>
    </row>
    <row r="2517" spans="1:13" ht="30.6" x14ac:dyDescent="0.3">
      <c r="A2517" s="12">
        <f t="shared" si="379"/>
        <v>13</v>
      </c>
      <c r="B2517" s="8" t="str">
        <f>+VLOOKUP(A2517,Industria[],2,0)</f>
        <v>Construcción</v>
      </c>
      <c r="C2517" s="12">
        <f t="shared" si="380"/>
        <v>1303</v>
      </c>
      <c r="D2517" s="8" t="str">
        <f>+VLOOKUP(C2517,Sector[[Id_sector]:[Codigo]],3,0)</f>
        <v>Construcción</v>
      </c>
      <c r="E2517" s="12">
        <f t="shared" si="381"/>
        <v>130301</v>
      </c>
      <c r="F2517" s="8" t="str">
        <f>+VLOOKUP(E2517,Productos[[Id_producto]:[Codigo]],3,0)</f>
        <v>Tipos de Construcción</v>
      </c>
      <c r="G2517" s="13">
        <f t="shared" si="382"/>
        <v>130301009</v>
      </c>
      <c r="H2517" s="7">
        <v>9</v>
      </c>
      <c r="I2517" s="8" t="s">
        <v>2841</v>
      </c>
      <c r="J2517" s="37" t="str">
        <f>+Categorias[[#This Row],[Categoría]]&amp;"-"&amp;Categorias[[#This Row],[Id_categoría]]</f>
        <v>Educativo-130301009</v>
      </c>
      <c r="K2517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17" s="9" t="str">
        <f t="shared" si="383"/>
        <v>130301009educativo</v>
      </c>
      <c r="M2517" s="39" t="str">
        <f t="shared" si="384"/>
        <v>INSERT INTO categoria VALUES (130301009,'Educativo','Educativo-130301009','Educativo-130301009 | Prod: Tipos Construcción-130301 | Sector: Obras | Industria: CONSTRUCCIÓN - 13',130301);</v>
      </c>
    </row>
    <row r="2518" spans="1:13" ht="30.6" x14ac:dyDescent="0.3">
      <c r="A2518" s="12">
        <f t="shared" si="379"/>
        <v>13</v>
      </c>
      <c r="B2518" s="8" t="str">
        <f>+VLOOKUP(A2518,Industria[],2,0)</f>
        <v>Construcción</v>
      </c>
      <c r="C2518" s="12">
        <f t="shared" si="380"/>
        <v>1303</v>
      </c>
      <c r="D2518" s="8" t="str">
        <f>+VLOOKUP(C2518,Sector[[Id_sector]:[Codigo]],3,0)</f>
        <v>Construcción</v>
      </c>
      <c r="E2518" s="12">
        <f t="shared" si="381"/>
        <v>130301</v>
      </c>
      <c r="F2518" s="8" t="str">
        <f>+VLOOKUP(E2518,Productos[[Id_producto]:[Codigo]],3,0)</f>
        <v>Tipos de Construcción</v>
      </c>
      <c r="G2518" s="13">
        <f t="shared" si="382"/>
        <v>130301010</v>
      </c>
      <c r="H2518" s="7">
        <v>10</v>
      </c>
      <c r="I2518" s="8" t="s">
        <v>2842</v>
      </c>
      <c r="J2518" s="37" t="str">
        <f>+Categorias[[#This Row],[Categoría]]&amp;"-"&amp;Categorias[[#This Row],[Id_categoría]]</f>
        <v>Religioso-130301010</v>
      </c>
      <c r="K2518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18" s="9" t="str">
        <f t="shared" si="383"/>
        <v>130301010religioso</v>
      </c>
      <c r="M2518" s="39" t="str">
        <f t="shared" si="384"/>
        <v>INSERT INTO categoria VALUES (130301010,'Religioso','Religioso-130301010','Religioso-130301010 | Prod: Tipos Construcción-130301 | Sector: Obras | Industria: CONSTRUCCIÓN - 13',130301);</v>
      </c>
    </row>
    <row r="2519" spans="1:13" ht="30.6" x14ac:dyDescent="0.3">
      <c r="A2519" s="12">
        <f t="shared" si="379"/>
        <v>13</v>
      </c>
      <c r="B2519" s="8" t="str">
        <f>+VLOOKUP(A2519,Industria[],2,0)</f>
        <v>Construcción</v>
      </c>
      <c r="C2519" s="12">
        <f t="shared" si="380"/>
        <v>1303</v>
      </c>
      <c r="D2519" s="8" t="str">
        <f>+VLOOKUP(C2519,Sector[[Id_sector]:[Codigo]],3,0)</f>
        <v>Construcción</v>
      </c>
      <c r="E2519" s="12">
        <f t="shared" si="381"/>
        <v>130301</v>
      </c>
      <c r="F2519" s="8" t="str">
        <f>+VLOOKUP(E2519,Productos[[Id_producto]:[Codigo]],3,0)</f>
        <v>Tipos de Construcción</v>
      </c>
      <c r="G2519" s="13">
        <f t="shared" si="382"/>
        <v>130301011</v>
      </c>
      <c r="H2519" s="7">
        <v>11</v>
      </c>
      <c r="I2519" s="8" t="s">
        <v>351</v>
      </c>
      <c r="J2519" s="37" t="str">
        <f>+Categorias[[#This Row],[Categoría]]&amp;"-"&amp;Categorias[[#This Row],[Id_categoría]]</f>
        <v>Público-130301011</v>
      </c>
      <c r="K2519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19" s="9" t="str">
        <f t="shared" si="383"/>
        <v>130301011publico</v>
      </c>
      <c r="M2519" s="39" t="str">
        <f t="shared" si="384"/>
        <v>INSERT INTO categoria VALUES (130301011,'Público','Público-130301011','Público-130301011 | Prod: Tipos Construcción-130301 | Sector: Obras | Industria: CONSTRUCCIÓN - 13',130301);</v>
      </c>
    </row>
    <row r="2520" spans="1:13" ht="30.6" x14ac:dyDescent="0.3">
      <c r="A2520" s="12">
        <f t="shared" si="379"/>
        <v>13</v>
      </c>
      <c r="B2520" s="8" t="str">
        <f>+VLOOKUP(A2520,Industria[],2,0)</f>
        <v>Construcción</v>
      </c>
      <c r="C2520" s="12">
        <f t="shared" si="380"/>
        <v>1303</v>
      </c>
      <c r="D2520" s="8" t="str">
        <f>+VLOOKUP(C2520,Sector[[Id_sector]:[Codigo]],3,0)</f>
        <v>Construcción</v>
      </c>
      <c r="E2520" s="12">
        <f t="shared" si="381"/>
        <v>130301</v>
      </c>
      <c r="F2520" s="8" t="str">
        <f>+VLOOKUP(E2520,Productos[[Id_producto]:[Codigo]],3,0)</f>
        <v>Tipos de Construcción</v>
      </c>
      <c r="G2520" s="13">
        <f t="shared" si="382"/>
        <v>130301012</v>
      </c>
      <c r="H2520" s="7">
        <v>12</v>
      </c>
      <c r="I2520" s="8" t="s">
        <v>353</v>
      </c>
      <c r="J2520" s="37" t="str">
        <f>+Categorias[[#This Row],[Categoría]]&amp;"-"&amp;Categorias[[#This Row],[Id_categoría]]</f>
        <v>Privado-130301012</v>
      </c>
      <c r="K2520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20" s="9" t="str">
        <f t="shared" si="383"/>
        <v>130301012privado</v>
      </c>
      <c r="M2520" s="39" t="str">
        <f t="shared" si="384"/>
        <v>INSERT INTO categoria VALUES (130301012,'Privado','Privado-130301012','Privado-130301012 | Prod: Tipos Construcción-130301 | Sector: Obras | Industria: CONSTRUCCIÓN - 13',130301);</v>
      </c>
    </row>
    <row r="2521" spans="1:13" ht="30.6" x14ac:dyDescent="0.3">
      <c r="A2521" s="12">
        <f t="shared" si="379"/>
        <v>13</v>
      </c>
      <c r="B2521" s="8" t="str">
        <f>+VLOOKUP(A2521,Industria[],2,0)</f>
        <v>Construcción</v>
      </c>
      <c r="C2521" s="12">
        <v>1304</v>
      </c>
      <c r="D2521" s="8" t="str">
        <f>+VLOOKUP(C2521,Sector[[Id_sector]:[Codigo]],3,0)</f>
        <v>Obras Públicas</v>
      </c>
      <c r="E2521" s="12">
        <v>130401</v>
      </c>
      <c r="F2521" s="8" t="str">
        <f>+VLOOKUP(E2521,Productos[[Id_producto]:[Codigo]],3,0)</f>
        <v>Tipos de Obras Públicas</v>
      </c>
      <c r="G2521" s="13">
        <f t="shared" si="382"/>
        <v>130401001</v>
      </c>
      <c r="H2521" s="7">
        <v>1</v>
      </c>
      <c r="I2521" s="8" t="s">
        <v>2843</v>
      </c>
      <c r="J2521" s="37" t="str">
        <f>+Categorias[[#This Row],[Categoría]]&amp;"-"&amp;Categorias[[#This Row],[Id_categoría]]</f>
        <v>Concesiones-130401001</v>
      </c>
      <c r="K2521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21" s="9" t="str">
        <f t="shared" si="383"/>
        <v>130401001concesiones</v>
      </c>
      <c r="M2521" s="39" t="str">
        <f t="shared" si="384"/>
        <v>INSERT INTO categoria VALUES (130401001,'Concesiones','Concesiones-130401001','Concesiones-130401001 | Prod: Obras Públicas-130401 | Sector: Obras Públicas | Industria: CONSTRUCCIÓN - 13',130401);</v>
      </c>
    </row>
    <row r="2522" spans="1:13" ht="30.6" x14ac:dyDescent="0.3">
      <c r="A2522" s="12">
        <f t="shared" si="379"/>
        <v>13</v>
      </c>
      <c r="B2522" s="8" t="str">
        <f>+VLOOKUP(A2522,Industria[],2,0)</f>
        <v>Construcción</v>
      </c>
      <c r="C2522" s="12">
        <f t="shared" si="380"/>
        <v>1304</v>
      </c>
      <c r="D2522" s="8" t="str">
        <f>+VLOOKUP(C2522,Sector[[Id_sector]:[Codigo]],3,0)</f>
        <v>Obras Públicas</v>
      </c>
      <c r="E2522" s="12">
        <f t="shared" si="381"/>
        <v>130401</v>
      </c>
      <c r="F2522" s="8" t="str">
        <f>+VLOOKUP(E2522,Productos[[Id_producto]:[Codigo]],3,0)</f>
        <v>Tipos de Obras Públicas</v>
      </c>
      <c r="G2522" s="13">
        <f t="shared" si="382"/>
        <v>130401002</v>
      </c>
      <c r="H2522" s="7">
        <v>2</v>
      </c>
      <c r="I2522" s="8" t="s">
        <v>2844</v>
      </c>
      <c r="J2522" s="37" t="str">
        <f>+Categorias[[#This Row],[Categoría]]&amp;"-"&amp;Categorias[[#This Row],[Id_categoría]]</f>
        <v>Aeropuertos-130401002</v>
      </c>
      <c r="K2522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22" s="9" t="str">
        <f t="shared" si="383"/>
        <v>130401002aeropuertos</v>
      </c>
      <c r="M2522" s="39" t="str">
        <f t="shared" si="384"/>
        <v>INSERT INTO categoria VALUES (130401002,'Aeropuertos','Aeropuertos-130401002','Aeropuertos-130401002 | Prod: Obras Públicas-130401 | Sector: Obras Públicas | Industria: CONSTRUCCIÓN - 13',130401);</v>
      </c>
    </row>
    <row r="2523" spans="1:13" ht="30.6" x14ac:dyDescent="0.3">
      <c r="A2523" s="12">
        <f t="shared" si="379"/>
        <v>13</v>
      </c>
      <c r="B2523" s="8" t="str">
        <f>+VLOOKUP(A2523,Industria[],2,0)</f>
        <v>Construcción</v>
      </c>
      <c r="C2523" s="12">
        <f t="shared" si="380"/>
        <v>1304</v>
      </c>
      <c r="D2523" s="8" t="str">
        <f>+VLOOKUP(C2523,Sector[[Id_sector]:[Codigo]],3,0)</f>
        <v>Obras Públicas</v>
      </c>
      <c r="E2523" s="12">
        <f t="shared" si="381"/>
        <v>130401</v>
      </c>
      <c r="F2523" s="8" t="str">
        <f>+VLOOKUP(E2523,Productos[[Id_producto]:[Codigo]],3,0)</f>
        <v>Tipos de Obras Públicas</v>
      </c>
      <c r="G2523" s="13">
        <f t="shared" si="382"/>
        <v>130401003</v>
      </c>
      <c r="H2523" s="7">
        <v>3</v>
      </c>
      <c r="I2523" s="8" t="s">
        <v>2845</v>
      </c>
      <c r="J2523" s="37" t="str">
        <f>+Categorias[[#This Row],[Categoría]]&amp;"-"&amp;Categorias[[#This Row],[Id_categoría]]</f>
        <v>Arquitectura-130401003</v>
      </c>
      <c r="K2523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23" s="9" t="str">
        <f t="shared" si="383"/>
        <v>130401003arquitectura</v>
      </c>
      <c r="M2523" s="39" t="str">
        <f t="shared" si="384"/>
        <v>INSERT INTO categoria VALUES (130401003,'Arquitectura','Arquitectura-130401003','Arquitectura-130401003 | Prod: Obras Públicas-130401 | Sector: Obras Públicas | Industria: CONSTRUCCIÓN - 13',130401);</v>
      </c>
    </row>
    <row r="2524" spans="1:13" ht="30.6" x14ac:dyDescent="0.3">
      <c r="A2524" s="12">
        <f t="shared" si="379"/>
        <v>13</v>
      </c>
      <c r="B2524" s="8" t="str">
        <f>+VLOOKUP(A2524,Industria[],2,0)</f>
        <v>Construcción</v>
      </c>
      <c r="C2524" s="12">
        <f t="shared" si="380"/>
        <v>1304</v>
      </c>
      <c r="D2524" s="8" t="str">
        <f>+VLOOKUP(C2524,Sector[[Id_sector]:[Codigo]],3,0)</f>
        <v>Obras Públicas</v>
      </c>
      <c r="E2524" s="12">
        <f t="shared" si="381"/>
        <v>130401</v>
      </c>
      <c r="F2524" s="8" t="str">
        <f>+VLOOKUP(E2524,Productos[[Id_producto]:[Codigo]],3,0)</f>
        <v>Tipos de Obras Públicas</v>
      </c>
      <c r="G2524" s="13">
        <f t="shared" si="382"/>
        <v>130401004</v>
      </c>
      <c r="H2524" s="7">
        <v>4</v>
      </c>
      <c r="I2524" s="8" t="s">
        <v>2846</v>
      </c>
      <c r="J2524" s="37" t="str">
        <f>+Categorias[[#This Row],[Categoría]]&amp;"-"&amp;Categorias[[#This Row],[Id_categoría]]</f>
        <v>Aguas-130401004</v>
      </c>
      <c r="K2524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24" s="9" t="str">
        <f t="shared" si="383"/>
        <v>130401004aguas</v>
      </c>
      <c r="M2524" s="39" t="str">
        <f t="shared" si="384"/>
        <v>INSERT INTO categoria VALUES (130401004,'Aguas','Aguas-130401004','Aguas-130401004 | Prod: Obras Públicas-130401 | Sector: Obras Públicas | Industria: CONSTRUCCIÓN - 13',130401);</v>
      </c>
    </row>
    <row r="2525" spans="1:13" ht="30.6" x14ac:dyDescent="0.3">
      <c r="A2525" s="12">
        <f t="shared" si="379"/>
        <v>13</v>
      </c>
      <c r="B2525" s="8" t="str">
        <f>+VLOOKUP(A2525,Industria[],2,0)</f>
        <v>Construcción</v>
      </c>
      <c r="C2525" s="12">
        <f t="shared" si="380"/>
        <v>1304</v>
      </c>
      <c r="D2525" s="8" t="str">
        <f>+VLOOKUP(C2525,Sector[[Id_sector]:[Codigo]],3,0)</f>
        <v>Obras Públicas</v>
      </c>
      <c r="E2525" s="12">
        <f t="shared" si="381"/>
        <v>130401</v>
      </c>
      <c r="F2525" s="8" t="str">
        <f>+VLOOKUP(E2525,Productos[[Id_producto]:[Codigo]],3,0)</f>
        <v>Tipos de Obras Públicas</v>
      </c>
      <c r="G2525" s="13">
        <f t="shared" si="382"/>
        <v>130401005</v>
      </c>
      <c r="H2525" s="7">
        <v>5</v>
      </c>
      <c r="I2525" s="8" t="s">
        <v>2847</v>
      </c>
      <c r="J2525" s="37" t="str">
        <f>+Categorias[[#This Row],[Categoría]]&amp;"-"&amp;Categorias[[#This Row],[Id_categoría]]</f>
        <v>Puertos-130401005</v>
      </c>
      <c r="K2525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25" s="9" t="str">
        <f t="shared" si="383"/>
        <v>130401005puertos</v>
      </c>
      <c r="M2525" s="39" t="str">
        <f t="shared" si="384"/>
        <v>INSERT INTO categoria VALUES (130401005,'Puertos','Puertos-130401005','Puertos-130401005 | Prod: Obras Públicas-130401 | Sector: Obras Públicas | Industria: CONSTRUCCIÓN - 13',130401);</v>
      </c>
    </row>
    <row r="2526" spans="1:13" ht="40.799999999999997" x14ac:dyDescent="0.3">
      <c r="A2526" s="12">
        <f t="shared" si="379"/>
        <v>13</v>
      </c>
      <c r="B2526" s="8" t="str">
        <f>+VLOOKUP(A2526,Industria[],2,0)</f>
        <v>Construcción</v>
      </c>
      <c r="C2526" s="12">
        <f t="shared" si="380"/>
        <v>1304</v>
      </c>
      <c r="D2526" s="8" t="str">
        <f>+VLOOKUP(C2526,Sector[[Id_sector]:[Codigo]],3,0)</f>
        <v>Obras Públicas</v>
      </c>
      <c r="E2526" s="12">
        <f t="shared" si="381"/>
        <v>130401</v>
      </c>
      <c r="F2526" s="8" t="str">
        <f>+VLOOKUP(E2526,Productos[[Id_producto]:[Codigo]],3,0)</f>
        <v>Tipos de Obras Públicas</v>
      </c>
      <c r="G2526" s="13">
        <f t="shared" si="382"/>
        <v>130401006</v>
      </c>
      <c r="H2526" s="7">
        <v>6</v>
      </c>
      <c r="I2526" s="8" t="s">
        <v>2848</v>
      </c>
      <c r="J2526" s="37" t="str">
        <f>+Categorias[[#This Row],[Categoría]]&amp;"-"&amp;Categorias[[#This Row],[Id_categoría]]</f>
        <v>Obras Hidráulicas-130401006</v>
      </c>
      <c r="K2526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26" s="9" t="str">
        <f t="shared" si="383"/>
        <v>130401006obras_hidraulicas</v>
      </c>
      <c r="M2526" s="39" t="str">
        <f t="shared" si="384"/>
        <v>INSERT INTO categoria VALUES (130401006,'Obras Hidráulicas','Obras Hidráulicas-130401006','Obras Hidráulicas-130401006 | Prod: Obras Públicas-130401 | Sector: Obras Públicas | Industria: CONSTRUCCIÓN - 13',130401);</v>
      </c>
    </row>
    <row r="2527" spans="1:13" ht="30.6" x14ac:dyDescent="0.3">
      <c r="A2527" s="12">
        <f t="shared" si="379"/>
        <v>13</v>
      </c>
      <c r="B2527" s="8" t="str">
        <f>+VLOOKUP(A2527,Industria[],2,0)</f>
        <v>Construcción</v>
      </c>
      <c r="C2527" s="12">
        <f t="shared" si="380"/>
        <v>1304</v>
      </c>
      <c r="D2527" s="8" t="str">
        <f>+VLOOKUP(C2527,Sector[[Id_sector]:[Codigo]],3,0)</f>
        <v>Obras Públicas</v>
      </c>
      <c r="E2527" s="12">
        <f t="shared" si="381"/>
        <v>130401</v>
      </c>
      <c r="F2527" s="8" t="str">
        <f>+VLOOKUP(E2527,Productos[[Id_producto]:[Codigo]],3,0)</f>
        <v>Tipos de Obras Públicas</v>
      </c>
      <c r="G2527" s="13">
        <f t="shared" si="382"/>
        <v>130401007</v>
      </c>
      <c r="H2527" s="7">
        <v>7</v>
      </c>
      <c r="I2527" s="8" t="s">
        <v>2849</v>
      </c>
      <c r="J2527" s="37" t="str">
        <f>+Categorias[[#This Row],[Categoría]]&amp;"-"&amp;Categorias[[#This Row],[Id_categoría]]</f>
        <v>Agua Potable-130401007</v>
      </c>
      <c r="K2527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27" s="9" t="str">
        <f t="shared" si="383"/>
        <v>130401007agua_potable</v>
      </c>
      <c r="M2527" s="39" t="str">
        <f t="shared" si="384"/>
        <v>INSERT INTO categoria VALUES (130401007,'Agua Potable','Agua Potable-130401007','Agua Potable-130401007 | Prod: Obras Públicas-130401 | Sector: Obras Públicas | Industria: CONSTRUCCIÓN - 13',130401);</v>
      </c>
    </row>
    <row r="2528" spans="1:13" ht="30.6" x14ac:dyDescent="0.3">
      <c r="A2528" s="12">
        <f t="shared" si="379"/>
        <v>13</v>
      </c>
      <c r="B2528" s="8" t="str">
        <f>+VLOOKUP(A2528,Industria[],2,0)</f>
        <v>Construcción</v>
      </c>
      <c r="C2528" s="12">
        <f t="shared" si="380"/>
        <v>1304</v>
      </c>
      <c r="D2528" s="8" t="str">
        <f>+VLOOKUP(C2528,Sector[[Id_sector]:[Codigo]],3,0)</f>
        <v>Obras Públicas</v>
      </c>
      <c r="E2528" s="12">
        <f t="shared" si="381"/>
        <v>130401</v>
      </c>
      <c r="F2528" s="8" t="str">
        <f>+VLOOKUP(E2528,Productos[[Id_producto]:[Codigo]],3,0)</f>
        <v>Tipos de Obras Públicas</v>
      </c>
      <c r="G2528" s="13">
        <f t="shared" si="382"/>
        <v>130401008</v>
      </c>
      <c r="H2528" s="7">
        <v>8</v>
      </c>
      <c r="I2528" s="8" t="s">
        <v>2850</v>
      </c>
      <c r="J2528" s="37" t="str">
        <f>+Categorias[[#This Row],[Categoría]]&amp;"-"&amp;Categorias[[#This Row],[Id_categoría]]</f>
        <v>Agua Potable Rural-130401008</v>
      </c>
      <c r="K2528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28" s="9" t="str">
        <f t="shared" si="383"/>
        <v>130401008agua_potable_rural</v>
      </c>
      <c r="M2528" s="39" t="str">
        <f t="shared" si="384"/>
        <v>INSERT INTO categoria VALUES (130401008,'Agua Potable Rural','Agua Potable Rural-130401008','Agua Potable Rural-130401008 | Prod: Obras Públicas-130401 | Sector: Obras Públicas | Industria: CONSTRUCCIÓN - 13',130401);</v>
      </c>
    </row>
    <row r="2529" spans="1:13" ht="30.6" x14ac:dyDescent="0.3">
      <c r="A2529" s="12">
        <f t="shared" si="379"/>
        <v>13</v>
      </c>
      <c r="B2529" s="8" t="str">
        <f>+VLOOKUP(A2529,Industria[],2,0)</f>
        <v>Construcción</v>
      </c>
      <c r="C2529" s="12">
        <f t="shared" si="380"/>
        <v>1304</v>
      </c>
      <c r="D2529" s="8" t="str">
        <f>+VLOOKUP(C2529,Sector[[Id_sector]:[Codigo]],3,0)</f>
        <v>Obras Públicas</v>
      </c>
      <c r="E2529" s="12">
        <f t="shared" si="381"/>
        <v>130401</v>
      </c>
      <c r="F2529" s="8" t="str">
        <f>+VLOOKUP(E2529,Productos[[Id_producto]:[Codigo]],3,0)</f>
        <v>Tipos de Obras Públicas</v>
      </c>
      <c r="G2529" s="13">
        <f t="shared" si="382"/>
        <v>130401009</v>
      </c>
      <c r="H2529" s="7">
        <v>9</v>
      </c>
      <c r="I2529" s="8" t="s">
        <v>2851</v>
      </c>
      <c r="J2529" s="37" t="str">
        <f>+Categorias[[#This Row],[Categoría]]&amp;"-"&amp;Categorias[[#This Row],[Id_categoría]]</f>
        <v>Planeamiento-130401009</v>
      </c>
      <c r="K2529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29" s="9" t="str">
        <f t="shared" si="383"/>
        <v>130401009planeamiento</v>
      </c>
      <c r="M2529" s="39" t="str">
        <f t="shared" si="384"/>
        <v>INSERT INTO categoria VALUES (130401009,'Planeamiento','Planeamiento-130401009','Planeamiento-130401009 | Prod: Obras Públicas-130401 | Sector: Obras Públicas | Industria: CONSTRUCCIÓN - 13',130401);</v>
      </c>
    </row>
    <row r="2530" spans="1:13" ht="30.6" x14ac:dyDescent="0.3">
      <c r="A2530" s="12">
        <f t="shared" si="379"/>
        <v>13</v>
      </c>
      <c r="B2530" s="8" t="str">
        <f>+VLOOKUP(A2530,Industria[],2,0)</f>
        <v>Construcción</v>
      </c>
      <c r="C2530" s="12">
        <f t="shared" si="380"/>
        <v>1304</v>
      </c>
      <c r="D2530" s="8" t="str">
        <f>+VLOOKUP(C2530,Sector[[Id_sector]:[Codigo]],3,0)</f>
        <v>Obras Públicas</v>
      </c>
      <c r="E2530" s="12">
        <f t="shared" si="381"/>
        <v>130401</v>
      </c>
      <c r="F2530" s="8" t="str">
        <f>+VLOOKUP(E2530,Productos[[Id_producto]:[Codigo]],3,0)</f>
        <v>Tipos de Obras Públicas</v>
      </c>
      <c r="G2530" s="13">
        <f t="shared" si="382"/>
        <v>130401010</v>
      </c>
      <c r="H2530" s="7">
        <v>10</v>
      </c>
      <c r="I2530" s="8" t="s">
        <v>2852</v>
      </c>
      <c r="J2530" s="37" t="str">
        <f>+Categorias[[#This Row],[Categoría]]&amp;"-"&amp;Categorias[[#This Row],[Id_categoría]]</f>
        <v>Vialidad-130401010</v>
      </c>
      <c r="K2530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30" s="9" t="str">
        <f t="shared" si="383"/>
        <v>130401010vialidad</v>
      </c>
      <c r="M2530" s="39" t="str">
        <f t="shared" si="384"/>
        <v>INSERT INTO categoria VALUES (130401010,'Vialidad','Vialidad-130401010','Vialidad-130401010 | Prod: Obras Públicas-130401 | Sector: Obras Públicas | Industria: CONSTRUCCIÓN - 13',130401);</v>
      </c>
    </row>
    <row r="2531" spans="1:13" ht="30.6" x14ac:dyDescent="0.3">
      <c r="A2531" s="12">
        <f t="shared" si="379"/>
        <v>13</v>
      </c>
      <c r="B2531" s="8" t="str">
        <f>+VLOOKUP(A2531,Industria[],2,0)</f>
        <v>Construcción</v>
      </c>
      <c r="C2531" s="12">
        <f t="shared" si="380"/>
        <v>1304</v>
      </c>
      <c r="D2531" s="8" t="str">
        <f>+VLOOKUP(C2531,Sector[[Id_sector]:[Codigo]],3,0)</f>
        <v>Obras Públicas</v>
      </c>
      <c r="E2531" s="12">
        <f t="shared" si="381"/>
        <v>130401</v>
      </c>
      <c r="F2531" s="8" t="str">
        <f>+VLOOKUP(E2531,Productos[[Id_producto]:[Codigo]],3,0)</f>
        <v>Tipos de Obras Públicas</v>
      </c>
      <c r="G2531" s="13">
        <f t="shared" si="382"/>
        <v>130401011</v>
      </c>
      <c r="H2531" s="7">
        <v>11</v>
      </c>
      <c r="I2531" s="8" t="s">
        <v>2853</v>
      </c>
      <c r="J2531" s="37" t="str">
        <f>+Categorias[[#This Row],[Categoría]]&amp;"-"&amp;Categorias[[#This Row],[Id_categoría]]</f>
        <v>Autopistas-130401011</v>
      </c>
      <c r="K2531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31" s="9" t="str">
        <f t="shared" si="383"/>
        <v>130401011autopistas</v>
      </c>
      <c r="M2531" s="39" t="str">
        <f t="shared" si="384"/>
        <v>INSERT INTO categoria VALUES (130401011,'Autopistas','Autopistas-130401011','Autopistas-130401011 | Prod: Obras Públicas-130401 | Sector: Obras Públicas | Industria: CONSTRUCCIÓN - 13',130401);</v>
      </c>
    </row>
    <row r="2532" spans="1:13" ht="30.6" x14ac:dyDescent="0.3">
      <c r="A2532" s="12">
        <f t="shared" si="379"/>
        <v>13</v>
      </c>
      <c r="B2532" s="8" t="str">
        <f>+VLOOKUP(A2532,Industria[],2,0)</f>
        <v>Construcción</v>
      </c>
      <c r="C2532" s="12">
        <f t="shared" si="380"/>
        <v>1304</v>
      </c>
      <c r="D2532" s="8" t="str">
        <f>+VLOOKUP(C2532,Sector[[Id_sector]:[Codigo]],3,0)</f>
        <v>Obras Públicas</v>
      </c>
      <c r="E2532" s="12">
        <f t="shared" si="381"/>
        <v>130401</v>
      </c>
      <c r="F2532" s="8" t="str">
        <f>+VLOOKUP(E2532,Productos[[Id_producto]:[Codigo]],3,0)</f>
        <v>Tipos de Obras Públicas</v>
      </c>
      <c r="G2532" s="13">
        <f t="shared" si="382"/>
        <v>130401012</v>
      </c>
      <c r="H2532" s="7">
        <v>12</v>
      </c>
      <c r="I2532" s="8" t="s">
        <v>2854</v>
      </c>
      <c r="J2532" s="37" t="str">
        <f>+Categorias[[#This Row],[Categoría]]&amp;"-"&amp;Categorias[[#This Row],[Id_categoría]]</f>
        <v>Autovías-130401012</v>
      </c>
      <c r="K2532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32" s="9" t="str">
        <f t="shared" si="383"/>
        <v>130401012autovias</v>
      </c>
      <c r="M2532" s="39" t="str">
        <f t="shared" si="384"/>
        <v>INSERT INTO categoria VALUES (130401012,'Autovías','Autovías-130401012','Autovías-130401012 | Prod: Obras Públicas-130401 | Sector: Obras Públicas | Industria: CONSTRUCCIÓN - 13',130401);</v>
      </c>
    </row>
    <row r="2533" spans="1:13" ht="30.6" x14ac:dyDescent="0.3">
      <c r="A2533" s="12">
        <f t="shared" si="379"/>
        <v>13</v>
      </c>
      <c r="B2533" s="8" t="str">
        <f>+VLOOKUP(A2533,Industria[],2,0)</f>
        <v>Construcción</v>
      </c>
      <c r="C2533" s="12">
        <f t="shared" si="380"/>
        <v>1304</v>
      </c>
      <c r="D2533" s="8" t="str">
        <f>+VLOOKUP(C2533,Sector[[Id_sector]:[Codigo]],3,0)</f>
        <v>Obras Públicas</v>
      </c>
      <c r="E2533" s="12">
        <f t="shared" si="381"/>
        <v>130401</v>
      </c>
      <c r="F2533" s="8" t="str">
        <f>+VLOOKUP(E2533,Productos[[Id_producto]:[Codigo]],3,0)</f>
        <v>Tipos de Obras Públicas</v>
      </c>
      <c r="G2533" s="13">
        <f t="shared" si="382"/>
        <v>130401013</v>
      </c>
      <c r="H2533" s="7">
        <v>13</v>
      </c>
      <c r="I2533" s="8" t="s">
        <v>2855</v>
      </c>
      <c r="J2533" s="37" t="str">
        <f>+Categorias[[#This Row],[Categoría]]&amp;"-"&amp;Categorias[[#This Row],[Id_categoría]]</f>
        <v>Carreteras-130401013</v>
      </c>
      <c r="K2533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33" s="9" t="str">
        <f t="shared" si="383"/>
        <v>130401013carreteras</v>
      </c>
      <c r="M2533" s="39" t="str">
        <f t="shared" si="384"/>
        <v>INSERT INTO categoria VALUES (130401013,'Carreteras','Carreteras-130401013','Carreteras-130401013 | Prod: Obras Públicas-130401 | Sector: Obras Públicas | Industria: CONSTRUCCIÓN - 13',130401);</v>
      </c>
    </row>
    <row r="2534" spans="1:13" ht="30.6" x14ac:dyDescent="0.3">
      <c r="A2534" s="12">
        <f t="shared" ref="A2534:A2568" si="385">+A2533</f>
        <v>13</v>
      </c>
      <c r="B2534" s="8" t="str">
        <f>+VLOOKUP(A2534,Industria[],2,0)</f>
        <v>Construcción</v>
      </c>
      <c r="C2534" s="12">
        <f t="shared" ref="C2534:C2568" si="386">+C2533</f>
        <v>1304</v>
      </c>
      <c r="D2534" s="8" t="str">
        <f>+VLOOKUP(C2534,Sector[[Id_sector]:[Codigo]],3,0)</f>
        <v>Obras Públicas</v>
      </c>
      <c r="E2534" s="12">
        <f t="shared" ref="E2534:E2568" si="387">+IF(H2534=1,E2533+1,E2533)</f>
        <v>130401</v>
      </c>
      <c r="F2534" s="8" t="str">
        <f>+VLOOKUP(E2534,Productos[[Id_producto]:[Codigo]],3,0)</f>
        <v>Tipos de Obras Públicas</v>
      </c>
      <c r="G2534" s="13">
        <f t="shared" ref="G2534:G2568" si="388">+E2534*1000+H2534</f>
        <v>130401014</v>
      </c>
      <c r="H2534" s="7">
        <v>14</v>
      </c>
      <c r="I2534" s="8" t="s">
        <v>2856</v>
      </c>
      <c r="J2534" s="37" t="str">
        <f>+Categorias[[#This Row],[Categoría]]&amp;"-"&amp;Categorias[[#This Row],[Id_categoría]]</f>
        <v>Caminos-130401014</v>
      </c>
      <c r="K2534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34" s="9" t="str">
        <f t="shared" ref="L2534:L2568" si="389">+SUBSTITUTE(G2534&amp;LOWER(SUBSTITUTE( SUBSTITUTE( SUBSTITUTE( SUBSTITUTE( SUBSTITUTE( SUBSTITUTE( SUBSTITUTE( SUBSTITUTE( SUBSTITUTE( SUBSTITUTE(I2534, "á", "a"), "é", "e"), "í", "i"), "ó", "o"), "ú", "u"), "Á", "A"), "É", "E"), "Í", "I"), "Ó", "O"), "Ú", "U"))," ","_")</f>
        <v>130401014caminos</v>
      </c>
      <c r="M2534" s="39" t="str">
        <f t="shared" ref="M2534:M2568" si="390">+"INSERT INTO categoria VALUES ("&amp;G2534&amp;",'"&amp;I2534&amp;"','"&amp;J2534&amp;"','"&amp;K2534&amp;"',"&amp;E2534&amp;");"</f>
        <v>INSERT INTO categoria VALUES (130401014,'Caminos','Caminos-130401014','Caminos-130401014 | Prod: Obras Públicas-130401 | Sector: Obras Públicas | Industria: CONSTRUCCIÓN - 13',130401);</v>
      </c>
    </row>
    <row r="2535" spans="1:13" ht="30.6" x14ac:dyDescent="0.3">
      <c r="A2535" s="12">
        <f t="shared" si="385"/>
        <v>13</v>
      </c>
      <c r="B2535" s="8" t="str">
        <f>+VLOOKUP(A2535,Industria[],2,0)</f>
        <v>Construcción</v>
      </c>
      <c r="C2535" s="12">
        <f t="shared" si="386"/>
        <v>1304</v>
      </c>
      <c r="D2535" s="8" t="str">
        <f>+VLOOKUP(C2535,Sector[[Id_sector]:[Codigo]],3,0)</f>
        <v>Obras Públicas</v>
      </c>
      <c r="E2535" s="12">
        <f t="shared" si="387"/>
        <v>130401</v>
      </c>
      <c r="F2535" s="8" t="str">
        <f>+VLOOKUP(E2535,Productos[[Id_producto]:[Codigo]],3,0)</f>
        <v>Tipos de Obras Públicas</v>
      </c>
      <c r="G2535" s="13">
        <f t="shared" si="388"/>
        <v>130401015</v>
      </c>
      <c r="H2535" s="7">
        <v>15</v>
      </c>
      <c r="I2535" s="8" t="s">
        <v>2857</v>
      </c>
      <c r="J2535" s="37" t="str">
        <f>+Categorias[[#This Row],[Categoría]]&amp;"-"&amp;Categorias[[#This Row],[Id_categoría]]</f>
        <v>Presas-130401015</v>
      </c>
      <c r="K2535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35" s="9" t="str">
        <f t="shared" si="389"/>
        <v>130401015presas</v>
      </c>
      <c r="M2535" s="39" t="str">
        <f t="shared" si="390"/>
        <v>INSERT INTO categoria VALUES (130401015,'Presas','Presas-130401015','Presas-130401015 | Prod: Obras Públicas-130401 | Sector: Obras Públicas | Industria: CONSTRUCCIÓN - 13',130401);</v>
      </c>
    </row>
    <row r="2536" spans="1:13" ht="30.6" x14ac:dyDescent="0.3">
      <c r="A2536" s="12">
        <f t="shared" si="385"/>
        <v>13</v>
      </c>
      <c r="B2536" s="8" t="str">
        <f>+VLOOKUP(A2536,Industria[],2,0)</f>
        <v>Construcción</v>
      </c>
      <c r="C2536" s="12">
        <f t="shared" si="386"/>
        <v>1304</v>
      </c>
      <c r="D2536" s="8" t="str">
        <f>+VLOOKUP(C2536,Sector[[Id_sector]:[Codigo]],3,0)</f>
        <v>Obras Públicas</v>
      </c>
      <c r="E2536" s="12">
        <f t="shared" si="387"/>
        <v>130401</v>
      </c>
      <c r="F2536" s="8" t="str">
        <f>+VLOOKUP(E2536,Productos[[Id_producto]:[Codigo]],3,0)</f>
        <v>Tipos de Obras Públicas</v>
      </c>
      <c r="G2536" s="13">
        <f t="shared" si="388"/>
        <v>130401016</v>
      </c>
      <c r="H2536" s="7">
        <v>16</v>
      </c>
      <c r="I2536" s="8" t="s">
        <v>2858</v>
      </c>
      <c r="J2536" s="37" t="str">
        <f>+Categorias[[#This Row],[Categoría]]&amp;"-"&amp;Categorias[[#This Row],[Id_categoría]]</f>
        <v>Depuradoras-130401016</v>
      </c>
      <c r="K2536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36" s="9" t="str">
        <f t="shared" si="389"/>
        <v>130401016depuradoras</v>
      </c>
      <c r="M2536" s="39" t="str">
        <f t="shared" si="390"/>
        <v>INSERT INTO categoria VALUES (130401016,'Depuradoras','Depuradoras-130401016','Depuradoras-130401016 | Prod: Obras Públicas-130401 | Sector: Obras Públicas | Industria: CONSTRUCCIÓN - 13',130401);</v>
      </c>
    </row>
    <row r="2537" spans="1:13" ht="40.799999999999997" x14ac:dyDescent="0.3">
      <c r="A2537" s="12">
        <f t="shared" si="385"/>
        <v>13</v>
      </c>
      <c r="B2537" s="8" t="str">
        <f>+VLOOKUP(A2537,Industria[],2,0)</f>
        <v>Construcción</v>
      </c>
      <c r="C2537" s="12">
        <f t="shared" si="386"/>
        <v>1304</v>
      </c>
      <c r="D2537" s="8" t="str">
        <f>+VLOOKUP(C2537,Sector[[Id_sector]:[Codigo]],3,0)</f>
        <v>Obras Públicas</v>
      </c>
      <c r="E2537" s="12">
        <f t="shared" si="387"/>
        <v>130401</v>
      </c>
      <c r="F2537" s="8" t="str">
        <f>+VLOOKUP(E2537,Productos[[Id_producto]:[Codigo]],3,0)</f>
        <v>Tipos de Obras Públicas</v>
      </c>
      <c r="G2537" s="13">
        <f t="shared" si="388"/>
        <v>130401017</v>
      </c>
      <c r="H2537" s="7">
        <v>17</v>
      </c>
      <c r="I2537" s="8" t="s">
        <v>2859</v>
      </c>
      <c r="J2537" s="37" t="str">
        <f>+Categorias[[#This Row],[Categoría]]&amp;"-"&amp;Categorias[[#This Row],[Id_categoría]]</f>
        <v>Redes de Distribución-130401017</v>
      </c>
      <c r="K2537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37" s="9" t="str">
        <f t="shared" si="389"/>
        <v>130401017redes_de_distribucion</v>
      </c>
      <c r="M2537" s="39" t="str">
        <f t="shared" si="390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38" spans="1:13" ht="30.6" x14ac:dyDescent="0.3">
      <c r="A2538" s="12">
        <f t="shared" si="385"/>
        <v>13</v>
      </c>
      <c r="B2538" s="8" t="str">
        <f>+VLOOKUP(A2538,Industria[],2,0)</f>
        <v>Construcción</v>
      </c>
      <c r="C2538" s="12">
        <f t="shared" si="386"/>
        <v>1304</v>
      </c>
      <c r="D2538" s="8" t="str">
        <f>+VLOOKUP(C2538,Sector[[Id_sector]:[Codigo]],3,0)</f>
        <v>Obras Públicas</v>
      </c>
      <c r="E2538" s="12">
        <f t="shared" si="387"/>
        <v>130401</v>
      </c>
      <c r="F2538" s="8" t="str">
        <f>+VLOOKUP(E2538,Productos[[Id_producto]:[Codigo]],3,0)</f>
        <v>Tipos de Obras Públicas</v>
      </c>
      <c r="G2538" s="13">
        <f t="shared" si="388"/>
        <v>130401018</v>
      </c>
      <c r="H2538" s="7">
        <v>18</v>
      </c>
      <c r="I2538" s="8" t="s">
        <v>2860</v>
      </c>
      <c r="J2538" s="37" t="str">
        <f>+Categorias[[#This Row],[Categoría]]&amp;"-"&amp;Categorias[[#This Row],[Id_categoría]]</f>
        <v>Calles-130401018</v>
      </c>
      <c r="K2538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38" s="9" t="str">
        <f t="shared" si="389"/>
        <v>130401018calles</v>
      </c>
      <c r="M2538" s="39" t="str">
        <f t="shared" si="390"/>
        <v>INSERT INTO categoria VALUES (130401018,'Calles','Calles-130401018','Calles-130401018 | Prod: Obras Públicas-130401 | Sector: Obras Públicas | Industria: CONSTRUCCIÓN - 13',130401);</v>
      </c>
    </row>
    <row r="2539" spans="1:13" ht="30.6" x14ac:dyDescent="0.3">
      <c r="A2539" s="12">
        <f t="shared" si="385"/>
        <v>13</v>
      </c>
      <c r="B2539" s="8" t="str">
        <f>+VLOOKUP(A2539,Industria[],2,0)</f>
        <v>Construcción</v>
      </c>
      <c r="C2539" s="12">
        <f t="shared" si="386"/>
        <v>1304</v>
      </c>
      <c r="D2539" s="8" t="str">
        <f>+VLOOKUP(C2539,Sector[[Id_sector]:[Codigo]],3,0)</f>
        <v>Obras Públicas</v>
      </c>
      <c r="E2539" s="12">
        <f t="shared" si="387"/>
        <v>130401</v>
      </c>
      <c r="F2539" s="8" t="str">
        <f>+VLOOKUP(E2539,Productos[[Id_producto]:[Codigo]],3,0)</f>
        <v>Tipos de Obras Públicas</v>
      </c>
      <c r="G2539" s="13">
        <f t="shared" si="388"/>
        <v>130401019</v>
      </c>
      <c r="H2539" s="7">
        <v>19</v>
      </c>
      <c r="I2539" s="8" t="s">
        <v>431</v>
      </c>
      <c r="J2539" s="37" t="str">
        <f>+Categorias[[#This Row],[Categoría]]&amp;"-"&amp;Categorias[[#This Row],[Id_categoría]]</f>
        <v>Parques-130401019</v>
      </c>
      <c r="K2539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39" s="9" t="str">
        <f t="shared" si="389"/>
        <v>130401019parques</v>
      </c>
      <c r="M2539" s="39" t="str">
        <f t="shared" si="390"/>
        <v>INSERT INTO categoria VALUES (130401019,'Parques','Parques-130401019','Parques-130401019 | Prod: Obras Públicas-130401 | Sector: Obras Públicas | Industria: CONSTRUCCIÓN - 13',130401);</v>
      </c>
    </row>
    <row r="2540" spans="1:13" ht="30.6" x14ac:dyDescent="0.3">
      <c r="A2540" s="12">
        <f t="shared" si="385"/>
        <v>13</v>
      </c>
      <c r="B2540" s="8" t="str">
        <f>+VLOOKUP(A2540,Industria[],2,0)</f>
        <v>Construcción</v>
      </c>
      <c r="C2540" s="12">
        <f t="shared" si="386"/>
        <v>1304</v>
      </c>
      <c r="D2540" s="8" t="str">
        <f>+VLOOKUP(C2540,Sector[[Id_sector]:[Codigo]],3,0)</f>
        <v>Obras Públicas</v>
      </c>
      <c r="E2540" s="12">
        <f t="shared" si="387"/>
        <v>130401</v>
      </c>
      <c r="F2540" s="8" t="str">
        <f>+VLOOKUP(E2540,Productos[[Id_producto]:[Codigo]],3,0)</f>
        <v>Tipos de Obras Públicas</v>
      </c>
      <c r="G2540" s="13">
        <f t="shared" si="388"/>
        <v>130401020</v>
      </c>
      <c r="H2540" s="7">
        <v>20</v>
      </c>
      <c r="I2540" s="8" t="s">
        <v>2861</v>
      </c>
      <c r="J2540" s="37" t="str">
        <f>+Categorias[[#This Row],[Categoría]]&amp;"-"&amp;Categorias[[#This Row],[Id_categoría]]</f>
        <v>Alumbrado Público-130401020</v>
      </c>
      <c r="K2540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40" s="9" t="str">
        <f t="shared" si="389"/>
        <v>130401020alumbrado_publico</v>
      </c>
      <c r="M2540" s="39" t="str">
        <f t="shared" si="390"/>
        <v>INSERT INTO categoria VALUES (130401020,'Alumbrado Público','Alumbrado Público-130401020','Alumbrado Público-130401020 | Prod: Obras Públicas-130401 | Sector: Obras Públicas | Industria: CONSTRUCCIÓN - 13',130401);</v>
      </c>
    </row>
    <row r="2541" spans="1:13" ht="30.6" x14ac:dyDescent="0.3">
      <c r="A2541" s="12">
        <f>+A2540</f>
        <v>13</v>
      </c>
      <c r="B2541" s="8" t="str">
        <f>+VLOOKUP(A2541,Industria[],2,0)</f>
        <v>Construcción</v>
      </c>
      <c r="C2541" s="12">
        <f>+C2540</f>
        <v>1304</v>
      </c>
      <c r="D2541" s="8" t="str">
        <f>+VLOOKUP(C2541,Sector[[Id_sector]:[Codigo]],3,0)</f>
        <v>Obras Públicas</v>
      </c>
      <c r="E2541" s="12">
        <f>+IF(H2541=1,E2540+1,E2540)</f>
        <v>130401</v>
      </c>
      <c r="F2541" s="8" t="str">
        <f>+VLOOKUP(E2541,Productos[[Id_producto]:[Codigo]],3,0)</f>
        <v>Tipos de Obras Públicas</v>
      </c>
      <c r="G2541" s="13">
        <f>+E2541*1000+H2541</f>
        <v>130401021</v>
      </c>
      <c r="H2541" s="7">
        <v>21</v>
      </c>
      <c r="I2541" s="8" t="s">
        <v>2862</v>
      </c>
      <c r="J2541" s="37" t="str">
        <f>+Categorias[[#This Row],[Categoría]]&amp;"-"&amp;Categorias[[#This Row],[Id_categoría]]</f>
        <v>Calzadas-130401021</v>
      </c>
      <c r="K2541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41" s="9" t="str">
        <f>+SUBSTITUTE(G2541&amp;LOWER(SUBSTITUTE( SUBSTITUTE( SUBSTITUTE( SUBSTITUTE( SUBSTITUTE( SUBSTITUTE( SUBSTITUTE( SUBSTITUTE( SUBSTITUTE( SUBSTITUTE(I2541, "á", "a"), "é", "e"), "í", "i"), "ó", "o"), "ú", "u"), "Á", "A"), "É", "E"), "Í", "I"), "Ó", "O"), "Ú", "U"))," ","_")</f>
        <v>130401021calzadas</v>
      </c>
      <c r="M2541" s="39" t="str">
        <f>+"INSERT INTO categoria VALUES ("&amp;G2541&amp;",'"&amp;I2541&amp;"','"&amp;J2541&amp;"','"&amp;K2541&amp;"',"&amp;E2541&amp;");"</f>
        <v>INSERT INTO categoria VALUES (130401021,'Calzadas','Calzadas-130401021','Calzadas-130401021 | Prod: Obras Públicas-130401 | Sector: Obras Públicas | Industria: CONSTRUCCIÓN - 13',130401);</v>
      </c>
    </row>
    <row r="2542" spans="1:13" ht="30.6" x14ac:dyDescent="0.3">
      <c r="A2542" s="12">
        <f>+A2540</f>
        <v>13</v>
      </c>
      <c r="B2542" s="8" t="str">
        <f>+VLOOKUP(A2542,Industria[],2,0)</f>
        <v>Construcción</v>
      </c>
      <c r="C2542" s="12">
        <f>+C2540</f>
        <v>1304</v>
      </c>
      <c r="D2542" s="8" t="str">
        <f>+VLOOKUP(C2542,Sector[[Id_sector]:[Codigo]],3,0)</f>
        <v>Obras Públicas</v>
      </c>
      <c r="E2542" s="12">
        <f>+IF(H2542=1,E2540+1,E2540)</f>
        <v>130401</v>
      </c>
      <c r="F2542" s="8" t="str">
        <f>+VLOOKUP(E2542,Productos[[Id_producto]:[Codigo]],3,0)</f>
        <v>Tipos de Obras Públicas</v>
      </c>
      <c r="G2542" s="13">
        <f>+E2542*1000+H2542</f>
        <v>130401022</v>
      </c>
      <c r="H2542" s="7">
        <v>22</v>
      </c>
      <c r="I2542" s="8" t="s">
        <v>2863</v>
      </c>
      <c r="J2542" s="37" t="str">
        <f>+Categorias[[#This Row],[Categoría]]&amp;"-"&amp;Categorias[[#This Row],[Id_categoría]]</f>
        <v>Pasajes-130401022</v>
      </c>
      <c r="K2542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42" s="9" t="str">
        <f>+SUBSTITUTE(G2542&amp;LOWER(SUBSTITUTE( SUBSTITUTE( SUBSTITUTE( SUBSTITUTE( SUBSTITUTE( SUBSTITUTE( SUBSTITUTE( SUBSTITUTE( SUBSTITUTE( SUBSTITUTE(I2542, "á", "a"), "é", "e"), "í", "i"), "ó", "o"), "ú", "u"), "Á", "A"), "É", "E"), "Í", "I"), "Ó", "O"), "Ú", "U"))," ","_")</f>
        <v>130401022pasajes</v>
      </c>
      <c r="M2542" s="39" t="str">
        <f>+"INSERT INTO categoria VALUES ("&amp;G2542&amp;",'"&amp;I2542&amp;"','"&amp;J2542&amp;"','"&amp;K2542&amp;"',"&amp;E2542&amp;");"</f>
        <v>INSERT INTO categoria VALUES (130401022,'Pasajes','Pasajes-130401022','Pasajes-130401022 | Prod: Obras Públicas-130401 | Sector: Obras Públicas | Industria: CONSTRUCCIÓN - 13',130401);</v>
      </c>
    </row>
    <row r="2543" spans="1:13" ht="30.6" x14ac:dyDescent="0.3">
      <c r="A2543" s="12">
        <f>+A2540</f>
        <v>13</v>
      </c>
      <c r="B2543" s="8" t="str">
        <f>+VLOOKUP(A2543,Industria[],2,0)</f>
        <v>Construcción</v>
      </c>
      <c r="C2543" s="12">
        <f>+C2540</f>
        <v>1304</v>
      </c>
      <c r="D2543" s="8" t="str">
        <f>+VLOOKUP(C2543,Sector[[Id_sector]:[Codigo]],3,0)</f>
        <v>Obras Públicas</v>
      </c>
      <c r="E2543" s="12">
        <f>+IF(H2543=1,E2540+1,E2540)</f>
        <v>130401</v>
      </c>
      <c r="F2543" s="8" t="str">
        <f>+VLOOKUP(E2543,Productos[[Id_producto]:[Codigo]],3,0)</f>
        <v>Tipos de Obras Públicas</v>
      </c>
      <c r="G2543" s="13">
        <f>+E2543*1000+H2543</f>
        <v>130401023</v>
      </c>
      <c r="H2543" s="7">
        <v>23</v>
      </c>
      <c r="I2543" s="8" t="s">
        <v>2864</v>
      </c>
      <c r="J2543" s="37" t="str">
        <f>+Categorias[[#This Row],[Categoría]]&amp;"-"&amp;Categorias[[#This Row],[Id_categoría]]</f>
        <v>Viaductos-130401023</v>
      </c>
      <c r="K2543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43" s="9" t="str">
        <f>+SUBSTITUTE(G2543&amp;LOWER(SUBSTITUTE( SUBSTITUTE( SUBSTITUTE( SUBSTITUTE( SUBSTITUTE( SUBSTITUTE( SUBSTITUTE( SUBSTITUTE( SUBSTITUTE( SUBSTITUTE(I2543, "á", "a"), "é", "e"), "í", "i"), "ó", "o"), "ú", "u"), "Á", "A"), "É", "E"), "Í", "I"), "Ó", "O"), "Ú", "U"))," ","_")</f>
        <v>130401023viaductos</v>
      </c>
      <c r="M2543" s="39" t="str">
        <f>+"INSERT INTO categoria VALUES ("&amp;G2543&amp;",'"&amp;I2543&amp;"','"&amp;J2543&amp;"','"&amp;K2543&amp;"',"&amp;E2543&amp;");"</f>
        <v>INSERT INTO categoria VALUES (130401023,'Viaductos','Viaductos-130401023','Viaductos-130401023 | Prod: Obras Públicas-130401 | Sector: Obras Públicas | Industria: CONSTRUCCIÓN - 13',130401);</v>
      </c>
    </row>
    <row r="2544" spans="1:13" ht="40.799999999999997" x14ac:dyDescent="0.3">
      <c r="A2544" s="12">
        <f>+A2540</f>
        <v>13</v>
      </c>
      <c r="B2544" s="8" t="str">
        <f>+VLOOKUP(A2544,Industria[],2,0)</f>
        <v>Construcción</v>
      </c>
      <c r="C2544" s="12">
        <v>1305</v>
      </c>
      <c r="D2544" s="8" t="str">
        <f>+VLOOKUP(C2544,Sector[[Id_sector]:[Codigo]],3,0)</f>
        <v>Permisos</v>
      </c>
      <c r="E2544" s="12">
        <v>130501</v>
      </c>
      <c r="F2544" s="8" t="str">
        <f>+VLOOKUP(E2544,Productos[[Id_producto]:[Codigo]],3,0)</f>
        <v>Permisos de Edificación</v>
      </c>
      <c r="G2544" s="13">
        <f t="shared" si="388"/>
        <v>130501001</v>
      </c>
      <c r="H2544" s="7">
        <v>1</v>
      </c>
      <c r="I2544" s="8" t="s">
        <v>2865</v>
      </c>
      <c r="J2544" s="37" t="str">
        <f>+Categorias[[#This Row],[Categoría]]&amp;"-"&amp;Categorias[[#This Row],[Id_categoría]]</f>
        <v>Viviendas Autorizadas-130501001</v>
      </c>
      <c r="K2544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44" s="9" t="str">
        <f t="shared" si="389"/>
        <v>130501001viviendas_autorizadas</v>
      </c>
      <c r="M2544" s="39" t="str">
        <f t="shared" si="390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45" spans="1:13" ht="40.799999999999997" x14ac:dyDescent="0.3">
      <c r="A2545" s="12">
        <f t="shared" si="385"/>
        <v>13</v>
      </c>
      <c r="B2545" s="8" t="str">
        <f>+VLOOKUP(A2545,Industria[],2,0)</f>
        <v>Construcción</v>
      </c>
      <c r="C2545" s="12">
        <f t="shared" si="386"/>
        <v>1305</v>
      </c>
      <c r="D2545" s="8" t="str">
        <f>+VLOOKUP(C2545,Sector[[Id_sector]:[Codigo]],3,0)</f>
        <v>Permisos</v>
      </c>
      <c r="E2545" s="12">
        <f t="shared" si="387"/>
        <v>130501</v>
      </c>
      <c r="F2545" s="8" t="str">
        <f>+VLOOKUP(E2545,Productos[[Id_producto]:[Codigo]],3,0)</f>
        <v>Permisos de Edificación</v>
      </c>
      <c r="G2545" s="13">
        <f t="shared" si="388"/>
        <v>130501002</v>
      </c>
      <c r="H2545" s="7">
        <v>2</v>
      </c>
      <c r="I2545" s="8" t="s">
        <v>2866</v>
      </c>
      <c r="J2545" s="37" t="str">
        <f>+Categorias[[#This Row],[Categoría]]&amp;"-"&amp;Categorias[[#This Row],[Id_categoría]]</f>
        <v>Superficie No Habitacional Autorizada-130501002</v>
      </c>
      <c r="K2545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45" s="9" t="str">
        <f t="shared" si="389"/>
        <v>130501002superficie_no_habitacional_autorizada</v>
      </c>
      <c r="M2545" s="39" t="str">
        <f t="shared" si="390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46" spans="1:13" ht="40.799999999999997" x14ac:dyDescent="0.3">
      <c r="A2546" s="12">
        <f t="shared" si="385"/>
        <v>13</v>
      </c>
      <c r="B2546" s="8" t="str">
        <f>+VLOOKUP(A2546,Industria[],2,0)</f>
        <v>Construcción</v>
      </c>
      <c r="C2546" s="12">
        <f t="shared" si="386"/>
        <v>1305</v>
      </c>
      <c r="D2546" s="8" t="str">
        <f>+VLOOKUP(C2546,Sector[[Id_sector]:[Codigo]],3,0)</f>
        <v>Permisos</v>
      </c>
      <c r="E2546" s="12">
        <f t="shared" si="387"/>
        <v>130501</v>
      </c>
      <c r="F2546" s="8" t="str">
        <f>+VLOOKUP(E2546,Productos[[Id_producto]:[Codigo]],3,0)</f>
        <v>Permisos de Edificación</v>
      </c>
      <c r="G2546" s="13">
        <f t="shared" si="388"/>
        <v>130501003</v>
      </c>
      <c r="H2546" s="7">
        <v>3</v>
      </c>
      <c r="I2546" s="8" t="s">
        <v>2867</v>
      </c>
      <c r="J2546" s="37" t="str">
        <f>+Categorias[[#This Row],[Categoría]]&amp;"-"&amp;Categorias[[#This Row],[Id_categoría]]</f>
        <v>Superficie Habitacional Autorizada-130501003</v>
      </c>
      <c r="K2546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46" s="9" t="str">
        <f t="shared" si="389"/>
        <v>130501003superficie_habitacional_autorizada</v>
      </c>
      <c r="M2546" s="39" t="str">
        <f t="shared" si="390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47" spans="1:13" ht="40.799999999999997" x14ac:dyDescent="0.3">
      <c r="A2547" s="12">
        <f t="shared" si="385"/>
        <v>13</v>
      </c>
      <c r="B2547" s="8" t="str">
        <f>+VLOOKUP(A2547,Industria[],2,0)</f>
        <v>Construcción</v>
      </c>
      <c r="C2547" s="12">
        <f t="shared" si="386"/>
        <v>1305</v>
      </c>
      <c r="D2547" s="8" t="str">
        <f>+VLOOKUP(C2547,Sector[[Id_sector]:[Codigo]],3,0)</f>
        <v>Permisos</v>
      </c>
      <c r="E2547" s="12">
        <f t="shared" si="387"/>
        <v>130501</v>
      </c>
      <c r="F2547" s="8" t="str">
        <f>+VLOOKUP(E2547,Productos[[Id_producto]:[Codigo]],3,0)</f>
        <v>Permisos de Edificación</v>
      </c>
      <c r="G2547" s="13">
        <f t="shared" si="388"/>
        <v>130501004</v>
      </c>
      <c r="H2547" s="7">
        <v>4</v>
      </c>
      <c r="I2547" s="8" t="s">
        <v>2868</v>
      </c>
      <c r="J2547" s="37" t="str">
        <f>+Categorias[[#This Row],[Categoría]]&amp;"-"&amp;Categorias[[#This Row],[Id_categoría]]</f>
        <v>Viviendas No Autorizadas-130501004</v>
      </c>
      <c r="K2547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47" s="9" t="str">
        <f t="shared" si="389"/>
        <v>130501004viviendas_no_autorizadas</v>
      </c>
      <c r="M2547" s="39" t="str">
        <f t="shared" si="390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48" spans="1:13" ht="51" x14ac:dyDescent="0.3">
      <c r="A2548" s="12">
        <f t="shared" si="385"/>
        <v>13</v>
      </c>
      <c r="B2548" s="8" t="str">
        <f>+VLOOKUP(A2548,Industria[],2,0)</f>
        <v>Construcción</v>
      </c>
      <c r="C2548" s="12">
        <f t="shared" si="386"/>
        <v>1305</v>
      </c>
      <c r="D2548" s="8" t="str">
        <f>+VLOOKUP(C2548,Sector[[Id_sector]:[Codigo]],3,0)</f>
        <v>Permisos</v>
      </c>
      <c r="E2548" s="12">
        <f t="shared" si="387"/>
        <v>130501</v>
      </c>
      <c r="F2548" s="8" t="str">
        <f>+VLOOKUP(E2548,Productos[[Id_producto]:[Codigo]],3,0)</f>
        <v>Permisos de Edificación</v>
      </c>
      <c r="G2548" s="13">
        <f t="shared" si="388"/>
        <v>130501005</v>
      </c>
      <c r="H2548" s="7">
        <v>5</v>
      </c>
      <c r="I2548" s="8" t="s">
        <v>2869</v>
      </c>
      <c r="J2548" s="37" t="str">
        <f>+Categorias[[#This Row],[Categoría]]&amp;"-"&amp;Categorias[[#This Row],[Id_categoría]]</f>
        <v>Superficie No Habitacional No Autorizada-130501005</v>
      </c>
      <c r="K2548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48" s="9" t="str">
        <f t="shared" si="389"/>
        <v>130501005superficie_no_habitacional_no_autorizada</v>
      </c>
      <c r="M2548" s="39" t="str">
        <f t="shared" si="390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49" spans="1:13" ht="51" x14ac:dyDescent="0.3">
      <c r="A2549" s="12">
        <f t="shared" si="385"/>
        <v>13</v>
      </c>
      <c r="B2549" s="8" t="str">
        <f>+VLOOKUP(A2549,Industria[],2,0)</f>
        <v>Construcción</v>
      </c>
      <c r="C2549" s="12">
        <f t="shared" si="386"/>
        <v>1305</v>
      </c>
      <c r="D2549" s="8" t="str">
        <f>+VLOOKUP(C2549,Sector[[Id_sector]:[Codigo]],3,0)</f>
        <v>Permisos</v>
      </c>
      <c r="E2549" s="12">
        <f t="shared" si="387"/>
        <v>130501</v>
      </c>
      <c r="F2549" s="8" t="str">
        <f>+VLOOKUP(E2549,Productos[[Id_producto]:[Codigo]],3,0)</f>
        <v>Permisos de Edificación</v>
      </c>
      <c r="G2549" s="13">
        <f t="shared" si="388"/>
        <v>130501006</v>
      </c>
      <c r="H2549" s="7">
        <v>6</v>
      </c>
      <c r="I2549" s="8" t="s">
        <v>2870</v>
      </c>
      <c r="J2549" s="37" t="str">
        <f>+Categorias[[#This Row],[Categoría]]&amp;"-"&amp;Categorias[[#This Row],[Id_categoría]]</f>
        <v>Superficie Habitacional No Autorizada-130501006</v>
      </c>
      <c r="K2549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49" s="9" t="str">
        <f t="shared" si="389"/>
        <v>130501006superficie_habitacional_no_autorizada</v>
      </c>
      <c r="M2549" s="39" t="str">
        <f t="shared" si="390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50" spans="1:13" ht="40.799999999999997" x14ac:dyDescent="0.3">
      <c r="A2550" s="12">
        <f t="shared" si="385"/>
        <v>13</v>
      </c>
      <c r="B2550" s="8" t="str">
        <f>+VLOOKUP(A2550,Industria[],2,0)</f>
        <v>Construcción</v>
      </c>
      <c r="C2550" s="12">
        <v>1306</v>
      </c>
      <c r="D2550" s="8" t="str">
        <f>+VLOOKUP(C2550,Sector[[Id_sector]:[Codigo]],3,0)</f>
        <v>Maquinaria de la Construcción</v>
      </c>
      <c r="E2550" s="12">
        <v>130601</v>
      </c>
      <c r="F2550" s="8" t="str">
        <f>+VLOOKUP(E2550,Productos[[Id_producto]:[Codigo]],3,0)</f>
        <v>Maquinaria Pesada</v>
      </c>
      <c r="G2550" s="13">
        <f t="shared" si="388"/>
        <v>130601001</v>
      </c>
      <c r="H2550" s="7">
        <v>1</v>
      </c>
      <c r="I2550" s="8" t="s">
        <v>2871</v>
      </c>
      <c r="J2550" s="37" t="str">
        <f>+Categorias[[#This Row],[Categoría]]&amp;"-"&amp;Categorias[[#This Row],[Id_categoría]]</f>
        <v>Excavadora-130601001</v>
      </c>
      <c r="K2550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50" s="9" t="str">
        <f t="shared" si="389"/>
        <v>130601001excavadora</v>
      </c>
      <c r="M2550" s="39" t="str">
        <f t="shared" si="390"/>
        <v>INSERT INTO categoria VALUES (130601001,'Excavadora','Excavadora-130601001','Excavadora-130601001 | Prod: Maquinaria Construcción-130601 | Sector: Maquinaria Construcción | Industria: CONSTRUCCIÓN - 13',130601);</v>
      </c>
    </row>
    <row r="2551" spans="1:13" ht="51" x14ac:dyDescent="0.3">
      <c r="A2551" s="12">
        <f t="shared" si="385"/>
        <v>13</v>
      </c>
      <c r="B2551" s="8" t="str">
        <f>+VLOOKUP(A2551,Industria[],2,0)</f>
        <v>Construcción</v>
      </c>
      <c r="C2551" s="12">
        <f t="shared" si="386"/>
        <v>1306</v>
      </c>
      <c r="D2551" s="8" t="str">
        <f>+VLOOKUP(C2551,Sector[[Id_sector]:[Codigo]],3,0)</f>
        <v>Maquinaria de la Construcción</v>
      </c>
      <c r="E2551" s="12">
        <f t="shared" si="387"/>
        <v>130601</v>
      </c>
      <c r="F2551" s="8" t="str">
        <f>+VLOOKUP(E2551,Productos[[Id_producto]:[Codigo]],3,0)</f>
        <v>Maquinaria Pesada</v>
      </c>
      <c r="G2551" s="13">
        <f t="shared" si="388"/>
        <v>130601002</v>
      </c>
      <c r="H2551" s="7">
        <v>2</v>
      </c>
      <c r="I2551" s="8" t="s">
        <v>2872</v>
      </c>
      <c r="J2551" s="37" t="str">
        <f>+Categorias[[#This Row],[Categoría]]&amp;"-"&amp;Categorias[[#This Row],[Id_categoría]]</f>
        <v>Retroexcavadora-130601002</v>
      </c>
      <c r="K2551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51" s="9" t="str">
        <f t="shared" si="389"/>
        <v>130601002retroexcavadora</v>
      </c>
      <c r="M2551" s="39" t="str">
        <f t="shared" si="390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52" spans="1:13" ht="30.6" x14ac:dyDescent="0.3">
      <c r="A2552" s="12">
        <f t="shared" si="385"/>
        <v>13</v>
      </c>
      <c r="B2552" s="8" t="str">
        <f>+VLOOKUP(A2552,Industria[],2,0)</f>
        <v>Construcción</v>
      </c>
      <c r="C2552" s="12">
        <f t="shared" si="386"/>
        <v>1306</v>
      </c>
      <c r="D2552" s="8" t="str">
        <f>+VLOOKUP(C2552,Sector[[Id_sector]:[Codigo]],3,0)</f>
        <v>Maquinaria de la Construcción</v>
      </c>
      <c r="E2552" s="12">
        <f t="shared" si="387"/>
        <v>130601</v>
      </c>
      <c r="F2552" s="8" t="str">
        <f>+VLOOKUP(E2552,Productos[[Id_producto]:[Codigo]],3,0)</f>
        <v>Maquinaria Pesada</v>
      </c>
      <c r="G2552" s="13">
        <f t="shared" si="388"/>
        <v>130601003</v>
      </c>
      <c r="H2552" s="7">
        <v>3</v>
      </c>
      <c r="I2552" s="8" t="s">
        <v>2873</v>
      </c>
      <c r="J2552" s="37" t="str">
        <f>+Categorias[[#This Row],[Categoría]]&amp;"-"&amp;Categorias[[#This Row],[Id_categoría]]</f>
        <v>Draga-130601003</v>
      </c>
      <c r="K2552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52" s="9" t="str">
        <f t="shared" si="389"/>
        <v>130601003draga</v>
      </c>
      <c r="M2552" s="39" t="str">
        <f t="shared" si="390"/>
        <v>INSERT INTO categoria VALUES (130601003,'Draga','Draga-130601003','Draga-130601003 | Prod: Maquinaria Construcción-130601 | Sector: Maquinaria Construcción | Industria: CONSTRUCCIÓN - 13',130601);</v>
      </c>
    </row>
    <row r="2553" spans="1:13" ht="30.6" x14ac:dyDescent="0.3">
      <c r="A2553" s="12">
        <f t="shared" si="385"/>
        <v>13</v>
      </c>
      <c r="B2553" s="8" t="str">
        <f>+VLOOKUP(A2553,Industria[],2,0)</f>
        <v>Construcción</v>
      </c>
      <c r="C2553" s="12">
        <f t="shared" si="386"/>
        <v>1306</v>
      </c>
      <c r="D2553" s="8" t="str">
        <f>+VLOOKUP(C2553,Sector[[Id_sector]:[Codigo]],3,0)</f>
        <v>Maquinaria de la Construcción</v>
      </c>
      <c r="E2553" s="12">
        <f t="shared" si="387"/>
        <v>130601</v>
      </c>
      <c r="F2553" s="8" t="str">
        <f>+VLOOKUP(E2553,Productos[[Id_producto]:[Codigo]],3,0)</f>
        <v>Maquinaria Pesada</v>
      </c>
      <c r="G2553" s="13">
        <f t="shared" si="388"/>
        <v>130601004</v>
      </c>
      <c r="H2553" s="7">
        <v>4</v>
      </c>
      <c r="I2553" s="8" t="s">
        <v>2874</v>
      </c>
      <c r="J2553" s="37" t="str">
        <f>+Categorias[[#This Row],[Categoría]]&amp;"-"&amp;Categorias[[#This Row],[Id_categoría]]</f>
        <v>Dragalina-130601004</v>
      </c>
      <c r="K2553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53" s="9" t="str">
        <f t="shared" si="389"/>
        <v>130601004dragalina</v>
      </c>
      <c r="M2553" s="39" t="str">
        <f t="shared" si="390"/>
        <v>INSERT INTO categoria VALUES (130601004,'Dragalina','Dragalina-130601004','Dragalina-130601004 | Prod: Maquinaria Construcción-130601 | Sector: Maquinaria Construcción | Industria: CONSTRUCCIÓN - 13',130601);</v>
      </c>
    </row>
    <row r="2554" spans="1:13" ht="40.799999999999997" x14ac:dyDescent="0.3">
      <c r="A2554" s="12">
        <f t="shared" si="385"/>
        <v>13</v>
      </c>
      <c r="B2554" s="8" t="str">
        <f>+VLOOKUP(A2554,Industria[],2,0)</f>
        <v>Construcción</v>
      </c>
      <c r="C2554" s="12">
        <f t="shared" si="386"/>
        <v>1306</v>
      </c>
      <c r="D2554" s="8" t="str">
        <f>+VLOOKUP(C2554,Sector[[Id_sector]:[Codigo]],3,0)</f>
        <v>Maquinaria de la Construcción</v>
      </c>
      <c r="E2554" s="12">
        <f t="shared" si="387"/>
        <v>130601</v>
      </c>
      <c r="F2554" s="8" t="str">
        <f>+VLOOKUP(E2554,Productos[[Id_producto]:[Codigo]],3,0)</f>
        <v>Maquinaria Pesada</v>
      </c>
      <c r="G2554" s="13">
        <f t="shared" si="388"/>
        <v>130601005</v>
      </c>
      <c r="H2554" s="7">
        <v>5</v>
      </c>
      <c r="I2554" s="8" t="s">
        <v>2875</v>
      </c>
      <c r="J2554" s="37" t="str">
        <f>+Categorias[[#This Row],[Categoría]]&amp;"-"&amp;Categorias[[#This Row],[Id_categoría]]</f>
        <v>Mototrailla-130601005</v>
      </c>
      <c r="K2554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54" s="9" t="str">
        <f t="shared" si="389"/>
        <v>130601005mototrailla</v>
      </c>
      <c r="M2554" s="39" t="str">
        <f t="shared" si="390"/>
        <v>INSERT INTO categoria VALUES (130601005,'Mototrailla','Mototrailla-130601005','Mototrailla-130601005 | Prod: Maquinaria Construcción-130601 | Sector: Maquinaria Construcción | Industria: CONSTRUCCIÓN - 13',130601);</v>
      </c>
    </row>
    <row r="2555" spans="1:13" ht="30.6" x14ac:dyDescent="0.3">
      <c r="A2555" s="12">
        <f t="shared" si="385"/>
        <v>13</v>
      </c>
      <c r="B2555" s="8" t="str">
        <f>+VLOOKUP(A2555,Industria[],2,0)</f>
        <v>Construcción</v>
      </c>
      <c r="C2555" s="12">
        <f t="shared" si="386"/>
        <v>1306</v>
      </c>
      <c r="D2555" s="8" t="str">
        <f>+VLOOKUP(C2555,Sector[[Id_sector]:[Codigo]],3,0)</f>
        <v>Maquinaria de la Construcción</v>
      </c>
      <c r="E2555" s="12">
        <f t="shared" si="387"/>
        <v>130601</v>
      </c>
      <c r="F2555" s="8" t="str">
        <f>+VLOOKUP(E2555,Productos[[Id_producto]:[Codigo]],3,0)</f>
        <v>Maquinaria Pesada</v>
      </c>
      <c r="G2555" s="13">
        <f t="shared" si="388"/>
        <v>130601006</v>
      </c>
      <c r="H2555" s="7">
        <v>6</v>
      </c>
      <c r="I2555" s="8" t="s">
        <v>2876</v>
      </c>
      <c r="J2555" s="37" t="str">
        <f>+Categorias[[#This Row],[Categoría]]&amp;"-"&amp;Categorias[[#This Row],[Id_categoría]]</f>
        <v>Escrepa-130601006</v>
      </c>
      <c r="K2555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55" s="9" t="str">
        <f t="shared" si="389"/>
        <v>130601006escrepa</v>
      </c>
      <c r="M2555" s="39" t="str">
        <f t="shared" si="390"/>
        <v>INSERT INTO categoria VALUES (130601006,'Escrepa','Escrepa-130601006','Escrepa-130601006 | Prod: Maquinaria Construcción-130601 | Sector: Maquinaria Construcción | Industria: CONSTRUCCIÓN - 13',130601);</v>
      </c>
    </row>
    <row r="2556" spans="1:13" ht="40.799999999999997" x14ac:dyDescent="0.3">
      <c r="A2556" s="12">
        <f t="shared" si="385"/>
        <v>13</v>
      </c>
      <c r="B2556" s="8" t="str">
        <f>+VLOOKUP(A2556,Industria[],2,0)</f>
        <v>Construcción</v>
      </c>
      <c r="C2556" s="12">
        <f t="shared" si="386"/>
        <v>1306</v>
      </c>
      <c r="D2556" s="8" t="str">
        <f>+VLOOKUP(C2556,Sector[[Id_sector]:[Codigo]],3,0)</f>
        <v>Maquinaria de la Construcción</v>
      </c>
      <c r="E2556" s="12">
        <f t="shared" si="387"/>
        <v>130601</v>
      </c>
      <c r="F2556" s="8" t="str">
        <f>+VLOOKUP(E2556,Productos[[Id_producto]:[Codigo]],3,0)</f>
        <v>Maquinaria Pesada</v>
      </c>
      <c r="G2556" s="13">
        <f t="shared" si="388"/>
        <v>130601007</v>
      </c>
      <c r="H2556" s="7">
        <v>7</v>
      </c>
      <c r="I2556" s="8" t="s">
        <v>2877</v>
      </c>
      <c r="J2556" s="37" t="str">
        <f>+Categorias[[#This Row],[Categoría]]&amp;"-"&amp;Categorias[[#This Row],[Id_categoría]]</f>
        <v>Pavimentadora-130601007</v>
      </c>
      <c r="K2556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56" s="9" t="str">
        <f t="shared" si="389"/>
        <v>130601007pavimentadora</v>
      </c>
      <c r="M2556" s="39" t="str">
        <f t="shared" si="390"/>
        <v>INSERT INTO categoria VALUES (130601007,'Pavimentadora','Pavimentadora-130601007','Pavimentadora-130601007 | Prod: Maquinaria Construcción-130601 | Sector: Maquinaria Construcción | Industria: CONSTRUCCIÓN - 13',130601);</v>
      </c>
    </row>
    <row r="2557" spans="1:13" ht="40.799999999999997" x14ac:dyDescent="0.3">
      <c r="A2557" s="12">
        <f t="shared" si="385"/>
        <v>13</v>
      </c>
      <c r="B2557" s="8" t="str">
        <f>+VLOOKUP(A2557,Industria[],2,0)</f>
        <v>Construcción</v>
      </c>
      <c r="C2557" s="12">
        <f t="shared" si="386"/>
        <v>1306</v>
      </c>
      <c r="D2557" s="8" t="str">
        <f>+VLOOKUP(C2557,Sector[[Id_sector]:[Codigo]],3,0)</f>
        <v>Maquinaria de la Construcción</v>
      </c>
      <c r="E2557" s="12">
        <f t="shared" si="387"/>
        <v>130601</v>
      </c>
      <c r="F2557" s="8" t="str">
        <f>+VLOOKUP(E2557,Productos[[Id_producto]:[Codigo]],3,0)</f>
        <v>Maquinaria Pesada</v>
      </c>
      <c r="G2557" s="13">
        <f t="shared" si="388"/>
        <v>130601008</v>
      </c>
      <c r="H2557" s="7">
        <v>8</v>
      </c>
      <c r="I2557" s="8" t="s">
        <v>2878</v>
      </c>
      <c r="J2557" s="37" t="str">
        <f>+Categorias[[#This Row],[Categoría]]&amp;"-"&amp;Categorias[[#This Row],[Id_categoría]]</f>
        <v>Compactadora-130601008</v>
      </c>
      <c r="K2557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57" s="9" t="str">
        <f t="shared" si="389"/>
        <v>130601008compactadora</v>
      </c>
      <c r="M2557" s="39" t="str">
        <f t="shared" si="390"/>
        <v>INSERT INTO categoria VALUES (130601008,'Compactadora','Compactadora-130601008','Compactadora-130601008 | Prod: Maquinaria Construcción-130601 | Sector: Maquinaria Construcción | Industria: CONSTRUCCIÓN - 13',130601);</v>
      </c>
    </row>
    <row r="2558" spans="1:13" ht="40.799999999999997" x14ac:dyDescent="0.3">
      <c r="A2558" s="12">
        <f t="shared" si="385"/>
        <v>13</v>
      </c>
      <c r="B2558" s="8" t="str">
        <f>+VLOOKUP(A2558,Industria[],2,0)</f>
        <v>Construcción</v>
      </c>
      <c r="C2558" s="12">
        <f t="shared" si="386"/>
        <v>1306</v>
      </c>
      <c r="D2558" s="8" t="str">
        <f>+VLOOKUP(C2558,Sector[[Id_sector]:[Codigo]],3,0)</f>
        <v>Maquinaria de la Construcción</v>
      </c>
      <c r="E2558" s="12">
        <f t="shared" si="387"/>
        <v>130601</v>
      </c>
      <c r="F2558" s="8" t="str">
        <f>+VLOOKUP(E2558,Productos[[Id_producto]:[Codigo]],3,0)</f>
        <v>Maquinaria Pesada</v>
      </c>
      <c r="G2558" s="13">
        <f t="shared" si="388"/>
        <v>130601009</v>
      </c>
      <c r="H2558" s="7">
        <v>9</v>
      </c>
      <c r="I2558" s="8" t="s">
        <v>2879</v>
      </c>
      <c r="J2558" s="37" t="str">
        <f>+Categorias[[#This Row],[Categoría]]&amp;"-"&amp;Categorias[[#This Row],[Id_categoría]]</f>
        <v>Motoniveladora-130601009</v>
      </c>
      <c r="K2558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58" s="9" t="str">
        <f t="shared" si="389"/>
        <v>130601009motoniveladora</v>
      </c>
      <c r="M2558" s="39" t="str">
        <f t="shared" si="390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59" spans="1:13" ht="40.799999999999997" x14ac:dyDescent="0.3">
      <c r="A2559" s="12">
        <f t="shared" si="385"/>
        <v>13</v>
      </c>
      <c r="B2559" s="8" t="str">
        <f>+VLOOKUP(A2559,Industria[],2,0)</f>
        <v>Construcción</v>
      </c>
      <c r="C2559" s="12">
        <f t="shared" si="386"/>
        <v>1306</v>
      </c>
      <c r="D2559" s="8" t="str">
        <f>+VLOOKUP(C2559,Sector[[Id_sector]:[Codigo]],3,0)</f>
        <v>Maquinaria de la Construcción</v>
      </c>
      <c r="E2559" s="12">
        <f t="shared" si="387"/>
        <v>130601</v>
      </c>
      <c r="F2559" s="8" t="str">
        <f>+VLOOKUP(E2559,Productos[[Id_producto]:[Codigo]],3,0)</f>
        <v>Maquinaria Pesada</v>
      </c>
      <c r="G2559" s="13">
        <f t="shared" si="388"/>
        <v>130601010</v>
      </c>
      <c r="H2559" s="7">
        <v>10</v>
      </c>
      <c r="I2559" s="8" t="s">
        <v>2880</v>
      </c>
      <c r="J2559" s="37" t="str">
        <f>+Categorias[[#This Row],[Categoría]]&amp;"-"&amp;Categorias[[#This Row],[Id_categoría]]</f>
        <v>Cisterna de Agua-130601010</v>
      </c>
      <c r="K2559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59" s="9" t="str">
        <f t="shared" si="389"/>
        <v>130601010cisterna_de_agua</v>
      </c>
      <c r="M2559" s="39" t="str">
        <f t="shared" si="390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60" spans="1:13" ht="30.6" x14ac:dyDescent="0.3">
      <c r="A2560" s="12">
        <f t="shared" si="385"/>
        <v>13</v>
      </c>
      <c r="B2560" s="8" t="str">
        <f>+VLOOKUP(A2560,Industria[],2,0)</f>
        <v>Construcción</v>
      </c>
      <c r="C2560" s="12">
        <f t="shared" si="386"/>
        <v>1306</v>
      </c>
      <c r="D2560" s="8" t="str">
        <f>+VLOOKUP(C2560,Sector[[Id_sector]:[Codigo]],3,0)</f>
        <v>Maquinaria de la Construcción</v>
      </c>
      <c r="E2560" s="12">
        <f t="shared" si="387"/>
        <v>130601</v>
      </c>
      <c r="F2560" s="8" t="str">
        <f>+VLOOKUP(E2560,Productos[[Id_producto]:[Codigo]],3,0)</f>
        <v>Maquinaria Pesada</v>
      </c>
      <c r="G2560" s="13">
        <f t="shared" si="388"/>
        <v>130601011</v>
      </c>
      <c r="H2560" s="7">
        <v>11</v>
      </c>
      <c r="I2560" s="8" t="s">
        <v>2881</v>
      </c>
      <c r="J2560" s="37" t="str">
        <f>+Categorias[[#This Row],[Categoría]]&amp;"-"&amp;Categorias[[#This Row],[Id_categoría]]</f>
        <v>Volqueta-130601011</v>
      </c>
      <c r="K2560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60" s="9" t="str">
        <f t="shared" si="389"/>
        <v>130601011volqueta</v>
      </c>
      <c r="M2560" s="39" t="str">
        <f t="shared" si="390"/>
        <v>INSERT INTO categoria VALUES (130601011,'Volqueta','Volqueta-130601011','Volqueta-130601011 | Prod: Maquinaria Construcción-130601 | Sector: Maquinaria Construcción | Industria: CONSTRUCCIÓN - 13',130601);</v>
      </c>
    </row>
    <row r="2561" spans="1:13" ht="30.6" x14ac:dyDescent="0.3">
      <c r="A2561" s="12">
        <f t="shared" si="385"/>
        <v>13</v>
      </c>
      <c r="B2561" s="8" t="str">
        <f>+VLOOKUP(A2561,Industria[],2,0)</f>
        <v>Construcción</v>
      </c>
      <c r="C2561" s="12">
        <f t="shared" si="386"/>
        <v>1306</v>
      </c>
      <c r="D2561" s="8" t="str">
        <f>+VLOOKUP(C2561,Sector[[Id_sector]:[Codigo]],3,0)</f>
        <v>Maquinaria de la Construcción</v>
      </c>
      <c r="E2561" s="12">
        <f t="shared" si="387"/>
        <v>130601</v>
      </c>
      <c r="F2561" s="8" t="str">
        <f>+VLOOKUP(E2561,Productos[[Id_producto]:[Codigo]],3,0)</f>
        <v>Maquinaria Pesada</v>
      </c>
      <c r="G2561" s="13">
        <f t="shared" si="388"/>
        <v>130601012</v>
      </c>
      <c r="H2561" s="7">
        <v>12</v>
      </c>
      <c r="I2561" s="8" t="s">
        <v>2882</v>
      </c>
      <c r="J2561" s="37" t="str">
        <f>+Categorias[[#This Row],[Categoría]]&amp;"-"&amp;Categorias[[#This Row],[Id_categoría]]</f>
        <v>Tractor-130601012</v>
      </c>
      <c r="K2561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61" s="9" t="str">
        <f t="shared" si="389"/>
        <v>130601012tractor</v>
      </c>
      <c r="M2561" s="39" t="str">
        <f t="shared" si="390"/>
        <v>INSERT INTO categoria VALUES (130601012,'Tractor','Tractor-130601012','Tractor-130601012 | Prod: Maquinaria Construcción-130601 | Sector: Maquinaria Construcción | Industria: CONSTRUCCIÓN - 13',130601);</v>
      </c>
    </row>
    <row r="2562" spans="1:13" ht="30.6" x14ac:dyDescent="0.3">
      <c r="A2562" s="12">
        <f t="shared" si="385"/>
        <v>13</v>
      </c>
      <c r="B2562" s="8" t="str">
        <f>+VLOOKUP(A2562,Industria[],2,0)</f>
        <v>Construcción</v>
      </c>
      <c r="C2562" s="12">
        <f t="shared" si="386"/>
        <v>1306</v>
      </c>
      <c r="D2562" s="8" t="str">
        <f>+VLOOKUP(C2562,Sector[[Id_sector]:[Codigo]],3,0)</f>
        <v>Maquinaria de la Construcción</v>
      </c>
      <c r="E2562" s="12">
        <f t="shared" si="387"/>
        <v>130601</v>
      </c>
      <c r="F2562" s="8" t="str">
        <f>+VLOOKUP(E2562,Productos[[Id_producto]:[Codigo]],3,0)</f>
        <v>Maquinaria Pesada</v>
      </c>
      <c r="G2562" s="13">
        <f t="shared" si="388"/>
        <v>130601013</v>
      </c>
      <c r="H2562" s="7">
        <v>13</v>
      </c>
      <c r="I2562" s="8" t="s">
        <v>2883</v>
      </c>
      <c r="J2562" s="37" t="str">
        <f>+Categorias[[#This Row],[Categoría]]&amp;"-"&amp;Categorias[[#This Row],[Id_categoría]]</f>
        <v>Cargadora-130601013</v>
      </c>
      <c r="K2562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62" s="9" t="str">
        <f t="shared" si="389"/>
        <v>130601013cargadora</v>
      </c>
      <c r="M2562" s="39" t="str">
        <f t="shared" si="390"/>
        <v>INSERT INTO categoria VALUES (130601013,'Cargadora','Cargadora-130601013','Cargadora-130601013 | Prod: Maquinaria Construcción-130601 | Sector: Maquinaria Construcción | Industria: CONSTRUCCIÓN - 13',130601);</v>
      </c>
    </row>
    <row r="2563" spans="1:13" ht="40.799999999999997" x14ac:dyDescent="0.3">
      <c r="A2563" s="12">
        <f t="shared" si="385"/>
        <v>13</v>
      </c>
      <c r="B2563" s="8" t="str">
        <f>+VLOOKUP(A2563,Industria[],2,0)</f>
        <v>Construcción</v>
      </c>
      <c r="C2563" s="12">
        <f t="shared" si="386"/>
        <v>1306</v>
      </c>
      <c r="D2563" s="8" t="str">
        <f>+VLOOKUP(C2563,Sector[[Id_sector]:[Codigo]],3,0)</f>
        <v>Maquinaria de la Construcción</v>
      </c>
      <c r="E2563" s="12">
        <f t="shared" si="387"/>
        <v>130601</v>
      </c>
      <c r="F2563" s="8" t="str">
        <f>+VLOOKUP(E2563,Productos[[Id_producto]:[Codigo]],3,0)</f>
        <v>Maquinaria Pesada</v>
      </c>
      <c r="G2563" s="13">
        <f t="shared" si="388"/>
        <v>130601014</v>
      </c>
      <c r="H2563" s="7">
        <v>14</v>
      </c>
      <c r="I2563" s="8" t="s">
        <v>2884</v>
      </c>
      <c r="J2563" s="37" t="str">
        <f>+Categorias[[#This Row],[Categoría]]&amp;"-"&amp;Categorias[[#This Row],[Id_categoría]]</f>
        <v>Grúa Grande-130601014</v>
      </c>
      <c r="K2563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63" s="9" t="str">
        <f t="shared" si="389"/>
        <v>130601014grua_grande</v>
      </c>
      <c r="M2563" s="39" t="str">
        <f t="shared" si="390"/>
        <v>INSERT INTO categoria VALUES (130601014,'Grúa Grande','Grúa Grande-130601014','Grúa Grande-130601014 | Prod: Maquinaria Construcción-130601 | Sector: Maquinaria Construcción | Industria: CONSTRUCCIÓN - 13',130601);</v>
      </c>
    </row>
    <row r="2564" spans="1:13" ht="51" x14ac:dyDescent="0.3">
      <c r="A2564" s="12">
        <f t="shared" si="385"/>
        <v>13</v>
      </c>
      <c r="B2564" s="8" t="str">
        <f>+VLOOKUP(A2564,Industria[],2,0)</f>
        <v>Construcción</v>
      </c>
      <c r="C2564" s="12">
        <f t="shared" si="386"/>
        <v>1306</v>
      </c>
      <c r="D2564" s="8" t="str">
        <f>+VLOOKUP(C2564,Sector[[Id_sector]:[Codigo]],3,0)</f>
        <v>Maquinaria de la Construcción</v>
      </c>
      <c r="E2564" s="12">
        <f t="shared" si="387"/>
        <v>130601</v>
      </c>
      <c r="F2564" s="8" t="str">
        <f>+VLOOKUP(E2564,Productos[[Id_producto]:[Codigo]],3,0)</f>
        <v>Maquinaria Pesada</v>
      </c>
      <c r="G2564" s="13">
        <f t="shared" si="388"/>
        <v>130601015</v>
      </c>
      <c r="H2564" s="7">
        <v>15</v>
      </c>
      <c r="I2564" s="8" t="s">
        <v>2885</v>
      </c>
      <c r="J2564" s="37" t="str">
        <f>+Categorias[[#This Row],[Categoría]]&amp;"-"&amp;Categorias[[#This Row],[Id_categoría]]</f>
        <v>Maquinaria Pesada de la Construcción-130601015</v>
      </c>
      <c r="K2564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64" s="9" t="str">
        <f t="shared" si="389"/>
        <v>130601015maquinaria_pesada_de_la_construccion</v>
      </c>
      <c r="M2564" s="39" t="str">
        <f t="shared" si="390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65" spans="1:13" ht="40.799999999999997" x14ac:dyDescent="0.3">
      <c r="A2565" s="12">
        <f t="shared" si="385"/>
        <v>13</v>
      </c>
      <c r="B2565" s="8" t="str">
        <f>+VLOOKUP(A2565,Industria[],2,0)</f>
        <v>Construcción</v>
      </c>
      <c r="C2565" s="12">
        <f t="shared" si="386"/>
        <v>1306</v>
      </c>
      <c r="D2565" s="8" t="str">
        <f>+VLOOKUP(C2565,Sector[[Id_sector]:[Codigo]],3,0)</f>
        <v>Maquinaria de la Construcción</v>
      </c>
      <c r="E2565" s="12">
        <f t="shared" si="387"/>
        <v>130602</v>
      </c>
      <c r="F2565" s="8" t="str">
        <f>+VLOOKUP(E2565,Productos[[Id_producto]:[Codigo]],3,0)</f>
        <v>Maquinaria Semipesada</v>
      </c>
      <c r="G2565" s="13">
        <f t="shared" si="388"/>
        <v>130602001</v>
      </c>
      <c r="H2565" s="7">
        <v>1</v>
      </c>
      <c r="I2565" s="8" t="s">
        <v>2886</v>
      </c>
      <c r="J2565" s="37" t="str">
        <f>+Categorias[[#This Row],[Categoría]]&amp;"-"&amp;Categorias[[#This Row],[Id_categoría]]</f>
        <v>Motovolquete-130602001</v>
      </c>
      <c r="K2565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65" s="9" t="str">
        <f t="shared" si="389"/>
        <v>130602001motovolquete</v>
      </c>
      <c r="M2565" s="39" t="str">
        <f t="shared" si="390"/>
        <v>INSERT INTO categoria VALUES (130602001,'Motovolquete','Motovolquete-130602001','Motovolquete-130602001 | Prod: Maquinaria Construcción-130602 | Sector: Maquinaria Construcción | Industria: CONSTRUCCIÓN - 13',130602);</v>
      </c>
    </row>
    <row r="2566" spans="1:13" ht="40.799999999999997" x14ac:dyDescent="0.3">
      <c r="A2566" s="12">
        <f t="shared" si="385"/>
        <v>13</v>
      </c>
      <c r="B2566" s="8" t="str">
        <f>+VLOOKUP(A2566,Industria[],2,0)</f>
        <v>Construcción</v>
      </c>
      <c r="C2566" s="12">
        <f t="shared" si="386"/>
        <v>1306</v>
      </c>
      <c r="D2566" s="8" t="str">
        <f>+VLOOKUP(C2566,Sector[[Id_sector]:[Codigo]],3,0)</f>
        <v>Maquinaria de la Construcción</v>
      </c>
      <c r="E2566" s="12">
        <f t="shared" si="387"/>
        <v>130602</v>
      </c>
      <c r="F2566" s="8" t="str">
        <f>+VLOOKUP(E2566,Productos[[Id_producto]:[Codigo]],3,0)</f>
        <v>Maquinaria Semipesada</v>
      </c>
      <c r="G2566" s="13">
        <f t="shared" si="388"/>
        <v>130602002</v>
      </c>
      <c r="H2566" s="7">
        <v>2</v>
      </c>
      <c r="I2566" s="8" t="s">
        <v>2887</v>
      </c>
      <c r="J2566" s="37" t="str">
        <f>+Categorias[[#This Row],[Categoría]]&amp;"-"&amp;Categorias[[#This Row],[Id_categoría]]</f>
        <v>Excavadora Pequeña-130602002</v>
      </c>
      <c r="K2566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66" s="9" t="str">
        <f t="shared" si="389"/>
        <v>130602002excavadora_pequeña</v>
      </c>
      <c r="M2566" s="39" t="str">
        <f t="shared" si="390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67" spans="1:13" ht="40.799999999999997" x14ac:dyDescent="0.3">
      <c r="A2567" s="12">
        <f t="shared" si="385"/>
        <v>13</v>
      </c>
      <c r="B2567" s="8" t="str">
        <f>+VLOOKUP(A2567,Industria[],2,0)</f>
        <v>Construcción</v>
      </c>
      <c r="C2567" s="12">
        <f t="shared" si="386"/>
        <v>1306</v>
      </c>
      <c r="D2567" s="8" t="str">
        <f>+VLOOKUP(C2567,Sector[[Id_sector]:[Codigo]],3,0)</f>
        <v>Maquinaria de la Construcción</v>
      </c>
      <c r="E2567" s="12">
        <f t="shared" si="387"/>
        <v>130602</v>
      </c>
      <c r="F2567" s="8" t="str">
        <f>+VLOOKUP(E2567,Productos[[Id_producto]:[Codigo]],3,0)</f>
        <v>Maquinaria Semipesada</v>
      </c>
      <c r="G2567" s="13">
        <f t="shared" si="388"/>
        <v>130602003</v>
      </c>
      <c r="H2567" s="7">
        <v>3</v>
      </c>
      <c r="I2567" s="8" t="s">
        <v>2888</v>
      </c>
      <c r="J2567" s="37" t="str">
        <f>+Categorias[[#This Row],[Categoría]]&amp;"-"&amp;Categorias[[#This Row],[Id_categoría]]</f>
        <v>Grúa Pequeña-130602003</v>
      </c>
      <c r="K2567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67" s="9" t="str">
        <f t="shared" si="389"/>
        <v>130602003grua_pequeña</v>
      </c>
      <c r="M2567" s="39" t="str">
        <f t="shared" si="390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68" spans="1:13" ht="40.799999999999997" x14ac:dyDescent="0.3">
      <c r="A2568" s="12">
        <f t="shared" si="385"/>
        <v>13</v>
      </c>
      <c r="B2568" s="8" t="str">
        <f>+VLOOKUP(A2568,Industria[],2,0)</f>
        <v>Construcción</v>
      </c>
      <c r="C2568" s="12">
        <f t="shared" si="386"/>
        <v>1306</v>
      </c>
      <c r="D2568" s="8" t="str">
        <f>+VLOOKUP(C2568,Sector[[Id_sector]:[Codigo]],3,0)</f>
        <v>Maquinaria de la Construcción</v>
      </c>
      <c r="E2568" s="12">
        <f t="shared" si="387"/>
        <v>130602</v>
      </c>
      <c r="F2568" s="8" t="str">
        <f>+VLOOKUP(E2568,Productos[[Id_producto]:[Codigo]],3,0)</f>
        <v>Maquinaria Semipesada</v>
      </c>
      <c r="G2568" s="13">
        <f t="shared" si="388"/>
        <v>130602004</v>
      </c>
      <c r="H2568" s="7">
        <v>4</v>
      </c>
      <c r="I2568" s="8" t="s">
        <v>2889</v>
      </c>
      <c r="J2568" s="37" t="str">
        <f>+Categorias[[#This Row],[Categoría]]&amp;"-"&amp;Categorias[[#This Row],[Id_categoría]]</f>
        <v>Retroexcavadora Menor-130602004</v>
      </c>
      <c r="K2568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68" s="9" t="str">
        <f t="shared" si="389"/>
        <v>130602004retroexcavadora_menor</v>
      </c>
      <c r="M2568" s="39" t="str">
        <f t="shared" si="390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69" spans="1:13" ht="40.799999999999997" x14ac:dyDescent="0.3">
      <c r="A2569" s="12">
        <f t="shared" ref="A2569:A2583" si="391">+A2568</f>
        <v>13</v>
      </c>
      <c r="B2569" s="8" t="str">
        <f>+VLOOKUP(A2569,Industria[],2,0)</f>
        <v>Construcción</v>
      </c>
      <c r="C2569" s="12">
        <f t="shared" ref="C2569:C2583" si="392">+C2568</f>
        <v>1306</v>
      </c>
      <c r="D2569" s="8" t="str">
        <f>+VLOOKUP(C2569,Sector[[Id_sector]:[Codigo]],3,0)</f>
        <v>Maquinaria de la Construcción</v>
      </c>
      <c r="E2569" s="12">
        <f t="shared" ref="E2569:E2578" si="393">+IF(H2569=1,E2568+1,E2568)</f>
        <v>130602</v>
      </c>
      <c r="F2569" s="8" t="str">
        <f>+VLOOKUP(E2569,Productos[[Id_producto]:[Codigo]],3,0)</f>
        <v>Maquinaria Semipesada</v>
      </c>
      <c r="G2569" s="13">
        <f t="shared" ref="G2569:G2578" si="394">+E2569*1000+H2569</f>
        <v>130602005</v>
      </c>
      <c r="H2569" s="7">
        <v>5</v>
      </c>
      <c r="I2569" s="8" t="s">
        <v>2890</v>
      </c>
      <c r="J2569" s="37" t="str">
        <f>+Categorias[[#This Row],[Categoría]]&amp;"-"&amp;Categorias[[#This Row],[Id_categoría]]</f>
        <v>Carro Cisterna-130602005</v>
      </c>
      <c r="K2569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69" s="9" t="str">
        <f t="shared" ref="L2569:L2578" si="395">+SUBSTITUTE(G2569&amp;LOWER(SUBSTITUTE( SUBSTITUTE( SUBSTITUTE( SUBSTITUTE( SUBSTITUTE( SUBSTITUTE( SUBSTITUTE( SUBSTITUTE( SUBSTITUTE( SUBSTITUTE(I2569, "á", "a"), "é", "e"), "í", "i"), "ó", "o"), "ú", "u"), "Á", "A"), "É", "E"), "Í", "I"), "Ó", "O"), "Ú", "U"))," ","_")</f>
        <v>130602005carro_cisterna</v>
      </c>
      <c r="M2569" s="39" t="str">
        <f t="shared" ref="M2569:M2578" si="396">+"INSERT INTO categoria VALUES ("&amp;G2569&amp;",'"&amp;I2569&amp;"','"&amp;J2569&amp;"','"&amp;K2569&amp;"',"&amp;E2569&amp;");"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70" spans="1:13" ht="51" x14ac:dyDescent="0.3">
      <c r="A2570" s="12">
        <f t="shared" si="391"/>
        <v>13</v>
      </c>
      <c r="B2570" s="8" t="str">
        <f>+VLOOKUP(A2570,Industria[],2,0)</f>
        <v>Construcción</v>
      </c>
      <c r="C2570" s="12">
        <f t="shared" si="392"/>
        <v>1306</v>
      </c>
      <c r="D2570" s="8" t="str">
        <f>+VLOOKUP(C2570,Sector[[Id_sector]:[Codigo]],3,0)</f>
        <v>Maquinaria de la Construcción</v>
      </c>
      <c r="E2570" s="12">
        <f t="shared" si="393"/>
        <v>130602</v>
      </c>
      <c r="F2570" s="8" t="str">
        <f>+VLOOKUP(E2570,Productos[[Id_producto]:[Codigo]],3,0)</f>
        <v>Maquinaria Semipesada</v>
      </c>
      <c r="G2570" s="13">
        <f t="shared" si="394"/>
        <v>130602006</v>
      </c>
      <c r="H2570" s="7">
        <v>6</v>
      </c>
      <c r="I2570" s="8" t="s">
        <v>2891</v>
      </c>
      <c r="J2570" s="37" t="str">
        <f>+Categorias[[#This Row],[Categoría]]&amp;"-"&amp;Categorias[[#This Row],[Id_categoría]]</f>
        <v>Maquinaria Semipesada de la Construcción-130602006</v>
      </c>
      <c r="K2570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70" s="9" t="str">
        <f t="shared" si="395"/>
        <v>130602006maquinaria_semipesada_de_la_construccion</v>
      </c>
      <c r="M2570" s="39" t="str">
        <f t="shared" si="396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71" spans="1:13" ht="30.6" x14ac:dyDescent="0.3">
      <c r="A2571" s="12">
        <f t="shared" si="391"/>
        <v>13</v>
      </c>
      <c r="B2571" s="8" t="str">
        <f>+VLOOKUP(A2571,Industria[],2,0)</f>
        <v>Construcción</v>
      </c>
      <c r="C2571" s="12">
        <f t="shared" si="392"/>
        <v>1306</v>
      </c>
      <c r="D2571" s="8" t="str">
        <f>+VLOOKUP(C2571,Sector[[Id_sector]:[Codigo]],3,0)</f>
        <v>Maquinaria de la Construcción</v>
      </c>
      <c r="E2571" s="12">
        <f t="shared" si="393"/>
        <v>130603</v>
      </c>
      <c r="F2571" s="8" t="str">
        <f>+VLOOKUP(E2571,Productos[[Id_producto]:[Codigo]],3,0)</f>
        <v>Equipos Ligeros</v>
      </c>
      <c r="G2571" s="13">
        <f t="shared" si="394"/>
        <v>130603001</v>
      </c>
      <c r="H2571" s="7">
        <v>1</v>
      </c>
      <c r="I2571" s="8" t="s">
        <v>2892</v>
      </c>
      <c r="J2571" s="37" t="str">
        <f>+Categorias[[#This Row],[Categoría]]&amp;"-"&amp;Categorias[[#This Row],[Id_categoría]]</f>
        <v>Bomba de Agua-130603001</v>
      </c>
      <c r="K2571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71" s="9" t="str">
        <f t="shared" si="395"/>
        <v>130603001bomba_de_agua</v>
      </c>
      <c r="M2571" s="39" t="str">
        <f t="shared" si="396"/>
        <v>INSERT INTO categoria VALUES (130603001,'Bomba de Agua','Bomba de Agua-130603001','Bomba de Agua-130603001 | Prod: Equipo Construcción-130603 | Sector: Maquinaria Construcción | Industria: CONSTRUCCIÓN - 13',130603);</v>
      </c>
    </row>
    <row r="2572" spans="1:13" ht="30.6" x14ac:dyDescent="0.3">
      <c r="A2572" s="12">
        <f t="shared" si="391"/>
        <v>13</v>
      </c>
      <c r="B2572" s="8" t="str">
        <f>+VLOOKUP(A2572,Industria[],2,0)</f>
        <v>Construcción</v>
      </c>
      <c r="C2572" s="12">
        <f t="shared" si="392"/>
        <v>1306</v>
      </c>
      <c r="D2572" s="8" t="str">
        <f>+VLOOKUP(C2572,Sector[[Id_sector]:[Codigo]],3,0)</f>
        <v>Maquinaria de la Construcción</v>
      </c>
      <c r="E2572" s="12">
        <f t="shared" si="393"/>
        <v>130603</v>
      </c>
      <c r="F2572" s="8" t="str">
        <f>+VLOOKUP(E2572,Productos[[Id_producto]:[Codigo]],3,0)</f>
        <v>Equipos Ligeros</v>
      </c>
      <c r="G2572" s="13">
        <f t="shared" si="394"/>
        <v>130603002</v>
      </c>
      <c r="H2572" s="7">
        <v>2</v>
      </c>
      <c r="I2572" s="8" t="s">
        <v>2893</v>
      </c>
      <c r="J2572" s="37" t="str">
        <f>+Categorias[[#This Row],[Categoría]]&amp;"-"&amp;Categorias[[#This Row],[Id_categoría]]</f>
        <v>Compresora-130603002</v>
      </c>
      <c r="K2572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72" s="9" t="str">
        <f t="shared" si="395"/>
        <v>130603002compresora</v>
      </c>
      <c r="M2572" s="39" t="str">
        <f t="shared" si="396"/>
        <v>INSERT INTO categoria VALUES (130603002,'Compresora','Compresora-130603002','Compresora-130603002 | Prod: Equipo Construcción-130603 | Sector: Maquinaria Construcción | Industria: CONSTRUCCIÓN - 13',130603);</v>
      </c>
    </row>
    <row r="2573" spans="1:13" ht="30.6" x14ac:dyDescent="0.3">
      <c r="A2573" s="12">
        <f t="shared" si="391"/>
        <v>13</v>
      </c>
      <c r="B2573" s="8" t="str">
        <f>+VLOOKUP(A2573,Industria[],2,0)</f>
        <v>Construcción</v>
      </c>
      <c r="C2573" s="12">
        <f t="shared" si="392"/>
        <v>1306</v>
      </c>
      <c r="D2573" s="8" t="str">
        <f>+VLOOKUP(C2573,Sector[[Id_sector]:[Codigo]],3,0)</f>
        <v>Maquinaria de la Construcción</v>
      </c>
      <c r="E2573" s="12">
        <f t="shared" si="393"/>
        <v>130603</v>
      </c>
      <c r="F2573" s="8" t="str">
        <f>+VLOOKUP(E2573,Productos[[Id_producto]:[Codigo]],3,0)</f>
        <v>Equipos Ligeros</v>
      </c>
      <c r="G2573" s="13">
        <f t="shared" si="394"/>
        <v>130603003</v>
      </c>
      <c r="H2573" s="7">
        <v>3</v>
      </c>
      <c r="I2573" s="8" t="s">
        <v>2894</v>
      </c>
      <c r="J2573" s="37" t="str">
        <f>+Categorias[[#This Row],[Categoría]]&amp;"-"&amp;Categorias[[#This Row],[Id_categoría]]</f>
        <v>Vibradora-130603003</v>
      </c>
      <c r="K2573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73" s="9" t="str">
        <f t="shared" si="395"/>
        <v>130603003vibradora</v>
      </c>
      <c r="M2573" s="39" t="str">
        <f t="shared" si="396"/>
        <v>INSERT INTO categoria VALUES (130603003,'Vibradora','Vibradora-130603003','Vibradora-130603003 | Prod: Equipo Construcción-130603 | Sector: Maquinaria Construcción | Industria: CONSTRUCCIÓN - 13',130603);</v>
      </c>
    </row>
    <row r="2574" spans="1:13" ht="40.799999999999997" x14ac:dyDescent="0.3">
      <c r="A2574" s="12">
        <f t="shared" si="391"/>
        <v>13</v>
      </c>
      <c r="B2574" s="8" t="str">
        <f>+VLOOKUP(A2574,Industria[],2,0)</f>
        <v>Construcción</v>
      </c>
      <c r="C2574" s="12">
        <f t="shared" si="392"/>
        <v>1306</v>
      </c>
      <c r="D2574" s="8" t="str">
        <f>+VLOOKUP(C2574,Sector[[Id_sector]:[Codigo]],3,0)</f>
        <v>Maquinaria de la Construcción</v>
      </c>
      <c r="E2574" s="12">
        <f t="shared" si="393"/>
        <v>130603</v>
      </c>
      <c r="F2574" s="8" t="str">
        <f>+VLOOKUP(E2574,Productos[[Id_producto]:[Codigo]],3,0)</f>
        <v>Equipos Ligeros</v>
      </c>
      <c r="G2574" s="13">
        <f t="shared" si="394"/>
        <v>130603004</v>
      </c>
      <c r="H2574" s="7">
        <v>4</v>
      </c>
      <c r="I2574" s="8" t="s">
        <v>2895</v>
      </c>
      <c r="J2574" s="37" t="str">
        <f>+Categorias[[#This Row],[Categoría]]&amp;"-"&amp;Categorias[[#This Row],[Id_categoría]]</f>
        <v>Cortadora de Acero-130603004</v>
      </c>
      <c r="K2574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74" s="9" t="str">
        <f t="shared" si="395"/>
        <v>130603004cortadora_de_acero</v>
      </c>
      <c r="M2574" s="39" t="str">
        <f t="shared" si="396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75" spans="1:13" ht="51" x14ac:dyDescent="0.3">
      <c r="A2575" s="12">
        <f t="shared" si="391"/>
        <v>13</v>
      </c>
      <c r="B2575" s="8" t="str">
        <f>+VLOOKUP(A2575,Industria[],2,0)</f>
        <v>Construcción</v>
      </c>
      <c r="C2575" s="12">
        <f t="shared" si="392"/>
        <v>1306</v>
      </c>
      <c r="D2575" s="8" t="str">
        <f>+VLOOKUP(C2575,Sector[[Id_sector]:[Codigo]],3,0)</f>
        <v>Maquinaria de la Construcción</v>
      </c>
      <c r="E2575" s="12">
        <f t="shared" si="393"/>
        <v>130603</v>
      </c>
      <c r="F2575" s="8" t="str">
        <f>+VLOOKUP(E2575,Productos[[Id_producto]:[Codigo]],3,0)</f>
        <v>Equipos Ligeros</v>
      </c>
      <c r="G2575" s="13">
        <f t="shared" si="394"/>
        <v>130603005</v>
      </c>
      <c r="H2575" s="7">
        <v>5</v>
      </c>
      <c r="I2575" s="8" t="s">
        <v>2896</v>
      </c>
      <c r="J2575" s="37" t="str">
        <f>+Categorias[[#This Row],[Categoría]]&amp;"-"&amp;Categorias[[#This Row],[Id_categoría]]</f>
        <v>Rompepavimento-130603005</v>
      </c>
      <c r="K2575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75" s="9" t="str">
        <f t="shared" si="395"/>
        <v>130603005rompepavimento</v>
      </c>
      <c r="M2575" s="39" t="str">
        <f t="shared" si="396"/>
        <v>INSERT INTO categoria VALUES (130603005,'Rompepavimento','Rompepavimento-130603005','Rompepavimento-130603005 | Prod: Equipo Construcción-130603 | Sector: Maquinaria Construcción | Industria: CONSTRUCCIÓN - 13',130603);</v>
      </c>
    </row>
    <row r="2576" spans="1:13" ht="40.799999999999997" x14ac:dyDescent="0.3">
      <c r="A2576" s="12">
        <f t="shared" si="391"/>
        <v>13</v>
      </c>
      <c r="B2576" s="8" t="str">
        <f>+VLOOKUP(A2576,Industria[],2,0)</f>
        <v>Construcción</v>
      </c>
      <c r="C2576" s="12">
        <f t="shared" si="392"/>
        <v>1306</v>
      </c>
      <c r="D2576" s="8" t="str">
        <f>+VLOOKUP(C2576,Sector[[Id_sector]:[Codigo]],3,0)</f>
        <v>Maquinaria de la Construcción</v>
      </c>
      <c r="E2576" s="12">
        <f t="shared" si="393"/>
        <v>130604</v>
      </c>
      <c r="F2576" s="8" t="str">
        <f>+VLOOKUP(E2576,Productos[[Id_producto]:[Codigo]],3,0)</f>
        <v>Vehículos</v>
      </c>
      <c r="G2576" s="13">
        <f t="shared" si="394"/>
        <v>130604001</v>
      </c>
      <c r="H2576" s="7">
        <v>1</v>
      </c>
      <c r="I2576" s="8" t="s">
        <v>2897</v>
      </c>
      <c r="J2576" s="37" t="str">
        <f>+Categorias[[#This Row],[Categoría]]&amp;"-"&amp;Categorias[[#This Row],[Id_categoría]]</f>
        <v>Camión de Estacas-130604001</v>
      </c>
      <c r="K2576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76" s="9" t="str">
        <f t="shared" si="395"/>
        <v>130604001camion_de_estacas</v>
      </c>
      <c r="M2576" s="39" t="str">
        <f t="shared" si="396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77" spans="1:13" ht="40.799999999999997" x14ac:dyDescent="0.3">
      <c r="A2577" s="12">
        <f t="shared" si="391"/>
        <v>13</v>
      </c>
      <c r="B2577" s="8" t="str">
        <f>+VLOOKUP(A2577,Industria[],2,0)</f>
        <v>Construcción</v>
      </c>
      <c r="C2577" s="12">
        <f t="shared" si="392"/>
        <v>1306</v>
      </c>
      <c r="D2577" s="8" t="str">
        <f>+VLOOKUP(C2577,Sector[[Id_sector]:[Codigo]],3,0)</f>
        <v>Maquinaria de la Construcción</v>
      </c>
      <c r="E2577" s="12">
        <f t="shared" si="393"/>
        <v>130604</v>
      </c>
      <c r="F2577" s="8" t="str">
        <f>+VLOOKUP(E2577,Productos[[Id_producto]:[Codigo]],3,0)</f>
        <v>Vehículos</v>
      </c>
      <c r="G2577" s="13">
        <f t="shared" si="394"/>
        <v>130604002</v>
      </c>
      <c r="H2577" s="7">
        <v>2</v>
      </c>
      <c r="I2577" s="8" t="s">
        <v>2898</v>
      </c>
      <c r="J2577" s="37" t="str">
        <f>+Categorias[[#This Row],[Categoría]]&amp;"-"&amp;Categorias[[#This Row],[Id_categoría]]</f>
        <v>Camión Mezclador-130604002</v>
      </c>
      <c r="K2577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77" s="9" t="str">
        <f t="shared" si="395"/>
        <v>130604002camion_mezclador</v>
      </c>
      <c r="M2577" s="39" t="str">
        <f t="shared" si="396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78" spans="1:13" ht="40.799999999999997" x14ac:dyDescent="0.3">
      <c r="A2578" s="12">
        <f t="shared" si="391"/>
        <v>13</v>
      </c>
      <c r="B2578" s="8" t="str">
        <f>+VLOOKUP(A2578,Industria[],2,0)</f>
        <v>Construcción</v>
      </c>
      <c r="C2578" s="12">
        <f t="shared" si="392"/>
        <v>1306</v>
      </c>
      <c r="D2578" s="8" t="str">
        <f>+VLOOKUP(C2578,Sector[[Id_sector]:[Codigo]],3,0)</f>
        <v>Maquinaria de la Construcción</v>
      </c>
      <c r="E2578" s="12">
        <f t="shared" si="393"/>
        <v>130604</v>
      </c>
      <c r="F2578" s="8" t="str">
        <f>+VLOOKUP(E2578,Productos[[Id_producto]:[Codigo]],3,0)</f>
        <v>Vehículos</v>
      </c>
      <c r="G2578" s="13">
        <f t="shared" si="394"/>
        <v>130604003</v>
      </c>
      <c r="H2578" s="7">
        <v>3</v>
      </c>
      <c r="I2578" s="8" t="s">
        <v>2899</v>
      </c>
      <c r="J2578" s="37" t="str">
        <f>+Categorias[[#This Row],[Categoría]]&amp;"-"&amp;Categorias[[#This Row],[Id_categoría]]</f>
        <v>Vehículo de la Construcción-130604003</v>
      </c>
      <c r="K2578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78" s="9" t="str">
        <f t="shared" si="395"/>
        <v>130604003vehiculo_de_la_construccion</v>
      </c>
      <c r="M2578" s="39" t="str">
        <f t="shared" si="396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79" spans="1:13" ht="30.6" x14ac:dyDescent="0.3">
      <c r="A2579" s="12">
        <v>14</v>
      </c>
      <c r="B2579" s="8" t="str">
        <f>+VLOOKUP(A2579,Industria[],2,0)</f>
        <v>Deporte y ocio</v>
      </c>
      <c r="C2579" s="12">
        <v>1401</v>
      </c>
      <c r="D2579" s="8" t="str">
        <f>+VLOOKUP(C2579,Sector[[Id_sector]:[Codigo]],3,0)</f>
        <v>Deporte y fitness</v>
      </c>
      <c r="E2579" s="12">
        <v>140101</v>
      </c>
      <c r="F2579" s="8" t="str">
        <f>+VLOOKUP(E2579,Productos[[Id_producto]:[Codigo]],3,0)</f>
        <v>Tipos de Deporte</v>
      </c>
      <c r="G2579" s="13">
        <f t="shared" ref="G2579:G2583" si="397">+E2579*1000+H2579</f>
        <v>140101001</v>
      </c>
      <c r="H2579" s="7">
        <v>1</v>
      </c>
      <c r="I2579" s="8" t="s">
        <v>2900</v>
      </c>
      <c r="J2579" s="37" t="str">
        <f>+Categorias[[#This Row],[Categoría]]&amp;"-"&amp;Categorias[[#This Row],[Id_categoría]]</f>
        <v>Deportes Acuáticos-140101001</v>
      </c>
      <c r="K2579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79" s="9" t="str">
        <f t="shared" ref="L2579:L2583" si="398">+SUBSTITUTE(G2579&amp;LOWER(SUBSTITUTE( SUBSTITUTE( SUBSTITUTE( SUBSTITUTE( SUBSTITUTE( SUBSTITUTE( SUBSTITUTE( SUBSTITUTE( SUBSTITUTE( SUBSTITUTE(I2579, "á", "a"), "é", "e"), "í", "i"), "ó", "o"), "ú", "u"), "Á", "A"), "É", "E"), "Í", "I"), "Ó", "O"), "Ú", "U"))," ","_")</f>
        <v>140101001deportes_acuaticos</v>
      </c>
      <c r="M2579" s="39" t="str">
        <f t="shared" ref="M2579:M2583" si="399">+"INSERT INTO categoria VALUES ("&amp;G2579&amp;",'"&amp;I2579&amp;"','"&amp;J2579&amp;"','"&amp;K2579&amp;"',"&amp;E2579&amp;");"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80" spans="1:13" ht="30.6" x14ac:dyDescent="0.3">
      <c r="A2580" s="12">
        <f t="shared" si="391"/>
        <v>14</v>
      </c>
      <c r="B2580" s="8" t="str">
        <f>+VLOOKUP(A2580,Industria[],2,0)</f>
        <v>Deporte y ocio</v>
      </c>
      <c r="C2580" s="12">
        <f t="shared" si="392"/>
        <v>1401</v>
      </c>
      <c r="D2580" s="8" t="str">
        <f>+VLOOKUP(C2580,Sector[[Id_sector]:[Codigo]],3,0)</f>
        <v>Deporte y fitness</v>
      </c>
      <c r="E2580" s="12">
        <f t="shared" ref="E2580:E2583" si="400">+IF(H2580=1,E2579+1,E2579)</f>
        <v>140101</v>
      </c>
      <c r="F2580" s="8" t="str">
        <f>+VLOOKUP(E2580,Productos[[Id_producto]:[Codigo]],3,0)</f>
        <v>Tipos de Deporte</v>
      </c>
      <c r="G2580" s="13">
        <f t="shared" si="397"/>
        <v>140101002</v>
      </c>
      <c r="H2580" s="7">
        <v>2</v>
      </c>
      <c r="I2580" s="8" t="s">
        <v>2901</v>
      </c>
      <c r="J2580" s="37" t="str">
        <f>+Categorias[[#This Row],[Categoría]]&amp;"-"&amp;Categorias[[#This Row],[Id_categoría]]</f>
        <v>Deportes de Equipo-140101002</v>
      </c>
      <c r="K2580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80" s="9" t="str">
        <f t="shared" si="398"/>
        <v>140101002deportes_de_equipo</v>
      </c>
      <c r="M2580" s="39" t="str">
        <f t="shared" si="399"/>
        <v>INSERT INTO categoria VALUES (140101002,'Deportes de Equipo','Deportes de Equipo-140101002','Deportes de Equipo-140101002 | Prod: Vehículos Construcción-140101 | Sector: Deporte | Industria: DEPORTE - 14',140101);</v>
      </c>
    </row>
    <row r="2581" spans="1:13" ht="30.6" x14ac:dyDescent="0.3">
      <c r="A2581" s="12">
        <f t="shared" si="391"/>
        <v>14</v>
      </c>
      <c r="B2581" s="8" t="str">
        <f>+VLOOKUP(A2581,Industria[],2,0)</f>
        <v>Deporte y ocio</v>
      </c>
      <c r="C2581" s="12">
        <f t="shared" si="392"/>
        <v>1401</v>
      </c>
      <c r="D2581" s="8" t="str">
        <f>+VLOOKUP(C2581,Sector[[Id_sector]:[Codigo]],3,0)</f>
        <v>Deporte y fitness</v>
      </c>
      <c r="E2581" s="12">
        <f t="shared" si="400"/>
        <v>140101</v>
      </c>
      <c r="F2581" s="8" t="str">
        <f>+VLOOKUP(E2581,Productos[[Id_producto]:[Codigo]],3,0)</f>
        <v>Tipos de Deporte</v>
      </c>
      <c r="G2581" s="13">
        <f t="shared" si="397"/>
        <v>140101003</v>
      </c>
      <c r="H2581" s="7">
        <v>3</v>
      </c>
      <c r="I2581" s="8" t="s">
        <v>2902</v>
      </c>
      <c r="J2581" s="37" t="str">
        <f>+Categorias[[#This Row],[Categoría]]&amp;"-"&amp;Categorias[[#This Row],[Id_categoría]]</f>
        <v>Deportes de Motor-140101003</v>
      </c>
      <c r="K2581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81" s="9" t="str">
        <f t="shared" si="398"/>
        <v>140101003deportes_de_motor</v>
      </c>
      <c r="M2581" s="39" t="str">
        <f t="shared" si="399"/>
        <v>INSERT INTO categoria VALUES (140101003,'Deportes de Motor','Deportes de Motor-140101003','Deportes de Motor-140101003 | Prod: Vehículos Construcción-140101 | Sector: Deporte | Industria: DEPORTE - 14',140101);</v>
      </c>
    </row>
    <row r="2582" spans="1:13" ht="30.6" x14ac:dyDescent="0.3">
      <c r="A2582" s="12">
        <f t="shared" si="391"/>
        <v>14</v>
      </c>
      <c r="B2582" s="8" t="str">
        <f>+VLOOKUP(A2582,Industria[],2,0)</f>
        <v>Deporte y ocio</v>
      </c>
      <c r="C2582" s="12">
        <f t="shared" si="392"/>
        <v>1401</v>
      </c>
      <c r="D2582" s="8" t="str">
        <f>+VLOOKUP(C2582,Sector[[Id_sector]:[Codigo]],3,0)</f>
        <v>Deporte y fitness</v>
      </c>
      <c r="E2582" s="12">
        <f t="shared" si="400"/>
        <v>140101</v>
      </c>
      <c r="F2582" s="8" t="str">
        <f>+VLOOKUP(E2582,Productos[[Id_producto]:[Codigo]],3,0)</f>
        <v>Tipos de Deporte</v>
      </c>
      <c r="G2582" s="13">
        <f t="shared" si="397"/>
        <v>140101004</v>
      </c>
      <c r="H2582" s="7">
        <v>4</v>
      </c>
      <c r="I2582" s="8" t="s">
        <v>2903</v>
      </c>
      <c r="J2582" s="37" t="str">
        <f>+Categorias[[#This Row],[Categoría]]&amp;"-"&amp;Categorias[[#This Row],[Id_categoría]]</f>
        <v>Deportes de Mesa-140101004</v>
      </c>
      <c r="K2582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82" s="9" t="str">
        <f t="shared" si="398"/>
        <v>140101004deportes_de_mesa</v>
      </c>
      <c r="M2582" s="39" t="str">
        <f t="shared" si="399"/>
        <v>INSERT INTO categoria VALUES (140101004,'Deportes de Mesa','Deportes de Mesa-140101004','Deportes de Mesa-140101004 | Prod: Vehículos Construcción-140101 | Sector: Deporte | Industria: DEPORTE - 14',140101);</v>
      </c>
    </row>
    <row r="2583" spans="1:13" ht="30.6" x14ac:dyDescent="0.3">
      <c r="A2583" s="12">
        <f t="shared" si="391"/>
        <v>14</v>
      </c>
      <c r="B2583" s="8" t="str">
        <f>+VLOOKUP(A2583,Industria[],2,0)</f>
        <v>Deporte y ocio</v>
      </c>
      <c r="C2583" s="12">
        <f t="shared" si="392"/>
        <v>1401</v>
      </c>
      <c r="D2583" s="8" t="str">
        <f>+VLOOKUP(C2583,Sector[[Id_sector]:[Codigo]],3,0)</f>
        <v>Deporte y fitness</v>
      </c>
      <c r="E2583" s="12">
        <f t="shared" si="400"/>
        <v>140101</v>
      </c>
      <c r="F2583" s="8" t="str">
        <f>+VLOOKUP(E2583,Productos[[Id_producto]:[Codigo]],3,0)</f>
        <v>Tipos de Deporte</v>
      </c>
      <c r="G2583" s="13">
        <f t="shared" si="397"/>
        <v>140101005</v>
      </c>
      <c r="H2583" s="7">
        <v>5</v>
      </c>
      <c r="I2583" s="8" t="s">
        <v>2904</v>
      </c>
      <c r="J2583" s="37" t="str">
        <f>+Categorias[[#This Row],[Categoría]]&amp;"-"&amp;Categorias[[#This Row],[Id_categoría]]</f>
        <v>Deportes Extremos-140101005</v>
      </c>
      <c r="K2583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83" s="9" t="str">
        <f t="shared" si="398"/>
        <v>140101005deportes_extremos</v>
      </c>
      <c r="M2583" s="39" t="str">
        <f t="shared" si="399"/>
        <v>INSERT INTO categoria VALUES (140101005,'Deportes Extremos','Deportes Extremos-140101005','Deportes Extremos-140101005 | Prod: Vehículos Construcción-140101 | Sector: Deporte | Industria: DEPORTE - 14',140101);</v>
      </c>
    </row>
    <row r="2584" spans="1:13" ht="30.6" x14ac:dyDescent="0.3">
      <c r="A2584" s="12">
        <f t="shared" ref="A2584:A2647" si="401">+A2583</f>
        <v>14</v>
      </c>
      <c r="B2584" s="8" t="str">
        <f>+VLOOKUP(A2584,Industria[],2,0)</f>
        <v>Deporte y ocio</v>
      </c>
      <c r="C2584" s="12">
        <f t="shared" ref="C2584:C2647" si="402">+C2583</f>
        <v>1401</v>
      </c>
      <c r="D2584" s="8" t="str">
        <f>+VLOOKUP(C2584,Sector[[Id_sector]:[Codigo]],3,0)</f>
        <v>Deporte y fitness</v>
      </c>
      <c r="E2584" s="12">
        <f t="shared" ref="E2584:E2647" si="403">+IF(H2584=1,E2583+1,E2583)</f>
        <v>140101</v>
      </c>
      <c r="F2584" s="8" t="str">
        <f>+VLOOKUP(E2584,Productos[[Id_producto]:[Codigo]],3,0)</f>
        <v>Tipos de Deporte</v>
      </c>
      <c r="G2584" s="13">
        <f t="shared" ref="G2584:G2647" si="404">+E2584*1000+H2584</f>
        <v>140101006</v>
      </c>
      <c r="H2584" s="7">
        <v>6</v>
      </c>
      <c r="I2584" s="8" t="s">
        <v>2905</v>
      </c>
      <c r="J2584" s="37" t="str">
        <f>+Categorias[[#This Row],[Categoría]]&amp;"-"&amp;Categorias[[#This Row],[Id_categoría]]</f>
        <v>Deportes de Pelota-140101006</v>
      </c>
      <c r="K2584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84" s="9" t="str">
        <f t="shared" ref="L2584:L2647" si="405">+SUBSTITUTE(G2584&amp;LOWER(SUBSTITUTE( SUBSTITUTE( SUBSTITUTE( SUBSTITUTE( SUBSTITUTE( SUBSTITUTE( SUBSTITUTE( SUBSTITUTE( SUBSTITUTE( SUBSTITUTE(I2584, "á", "a"), "é", "e"), "í", "i"), "ó", "o"), "ú", "u"), "Á", "A"), "É", "E"), "Í", "I"), "Ó", "O"), "Ú", "U"))," ","_")</f>
        <v>140101006deportes_de_pelota</v>
      </c>
      <c r="M2584" s="39" t="str">
        <f t="shared" ref="M2584:M2647" si="406">+"INSERT INTO categoria VALUES ("&amp;G2584&amp;",'"&amp;I2584&amp;"','"&amp;J2584&amp;"','"&amp;K2584&amp;"',"&amp;E2584&amp;");"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85" spans="1:13" ht="30.6" x14ac:dyDescent="0.3">
      <c r="A2585" s="12">
        <f t="shared" si="401"/>
        <v>14</v>
      </c>
      <c r="B2585" s="8" t="str">
        <f>+VLOOKUP(A2585,Industria[],2,0)</f>
        <v>Deporte y ocio</v>
      </c>
      <c r="C2585" s="12">
        <f t="shared" si="402"/>
        <v>1401</v>
      </c>
      <c r="D2585" s="8" t="str">
        <f>+VLOOKUP(C2585,Sector[[Id_sector]:[Codigo]],3,0)</f>
        <v>Deporte y fitness</v>
      </c>
      <c r="E2585" s="12">
        <f t="shared" si="403"/>
        <v>140101</v>
      </c>
      <c r="F2585" s="8" t="str">
        <f>+VLOOKUP(E2585,Productos[[Id_producto]:[Codigo]],3,0)</f>
        <v>Tipos de Deporte</v>
      </c>
      <c r="G2585" s="13">
        <f t="shared" si="404"/>
        <v>140101007</v>
      </c>
      <c r="H2585" s="7">
        <v>7</v>
      </c>
      <c r="I2585" s="8" t="s">
        <v>2906</v>
      </c>
      <c r="J2585" s="37" t="str">
        <f>+Categorias[[#This Row],[Categoría]]&amp;"-"&amp;Categorias[[#This Row],[Id_categoría]]</f>
        <v>Deportes Mentales-140101007</v>
      </c>
      <c r="K2585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85" s="9" t="str">
        <f t="shared" si="405"/>
        <v>140101007deportes_mentales</v>
      </c>
      <c r="M2585" s="39" t="str">
        <f t="shared" si="406"/>
        <v>INSERT INTO categoria VALUES (140101007,'Deportes Mentales','Deportes Mentales-140101007','Deportes Mentales-140101007 | Prod: Vehículos Construcción-140101 | Sector: Deporte | Industria: DEPORTE - 14',140101);</v>
      </c>
    </row>
    <row r="2586" spans="1:13" ht="30.6" x14ac:dyDescent="0.3">
      <c r="A2586" s="12">
        <f t="shared" si="401"/>
        <v>14</v>
      </c>
      <c r="B2586" s="8" t="str">
        <f>+VLOOKUP(A2586,Industria[],2,0)</f>
        <v>Deporte y ocio</v>
      </c>
      <c r="C2586" s="12">
        <f t="shared" si="402"/>
        <v>1401</v>
      </c>
      <c r="D2586" s="8" t="str">
        <f>+VLOOKUP(C2586,Sector[[Id_sector]:[Codigo]],3,0)</f>
        <v>Deporte y fitness</v>
      </c>
      <c r="E2586" s="12">
        <f t="shared" si="403"/>
        <v>140101</v>
      </c>
      <c r="F2586" s="8" t="str">
        <f>+VLOOKUP(E2586,Productos[[Id_producto]:[Codigo]],3,0)</f>
        <v>Tipos de Deporte</v>
      </c>
      <c r="G2586" s="13">
        <f t="shared" si="404"/>
        <v>140101008</v>
      </c>
      <c r="H2586" s="7">
        <v>8</v>
      </c>
      <c r="I2586" s="8" t="s">
        <v>2907</v>
      </c>
      <c r="J2586" s="37" t="str">
        <f>+Categorias[[#This Row],[Categoría]]&amp;"-"&amp;Categorias[[#This Row],[Id_categoría]]</f>
        <v>Deportes de Verano -140101008</v>
      </c>
      <c r="K2586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86" s="9" t="str">
        <f t="shared" si="405"/>
        <v>140101008deportes_de_verano_</v>
      </c>
      <c r="M2586" s="39" t="str">
        <f t="shared" si="406"/>
        <v>INSERT INTO categoria VALUES (140101008,'Deportes de Verano ','Deportes de Verano -140101008','Deportes de Verano -140101008 | Prod: Vehículos Construcción-140101 | Sector: Deporte | Industria: DEPORTE - 14',140101);</v>
      </c>
    </row>
    <row r="2587" spans="1:13" ht="40.799999999999997" x14ac:dyDescent="0.3">
      <c r="A2587" s="12">
        <f t="shared" si="401"/>
        <v>14</v>
      </c>
      <c r="B2587" s="8" t="str">
        <f>+VLOOKUP(A2587,Industria[],2,0)</f>
        <v>Deporte y ocio</v>
      </c>
      <c r="C2587" s="12">
        <f t="shared" si="402"/>
        <v>1401</v>
      </c>
      <c r="D2587" s="8" t="str">
        <f>+VLOOKUP(C2587,Sector[[Id_sector]:[Codigo]],3,0)</f>
        <v>Deporte y fitness</v>
      </c>
      <c r="E2587" s="12">
        <f t="shared" si="403"/>
        <v>140101</v>
      </c>
      <c r="F2587" s="8" t="str">
        <f>+VLOOKUP(E2587,Productos[[Id_producto]:[Codigo]],3,0)</f>
        <v>Tipos de Deporte</v>
      </c>
      <c r="G2587" s="13">
        <f t="shared" si="404"/>
        <v>140101009</v>
      </c>
      <c r="H2587" s="7">
        <v>9</v>
      </c>
      <c r="I2587" s="8" t="s">
        <v>2908</v>
      </c>
      <c r="J2587" s="37" t="str">
        <f>+Categorias[[#This Row],[Categoría]]&amp;"-"&amp;Categorias[[#This Row],[Id_categoría]]</f>
        <v>Actividades Aeronáuticas-140101009</v>
      </c>
      <c r="K2587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87" s="9" t="str">
        <f t="shared" si="405"/>
        <v>140101009actividades_aeronauticas</v>
      </c>
      <c r="M2587" s="39" t="str">
        <f t="shared" si="406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88" spans="1:13" ht="30.6" x14ac:dyDescent="0.3">
      <c r="A2588" s="12">
        <f t="shared" si="401"/>
        <v>14</v>
      </c>
      <c r="B2588" s="8" t="str">
        <f>+VLOOKUP(A2588,Industria[],2,0)</f>
        <v>Deporte y ocio</v>
      </c>
      <c r="C2588" s="12">
        <f t="shared" si="402"/>
        <v>1401</v>
      </c>
      <c r="D2588" s="8" t="str">
        <f>+VLOOKUP(C2588,Sector[[Id_sector]:[Codigo]],3,0)</f>
        <v>Deporte y fitness</v>
      </c>
      <c r="E2588" s="12">
        <f t="shared" si="403"/>
        <v>140101</v>
      </c>
      <c r="F2588" s="8" t="str">
        <f>+VLOOKUP(E2588,Productos[[Id_producto]:[Codigo]],3,0)</f>
        <v>Tipos de Deporte</v>
      </c>
      <c r="G2588" s="13">
        <f t="shared" si="404"/>
        <v>140101010</v>
      </c>
      <c r="H2588" s="7">
        <v>10</v>
      </c>
      <c r="I2588" s="8" t="s">
        <v>2909</v>
      </c>
      <c r="J2588" s="37" t="str">
        <f>+Categorias[[#This Row],[Categoría]]&amp;"-"&amp;Categorias[[#This Row],[Id_categoría]]</f>
        <v>Aeromodelismo-140101010</v>
      </c>
      <c r="K2588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88" s="9" t="str">
        <f t="shared" si="405"/>
        <v>140101010aeromodelismo</v>
      </c>
      <c r="M2588" s="39" t="str">
        <f t="shared" si="406"/>
        <v>INSERT INTO categoria VALUES (140101010,'Aeromodelismo','Aeromodelismo-140101010','Aeromodelismo-140101010 | Prod: Vehículos Construcción-140101 | Sector: Deporte | Industria: DEPORTE - 14',140101);</v>
      </c>
    </row>
    <row r="2589" spans="1:13" ht="30.6" x14ac:dyDescent="0.3">
      <c r="A2589" s="12">
        <f t="shared" si="401"/>
        <v>14</v>
      </c>
      <c r="B2589" s="8" t="str">
        <f>+VLOOKUP(A2589,Industria[],2,0)</f>
        <v>Deporte y ocio</v>
      </c>
      <c r="C2589" s="12">
        <f t="shared" si="402"/>
        <v>1401</v>
      </c>
      <c r="D2589" s="8" t="str">
        <f>+VLOOKUP(C2589,Sector[[Id_sector]:[Codigo]],3,0)</f>
        <v>Deporte y fitness</v>
      </c>
      <c r="E2589" s="12">
        <f t="shared" si="403"/>
        <v>140101</v>
      </c>
      <c r="F2589" s="8" t="str">
        <f>+VLOOKUP(E2589,Productos[[Id_producto]:[Codigo]],3,0)</f>
        <v>Tipos de Deporte</v>
      </c>
      <c r="G2589" s="13">
        <f t="shared" si="404"/>
        <v>140101011</v>
      </c>
      <c r="H2589" s="7">
        <v>11</v>
      </c>
      <c r="I2589" s="8" t="s">
        <v>2910</v>
      </c>
      <c r="J2589" s="37" t="str">
        <f>+Categorias[[#This Row],[Categoría]]&amp;"-"&amp;Categorias[[#This Row],[Id_categoría]]</f>
        <v>Aerostación-140101011</v>
      </c>
      <c r="K2589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89" s="9" t="str">
        <f t="shared" si="405"/>
        <v>140101011aerostacion</v>
      </c>
      <c r="M2589" s="39" t="str">
        <f t="shared" si="406"/>
        <v>INSERT INTO categoria VALUES (140101011,'Aerostación','Aerostación-140101011','Aerostación-140101011 | Prod: Vehículos Construcción-140101 | Sector: Deporte | Industria: DEPORTE - 14',140101);</v>
      </c>
    </row>
    <row r="2590" spans="1:13" ht="30.6" x14ac:dyDescent="0.3">
      <c r="A2590" s="12">
        <f t="shared" si="401"/>
        <v>14</v>
      </c>
      <c r="B2590" s="8" t="str">
        <f>+VLOOKUP(A2590,Industria[],2,0)</f>
        <v>Deporte y ocio</v>
      </c>
      <c r="C2590" s="12">
        <f t="shared" si="402"/>
        <v>1401</v>
      </c>
      <c r="D2590" s="8" t="str">
        <f>+VLOOKUP(C2590,Sector[[Id_sector]:[Codigo]],3,0)</f>
        <v>Deporte y fitness</v>
      </c>
      <c r="E2590" s="12">
        <f t="shared" si="403"/>
        <v>140101</v>
      </c>
      <c r="F2590" s="8" t="str">
        <f>+VLOOKUP(E2590,Productos[[Id_producto]:[Codigo]],3,0)</f>
        <v>Tipos de Deporte</v>
      </c>
      <c r="G2590" s="13">
        <f t="shared" si="404"/>
        <v>140101012</v>
      </c>
      <c r="H2590" s="7">
        <v>12</v>
      </c>
      <c r="I2590" s="8" t="s">
        <v>2911</v>
      </c>
      <c r="J2590" s="37" t="str">
        <f>+Categorias[[#This Row],[Categoría]]&amp;"-"&amp;Categorias[[#This Row],[Id_categoría]]</f>
        <v>Ala Delta-140101012</v>
      </c>
      <c r="K2590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90" s="9" t="str">
        <f t="shared" si="405"/>
        <v>140101012ala_delta</v>
      </c>
      <c r="M2590" s="39" t="str">
        <f t="shared" si="406"/>
        <v>INSERT INTO categoria VALUES (140101012,'Ala Delta','Ala Delta-140101012','Ala Delta-140101012 | Prod: Vehículos Construcción-140101 | Sector: Deporte | Industria: DEPORTE - 14',140101);</v>
      </c>
    </row>
    <row r="2591" spans="1:13" ht="30.6" x14ac:dyDescent="0.3">
      <c r="A2591" s="12">
        <f t="shared" si="401"/>
        <v>14</v>
      </c>
      <c r="B2591" s="8" t="str">
        <f>+VLOOKUP(A2591,Industria[],2,0)</f>
        <v>Deporte y ocio</v>
      </c>
      <c r="C2591" s="12">
        <f t="shared" si="402"/>
        <v>1401</v>
      </c>
      <c r="D2591" s="8" t="str">
        <f>+VLOOKUP(C2591,Sector[[Id_sector]:[Codigo]],3,0)</f>
        <v>Deporte y fitness</v>
      </c>
      <c r="E2591" s="12">
        <f t="shared" si="403"/>
        <v>140101</v>
      </c>
      <c r="F2591" s="8" t="str">
        <f>+VLOOKUP(E2591,Productos[[Id_producto]:[Codigo]],3,0)</f>
        <v>Tipos de Deporte</v>
      </c>
      <c r="G2591" s="13">
        <f t="shared" si="404"/>
        <v>140101013</v>
      </c>
      <c r="H2591" s="7">
        <v>13</v>
      </c>
      <c r="I2591" s="8" t="s">
        <v>2912</v>
      </c>
      <c r="J2591" s="37" t="str">
        <f>+Categorias[[#This Row],[Categoría]]&amp;"-"&amp;Categorias[[#This Row],[Id_categoría]]</f>
        <v>Paracaidismo-140101013</v>
      </c>
      <c r="K2591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91" s="9" t="str">
        <f t="shared" si="405"/>
        <v>140101013paracaidismo</v>
      </c>
      <c r="M2591" s="39" t="str">
        <f t="shared" si="406"/>
        <v>INSERT INTO categoria VALUES (140101013,'Paracaidismo','Paracaidismo-140101013','Paracaidismo-140101013 | Prod: Vehículos Construcción-140101 | Sector: Deporte | Industria: DEPORTE - 14',140101);</v>
      </c>
    </row>
    <row r="2592" spans="1:13" ht="30.6" x14ac:dyDescent="0.3">
      <c r="A2592" s="12">
        <f t="shared" si="401"/>
        <v>14</v>
      </c>
      <c r="B2592" s="8" t="str">
        <f>+VLOOKUP(A2592,Industria[],2,0)</f>
        <v>Deporte y ocio</v>
      </c>
      <c r="C2592" s="12">
        <f t="shared" si="402"/>
        <v>1401</v>
      </c>
      <c r="D2592" s="8" t="str">
        <f>+VLOOKUP(C2592,Sector[[Id_sector]:[Codigo]],3,0)</f>
        <v>Deporte y fitness</v>
      </c>
      <c r="E2592" s="12">
        <f t="shared" si="403"/>
        <v>140101</v>
      </c>
      <c r="F2592" s="8" t="str">
        <f>+VLOOKUP(E2592,Productos[[Id_producto]:[Codigo]],3,0)</f>
        <v>Tipos de Deporte</v>
      </c>
      <c r="G2592" s="13">
        <f t="shared" si="404"/>
        <v>140101014</v>
      </c>
      <c r="H2592" s="7">
        <v>14</v>
      </c>
      <c r="I2592" s="8" t="s">
        <v>2913</v>
      </c>
      <c r="J2592" s="37" t="str">
        <f>+Categorias[[#This Row],[Categoría]]&amp;"-"&amp;Categorias[[#This Row],[Id_categoría]]</f>
        <v>Paramotor-140101014</v>
      </c>
      <c r="K2592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92" s="9" t="str">
        <f t="shared" si="405"/>
        <v>140101014paramotor</v>
      </c>
      <c r="M2592" s="39" t="str">
        <f t="shared" si="406"/>
        <v>INSERT INTO categoria VALUES (140101014,'Paramotor','Paramotor-140101014','Paramotor-140101014 | Prod: Vehículos Construcción-140101 | Sector: Deporte | Industria: DEPORTE - 14',140101);</v>
      </c>
    </row>
    <row r="2593" spans="1:13" ht="30.6" x14ac:dyDescent="0.3">
      <c r="A2593" s="12">
        <f t="shared" si="401"/>
        <v>14</v>
      </c>
      <c r="B2593" s="8" t="str">
        <f>+VLOOKUP(A2593,Industria[],2,0)</f>
        <v>Deporte y ocio</v>
      </c>
      <c r="C2593" s="12">
        <f t="shared" si="402"/>
        <v>1401</v>
      </c>
      <c r="D2593" s="8" t="str">
        <f>+VLOOKUP(C2593,Sector[[Id_sector]:[Codigo]],3,0)</f>
        <v>Deporte y fitness</v>
      </c>
      <c r="E2593" s="12">
        <f t="shared" si="403"/>
        <v>140101</v>
      </c>
      <c r="F2593" s="8" t="str">
        <f>+VLOOKUP(E2593,Productos[[Id_producto]:[Codigo]],3,0)</f>
        <v>Tipos de Deporte</v>
      </c>
      <c r="G2593" s="13">
        <f t="shared" si="404"/>
        <v>140101015</v>
      </c>
      <c r="H2593" s="7">
        <v>15</v>
      </c>
      <c r="I2593" s="8" t="s">
        <v>2651</v>
      </c>
      <c r="J2593" s="37" t="str">
        <f>+Categorias[[#This Row],[Categoría]]&amp;"-"&amp;Categorias[[#This Row],[Id_categoría]]</f>
        <v>Parapente-140101015</v>
      </c>
      <c r="K2593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93" s="9" t="str">
        <f t="shared" si="405"/>
        <v>140101015parapente</v>
      </c>
      <c r="M2593" s="39" t="str">
        <f t="shared" si="406"/>
        <v>INSERT INTO categoria VALUES (140101015,'Parapente','Parapente-140101015','Parapente-140101015 | Prod: Vehículos Construcción-140101 | Sector: Deporte | Industria: DEPORTE - 14',140101);</v>
      </c>
    </row>
    <row r="2594" spans="1:13" ht="30.6" x14ac:dyDescent="0.3">
      <c r="A2594" s="12">
        <f t="shared" si="401"/>
        <v>14</v>
      </c>
      <c r="B2594" s="8" t="str">
        <f>+VLOOKUP(A2594,Industria[],2,0)</f>
        <v>Deporte y ocio</v>
      </c>
      <c r="C2594" s="12">
        <f t="shared" si="402"/>
        <v>1401</v>
      </c>
      <c r="D2594" s="8" t="str">
        <f>+VLOOKUP(C2594,Sector[[Id_sector]:[Codigo]],3,0)</f>
        <v>Deporte y fitness</v>
      </c>
      <c r="E2594" s="12">
        <f t="shared" si="403"/>
        <v>140101</v>
      </c>
      <c r="F2594" s="8" t="str">
        <f>+VLOOKUP(E2594,Productos[[Id_producto]:[Codigo]],3,0)</f>
        <v>Tipos de Deporte</v>
      </c>
      <c r="G2594" s="13">
        <f t="shared" si="404"/>
        <v>140101016</v>
      </c>
      <c r="H2594" s="7">
        <v>16</v>
      </c>
      <c r="I2594" s="8" t="s">
        <v>2914</v>
      </c>
      <c r="J2594" s="37" t="str">
        <f>+Categorias[[#This Row],[Categoría]]&amp;"-"&amp;Categorias[[#This Row],[Id_categoría]]</f>
        <v>Ultraligeros-140101016</v>
      </c>
      <c r="K2594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94" s="9" t="str">
        <f t="shared" si="405"/>
        <v>140101016ultraligeros</v>
      </c>
      <c r="M2594" s="39" t="str">
        <f t="shared" si="406"/>
        <v>INSERT INTO categoria VALUES (140101016,'Ultraligeros','Ultraligeros-140101016','Ultraligeros-140101016 | Prod: Vehículos Construcción-140101 | Sector: Deporte | Industria: DEPORTE - 14',140101);</v>
      </c>
    </row>
    <row r="2595" spans="1:13" ht="30.6" x14ac:dyDescent="0.3">
      <c r="A2595" s="12">
        <f t="shared" si="401"/>
        <v>14</v>
      </c>
      <c r="B2595" s="8" t="str">
        <f>+VLOOKUP(A2595,Industria[],2,0)</f>
        <v>Deporte y ocio</v>
      </c>
      <c r="C2595" s="12">
        <f t="shared" si="402"/>
        <v>1401</v>
      </c>
      <c r="D2595" s="8" t="str">
        <f>+VLOOKUP(C2595,Sector[[Id_sector]:[Codigo]],3,0)</f>
        <v>Deporte y fitness</v>
      </c>
      <c r="E2595" s="12">
        <f t="shared" si="403"/>
        <v>140101</v>
      </c>
      <c r="F2595" s="8" t="str">
        <f>+VLOOKUP(E2595,Productos[[Id_producto]:[Codigo]],3,0)</f>
        <v>Tipos de Deporte</v>
      </c>
      <c r="G2595" s="13">
        <f t="shared" si="404"/>
        <v>140101017</v>
      </c>
      <c r="H2595" s="7">
        <v>17</v>
      </c>
      <c r="I2595" s="8" t="s">
        <v>2915</v>
      </c>
      <c r="J2595" s="37" t="str">
        <f>+Categorias[[#This Row],[Categoría]]&amp;"-"&amp;Categorias[[#This Row],[Id_categoría]]</f>
        <v>Vuelo-140101017</v>
      </c>
      <c r="K2595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95" s="9" t="str">
        <f t="shared" si="405"/>
        <v>140101017vuelo</v>
      </c>
      <c r="M2595" s="39" t="str">
        <f t="shared" si="406"/>
        <v>INSERT INTO categoria VALUES (140101017,'Vuelo','Vuelo-140101017','Vuelo-140101017 | Prod: Vehículos Construcción-140101 | Sector: Deporte | Industria: DEPORTE - 14',140101);</v>
      </c>
    </row>
    <row r="2596" spans="1:13" ht="30.6" x14ac:dyDescent="0.3">
      <c r="A2596" s="12">
        <f t="shared" si="401"/>
        <v>14</v>
      </c>
      <c r="B2596" s="8" t="str">
        <f>+VLOOKUP(A2596,Industria[],2,0)</f>
        <v>Deporte y ocio</v>
      </c>
      <c r="C2596" s="12">
        <f t="shared" si="402"/>
        <v>1401</v>
      </c>
      <c r="D2596" s="8" t="str">
        <f>+VLOOKUP(C2596,Sector[[Id_sector]:[Codigo]],3,0)</f>
        <v>Deporte y fitness</v>
      </c>
      <c r="E2596" s="12">
        <f t="shared" si="403"/>
        <v>140101</v>
      </c>
      <c r="F2596" s="8" t="str">
        <f>+VLOOKUP(E2596,Productos[[Id_producto]:[Codigo]],3,0)</f>
        <v>Tipos de Deporte</v>
      </c>
      <c r="G2596" s="13">
        <f t="shared" si="404"/>
        <v>140101018</v>
      </c>
      <c r="H2596" s="7">
        <v>18</v>
      </c>
      <c r="I2596" s="8" t="s">
        <v>2916</v>
      </c>
      <c r="J2596" s="37" t="str">
        <f>+Categorias[[#This Row],[Categoría]]&amp;"-"&amp;Categorias[[#This Row],[Id_categoría]]</f>
        <v>Vuelo A Vela-140101018</v>
      </c>
      <c r="K2596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96" s="9" t="str">
        <f t="shared" si="405"/>
        <v>140101018vuelo_a_vela</v>
      </c>
      <c r="M2596" s="39" t="str">
        <f t="shared" si="406"/>
        <v>INSERT INTO categoria VALUES (140101018,'Vuelo A Vela','Vuelo A Vela-140101018','Vuelo A Vela-140101018 | Prod: Vehículos Construcción-140101 | Sector: Deporte | Industria: DEPORTE - 14',140101);</v>
      </c>
    </row>
    <row r="2597" spans="1:13" ht="30.6" x14ac:dyDescent="0.3">
      <c r="A2597" s="12">
        <f t="shared" si="401"/>
        <v>14</v>
      </c>
      <c r="B2597" s="8" t="str">
        <f>+VLOOKUP(A2597,Industria[],2,0)</f>
        <v>Deporte y ocio</v>
      </c>
      <c r="C2597" s="12">
        <f t="shared" si="402"/>
        <v>1401</v>
      </c>
      <c r="D2597" s="8" t="str">
        <f>+VLOOKUP(C2597,Sector[[Id_sector]:[Codigo]],3,0)</f>
        <v>Deporte y fitness</v>
      </c>
      <c r="E2597" s="12">
        <f t="shared" si="403"/>
        <v>140101</v>
      </c>
      <c r="F2597" s="8" t="str">
        <f>+VLOOKUP(E2597,Productos[[Id_producto]:[Codigo]],3,0)</f>
        <v>Tipos de Deporte</v>
      </c>
      <c r="G2597" s="13">
        <f t="shared" si="404"/>
        <v>140101019</v>
      </c>
      <c r="H2597" s="7">
        <v>19</v>
      </c>
      <c r="I2597" s="8" t="s">
        <v>2917</v>
      </c>
      <c r="J2597" s="37" t="str">
        <f>+Categorias[[#This Row],[Categoría]]&amp;"-"&amp;Categorias[[#This Row],[Id_categoría]]</f>
        <v>Vuelo Acrobático-140101019</v>
      </c>
      <c r="K2597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97" s="9" t="str">
        <f t="shared" si="405"/>
        <v>140101019vuelo_acrobatico</v>
      </c>
      <c r="M2597" s="39" t="str">
        <f t="shared" si="406"/>
        <v>INSERT INTO categoria VALUES (140101019,'Vuelo Acrobático','Vuelo Acrobático-140101019','Vuelo Acrobático-140101019 | Prod: Vehículos Construcción-140101 | Sector: Deporte | Industria: DEPORTE - 14',140101);</v>
      </c>
    </row>
    <row r="2598" spans="1:13" ht="30.6" x14ac:dyDescent="0.3">
      <c r="A2598" s="12">
        <f t="shared" si="401"/>
        <v>14</v>
      </c>
      <c r="B2598" s="8" t="str">
        <f>+VLOOKUP(A2598,Industria[],2,0)</f>
        <v>Deporte y ocio</v>
      </c>
      <c r="C2598" s="12">
        <f t="shared" si="402"/>
        <v>1401</v>
      </c>
      <c r="D2598" s="8" t="str">
        <f>+VLOOKUP(C2598,Sector[[Id_sector]:[Codigo]],3,0)</f>
        <v>Deporte y fitness</v>
      </c>
      <c r="E2598" s="12">
        <f t="shared" si="403"/>
        <v>140101</v>
      </c>
      <c r="F2598" s="8" t="str">
        <f>+VLOOKUP(E2598,Productos[[Id_producto]:[Codigo]],3,0)</f>
        <v>Tipos de Deporte</v>
      </c>
      <c r="G2598" s="13">
        <f t="shared" si="404"/>
        <v>140101020</v>
      </c>
      <c r="H2598" s="7">
        <v>20</v>
      </c>
      <c r="I2598" s="8" t="s">
        <v>2918</v>
      </c>
      <c r="J2598" s="37" t="str">
        <f>+Categorias[[#This Row],[Categoría]]&amp;"-"&amp;Categorias[[#This Row],[Id_categoría]]</f>
        <v>Vuelo Con Motor-140101020</v>
      </c>
      <c r="K2598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98" s="9" t="str">
        <f t="shared" si="405"/>
        <v>140101020vuelo_con_motor</v>
      </c>
      <c r="M2598" s="39" t="str">
        <f t="shared" si="406"/>
        <v>INSERT INTO categoria VALUES (140101020,'Vuelo Con Motor','Vuelo Con Motor-140101020','Vuelo Con Motor-140101020 | Prod: Vehículos Construcción-140101 | Sector: Deporte | Industria: DEPORTE - 14',140101);</v>
      </c>
    </row>
    <row r="2599" spans="1:13" ht="40.799999999999997" x14ac:dyDescent="0.3">
      <c r="A2599" s="12">
        <f t="shared" si="401"/>
        <v>14</v>
      </c>
      <c r="B2599" s="8" t="str">
        <f>+VLOOKUP(A2599,Industria[],2,0)</f>
        <v>Deporte y ocio</v>
      </c>
      <c r="C2599" s="12">
        <f t="shared" si="402"/>
        <v>1401</v>
      </c>
      <c r="D2599" s="8" t="str">
        <f>+VLOOKUP(C2599,Sector[[Id_sector]:[Codigo]],3,0)</f>
        <v>Deporte y fitness</v>
      </c>
      <c r="E2599" s="12">
        <f t="shared" si="403"/>
        <v>140101</v>
      </c>
      <c r="F2599" s="8" t="str">
        <f>+VLOOKUP(E2599,Productos[[Id_producto]:[Codigo]],3,0)</f>
        <v>Tipos de Deporte</v>
      </c>
      <c r="G2599" s="13">
        <f t="shared" si="404"/>
        <v>140101021</v>
      </c>
      <c r="H2599" s="7">
        <v>21</v>
      </c>
      <c r="I2599" s="8" t="s">
        <v>2919</v>
      </c>
      <c r="J2599" s="37" t="str">
        <f>+Categorias[[#This Row],[Categoría]]&amp;"-"&amp;Categorias[[#This Row],[Id_categoría]]</f>
        <v>Actividades Subacuáticas-140101021</v>
      </c>
      <c r="K2599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99" s="9" t="str">
        <f t="shared" si="405"/>
        <v>140101021actividades_subacuaticas</v>
      </c>
      <c r="M2599" s="39" t="str">
        <f t="shared" si="406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600" spans="1:13" ht="30.6" x14ac:dyDescent="0.3">
      <c r="A2600" s="12">
        <f t="shared" si="401"/>
        <v>14</v>
      </c>
      <c r="B2600" s="8" t="str">
        <f>+VLOOKUP(A2600,Industria[],2,0)</f>
        <v>Deporte y ocio</v>
      </c>
      <c r="C2600" s="12">
        <f t="shared" si="402"/>
        <v>1401</v>
      </c>
      <c r="D2600" s="8" t="str">
        <f>+VLOOKUP(C2600,Sector[[Id_sector]:[Codigo]],3,0)</f>
        <v>Deporte y fitness</v>
      </c>
      <c r="E2600" s="12">
        <f t="shared" si="403"/>
        <v>140101</v>
      </c>
      <c r="F2600" s="8" t="str">
        <f>+VLOOKUP(E2600,Productos[[Id_producto]:[Codigo]],3,0)</f>
        <v>Tipos de Deporte</v>
      </c>
      <c r="G2600" s="13">
        <f t="shared" si="404"/>
        <v>140101022</v>
      </c>
      <c r="H2600" s="7">
        <v>22</v>
      </c>
      <c r="I2600" s="8" t="s">
        <v>2920</v>
      </c>
      <c r="J2600" s="37" t="str">
        <f>+Categorias[[#This Row],[Categoría]]&amp;"-"&amp;Categorias[[#This Row],[Id_categoría]]</f>
        <v>Buceo-140101022</v>
      </c>
      <c r="K2600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600" s="9" t="str">
        <f t="shared" si="405"/>
        <v>140101022buceo</v>
      </c>
      <c r="M2600" s="39" t="str">
        <f t="shared" si="406"/>
        <v>INSERT INTO categoria VALUES (140101022,'Buceo','Buceo-140101022','Buceo-140101022 | Prod: Vehículos Construcción-140101 | Sector: Deporte | Industria: DEPORTE - 14',140101);</v>
      </c>
    </row>
    <row r="2601" spans="1:13" ht="30.6" x14ac:dyDescent="0.3">
      <c r="A2601" s="12">
        <f t="shared" si="401"/>
        <v>14</v>
      </c>
      <c r="B2601" s="8" t="str">
        <f>+VLOOKUP(A2601,Industria[],2,0)</f>
        <v>Deporte y ocio</v>
      </c>
      <c r="C2601" s="12">
        <f t="shared" si="402"/>
        <v>1401</v>
      </c>
      <c r="D2601" s="8" t="str">
        <f>+VLOOKUP(C2601,Sector[[Id_sector]:[Codigo]],3,0)</f>
        <v>Deporte y fitness</v>
      </c>
      <c r="E2601" s="12">
        <f t="shared" si="403"/>
        <v>140101</v>
      </c>
      <c r="F2601" s="8" t="str">
        <f>+VLOOKUP(E2601,Productos[[Id_producto]:[Codigo]],3,0)</f>
        <v>Tipos de Deporte</v>
      </c>
      <c r="G2601" s="13">
        <f t="shared" si="404"/>
        <v>140101023</v>
      </c>
      <c r="H2601" s="7">
        <v>23</v>
      </c>
      <c r="I2601" s="8" t="s">
        <v>2921</v>
      </c>
      <c r="J2601" s="37" t="str">
        <f>+Categorias[[#This Row],[Categoría]]&amp;"-"&amp;Categorias[[#This Row],[Id_categoría]]</f>
        <v>Ajedrez-140101023</v>
      </c>
      <c r="K2601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601" s="9" t="str">
        <f t="shared" si="405"/>
        <v>140101023ajedrez</v>
      </c>
      <c r="M2601" s="39" t="str">
        <f t="shared" si="406"/>
        <v>INSERT INTO categoria VALUES (140101023,'Ajedrez','Ajedrez-140101023','Ajedrez-140101023 | Prod: Vehículos Construcción-140101 | Sector: Deporte | Industria: DEPORTE - 14',140101);</v>
      </c>
    </row>
    <row r="2602" spans="1:13" ht="30.6" x14ac:dyDescent="0.3">
      <c r="A2602" s="12">
        <f t="shared" si="401"/>
        <v>14</v>
      </c>
      <c r="B2602" s="8" t="str">
        <f>+VLOOKUP(A2602,Industria[],2,0)</f>
        <v>Deporte y ocio</v>
      </c>
      <c r="C2602" s="12">
        <f t="shared" si="402"/>
        <v>1401</v>
      </c>
      <c r="D2602" s="8" t="str">
        <f>+VLOOKUP(C2602,Sector[[Id_sector]:[Codigo]],3,0)</f>
        <v>Deporte y fitness</v>
      </c>
      <c r="E2602" s="12">
        <f t="shared" si="403"/>
        <v>140101</v>
      </c>
      <c r="F2602" s="8" t="str">
        <f>+VLOOKUP(E2602,Productos[[Id_producto]:[Codigo]],3,0)</f>
        <v>Tipos de Deporte</v>
      </c>
      <c r="G2602" s="13">
        <f t="shared" si="404"/>
        <v>140101024</v>
      </c>
      <c r="H2602" s="7">
        <v>24</v>
      </c>
      <c r="I2602" s="8" t="s">
        <v>2922</v>
      </c>
      <c r="J2602" s="37" t="str">
        <f>+Categorias[[#This Row],[Categoría]]&amp;"-"&amp;Categorias[[#This Row],[Id_categoría]]</f>
        <v>Atletismo-140101024</v>
      </c>
      <c r="K2602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602" s="9" t="str">
        <f t="shared" si="405"/>
        <v>140101024atletismo</v>
      </c>
      <c r="M2602" s="39" t="str">
        <f t="shared" si="406"/>
        <v>INSERT INTO categoria VALUES (140101024,'Atletismo','Atletismo-140101024','Atletismo-140101024 | Prod: Vehículos Construcción-140101 | Sector: Deporte | Industria: DEPORTE - 14',140101);</v>
      </c>
    </row>
    <row r="2603" spans="1:13" ht="30.6" x14ac:dyDescent="0.3">
      <c r="A2603" s="12">
        <f t="shared" si="401"/>
        <v>14</v>
      </c>
      <c r="B2603" s="8" t="str">
        <f>+VLOOKUP(A2603,Industria[],2,0)</f>
        <v>Deporte y ocio</v>
      </c>
      <c r="C2603" s="12">
        <f t="shared" si="402"/>
        <v>1401</v>
      </c>
      <c r="D2603" s="8" t="str">
        <f>+VLOOKUP(C2603,Sector[[Id_sector]:[Codigo]],3,0)</f>
        <v>Deporte y fitness</v>
      </c>
      <c r="E2603" s="12">
        <f t="shared" si="403"/>
        <v>140101</v>
      </c>
      <c r="F2603" s="8" t="str">
        <f>+VLOOKUP(E2603,Productos[[Id_producto]:[Codigo]],3,0)</f>
        <v>Tipos de Deporte</v>
      </c>
      <c r="G2603" s="13">
        <f t="shared" si="404"/>
        <v>140101025</v>
      </c>
      <c r="H2603" s="7">
        <v>25</v>
      </c>
      <c r="I2603" s="8" t="s">
        <v>2923</v>
      </c>
      <c r="J2603" s="37" t="str">
        <f>+Categorias[[#This Row],[Categoría]]&amp;"-"&amp;Categorias[[#This Row],[Id_categoría]]</f>
        <v>Atletismo En Pista-140101025</v>
      </c>
      <c r="K2603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603" s="9" t="str">
        <f t="shared" si="405"/>
        <v>140101025atletismo_en_pista</v>
      </c>
      <c r="M2603" s="39" t="str">
        <f t="shared" si="406"/>
        <v>INSERT INTO categoria VALUES (140101025,'Atletismo En Pista','Atletismo En Pista-140101025','Atletismo En Pista-140101025 | Prod: Vehículos Construcción-140101 | Sector: Deporte | Industria: DEPORTE - 14',140101);</v>
      </c>
    </row>
    <row r="2604" spans="1:13" ht="30.6" x14ac:dyDescent="0.3">
      <c r="A2604" s="12">
        <f t="shared" si="401"/>
        <v>14</v>
      </c>
      <c r="B2604" s="8" t="str">
        <f>+VLOOKUP(A2604,Industria[],2,0)</f>
        <v>Deporte y ocio</v>
      </c>
      <c r="C2604" s="12">
        <f t="shared" si="402"/>
        <v>1401</v>
      </c>
      <c r="D2604" s="8" t="str">
        <f>+VLOOKUP(C2604,Sector[[Id_sector]:[Codigo]],3,0)</f>
        <v>Deporte y fitness</v>
      </c>
      <c r="E2604" s="12">
        <f t="shared" si="403"/>
        <v>140101</v>
      </c>
      <c r="F2604" s="8" t="str">
        <f>+VLOOKUP(E2604,Productos[[Id_producto]:[Codigo]],3,0)</f>
        <v>Tipos de Deporte</v>
      </c>
      <c r="G2604" s="13">
        <f t="shared" si="404"/>
        <v>140101026</v>
      </c>
      <c r="H2604" s="7">
        <v>26</v>
      </c>
      <c r="I2604" s="8" t="s">
        <v>2924</v>
      </c>
      <c r="J2604" s="37" t="str">
        <f>+Categorias[[#This Row],[Categoría]]&amp;"-"&amp;Categorias[[#This Row],[Id_categoría]]</f>
        <v>Campo A Través-140101026</v>
      </c>
      <c r="K2604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604" s="9" t="str">
        <f t="shared" si="405"/>
        <v>140101026campo_a_traves</v>
      </c>
      <c r="M2604" s="39" t="str">
        <f t="shared" si="406"/>
        <v>INSERT INTO categoria VALUES (140101026,'Campo A Través','Campo A Través-140101026','Campo A Través-140101026 | Prod: Vehículos Construcción-140101 | Sector: Deporte | Industria: DEPORTE - 14',140101);</v>
      </c>
    </row>
    <row r="2605" spans="1:13" ht="30.6" x14ac:dyDescent="0.3">
      <c r="A2605" s="12">
        <f t="shared" si="401"/>
        <v>14</v>
      </c>
      <c r="B2605" s="8" t="str">
        <f>+VLOOKUP(A2605,Industria[],2,0)</f>
        <v>Deporte y ocio</v>
      </c>
      <c r="C2605" s="12">
        <f t="shared" si="402"/>
        <v>1401</v>
      </c>
      <c r="D2605" s="8" t="str">
        <f>+VLOOKUP(C2605,Sector[[Id_sector]:[Codigo]],3,0)</f>
        <v>Deporte y fitness</v>
      </c>
      <c r="E2605" s="12">
        <f t="shared" si="403"/>
        <v>140101</v>
      </c>
      <c r="F2605" s="8" t="str">
        <f>+VLOOKUP(E2605,Productos[[Id_producto]:[Codigo]],3,0)</f>
        <v>Tipos de Deporte</v>
      </c>
      <c r="G2605" s="13">
        <f t="shared" si="404"/>
        <v>140101027</v>
      </c>
      <c r="H2605" s="7">
        <v>27</v>
      </c>
      <c r="I2605" s="8" t="s">
        <v>2925</v>
      </c>
      <c r="J2605" s="37" t="str">
        <f>+Categorias[[#This Row],[Categoría]]&amp;"-"&amp;Categorias[[#This Row],[Id_categoría]]</f>
        <v>Carrera A Pie-140101027</v>
      </c>
      <c r="K2605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605" s="9" t="str">
        <f t="shared" si="405"/>
        <v>140101027carrera_a_pie</v>
      </c>
      <c r="M2605" s="39" t="str">
        <f t="shared" si="406"/>
        <v>INSERT INTO categoria VALUES (140101027,'Carrera A Pie','Carrera A Pie-140101027','Carrera A Pie-140101027 | Prod: Vehículos Construcción-140101 | Sector: Deporte | Industria: DEPORTE - 14',140101);</v>
      </c>
    </row>
    <row r="2606" spans="1:13" ht="30.6" x14ac:dyDescent="0.3">
      <c r="A2606" s="12">
        <f t="shared" si="401"/>
        <v>14</v>
      </c>
      <c r="B2606" s="8" t="str">
        <f>+VLOOKUP(A2606,Industria[],2,0)</f>
        <v>Deporte y ocio</v>
      </c>
      <c r="C2606" s="12">
        <f t="shared" si="402"/>
        <v>1401</v>
      </c>
      <c r="D2606" s="8" t="str">
        <f>+VLOOKUP(C2606,Sector[[Id_sector]:[Codigo]],3,0)</f>
        <v>Deporte y fitness</v>
      </c>
      <c r="E2606" s="12">
        <f t="shared" si="403"/>
        <v>140101</v>
      </c>
      <c r="F2606" s="8" t="str">
        <f>+VLOOKUP(E2606,Productos[[Id_producto]:[Codigo]],3,0)</f>
        <v>Tipos de Deporte</v>
      </c>
      <c r="G2606" s="13">
        <f t="shared" si="404"/>
        <v>140101028</v>
      </c>
      <c r="H2606" s="7">
        <v>28</v>
      </c>
      <c r="I2606" s="8" t="s">
        <v>2926</v>
      </c>
      <c r="J2606" s="37" t="str">
        <f>+Categorias[[#This Row],[Categoría]]&amp;"-"&amp;Categorias[[#This Row],[Id_categoría]]</f>
        <v>Montaña-140101028</v>
      </c>
      <c r="K2606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606" s="9" t="str">
        <f t="shared" si="405"/>
        <v>140101028montaña</v>
      </c>
      <c r="M2606" s="39" t="str">
        <f t="shared" si="406"/>
        <v>INSERT INTO categoria VALUES (140101028,'Montaña','Montaña-140101028','Montaña-140101028 | Prod: Vehículos Construcción-140101 | Sector: Deporte | Industria: DEPORTE - 14',140101);</v>
      </c>
    </row>
    <row r="2607" spans="1:13" ht="30.6" x14ac:dyDescent="0.3">
      <c r="A2607" s="12">
        <f t="shared" si="401"/>
        <v>14</v>
      </c>
      <c r="B2607" s="8" t="str">
        <f>+VLOOKUP(A2607,Industria[],2,0)</f>
        <v>Deporte y ocio</v>
      </c>
      <c r="C2607" s="12">
        <f t="shared" si="402"/>
        <v>1401</v>
      </c>
      <c r="D2607" s="8" t="str">
        <f>+VLOOKUP(C2607,Sector[[Id_sector]:[Codigo]],3,0)</f>
        <v>Deporte y fitness</v>
      </c>
      <c r="E2607" s="12">
        <f t="shared" si="403"/>
        <v>140101</v>
      </c>
      <c r="F2607" s="8" t="str">
        <f>+VLOOKUP(E2607,Productos[[Id_producto]:[Codigo]],3,0)</f>
        <v>Tipos de Deporte</v>
      </c>
      <c r="G2607" s="13">
        <f t="shared" si="404"/>
        <v>140101029</v>
      </c>
      <c r="H2607" s="7">
        <v>29</v>
      </c>
      <c r="I2607" s="8" t="s">
        <v>2927</v>
      </c>
      <c r="J2607" s="37" t="str">
        <f>+Categorias[[#This Row],[Categoría]]&amp;"-"&amp;Categorias[[#This Row],[Id_categoría]]</f>
        <v>Pista Cubierta-140101029</v>
      </c>
      <c r="K2607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607" s="9" t="str">
        <f t="shared" si="405"/>
        <v>140101029pista_cubierta</v>
      </c>
      <c r="M2607" s="39" t="str">
        <f t="shared" si="406"/>
        <v>INSERT INTO categoria VALUES (140101029,'Pista Cubierta','Pista Cubierta-140101029','Pista Cubierta-140101029 | Prod: Vehículos Construcción-140101 | Sector: Deporte | Industria: DEPORTE - 14',140101);</v>
      </c>
    </row>
    <row r="2608" spans="1:13" ht="30.6" x14ac:dyDescent="0.3">
      <c r="A2608" s="12">
        <f t="shared" si="401"/>
        <v>14</v>
      </c>
      <c r="B2608" s="8" t="str">
        <f>+VLOOKUP(A2608,Industria[],2,0)</f>
        <v>Deporte y ocio</v>
      </c>
      <c r="C2608" s="12">
        <f t="shared" si="402"/>
        <v>1401</v>
      </c>
      <c r="D2608" s="8" t="str">
        <f>+VLOOKUP(C2608,Sector[[Id_sector]:[Codigo]],3,0)</f>
        <v>Deporte y fitness</v>
      </c>
      <c r="E2608" s="12">
        <f t="shared" si="403"/>
        <v>140101</v>
      </c>
      <c r="F2608" s="8" t="str">
        <f>+VLOOKUP(E2608,Productos[[Id_producto]:[Codigo]],3,0)</f>
        <v>Tipos de Deporte</v>
      </c>
      <c r="G2608" s="13">
        <f t="shared" si="404"/>
        <v>140101030</v>
      </c>
      <c r="H2608" s="7">
        <v>30</v>
      </c>
      <c r="I2608" s="8" t="s">
        <v>2928</v>
      </c>
      <c r="J2608" s="37" t="str">
        <f>+Categorias[[#This Row],[Categoría]]&amp;"-"&amp;Categorias[[#This Row],[Id_categoría]]</f>
        <v>Ruta-140101030</v>
      </c>
      <c r="K2608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608" s="9" t="str">
        <f t="shared" si="405"/>
        <v>140101030ruta</v>
      </c>
      <c r="M2608" s="39" t="str">
        <f t="shared" si="406"/>
        <v>INSERT INTO categoria VALUES (140101030,'Ruta','Ruta-140101030','Ruta-140101030 | Prod: Vehículos Construcción-140101 | Sector: Deporte | Industria: DEPORTE - 14',140101);</v>
      </c>
    </row>
    <row r="2609" spans="1:13" ht="30.6" x14ac:dyDescent="0.3">
      <c r="A2609" s="12">
        <f t="shared" si="401"/>
        <v>14</v>
      </c>
      <c r="B2609" s="8" t="str">
        <f>+VLOOKUP(A2609,Industria[],2,0)</f>
        <v>Deporte y ocio</v>
      </c>
      <c r="C2609" s="12">
        <f t="shared" si="402"/>
        <v>1401</v>
      </c>
      <c r="D2609" s="8" t="str">
        <f>+VLOOKUP(C2609,Sector[[Id_sector]:[Codigo]],3,0)</f>
        <v>Deporte y fitness</v>
      </c>
      <c r="E2609" s="12">
        <f t="shared" si="403"/>
        <v>140101</v>
      </c>
      <c r="F2609" s="8" t="str">
        <f>+VLOOKUP(E2609,Productos[[Id_producto]:[Codigo]],3,0)</f>
        <v>Tipos de Deporte</v>
      </c>
      <c r="G2609" s="13">
        <f t="shared" si="404"/>
        <v>140101031</v>
      </c>
      <c r="H2609" s="7">
        <v>31</v>
      </c>
      <c r="I2609" s="8" t="s">
        <v>2929</v>
      </c>
      <c r="J2609" s="37" t="str">
        <f>+Categorias[[#This Row],[Categoría]]&amp;"-"&amp;Categorias[[#This Row],[Id_categoría]]</f>
        <v>Automovilismo-140101031</v>
      </c>
      <c r="K2609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609" s="9" t="str">
        <f t="shared" si="405"/>
        <v>140101031automovilismo</v>
      </c>
      <c r="M2609" s="39" t="str">
        <f t="shared" si="406"/>
        <v>INSERT INTO categoria VALUES (140101031,'Automovilismo','Automovilismo-140101031','Automovilismo-140101031 | Prod: Vehículos Construcción-140101 | Sector: Deporte | Industria: DEPORTE - 14',140101);</v>
      </c>
    </row>
    <row r="2610" spans="1:13" ht="30.6" x14ac:dyDescent="0.3">
      <c r="A2610" s="12">
        <f t="shared" si="401"/>
        <v>14</v>
      </c>
      <c r="B2610" s="8" t="str">
        <f>+VLOOKUP(A2610,Industria[],2,0)</f>
        <v>Deporte y ocio</v>
      </c>
      <c r="C2610" s="12">
        <f t="shared" si="402"/>
        <v>1401</v>
      </c>
      <c r="D2610" s="8" t="str">
        <f>+VLOOKUP(C2610,Sector[[Id_sector]:[Codigo]],3,0)</f>
        <v>Deporte y fitness</v>
      </c>
      <c r="E2610" s="12">
        <f t="shared" si="403"/>
        <v>140101</v>
      </c>
      <c r="F2610" s="8" t="str">
        <f>+VLOOKUP(E2610,Productos[[Id_producto]:[Codigo]],3,0)</f>
        <v>Tipos de Deporte</v>
      </c>
      <c r="G2610" s="13">
        <f t="shared" si="404"/>
        <v>140101032</v>
      </c>
      <c r="H2610" s="7">
        <v>32</v>
      </c>
      <c r="I2610" s="8" t="s">
        <v>2930</v>
      </c>
      <c r="J2610" s="37" t="str">
        <f>+Categorias[[#This Row],[Categoría]]&amp;"-"&amp;Categorias[[#This Row],[Id_categoría]]</f>
        <v>Automodelismo-140101032</v>
      </c>
      <c r="K2610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610" s="9" t="str">
        <f t="shared" si="405"/>
        <v>140101032automodelismo</v>
      </c>
      <c r="M2610" s="39" t="str">
        <f t="shared" si="406"/>
        <v>INSERT INTO categoria VALUES (140101032,'Automodelismo','Automodelismo-140101032','Automodelismo-140101032 | Prod: Vehículos Construcción-140101 | Sector: Deporte | Industria: DEPORTE - 14',140101);</v>
      </c>
    </row>
    <row r="2611" spans="1:13" ht="30.6" x14ac:dyDescent="0.3">
      <c r="A2611" s="12">
        <f t="shared" si="401"/>
        <v>14</v>
      </c>
      <c r="B2611" s="8" t="str">
        <f>+VLOOKUP(A2611,Industria[],2,0)</f>
        <v>Deporte y ocio</v>
      </c>
      <c r="C2611" s="12">
        <f t="shared" si="402"/>
        <v>1401</v>
      </c>
      <c r="D2611" s="8" t="str">
        <f>+VLOOKUP(C2611,Sector[[Id_sector]:[Codigo]],3,0)</f>
        <v>Deporte y fitness</v>
      </c>
      <c r="E2611" s="12">
        <f t="shared" si="403"/>
        <v>140101</v>
      </c>
      <c r="F2611" s="8" t="str">
        <f>+VLOOKUP(E2611,Productos[[Id_producto]:[Codigo]],3,0)</f>
        <v>Tipos de Deporte</v>
      </c>
      <c r="G2611" s="13">
        <f t="shared" si="404"/>
        <v>140101033</v>
      </c>
      <c r="H2611" s="7">
        <v>33</v>
      </c>
      <c r="I2611" s="8" t="s">
        <v>2931</v>
      </c>
      <c r="J2611" s="37" t="str">
        <f>+Categorias[[#This Row],[Categoría]]&amp;"-"&amp;Categorias[[#This Row],[Id_categoría]]</f>
        <v>Karting-140101033</v>
      </c>
      <c r="K2611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611" s="9" t="str">
        <f t="shared" si="405"/>
        <v>140101033karting</v>
      </c>
      <c r="M2611" s="39" t="str">
        <f t="shared" si="406"/>
        <v>INSERT INTO categoria VALUES (140101033,'Karting','Karting-140101033','Karting-140101033 | Prod: Vehículos Construcción-140101 | Sector: Deporte | Industria: DEPORTE - 14',140101);</v>
      </c>
    </row>
    <row r="2612" spans="1:13" ht="30.6" x14ac:dyDescent="0.3">
      <c r="A2612" s="12">
        <f t="shared" si="401"/>
        <v>14</v>
      </c>
      <c r="B2612" s="8" t="str">
        <f>+VLOOKUP(A2612,Industria[],2,0)</f>
        <v>Deporte y ocio</v>
      </c>
      <c r="C2612" s="12">
        <f t="shared" si="402"/>
        <v>1401</v>
      </c>
      <c r="D2612" s="8" t="str">
        <f>+VLOOKUP(C2612,Sector[[Id_sector]:[Codigo]],3,0)</f>
        <v>Deporte y fitness</v>
      </c>
      <c r="E2612" s="12">
        <f t="shared" si="403"/>
        <v>140101</v>
      </c>
      <c r="F2612" s="8" t="str">
        <f>+VLOOKUP(E2612,Productos[[Id_producto]:[Codigo]],3,0)</f>
        <v>Tipos de Deporte</v>
      </c>
      <c r="G2612" s="13">
        <f t="shared" si="404"/>
        <v>140101034</v>
      </c>
      <c r="H2612" s="7">
        <v>34</v>
      </c>
      <c r="I2612" s="8" t="s">
        <v>2932</v>
      </c>
      <c r="J2612" s="37" t="str">
        <f>+Categorias[[#This Row],[Categoría]]&amp;"-"&amp;Categorias[[#This Row],[Id_categoría]]</f>
        <v>Montaña (Asfalto)-140101034</v>
      </c>
      <c r="K2612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612" s="9" t="str">
        <f t="shared" si="405"/>
        <v>140101034montaña_(asfalto)</v>
      </c>
      <c r="M2612" s="39" t="str">
        <f t="shared" si="406"/>
        <v>INSERT INTO categoria VALUES (140101034,'Montaña (Asfalto)','Montaña (Asfalto)-140101034','Montaña (Asfalto)-140101034 | Prod: Vehículos Construcción-140101 | Sector: Deporte | Industria: DEPORTE - 14',140101);</v>
      </c>
    </row>
    <row r="2613" spans="1:13" ht="30.6" x14ac:dyDescent="0.3">
      <c r="A2613" s="12">
        <f t="shared" si="401"/>
        <v>14</v>
      </c>
      <c r="B2613" s="8" t="str">
        <f>+VLOOKUP(A2613,Industria[],2,0)</f>
        <v>Deporte y ocio</v>
      </c>
      <c r="C2613" s="12">
        <f t="shared" si="402"/>
        <v>1401</v>
      </c>
      <c r="D2613" s="8" t="str">
        <f>+VLOOKUP(C2613,Sector[[Id_sector]:[Codigo]],3,0)</f>
        <v>Deporte y fitness</v>
      </c>
      <c r="E2613" s="12">
        <f t="shared" si="403"/>
        <v>140101</v>
      </c>
      <c r="F2613" s="8" t="str">
        <f>+VLOOKUP(E2613,Productos[[Id_producto]:[Codigo]],3,0)</f>
        <v>Tipos de Deporte</v>
      </c>
      <c r="G2613" s="13">
        <f t="shared" si="404"/>
        <v>140101035</v>
      </c>
      <c r="H2613" s="7">
        <v>35</v>
      </c>
      <c r="I2613" s="8" t="s">
        <v>2933</v>
      </c>
      <c r="J2613" s="37" t="str">
        <f>+Categorias[[#This Row],[Categoría]]&amp;"-"&amp;Categorias[[#This Row],[Id_categoría]]</f>
        <v>Rallyes-140101035</v>
      </c>
      <c r="K2613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13" s="9" t="str">
        <f t="shared" si="405"/>
        <v>140101035rallyes</v>
      </c>
      <c r="M2613" s="39" t="str">
        <f t="shared" si="406"/>
        <v>INSERT INTO categoria VALUES (140101035,'Rallyes','Rallyes-140101035','Rallyes-140101035 | Prod: Vehículos Construcción-140101 | Sector: Deporte | Industria: DEPORTE - 14',140101);</v>
      </c>
    </row>
    <row r="2614" spans="1:13" ht="30.6" x14ac:dyDescent="0.3">
      <c r="A2614" s="12">
        <f t="shared" si="401"/>
        <v>14</v>
      </c>
      <c r="B2614" s="8" t="str">
        <f>+VLOOKUP(A2614,Industria[],2,0)</f>
        <v>Deporte y ocio</v>
      </c>
      <c r="C2614" s="12">
        <f t="shared" si="402"/>
        <v>1401</v>
      </c>
      <c r="D2614" s="8" t="str">
        <f>+VLOOKUP(C2614,Sector[[Id_sector]:[Codigo]],3,0)</f>
        <v>Deporte y fitness</v>
      </c>
      <c r="E2614" s="12">
        <f t="shared" si="403"/>
        <v>140101</v>
      </c>
      <c r="F2614" s="8" t="str">
        <f>+VLOOKUP(E2614,Productos[[Id_producto]:[Codigo]],3,0)</f>
        <v>Tipos de Deporte</v>
      </c>
      <c r="G2614" s="13">
        <f t="shared" si="404"/>
        <v>140101036</v>
      </c>
      <c r="H2614" s="7">
        <v>36</v>
      </c>
      <c r="I2614" s="8" t="s">
        <v>2934</v>
      </c>
      <c r="J2614" s="37" t="str">
        <f>+Categorias[[#This Row],[Categoría]]&amp;"-"&amp;Categorias[[#This Row],[Id_categoría]]</f>
        <v>Velocidad En Circuito-140101036</v>
      </c>
      <c r="K2614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14" s="9" t="str">
        <f t="shared" si="405"/>
        <v>140101036velocidad_en_circuito</v>
      </c>
      <c r="M2614" s="39" t="str">
        <f t="shared" si="406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15" spans="1:13" ht="30.6" x14ac:dyDescent="0.3">
      <c r="A2615" s="12">
        <f t="shared" si="401"/>
        <v>14</v>
      </c>
      <c r="B2615" s="8" t="str">
        <f>+VLOOKUP(A2615,Industria[],2,0)</f>
        <v>Deporte y ocio</v>
      </c>
      <c r="C2615" s="12">
        <f t="shared" si="402"/>
        <v>1401</v>
      </c>
      <c r="D2615" s="8" t="str">
        <f>+VLOOKUP(C2615,Sector[[Id_sector]:[Codigo]],3,0)</f>
        <v>Deporte y fitness</v>
      </c>
      <c r="E2615" s="12">
        <f t="shared" si="403"/>
        <v>140101</v>
      </c>
      <c r="F2615" s="8" t="str">
        <f>+VLOOKUP(E2615,Productos[[Id_producto]:[Codigo]],3,0)</f>
        <v>Tipos de Deporte</v>
      </c>
      <c r="G2615" s="13">
        <f t="shared" si="404"/>
        <v>140101037</v>
      </c>
      <c r="H2615" s="7">
        <v>37</v>
      </c>
      <c r="I2615" s="8" t="s">
        <v>2935</v>
      </c>
      <c r="J2615" s="37" t="str">
        <f>+Categorias[[#This Row],[Categoría]]&amp;"-"&amp;Categorias[[#This Row],[Id_categoría]]</f>
        <v>Bádminton-140101037</v>
      </c>
      <c r="K2615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15" s="9" t="str">
        <f t="shared" si="405"/>
        <v>140101037badminton</v>
      </c>
      <c r="M2615" s="39" t="str">
        <f t="shared" si="406"/>
        <v>INSERT INTO categoria VALUES (140101037,'Bádminton','Bádminton-140101037','Bádminton-140101037 | Prod: Vehículos Construcción-140101 | Sector: Deporte | Industria: DEPORTE - 14',140101);</v>
      </c>
    </row>
    <row r="2616" spans="1:13" ht="30.6" x14ac:dyDescent="0.3">
      <c r="A2616" s="12">
        <f t="shared" si="401"/>
        <v>14</v>
      </c>
      <c r="B2616" s="8" t="str">
        <f>+VLOOKUP(A2616,Industria[],2,0)</f>
        <v>Deporte y ocio</v>
      </c>
      <c r="C2616" s="12">
        <f t="shared" si="402"/>
        <v>1401</v>
      </c>
      <c r="D2616" s="8" t="str">
        <f>+VLOOKUP(C2616,Sector[[Id_sector]:[Codigo]],3,0)</f>
        <v>Deporte y fitness</v>
      </c>
      <c r="E2616" s="12">
        <f t="shared" si="403"/>
        <v>140101</v>
      </c>
      <c r="F2616" s="8" t="str">
        <f>+VLOOKUP(E2616,Productos[[Id_producto]:[Codigo]],3,0)</f>
        <v>Tipos de Deporte</v>
      </c>
      <c r="G2616" s="13">
        <f t="shared" si="404"/>
        <v>140101038</v>
      </c>
      <c r="H2616" s="7">
        <v>38</v>
      </c>
      <c r="I2616" s="8" t="s">
        <v>2936</v>
      </c>
      <c r="J2616" s="37" t="str">
        <f>+Categorias[[#This Row],[Categoría]]&amp;"-"&amp;Categorias[[#This Row],[Id_categoría]]</f>
        <v>Parabádminton-140101038</v>
      </c>
      <c r="K2616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16" s="9" t="str">
        <f t="shared" si="405"/>
        <v>140101038parabadminton</v>
      </c>
      <c r="M2616" s="39" t="str">
        <f t="shared" si="406"/>
        <v>INSERT INTO categoria VALUES (140101038,'Parabádminton','Parabádminton-140101038','Parabádminton-140101038 | Prod: Vehículos Construcción-140101 | Sector: Deporte | Industria: DEPORTE - 14',140101);</v>
      </c>
    </row>
    <row r="2617" spans="1:13" ht="30.6" x14ac:dyDescent="0.3">
      <c r="A2617" s="12">
        <f t="shared" si="401"/>
        <v>14</v>
      </c>
      <c r="B2617" s="8" t="str">
        <f>+VLOOKUP(A2617,Industria[],2,0)</f>
        <v>Deporte y ocio</v>
      </c>
      <c r="C2617" s="12">
        <f t="shared" si="402"/>
        <v>1401</v>
      </c>
      <c r="D2617" s="8" t="str">
        <f>+VLOOKUP(C2617,Sector[[Id_sector]:[Codigo]],3,0)</f>
        <v>Deporte y fitness</v>
      </c>
      <c r="E2617" s="12">
        <f t="shared" si="403"/>
        <v>140101</v>
      </c>
      <c r="F2617" s="8" t="str">
        <f>+VLOOKUP(E2617,Productos[[Id_producto]:[Codigo]],3,0)</f>
        <v>Tipos de Deporte</v>
      </c>
      <c r="G2617" s="13">
        <f t="shared" si="404"/>
        <v>140101039</v>
      </c>
      <c r="H2617" s="7">
        <v>39</v>
      </c>
      <c r="I2617" s="8" t="s">
        <v>2937</v>
      </c>
      <c r="J2617" s="37" t="str">
        <f>+Categorias[[#This Row],[Categoría]]&amp;"-"&amp;Categorias[[#This Row],[Id_categoría]]</f>
        <v>Baile-140101039</v>
      </c>
      <c r="K2617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17" s="9" t="str">
        <f t="shared" si="405"/>
        <v>140101039baile</v>
      </c>
      <c r="M2617" s="39" t="str">
        <f t="shared" si="406"/>
        <v>INSERT INTO categoria VALUES (140101039,'Baile','Baile-140101039','Baile-140101039 | Prod: Vehículos Construcción-140101 | Sector: Deporte | Industria: DEPORTE - 14',140101);</v>
      </c>
    </row>
    <row r="2618" spans="1:13" ht="30.6" x14ac:dyDescent="0.3">
      <c r="A2618" s="12">
        <f t="shared" si="401"/>
        <v>14</v>
      </c>
      <c r="B2618" s="8" t="str">
        <f>+VLOOKUP(A2618,Industria[],2,0)</f>
        <v>Deporte y ocio</v>
      </c>
      <c r="C2618" s="12">
        <f t="shared" si="402"/>
        <v>1401</v>
      </c>
      <c r="D2618" s="8" t="str">
        <f>+VLOOKUP(C2618,Sector[[Id_sector]:[Codigo]],3,0)</f>
        <v>Deporte y fitness</v>
      </c>
      <c r="E2618" s="12">
        <f t="shared" si="403"/>
        <v>140101</v>
      </c>
      <c r="F2618" s="8" t="str">
        <f>+VLOOKUP(E2618,Productos[[Id_producto]:[Codigo]],3,0)</f>
        <v>Tipos de Deporte</v>
      </c>
      <c r="G2618" s="13">
        <f t="shared" si="404"/>
        <v>140101040</v>
      </c>
      <c r="H2618" s="7">
        <v>40</v>
      </c>
      <c r="I2618" s="8" t="s">
        <v>2938</v>
      </c>
      <c r="J2618" s="37" t="str">
        <f>+Categorias[[#This Row],[Categoría]]&amp;"-"&amp;Categorias[[#This Row],[Id_categoría]]</f>
        <v>Baile Deportivo-140101040</v>
      </c>
      <c r="K2618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18" s="9" t="str">
        <f t="shared" si="405"/>
        <v>140101040baile_deportivo</v>
      </c>
      <c r="M2618" s="39" t="str">
        <f t="shared" si="406"/>
        <v>INSERT INTO categoria VALUES (140101040,'Baile Deportivo','Baile Deportivo-140101040','Baile Deportivo-140101040 | Prod: Vehículos Construcción-140101 | Sector: Deporte | Industria: DEPORTE - 14',140101);</v>
      </c>
    </row>
    <row r="2619" spans="1:13" ht="40.799999999999997" x14ac:dyDescent="0.3">
      <c r="A2619" s="12">
        <f t="shared" si="401"/>
        <v>14</v>
      </c>
      <c r="B2619" s="8" t="str">
        <f>+VLOOKUP(A2619,Industria[],2,0)</f>
        <v>Deporte y ocio</v>
      </c>
      <c r="C2619" s="12">
        <f t="shared" si="402"/>
        <v>1401</v>
      </c>
      <c r="D2619" s="8" t="str">
        <f>+VLOOKUP(C2619,Sector[[Id_sector]:[Codigo]],3,0)</f>
        <v>Deporte y fitness</v>
      </c>
      <c r="E2619" s="12">
        <f t="shared" si="403"/>
        <v>140101</v>
      </c>
      <c r="F2619" s="8" t="str">
        <f>+VLOOKUP(E2619,Productos[[Id_producto]:[Codigo]],3,0)</f>
        <v>Tipos de Deporte</v>
      </c>
      <c r="G2619" s="13">
        <f t="shared" si="404"/>
        <v>140101041</v>
      </c>
      <c r="H2619" s="7">
        <v>41</v>
      </c>
      <c r="I2619" s="8" t="s">
        <v>2939</v>
      </c>
      <c r="J2619" s="37" t="str">
        <f>+Categorias[[#This Row],[Categoría]]&amp;"-"&amp;Categorias[[#This Row],[Id_categoría]]</f>
        <v>Baile En Silla De Ruedas-140101041</v>
      </c>
      <c r="K2619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19" s="9" t="str">
        <f t="shared" si="405"/>
        <v>140101041baile_en_silla_de_ruedas</v>
      </c>
      <c r="M2619" s="39" t="str">
        <f t="shared" si="406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20" spans="1:13" ht="30.6" x14ac:dyDescent="0.3">
      <c r="A2620" s="12">
        <f t="shared" si="401"/>
        <v>14</v>
      </c>
      <c r="B2620" s="8" t="str">
        <f>+VLOOKUP(A2620,Industria[],2,0)</f>
        <v>Deporte y ocio</v>
      </c>
      <c r="C2620" s="12">
        <f t="shared" si="402"/>
        <v>1401</v>
      </c>
      <c r="D2620" s="8" t="str">
        <f>+VLOOKUP(C2620,Sector[[Id_sector]:[Codigo]],3,0)</f>
        <v>Deporte y fitness</v>
      </c>
      <c r="E2620" s="12">
        <f t="shared" si="403"/>
        <v>140101</v>
      </c>
      <c r="F2620" s="8" t="str">
        <f>+VLOOKUP(E2620,Productos[[Id_producto]:[Codigo]],3,0)</f>
        <v>Tipos de Deporte</v>
      </c>
      <c r="G2620" s="13">
        <f t="shared" si="404"/>
        <v>140101042</v>
      </c>
      <c r="H2620" s="7">
        <v>42</v>
      </c>
      <c r="I2620" s="8" t="s">
        <v>2940</v>
      </c>
      <c r="J2620" s="37" t="str">
        <f>+Categorias[[#This Row],[Categoría]]&amp;"-"&amp;Categorias[[#This Row],[Id_categoría]]</f>
        <v>Bailes Latinos-140101042</v>
      </c>
      <c r="K2620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20" s="9" t="str">
        <f t="shared" si="405"/>
        <v>140101042bailes_latinos</v>
      </c>
      <c r="M2620" s="39" t="str">
        <f t="shared" si="406"/>
        <v>INSERT INTO categoria VALUES (140101042,'Bailes Latinos','Bailes Latinos-140101042','Bailes Latinos-140101042 | Prod: Vehículos Construcción-140101 | Sector: Deporte | Industria: DEPORTE - 14',140101);</v>
      </c>
    </row>
    <row r="2621" spans="1:13" ht="30.6" x14ac:dyDescent="0.3">
      <c r="A2621" s="12">
        <f t="shared" si="401"/>
        <v>14</v>
      </c>
      <c r="B2621" s="8" t="str">
        <f>+VLOOKUP(A2621,Industria[],2,0)</f>
        <v>Deporte y ocio</v>
      </c>
      <c r="C2621" s="12">
        <f t="shared" si="402"/>
        <v>1401</v>
      </c>
      <c r="D2621" s="8" t="str">
        <f>+VLOOKUP(C2621,Sector[[Id_sector]:[Codigo]],3,0)</f>
        <v>Deporte y fitness</v>
      </c>
      <c r="E2621" s="12">
        <f t="shared" si="403"/>
        <v>140101</v>
      </c>
      <c r="F2621" s="8" t="str">
        <f>+VLOOKUP(E2621,Productos[[Id_producto]:[Codigo]],3,0)</f>
        <v>Tipos de Deporte</v>
      </c>
      <c r="G2621" s="13">
        <f t="shared" si="404"/>
        <v>140101043</v>
      </c>
      <c r="H2621" s="7">
        <v>43</v>
      </c>
      <c r="I2621" s="8" t="s">
        <v>2941</v>
      </c>
      <c r="J2621" s="37" t="str">
        <f>+Categorias[[#This Row],[Categoría]]&amp;"-"&amp;Categorias[[#This Row],[Id_categoría]]</f>
        <v>Hip-Hop-140101043</v>
      </c>
      <c r="K2621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21" s="9" t="str">
        <f t="shared" si="405"/>
        <v>140101043hip-hop</v>
      </c>
      <c r="M2621" s="39" t="str">
        <f t="shared" si="406"/>
        <v>INSERT INTO categoria VALUES (140101043,'Hip-Hop','Hip-Hop-140101043','Hip-Hop-140101043 | Prod: Vehículos Construcción-140101 | Sector: Deporte | Industria: DEPORTE - 14',140101);</v>
      </c>
    </row>
    <row r="2622" spans="1:13" ht="30.6" x14ac:dyDescent="0.3">
      <c r="A2622" s="12">
        <f t="shared" si="401"/>
        <v>14</v>
      </c>
      <c r="B2622" s="8" t="str">
        <f>+VLOOKUP(A2622,Industria[],2,0)</f>
        <v>Deporte y ocio</v>
      </c>
      <c r="C2622" s="12">
        <f t="shared" si="402"/>
        <v>1401</v>
      </c>
      <c r="D2622" s="8" t="str">
        <f>+VLOOKUP(C2622,Sector[[Id_sector]:[Codigo]],3,0)</f>
        <v>Deporte y fitness</v>
      </c>
      <c r="E2622" s="12">
        <f t="shared" si="403"/>
        <v>140101</v>
      </c>
      <c r="F2622" s="8" t="str">
        <f>+VLOOKUP(E2622,Productos[[Id_producto]:[Codigo]],3,0)</f>
        <v>Tipos de Deporte</v>
      </c>
      <c r="G2622" s="13">
        <f t="shared" si="404"/>
        <v>140101044</v>
      </c>
      <c r="H2622" s="7">
        <v>44</v>
      </c>
      <c r="I2622" s="8" t="s">
        <v>2942</v>
      </c>
      <c r="J2622" s="37" t="str">
        <f>+Categorias[[#This Row],[Categoría]]&amp;"-"&amp;Categorias[[#This Row],[Id_categoría]]</f>
        <v>Baloncesto-140101044</v>
      </c>
      <c r="K2622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22" s="9" t="str">
        <f t="shared" si="405"/>
        <v>140101044baloncesto</v>
      </c>
      <c r="M2622" s="39" t="str">
        <f t="shared" si="406"/>
        <v>INSERT INTO categoria VALUES (140101044,'Baloncesto','Baloncesto-140101044','Baloncesto-140101044 | Prod: Vehículos Construcción-140101 | Sector: Deporte | Industria: DEPORTE - 14',140101);</v>
      </c>
    </row>
    <row r="2623" spans="1:13" ht="30.6" x14ac:dyDescent="0.3">
      <c r="A2623" s="12">
        <f t="shared" si="401"/>
        <v>14</v>
      </c>
      <c r="B2623" s="8" t="str">
        <f>+VLOOKUP(A2623,Industria[],2,0)</f>
        <v>Deporte y ocio</v>
      </c>
      <c r="C2623" s="12">
        <f t="shared" si="402"/>
        <v>1401</v>
      </c>
      <c r="D2623" s="8" t="str">
        <f>+VLOOKUP(C2623,Sector[[Id_sector]:[Codigo]],3,0)</f>
        <v>Deporte y fitness</v>
      </c>
      <c r="E2623" s="12">
        <f t="shared" si="403"/>
        <v>140101</v>
      </c>
      <c r="F2623" s="8" t="str">
        <f>+VLOOKUP(E2623,Productos[[Id_producto]:[Codigo]],3,0)</f>
        <v>Tipos de Deporte</v>
      </c>
      <c r="G2623" s="13">
        <f t="shared" si="404"/>
        <v>140101045</v>
      </c>
      <c r="H2623" s="7">
        <v>45</v>
      </c>
      <c r="I2623" s="8" t="s">
        <v>2943</v>
      </c>
      <c r="J2623" s="37" t="str">
        <f>+Categorias[[#This Row],[Categoría]]&amp;"-"&amp;Categorias[[#This Row],[Id_categoría]]</f>
        <v>Balonmano-140101045</v>
      </c>
      <c r="K2623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23" s="9" t="str">
        <f t="shared" si="405"/>
        <v>140101045balonmano</v>
      </c>
      <c r="M2623" s="39" t="str">
        <f t="shared" si="406"/>
        <v>INSERT INTO categoria VALUES (140101045,'Balonmano','Balonmano-140101045','Balonmano-140101045 | Prod: Vehículos Construcción-140101 | Sector: Deporte | Industria: DEPORTE - 14',140101);</v>
      </c>
    </row>
    <row r="2624" spans="1:13" ht="30.6" x14ac:dyDescent="0.3">
      <c r="A2624" s="12">
        <f t="shared" si="401"/>
        <v>14</v>
      </c>
      <c r="B2624" s="8" t="str">
        <f>+VLOOKUP(A2624,Industria[],2,0)</f>
        <v>Deporte y ocio</v>
      </c>
      <c r="C2624" s="12">
        <f t="shared" si="402"/>
        <v>1401</v>
      </c>
      <c r="D2624" s="8" t="str">
        <f>+VLOOKUP(C2624,Sector[[Id_sector]:[Codigo]],3,0)</f>
        <v>Deporte y fitness</v>
      </c>
      <c r="E2624" s="12">
        <f t="shared" si="403"/>
        <v>140101</v>
      </c>
      <c r="F2624" s="8" t="str">
        <f>+VLOOKUP(E2624,Productos[[Id_producto]:[Codigo]],3,0)</f>
        <v>Tipos de Deporte</v>
      </c>
      <c r="G2624" s="13">
        <f t="shared" si="404"/>
        <v>140101046</v>
      </c>
      <c r="H2624" s="7">
        <v>46</v>
      </c>
      <c r="I2624" s="8" t="s">
        <v>2944</v>
      </c>
      <c r="J2624" s="37" t="str">
        <f>+Categorias[[#This Row],[Categoría]]&amp;"-"&amp;Categorias[[#This Row],[Id_categoría]]</f>
        <v>Balonmano Playa-140101046</v>
      </c>
      <c r="K2624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24" s="9" t="str">
        <f t="shared" si="405"/>
        <v>140101046balonmano_playa</v>
      </c>
      <c r="M2624" s="39" t="str">
        <f t="shared" si="406"/>
        <v>INSERT INTO categoria VALUES (140101046,'Balonmano Playa','Balonmano Playa-140101046','Balonmano Playa-140101046 | Prod: Vehículos Construcción-140101 | Sector: Deporte | Industria: DEPORTE - 14',140101);</v>
      </c>
    </row>
    <row r="2625" spans="1:13" ht="30.6" x14ac:dyDescent="0.3">
      <c r="A2625" s="12">
        <f t="shared" si="401"/>
        <v>14</v>
      </c>
      <c r="B2625" s="8" t="str">
        <f>+VLOOKUP(A2625,Industria[],2,0)</f>
        <v>Deporte y ocio</v>
      </c>
      <c r="C2625" s="12">
        <f t="shared" si="402"/>
        <v>1401</v>
      </c>
      <c r="D2625" s="8" t="str">
        <f>+VLOOKUP(C2625,Sector[[Id_sector]:[Codigo]],3,0)</f>
        <v>Deporte y fitness</v>
      </c>
      <c r="E2625" s="12">
        <f t="shared" si="403"/>
        <v>140101</v>
      </c>
      <c r="F2625" s="8" t="str">
        <f>+VLOOKUP(E2625,Productos[[Id_producto]:[Codigo]],3,0)</f>
        <v>Tipos de Deporte</v>
      </c>
      <c r="G2625" s="13">
        <f t="shared" si="404"/>
        <v>140101047</v>
      </c>
      <c r="H2625" s="7">
        <v>47</v>
      </c>
      <c r="I2625" s="8" t="s">
        <v>2945</v>
      </c>
      <c r="J2625" s="37" t="str">
        <f>+Categorias[[#This Row],[Categoría]]&amp;"-"&amp;Categorias[[#This Row],[Id_categoría]]</f>
        <v>Béisbol Y Sóftbol-140101047</v>
      </c>
      <c r="K2625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25" s="9" t="str">
        <f t="shared" si="405"/>
        <v>140101047beisbol_y_softbol</v>
      </c>
      <c r="M2625" s="39" t="str">
        <f t="shared" si="406"/>
        <v>INSERT INTO categoria VALUES (140101047,'Béisbol Y Sóftbol','Béisbol Y Sóftbol-140101047','Béisbol Y Sóftbol-140101047 | Prod: Vehículos Construcción-140101 | Sector: Deporte | Industria: DEPORTE - 14',140101);</v>
      </c>
    </row>
    <row r="2626" spans="1:13" ht="30.6" x14ac:dyDescent="0.3">
      <c r="A2626" s="12">
        <f t="shared" si="401"/>
        <v>14</v>
      </c>
      <c r="B2626" s="8" t="str">
        <f>+VLOOKUP(A2626,Industria[],2,0)</f>
        <v>Deporte y ocio</v>
      </c>
      <c r="C2626" s="12">
        <f t="shared" si="402"/>
        <v>1401</v>
      </c>
      <c r="D2626" s="8" t="str">
        <f>+VLOOKUP(C2626,Sector[[Id_sector]:[Codigo]],3,0)</f>
        <v>Deporte y fitness</v>
      </c>
      <c r="E2626" s="12">
        <f t="shared" si="403"/>
        <v>140101</v>
      </c>
      <c r="F2626" s="8" t="str">
        <f>+VLOOKUP(E2626,Productos[[Id_producto]:[Codigo]],3,0)</f>
        <v>Tipos de Deporte</v>
      </c>
      <c r="G2626" s="13">
        <f t="shared" si="404"/>
        <v>140101048</v>
      </c>
      <c r="H2626" s="7">
        <v>48</v>
      </c>
      <c r="I2626" s="8" t="s">
        <v>2946</v>
      </c>
      <c r="J2626" s="37" t="str">
        <f>+Categorias[[#This Row],[Categoría]]&amp;"-"&amp;Categorias[[#This Row],[Id_categoría]]</f>
        <v>Béisbol-140101048</v>
      </c>
      <c r="K2626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26" s="9" t="str">
        <f t="shared" si="405"/>
        <v>140101048beisbol</v>
      </c>
      <c r="M2626" s="39" t="str">
        <f t="shared" si="406"/>
        <v>INSERT INTO categoria VALUES (140101048,'Béisbol','Béisbol-140101048','Béisbol-140101048 | Prod: Vehículos Construcción-140101 | Sector: Deporte | Industria: DEPORTE - 14',140101);</v>
      </c>
    </row>
    <row r="2627" spans="1:13" ht="30.6" x14ac:dyDescent="0.3">
      <c r="A2627" s="12">
        <f t="shared" si="401"/>
        <v>14</v>
      </c>
      <c r="B2627" s="8" t="str">
        <f>+VLOOKUP(A2627,Industria[],2,0)</f>
        <v>Deporte y ocio</v>
      </c>
      <c r="C2627" s="12">
        <f t="shared" si="402"/>
        <v>1401</v>
      </c>
      <c r="D2627" s="8" t="str">
        <f>+VLOOKUP(C2627,Sector[[Id_sector]:[Codigo]],3,0)</f>
        <v>Deporte y fitness</v>
      </c>
      <c r="E2627" s="12">
        <f t="shared" si="403"/>
        <v>140101</v>
      </c>
      <c r="F2627" s="8" t="str">
        <f>+VLOOKUP(E2627,Productos[[Id_producto]:[Codigo]],3,0)</f>
        <v>Tipos de Deporte</v>
      </c>
      <c r="G2627" s="13">
        <f t="shared" si="404"/>
        <v>140101049</v>
      </c>
      <c r="H2627" s="7">
        <v>49</v>
      </c>
      <c r="I2627" s="8" t="s">
        <v>2947</v>
      </c>
      <c r="J2627" s="37" t="str">
        <f>+Categorias[[#This Row],[Categoría]]&amp;"-"&amp;Categorias[[#This Row],[Id_categoría]]</f>
        <v>Sóftbol-140101049</v>
      </c>
      <c r="K2627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27" s="9" t="str">
        <f t="shared" si="405"/>
        <v>140101049softbol</v>
      </c>
      <c r="M2627" s="39" t="str">
        <f t="shared" si="406"/>
        <v>INSERT INTO categoria VALUES (140101049,'Sóftbol','Sóftbol-140101049','Sóftbol-140101049 | Prod: Vehículos Construcción-140101 | Sector: Deporte | Industria: DEPORTE - 14',140101);</v>
      </c>
    </row>
    <row r="2628" spans="1:13" ht="30.6" x14ac:dyDescent="0.3">
      <c r="A2628" s="12">
        <f t="shared" si="401"/>
        <v>14</v>
      </c>
      <c r="B2628" s="8" t="str">
        <f>+VLOOKUP(A2628,Industria[],2,0)</f>
        <v>Deporte y ocio</v>
      </c>
      <c r="C2628" s="12">
        <f t="shared" si="402"/>
        <v>1401</v>
      </c>
      <c r="D2628" s="8" t="str">
        <f>+VLOOKUP(C2628,Sector[[Id_sector]:[Codigo]],3,0)</f>
        <v>Deporte y fitness</v>
      </c>
      <c r="E2628" s="12">
        <f t="shared" si="403"/>
        <v>140101</v>
      </c>
      <c r="F2628" s="8" t="str">
        <f>+VLOOKUP(E2628,Productos[[Id_producto]:[Codigo]],3,0)</f>
        <v>Tipos de Deporte</v>
      </c>
      <c r="G2628" s="13">
        <f t="shared" si="404"/>
        <v>140101050</v>
      </c>
      <c r="H2628" s="7">
        <v>50</v>
      </c>
      <c r="I2628" s="8" t="s">
        <v>2948</v>
      </c>
      <c r="J2628" s="37" t="str">
        <f>+Categorias[[#This Row],[Categoría]]&amp;"-"&amp;Categorias[[#This Row],[Id_categoría]]</f>
        <v>Billar-140101050</v>
      </c>
      <c r="K2628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28" s="9" t="str">
        <f t="shared" si="405"/>
        <v>140101050billar</v>
      </c>
      <c r="M2628" s="39" t="str">
        <f t="shared" si="406"/>
        <v>INSERT INTO categoria VALUES (140101050,'Billar','Billar-140101050','Billar-140101050 | Prod: Vehículos Construcción-140101 | Sector: Deporte | Industria: DEPORTE - 14',140101);</v>
      </c>
    </row>
    <row r="2629" spans="1:13" ht="30.6" x14ac:dyDescent="0.3">
      <c r="A2629" s="12">
        <f t="shared" si="401"/>
        <v>14</v>
      </c>
      <c r="B2629" s="8" t="str">
        <f>+VLOOKUP(A2629,Industria[],2,0)</f>
        <v>Deporte y ocio</v>
      </c>
      <c r="C2629" s="12">
        <f t="shared" si="402"/>
        <v>1401</v>
      </c>
      <c r="D2629" s="8" t="str">
        <f>+VLOOKUP(C2629,Sector[[Id_sector]:[Codigo]],3,0)</f>
        <v>Deporte y fitness</v>
      </c>
      <c r="E2629" s="12">
        <f t="shared" si="403"/>
        <v>140101</v>
      </c>
      <c r="F2629" s="8" t="str">
        <f>+VLOOKUP(E2629,Productos[[Id_producto]:[Codigo]],3,0)</f>
        <v>Tipos de Deporte</v>
      </c>
      <c r="G2629" s="13">
        <f t="shared" si="404"/>
        <v>140101051</v>
      </c>
      <c r="H2629" s="7">
        <v>51</v>
      </c>
      <c r="I2629" s="8" t="s">
        <v>2949</v>
      </c>
      <c r="J2629" s="37" t="str">
        <f>+Categorias[[#This Row],[Categoría]]&amp;"-"&amp;Categorias[[#This Row],[Id_categoría]]</f>
        <v>Snooker-140101051</v>
      </c>
      <c r="K2629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29" s="9" t="str">
        <f t="shared" si="405"/>
        <v>140101051snooker</v>
      </c>
      <c r="M2629" s="39" t="str">
        <f t="shared" si="406"/>
        <v>INSERT INTO categoria VALUES (140101051,'Snooker','Snooker-140101051','Snooker-140101051 | Prod: Vehículos Construcción-140101 | Sector: Deporte | Industria: DEPORTE - 14',140101);</v>
      </c>
    </row>
    <row r="2630" spans="1:13" ht="30.6" x14ac:dyDescent="0.3">
      <c r="A2630" s="12">
        <f t="shared" si="401"/>
        <v>14</v>
      </c>
      <c r="B2630" s="8" t="str">
        <f>+VLOOKUP(A2630,Industria[],2,0)</f>
        <v>Deporte y ocio</v>
      </c>
      <c r="C2630" s="12">
        <f t="shared" si="402"/>
        <v>1401</v>
      </c>
      <c r="D2630" s="8" t="str">
        <f>+VLOOKUP(C2630,Sector[[Id_sector]:[Codigo]],3,0)</f>
        <v>Deporte y fitness</v>
      </c>
      <c r="E2630" s="12">
        <f t="shared" si="403"/>
        <v>140101</v>
      </c>
      <c r="F2630" s="8" t="str">
        <f>+VLOOKUP(E2630,Productos[[Id_producto]:[Codigo]],3,0)</f>
        <v>Tipos de Deporte</v>
      </c>
      <c r="G2630" s="13">
        <f t="shared" si="404"/>
        <v>140101052</v>
      </c>
      <c r="H2630" s="7">
        <v>52</v>
      </c>
      <c r="I2630" s="8" t="s">
        <v>2950</v>
      </c>
      <c r="J2630" s="37" t="str">
        <f>+Categorias[[#This Row],[Categoría]]&amp;"-"&amp;Categorias[[#This Row],[Id_categoría]]</f>
        <v>Bolos-140101052</v>
      </c>
      <c r="K2630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30" s="9" t="str">
        <f t="shared" si="405"/>
        <v>140101052bolos</v>
      </c>
      <c r="M2630" s="39" t="str">
        <f t="shared" si="406"/>
        <v>INSERT INTO categoria VALUES (140101052,'Bolos','Bolos-140101052','Bolos-140101052 | Prod: Vehículos Construcción-140101 | Sector: Deporte | Industria: DEPORTE - 14',140101);</v>
      </c>
    </row>
    <row r="2631" spans="1:13" ht="30.6" x14ac:dyDescent="0.3">
      <c r="A2631" s="12">
        <f t="shared" si="401"/>
        <v>14</v>
      </c>
      <c r="B2631" s="8" t="str">
        <f>+VLOOKUP(A2631,Industria[],2,0)</f>
        <v>Deporte y ocio</v>
      </c>
      <c r="C2631" s="12">
        <f t="shared" si="402"/>
        <v>1401</v>
      </c>
      <c r="D2631" s="8" t="str">
        <f>+VLOOKUP(C2631,Sector[[Id_sector]:[Codigo]],3,0)</f>
        <v>Deporte y fitness</v>
      </c>
      <c r="E2631" s="12">
        <f t="shared" si="403"/>
        <v>140101</v>
      </c>
      <c r="F2631" s="8" t="str">
        <f>+VLOOKUP(E2631,Productos[[Id_producto]:[Codigo]],3,0)</f>
        <v>Tipos de Deporte</v>
      </c>
      <c r="G2631" s="13">
        <f t="shared" si="404"/>
        <v>140101053</v>
      </c>
      <c r="H2631" s="7">
        <v>53</v>
      </c>
      <c r="I2631" s="8" t="s">
        <v>2951</v>
      </c>
      <c r="J2631" s="37" t="str">
        <f>+Categorias[[#This Row],[Categoría]]&amp;"-"&amp;Categorias[[#This Row],[Id_categoría]]</f>
        <v>Bowling-140101053</v>
      </c>
      <c r="K2631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31" s="9" t="str">
        <f t="shared" si="405"/>
        <v>140101053bowling</v>
      </c>
      <c r="M2631" s="39" t="str">
        <f t="shared" si="406"/>
        <v>INSERT INTO categoria VALUES (140101053,'Bowling','Bowling-140101053','Bowling-140101053 | Prod: Vehículos Construcción-140101 | Sector: Deporte | Industria: DEPORTE - 14',140101);</v>
      </c>
    </row>
    <row r="2632" spans="1:13" ht="30.6" x14ac:dyDescent="0.3">
      <c r="A2632" s="12">
        <f t="shared" si="401"/>
        <v>14</v>
      </c>
      <c r="B2632" s="8" t="str">
        <f>+VLOOKUP(A2632,Industria[],2,0)</f>
        <v>Deporte y ocio</v>
      </c>
      <c r="C2632" s="12">
        <f t="shared" si="402"/>
        <v>1401</v>
      </c>
      <c r="D2632" s="8" t="str">
        <f>+VLOOKUP(C2632,Sector[[Id_sector]:[Codigo]],3,0)</f>
        <v>Deporte y fitness</v>
      </c>
      <c r="E2632" s="12">
        <f t="shared" si="403"/>
        <v>140101</v>
      </c>
      <c r="F2632" s="8" t="str">
        <f>+VLOOKUP(E2632,Productos[[Id_producto]:[Codigo]],3,0)</f>
        <v>Tipos de Deporte</v>
      </c>
      <c r="G2632" s="13">
        <f t="shared" si="404"/>
        <v>140101054</v>
      </c>
      <c r="H2632" s="7">
        <v>54</v>
      </c>
      <c r="I2632" s="8" t="s">
        <v>2952</v>
      </c>
      <c r="J2632" s="37" t="str">
        <f>+Categorias[[#This Row],[Categoría]]&amp;"-"&amp;Categorias[[#This Row],[Id_categoría]]</f>
        <v>Boxeo-140101054</v>
      </c>
      <c r="K2632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32" s="9" t="str">
        <f t="shared" si="405"/>
        <v>140101054boxeo</v>
      </c>
      <c r="M2632" s="39" t="str">
        <f t="shared" si="406"/>
        <v>INSERT INTO categoria VALUES (140101054,'Boxeo','Boxeo-140101054','Boxeo-140101054 | Prod: Vehículos Construcción-140101 | Sector: Deporte | Industria: DEPORTE - 14',140101);</v>
      </c>
    </row>
    <row r="2633" spans="1:13" ht="30.6" x14ac:dyDescent="0.3">
      <c r="A2633" s="12">
        <f t="shared" si="401"/>
        <v>14</v>
      </c>
      <c r="B2633" s="8" t="str">
        <f>+VLOOKUP(A2633,Industria[],2,0)</f>
        <v>Deporte y ocio</v>
      </c>
      <c r="C2633" s="12">
        <f t="shared" si="402"/>
        <v>1401</v>
      </c>
      <c r="D2633" s="8" t="str">
        <f>+VLOOKUP(C2633,Sector[[Id_sector]:[Codigo]],3,0)</f>
        <v>Deporte y fitness</v>
      </c>
      <c r="E2633" s="12">
        <f t="shared" si="403"/>
        <v>140101</v>
      </c>
      <c r="F2633" s="8" t="str">
        <f>+VLOOKUP(E2633,Productos[[Id_producto]:[Codigo]],3,0)</f>
        <v>Tipos de Deporte</v>
      </c>
      <c r="G2633" s="13">
        <f t="shared" si="404"/>
        <v>140101055</v>
      </c>
      <c r="H2633" s="7">
        <v>55</v>
      </c>
      <c r="I2633" s="8" t="s">
        <v>2953</v>
      </c>
      <c r="J2633" s="37" t="str">
        <f>+Categorias[[#This Row],[Categoría]]&amp;"-"&amp;Categorias[[#This Row],[Id_categoría]]</f>
        <v>Caza-140101055</v>
      </c>
      <c r="K2633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33" s="9" t="str">
        <f t="shared" si="405"/>
        <v>140101055caza</v>
      </c>
      <c r="M2633" s="39" t="str">
        <f t="shared" si="406"/>
        <v>INSERT INTO categoria VALUES (140101055,'Caza','Caza-140101055','Caza-140101055 | Prod: Vehículos Construcción-140101 | Sector: Deporte | Industria: DEPORTE - 14',140101);</v>
      </c>
    </row>
    <row r="2634" spans="1:13" ht="30.6" x14ac:dyDescent="0.3">
      <c r="A2634" s="12">
        <f t="shared" si="401"/>
        <v>14</v>
      </c>
      <c r="B2634" s="8" t="str">
        <f>+VLOOKUP(A2634,Industria[],2,0)</f>
        <v>Deporte y ocio</v>
      </c>
      <c r="C2634" s="12">
        <f t="shared" si="402"/>
        <v>1401</v>
      </c>
      <c r="D2634" s="8" t="str">
        <f>+VLOOKUP(C2634,Sector[[Id_sector]:[Codigo]],3,0)</f>
        <v>Deporte y fitness</v>
      </c>
      <c r="E2634" s="12">
        <f t="shared" si="403"/>
        <v>140101</v>
      </c>
      <c r="F2634" s="8" t="str">
        <f>+VLOOKUP(E2634,Productos[[Id_producto]:[Codigo]],3,0)</f>
        <v>Tipos de Deporte</v>
      </c>
      <c r="G2634" s="13">
        <f t="shared" si="404"/>
        <v>140101056</v>
      </c>
      <c r="H2634" s="7">
        <v>56</v>
      </c>
      <c r="I2634" s="8" t="s">
        <v>2954</v>
      </c>
      <c r="J2634" s="37" t="str">
        <f>+Categorias[[#This Row],[Categoría]]&amp;"-"&amp;Categorias[[#This Row],[Id_categoría]]</f>
        <v>Caza Con Arco-140101056</v>
      </c>
      <c r="K2634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34" s="9" t="str">
        <f t="shared" si="405"/>
        <v>140101056caza_con_arco</v>
      </c>
      <c r="M2634" s="39" t="str">
        <f t="shared" si="406"/>
        <v>INSERT INTO categoria VALUES (140101056,'Caza Con Arco','Caza Con Arco-140101056','Caza Con Arco-140101056 | Prod: Vehículos Construcción-140101 | Sector: Deporte | Industria: DEPORTE - 14',140101);</v>
      </c>
    </row>
    <row r="2635" spans="1:13" ht="30.6" x14ac:dyDescent="0.3">
      <c r="A2635" s="12">
        <f t="shared" si="401"/>
        <v>14</v>
      </c>
      <c r="B2635" s="8" t="str">
        <f>+VLOOKUP(A2635,Industria[],2,0)</f>
        <v>Deporte y ocio</v>
      </c>
      <c r="C2635" s="12">
        <f t="shared" si="402"/>
        <v>1401</v>
      </c>
      <c r="D2635" s="8" t="str">
        <f>+VLOOKUP(C2635,Sector[[Id_sector]:[Codigo]],3,0)</f>
        <v>Deporte y fitness</v>
      </c>
      <c r="E2635" s="12">
        <f t="shared" si="403"/>
        <v>140101</v>
      </c>
      <c r="F2635" s="8" t="str">
        <f>+VLOOKUP(E2635,Productos[[Id_producto]:[Codigo]],3,0)</f>
        <v>Tipos de Deporte</v>
      </c>
      <c r="G2635" s="13">
        <f t="shared" si="404"/>
        <v>140101057</v>
      </c>
      <c r="H2635" s="7">
        <v>57</v>
      </c>
      <c r="I2635" s="8" t="s">
        <v>2955</v>
      </c>
      <c r="J2635" s="37" t="str">
        <f>+Categorias[[#This Row],[Categoría]]&amp;"-"&amp;Categorias[[#This Row],[Id_categoría]]</f>
        <v>Cetrería-140101057</v>
      </c>
      <c r="K2635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35" s="9" t="str">
        <f t="shared" si="405"/>
        <v>140101057cetreria</v>
      </c>
      <c r="M2635" s="39" t="str">
        <f t="shared" si="406"/>
        <v>INSERT INTO categoria VALUES (140101057,'Cetrería','Cetrería-140101057','Cetrería-140101057 | Prod: Vehículos Construcción-140101 | Sector: Deporte | Industria: DEPORTE - 14',140101);</v>
      </c>
    </row>
    <row r="2636" spans="1:13" ht="40.799999999999997" x14ac:dyDescent="0.3">
      <c r="A2636" s="12">
        <f t="shared" si="401"/>
        <v>14</v>
      </c>
      <c r="B2636" s="8" t="str">
        <f>+VLOOKUP(A2636,Industria[],2,0)</f>
        <v>Deporte y ocio</v>
      </c>
      <c r="C2636" s="12">
        <f t="shared" si="402"/>
        <v>1401</v>
      </c>
      <c r="D2636" s="8" t="str">
        <f>+VLOOKUP(C2636,Sector[[Id_sector]:[Codigo]],3,0)</f>
        <v>Deporte y fitness</v>
      </c>
      <c r="E2636" s="12">
        <f t="shared" si="403"/>
        <v>140101</v>
      </c>
      <c r="F2636" s="8" t="str">
        <f>+VLOOKUP(E2636,Productos[[Id_producto]:[Codigo]],3,0)</f>
        <v>Tipos de Deporte</v>
      </c>
      <c r="G2636" s="13">
        <f t="shared" si="404"/>
        <v>140101058</v>
      </c>
      <c r="H2636" s="7">
        <v>58</v>
      </c>
      <c r="I2636" s="8" t="s">
        <v>2956</v>
      </c>
      <c r="J2636" s="37" t="str">
        <f>+Categorias[[#This Row],[Categoría]]&amp;"-"&amp;Categorias[[#This Row],[Id_categoría]]</f>
        <v>Perros De Caza Y Agility-140101058</v>
      </c>
      <c r="K2636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36" s="9" t="str">
        <f t="shared" si="405"/>
        <v>140101058perros_de_caza_y_agility</v>
      </c>
      <c r="M2636" s="39" t="str">
        <f t="shared" si="406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37" spans="1:13" ht="30.6" x14ac:dyDescent="0.3">
      <c r="A2637" s="12">
        <f t="shared" si="401"/>
        <v>14</v>
      </c>
      <c r="B2637" s="8" t="str">
        <f>+VLOOKUP(A2637,Industria[],2,0)</f>
        <v>Deporte y ocio</v>
      </c>
      <c r="C2637" s="12">
        <f t="shared" si="402"/>
        <v>1401</v>
      </c>
      <c r="D2637" s="8" t="str">
        <f>+VLOOKUP(C2637,Sector[[Id_sector]:[Codigo]],3,0)</f>
        <v>Deporte y fitness</v>
      </c>
      <c r="E2637" s="12">
        <f t="shared" si="403"/>
        <v>140101</v>
      </c>
      <c r="F2637" s="8" t="str">
        <f>+VLOOKUP(E2637,Productos[[Id_producto]:[Codigo]],3,0)</f>
        <v>Tipos de Deporte</v>
      </c>
      <c r="G2637" s="13">
        <f t="shared" si="404"/>
        <v>140101059</v>
      </c>
      <c r="H2637" s="7">
        <v>59</v>
      </c>
      <c r="I2637" s="8" t="s">
        <v>2957</v>
      </c>
      <c r="J2637" s="37" t="str">
        <f>+Categorias[[#This Row],[Categoría]]&amp;"-"&amp;Categorias[[#This Row],[Id_categoría]]</f>
        <v>Recorrido De Caza-140101059</v>
      </c>
      <c r="K2637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37" s="9" t="str">
        <f t="shared" si="405"/>
        <v>140101059recorrido_de_caza</v>
      </c>
      <c r="M2637" s="39" t="str">
        <f t="shared" si="406"/>
        <v>INSERT INTO categoria VALUES (140101059,'Recorrido De Caza','Recorrido De Caza-140101059','Recorrido De Caza-140101059 | Prod: Vehículos Construcción-140101 | Sector: Deporte | Industria: DEPORTE - 14',140101);</v>
      </c>
    </row>
    <row r="2638" spans="1:13" ht="30.6" x14ac:dyDescent="0.3">
      <c r="A2638" s="12">
        <f t="shared" si="401"/>
        <v>14</v>
      </c>
      <c r="B2638" s="8" t="str">
        <f>+VLOOKUP(A2638,Industria[],2,0)</f>
        <v>Deporte y ocio</v>
      </c>
      <c r="C2638" s="12">
        <f t="shared" si="402"/>
        <v>1401</v>
      </c>
      <c r="D2638" s="8" t="str">
        <f>+VLOOKUP(C2638,Sector[[Id_sector]:[Codigo]],3,0)</f>
        <v>Deporte y fitness</v>
      </c>
      <c r="E2638" s="12">
        <f t="shared" si="403"/>
        <v>140101</v>
      </c>
      <c r="F2638" s="8" t="str">
        <f>+VLOOKUP(E2638,Productos[[Id_producto]:[Codigo]],3,0)</f>
        <v>Tipos de Deporte</v>
      </c>
      <c r="G2638" s="13">
        <f t="shared" si="404"/>
        <v>140101060</v>
      </c>
      <c r="H2638" s="7">
        <v>60</v>
      </c>
      <c r="I2638" s="8" t="s">
        <v>2958</v>
      </c>
      <c r="J2638" s="37" t="str">
        <f>+Categorias[[#This Row],[Categoría]]&amp;"-"&amp;Categorias[[#This Row],[Id_categoría]]</f>
        <v>Ciclismo-140101060</v>
      </c>
      <c r="K2638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38" s="9" t="str">
        <f t="shared" si="405"/>
        <v>140101060ciclismo</v>
      </c>
      <c r="M2638" s="39" t="str">
        <f t="shared" si="406"/>
        <v>INSERT INTO categoria VALUES (140101060,'Ciclismo','Ciclismo-140101060','Ciclismo-140101060 | Prod: Vehículos Construcción-140101 | Sector: Deporte | Industria: DEPORTE - 14',140101);</v>
      </c>
    </row>
    <row r="2639" spans="1:13" ht="30.6" x14ac:dyDescent="0.3">
      <c r="A2639" s="12">
        <f t="shared" si="401"/>
        <v>14</v>
      </c>
      <c r="B2639" s="8" t="str">
        <f>+VLOOKUP(A2639,Industria[],2,0)</f>
        <v>Deporte y ocio</v>
      </c>
      <c r="C2639" s="12">
        <f t="shared" si="402"/>
        <v>1401</v>
      </c>
      <c r="D2639" s="8" t="str">
        <f>+VLOOKUP(C2639,Sector[[Id_sector]:[Codigo]],3,0)</f>
        <v>Deporte y fitness</v>
      </c>
      <c r="E2639" s="12">
        <f t="shared" si="403"/>
        <v>140101</v>
      </c>
      <c r="F2639" s="8" t="str">
        <f>+VLOOKUP(E2639,Productos[[Id_producto]:[Codigo]],3,0)</f>
        <v>Tipos de Deporte</v>
      </c>
      <c r="G2639" s="13">
        <f t="shared" si="404"/>
        <v>140101061</v>
      </c>
      <c r="H2639" s="7">
        <v>61</v>
      </c>
      <c r="I2639" s="8" t="s">
        <v>2959</v>
      </c>
      <c r="J2639" s="37" t="str">
        <f>+Categorias[[#This Row],[Categoría]]&amp;"-"&amp;Categorias[[#This Row],[Id_categoría]]</f>
        <v>Adaptado Carretera-140101061</v>
      </c>
      <c r="K2639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39" s="9" t="str">
        <f t="shared" si="405"/>
        <v>140101061adaptado_carretera</v>
      </c>
      <c r="M2639" s="39" t="str">
        <f t="shared" si="406"/>
        <v>INSERT INTO categoria VALUES (140101061,'Adaptado Carretera','Adaptado Carretera-140101061','Adaptado Carretera-140101061 | Prod: Vehículos Construcción-140101 | Sector: Deporte | Industria: DEPORTE - 14',140101);</v>
      </c>
    </row>
    <row r="2640" spans="1:13" ht="30.6" x14ac:dyDescent="0.3">
      <c r="A2640" s="12">
        <f t="shared" si="401"/>
        <v>14</v>
      </c>
      <c r="B2640" s="8" t="str">
        <f>+VLOOKUP(A2640,Industria[],2,0)</f>
        <v>Deporte y ocio</v>
      </c>
      <c r="C2640" s="12">
        <f t="shared" si="402"/>
        <v>1401</v>
      </c>
      <c r="D2640" s="8" t="str">
        <f>+VLOOKUP(C2640,Sector[[Id_sector]:[Codigo]],3,0)</f>
        <v>Deporte y fitness</v>
      </c>
      <c r="E2640" s="12">
        <f t="shared" si="403"/>
        <v>140101</v>
      </c>
      <c r="F2640" s="8" t="str">
        <f>+VLOOKUP(E2640,Productos[[Id_producto]:[Codigo]],3,0)</f>
        <v>Tipos de Deporte</v>
      </c>
      <c r="G2640" s="13">
        <f t="shared" si="404"/>
        <v>140101062</v>
      </c>
      <c r="H2640" s="7">
        <v>62</v>
      </c>
      <c r="I2640" s="8" t="s">
        <v>2960</v>
      </c>
      <c r="J2640" s="37" t="str">
        <f>+Categorias[[#This Row],[Categoría]]&amp;"-"&amp;Categorias[[#This Row],[Id_categoría]]</f>
        <v>Adaptado Pista-140101062</v>
      </c>
      <c r="K2640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40" s="9" t="str">
        <f t="shared" si="405"/>
        <v>140101062adaptado_pista</v>
      </c>
      <c r="M2640" s="39" t="str">
        <f t="shared" si="406"/>
        <v>INSERT INTO categoria VALUES (140101062,'Adaptado Pista','Adaptado Pista-140101062','Adaptado Pista-140101062 | Prod: Vehículos Construcción-140101 | Sector: Deporte | Industria: DEPORTE - 14',140101);</v>
      </c>
    </row>
    <row r="2641" spans="1:13" ht="40.799999999999997" x14ac:dyDescent="0.3">
      <c r="A2641" s="12">
        <f t="shared" si="401"/>
        <v>14</v>
      </c>
      <c r="B2641" s="8" t="str">
        <f>+VLOOKUP(A2641,Industria[],2,0)</f>
        <v>Deporte y ocio</v>
      </c>
      <c r="C2641" s="12">
        <f t="shared" si="402"/>
        <v>1401</v>
      </c>
      <c r="D2641" s="8" t="str">
        <f>+VLOOKUP(C2641,Sector[[Id_sector]:[Codigo]],3,0)</f>
        <v>Deporte y fitness</v>
      </c>
      <c r="E2641" s="12">
        <f t="shared" si="403"/>
        <v>140101</v>
      </c>
      <c r="F2641" s="8" t="str">
        <f>+VLOOKUP(E2641,Productos[[Id_producto]:[Codigo]],3,0)</f>
        <v>Tipos de Deporte</v>
      </c>
      <c r="G2641" s="13">
        <f t="shared" si="404"/>
        <v>140101063</v>
      </c>
      <c r="H2641" s="7">
        <v>63</v>
      </c>
      <c r="I2641" s="8" t="s">
        <v>2961</v>
      </c>
      <c r="J2641" s="37" t="str">
        <f>+Categorias[[#This Row],[Categoría]]&amp;"-"&amp;Categorias[[#This Row],[Id_categoría]]</f>
        <v>Bicicleta De Montaña (Btt)-140101063</v>
      </c>
      <c r="K2641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41" s="9" t="str">
        <f t="shared" si="405"/>
        <v>140101063bicicleta_de_montaña_(btt)</v>
      </c>
      <c r="M2641" s="39" t="str">
        <f t="shared" si="406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42" spans="1:13" ht="30.6" x14ac:dyDescent="0.3">
      <c r="A2642" s="12">
        <f t="shared" si="401"/>
        <v>14</v>
      </c>
      <c r="B2642" s="8" t="str">
        <f>+VLOOKUP(A2642,Industria[],2,0)</f>
        <v>Deporte y ocio</v>
      </c>
      <c r="C2642" s="12">
        <f t="shared" si="402"/>
        <v>1401</v>
      </c>
      <c r="D2642" s="8" t="str">
        <f>+VLOOKUP(C2642,Sector[[Id_sector]:[Codigo]],3,0)</f>
        <v>Deporte y fitness</v>
      </c>
      <c r="E2642" s="12">
        <f t="shared" si="403"/>
        <v>140101</v>
      </c>
      <c r="F2642" s="8" t="str">
        <f>+VLOOKUP(E2642,Productos[[Id_producto]:[Codigo]],3,0)</f>
        <v>Tipos de Deporte</v>
      </c>
      <c r="G2642" s="13">
        <f t="shared" si="404"/>
        <v>140101064</v>
      </c>
      <c r="H2642" s="7">
        <v>64</v>
      </c>
      <c r="I2642" s="8" t="s">
        <v>2962</v>
      </c>
      <c r="J2642" s="37" t="str">
        <f>+Categorias[[#This Row],[Categoría]]&amp;"-"&amp;Categorias[[#This Row],[Id_categoría]]</f>
        <v>Bmx-140101064</v>
      </c>
      <c r="K2642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42" s="9" t="str">
        <f t="shared" si="405"/>
        <v>140101064bmx</v>
      </c>
      <c r="M2642" s="39" t="str">
        <f t="shared" si="406"/>
        <v>INSERT INTO categoria VALUES (140101064,'Bmx','Bmx-140101064','Bmx-140101064 | Prod: Vehículos Construcción-140101 | Sector: Deporte | Industria: DEPORTE - 14',140101);</v>
      </c>
    </row>
    <row r="2643" spans="1:13" ht="30.6" x14ac:dyDescent="0.3">
      <c r="A2643" s="12">
        <f t="shared" si="401"/>
        <v>14</v>
      </c>
      <c r="B2643" s="8" t="str">
        <f>+VLOOKUP(A2643,Industria[],2,0)</f>
        <v>Deporte y ocio</v>
      </c>
      <c r="C2643" s="12">
        <f t="shared" si="402"/>
        <v>1401</v>
      </c>
      <c r="D2643" s="8" t="str">
        <f>+VLOOKUP(C2643,Sector[[Id_sector]:[Codigo]],3,0)</f>
        <v>Deporte y fitness</v>
      </c>
      <c r="E2643" s="12">
        <f t="shared" si="403"/>
        <v>140101</v>
      </c>
      <c r="F2643" s="8" t="str">
        <f>+VLOOKUP(E2643,Productos[[Id_producto]:[Codigo]],3,0)</f>
        <v>Tipos de Deporte</v>
      </c>
      <c r="G2643" s="13">
        <f t="shared" si="404"/>
        <v>140101065</v>
      </c>
      <c r="H2643" s="7">
        <v>65</v>
      </c>
      <c r="I2643" s="8" t="s">
        <v>2963</v>
      </c>
      <c r="J2643" s="37" t="str">
        <f>+Categorias[[#This Row],[Categoría]]&amp;"-"&amp;Categorias[[#This Row],[Id_categoría]]</f>
        <v>Ciclismo Carretera-140101065</v>
      </c>
      <c r="K2643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43" s="9" t="str">
        <f t="shared" si="405"/>
        <v>140101065ciclismo_carretera</v>
      </c>
      <c r="M2643" s="39" t="str">
        <f t="shared" si="406"/>
        <v>INSERT INTO categoria VALUES (140101065,'Ciclismo Carretera','Ciclismo Carretera-140101065','Ciclismo Carretera-140101065 | Prod: Vehículos Construcción-140101 | Sector: Deporte | Industria: DEPORTE - 14',140101);</v>
      </c>
    </row>
    <row r="2644" spans="1:13" ht="30.6" x14ac:dyDescent="0.3">
      <c r="A2644" s="12">
        <f t="shared" si="401"/>
        <v>14</v>
      </c>
      <c r="B2644" s="8" t="str">
        <f>+VLOOKUP(A2644,Industria[],2,0)</f>
        <v>Deporte y ocio</v>
      </c>
      <c r="C2644" s="12">
        <f t="shared" si="402"/>
        <v>1401</v>
      </c>
      <c r="D2644" s="8" t="str">
        <f>+VLOOKUP(C2644,Sector[[Id_sector]:[Codigo]],3,0)</f>
        <v>Deporte y fitness</v>
      </c>
      <c r="E2644" s="12">
        <f t="shared" si="403"/>
        <v>140101</v>
      </c>
      <c r="F2644" s="8" t="str">
        <f>+VLOOKUP(E2644,Productos[[Id_producto]:[Codigo]],3,0)</f>
        <v>Tipos de Deporte</v>
      </c>
      <c r="G2644" s="13">
        <f t="shared" si="404"/>
        <v>140101066</v>
      </c>
      <c r="H2644" s="7">
        <v>66</v>
      </c>
      <c r="I2644" s="8" t="s">
        <v>2964</v>
      </c>
      <c r="J2644" s="37" t="str">
        <f>+Categorias[[#This Row],[Categoría]]&amp;"-"&amp;Categorias[[#This Row],[Id_categoría]]</f>
        <v>Ciclismo En Pista-140101066</v>
      </c>
      <c r="K2644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44" s="9" t="str">
        <f t="shared" si="405"/>
        <v>140101066ciclismo_en_pista</v>
      </c>
      <c r="M2644" s="39" t="str">
        <f t="shared" si="406"/>
        <v>INSERT INTO categoria VALUES (140101066,'Ciclismo En Pista','Ciclismo En Pista-140101066','Ciclismo En Pista-140101066 | Prod: Vehículos Construcción-140101 | Sector: Deporte | Industria: DEPORTE - 14',140101);</v>
      </c>
    </row>
    <row r="2645" spans="1:13" ht="30.6" x14ac:dyDescent="0.3">
      <c r="A2645" s="12">
        <f t="shared" si="401"/>
        <v>14</v>
      </c>
      <c r="B2645" s="8" t="str">
        <f>+VLOOKUP(A2645,Industria[],2,0)</f>
        <v>Deporte y ocio</v>
      </c>
      <c r="C2645" s="12">
        <f t="shared" si="402"/>
        <v>1401</v>
      </c>
      <c r="D2645" s="8" t="str">
        <f>+VLOOKUP(C2645,Sector[[Id_sector]:[Codigo]],3,0)</f>
        <v>Deporte y fitness</v>
      </c>
      <c r="E2645" s="12">
        <f t="shared" si="403"/>
        <v>140101</v>
      </c>
      <c r="F2645" s="8" t="str">
        <f>+VLOOKUP(E2645,Productos[[Id_producto]:[Codigo]],3,0)</f>
        <v>Tipos de Deporte</v>
      </c>
      <c r="G2645" s="13">
        <f t="shared" si="404"/>
        <v>140101067</v>
      </c>
      <c r="H2645" s="7">
        <v>67</v>
      </c>
      <c r="I2645" s="8" t="s">
        <v>2965</v>
      </c>
      <c r="J2645" s="37" t="str">
        <f>+Categorias[[#This Row],[Categoría]]&amp;"-"&amp;Categorias[[#This Row],[Id_categoría]]</f>
        <v>Ciclismo En Tandem-140101067</v>
      </c>
      <c r="K2645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45" s="9" t="str">
        <f t="shared" si="405"/>
        <v>140101067ciclismo_en_tandem</v>
      </c>
      <c r="M2645" s="39" t="str">
        <f t="shared" si="406"/>
        <v>INSERT INTO categoria VALUES (140101067,'Ciclismo En Tandem','Ciclismo En Tandem-140101067','Ciclismo En Tandem-140101067 | Prod: Vehículos Construcción-140101 | Sector: Deporte | Industria: DEPORTE - 14',140101);</v>
      </c>
    </row>
    <row r="2646" spans="1:13" ht="30.6" x14ac:dyDescent="0.3">
      <c r="A2646" s="12">
        <f t="shared" si="401"/>
        <v>14</v>
      </c>
      <c r="B2646" s="8" t="str">
        <f>+VLOOKUP(A2646,Industria[],2,0)</f>
        <v>Deporte y ocio</v>
      </c>
      <c r="C2646" s="12">
        <f t="shared" si="402"/>
        <v>1401</v>
      </c>
      <c r="D2646" s="8" t="str">
        <f>+VLOOKUP(C2646,Sector[[Id_sector]:[Codigo]],3,0)</f>
        <v>Deporte y fitness</v>
      </c>
      <c r="E2646" s="12">
        <f t="shared" si="403"/>
        <v>140101</v>
      </c>
      <c r="F2646" s="8" t="str">
        <f>+VLOOKUP(E2646,Productos[[Id_producto]:[Codigo]],3,0)</f>
        <v>Tipos de Deporte</v>
      </c>
      <c r="G2646" s="13">
        <f t="shared" si="404"/>
        <v>140101068</v>
      </c>
      <c r="H2646" s="7">
        <v>68</v>
      </c>
      <c r="I2646" s="8" t="s">
        <v>2966</v>
      </c>
      <c r="J2646" s="37" t="str">
        <f>+Categorias[[#This Row],[Categoría]]&amp;"-"&amp;Categorias[[#This Row],[Id_categoría]]</f>
        <v>Ciclo-Cross-140101068</v>
      </c>
      <c r="K2646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46" s="9" t="str">
        <f t="shared" si="405"/>
        <v>140101068ciclo-cross</v>
      </c>
      <c r="M2646" s="39" t="str">
        <f t="shared" si="406"/>
        <v>INSERT INTO categoria VALUES (140101068,'Ciclo-Cross','Ciclo-Cross-140101068','Ciclo-Cross-140101068 | Prod: Vehículos Construcción-140101 | Sector: Deporte | Industria: DEPORTE - 14',140101);</v>
      </c>
    </row>
    <row r="2647" spans="1:13" ht="30.6" x14ac:dyDescent="0.3">
      <c r="A2647" s="12">
        <f t="shared" si="401"/>
        <v>14</v>
      </c>
      <c r="B2647" s="8" t="str">
        <f>+VLOOKUP(A2647,Industria[],2,0)</f>
        <v>Deporte y ocio</v>
      </c>
      <c r="C2647" s="12">
        <f t="shared" si="402"/>
        <v>1401</v>
      </c>
      <c r="D2647" s="8" t="str">
        <f>+VLOOKUP(C2647,Sector[[Id_sector]:[Codigo]],3,0)</f>
        <v>Deporte y fitness</v>
      </c>
      <c r="E2647" s="12">
        <f t="shared" si="403"/>
        <v>140101</v>
      </c>
      <c r="F2647" s="8" t="str">
        <f>+VLOOKUP(E2647,Productos[[Id_producto]:[Codigo]],3,0)</f>
        <v>Tipos de Deporte</v>
      </c>
      <c r="G2647" s="13">
        <f t="shared" si="404"/>
        <v>140101069</v>
      </c>
      <c r="H2647" s="7">
        <v>69</v>
      </c>
      <c r="I2647" s="8" t="s">
        <v>2739</v>
      </c>
      <c r="J2647" s="37" t="str">
        <f>+Categorias[[#This Row],[Categoría]]&amp;"-"&amp;Categorias[[#This Row],[Id_categoría]]</f>
        <v>Cicloturismo-140101069</v>
      </c>
      <c r="K2647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47" s="9" t="str">
        <f t="shared" si="405"/>
        <v>140101069cicloturismo</v>
      </c>
      <c r="M2647" s="39" t="str">
        <f t="shared" si="406"/>
        <v>INSERT INTO categoria VALUES (140101069,'Cicloturismo','Cicloturismo-140101069','Cicloturismo-140101069 | Prod: Vehículos Construcción-140101 | Sector: Deporte | Industria: DEPORTE - 14',140101);</v>
      </c>
    </row>
    <row r="2648" spans="1:13" ht="30.6" x14ac:dyDescent="0.3">
      <c r="A2648" s="12">
        <f t="shared" ref="A2648:A2711" si="407">+A2647</f>
        <v>14</v>
      </c>
      <c r="B2648" s="8" t="str">
        <f>+VLOOKUP(A2648,Industria[],2,0)</f>
        <v>Deporte y ocio</v>
      </c>
      <c r="C2648" s="12">
        <f t="shared" ref="C2648:C2711" si="408">+C2647</f>
        <v>1401</v>
      </c>
      <c r="D2648" s="8" t="str">
        <f>+VLOOKUP(C2648,Sector[[Id_sector]:[Codigo]],3,0)</f>
        <v>Deporte y fitness</v>
      </c>
      <c r="E2648" s="12">
        <f t="shared" ref="E2648:E2711" si="409">+IF(H2648=1,E2647+1,E2647)</f>
        <v>140101</v>
      </c>
      <c r="F2648" s="8" t="str">
        <f>+VLOOKUP(E2648,Productos[[Id_producto]:[Codigo]],3,0)</f>
        <v>Tipos de Deporte</v>
      </c>
      <c r="G2648" s="13">
        <f t="shared" ref="G2648:G2711" si="410">+E2648*1000+H2648</f>
        <v>140101070</v>
      </c>
      <c r="H2648" s="7">
        <v>70</v>
      </c>
      <c r="I2648" s="8" t="s">
        <v>2967</v>
      </c>
      <c r="J2648" s="37" t="str">
        <f>+Categorias[[#This Row],[Categoría]]&amp;"-"&amp;Categorias[[#This Row],[Id_categoría]]</f>
        <v>Trial -Bici-140101070</v>
      </c>
      <c r="K2648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48" s="9" t="str">
        <f t="shared" ref="L2648:L2711" si="411">+SUBSTITUTE(G2648&amp;LOWER(SUBSTITUTE( SUBSTITUTE( SUBSTITUTE( SUBSTITUTE( SUBSTITUTE( SUBSTITUTE( SUBSTITUTE( SUBSTITUTE( SUBSTITUTE( SUBSTITUTE(I2648, "á", "a"), "é", "e"), "í", "i"), "ó", "o"), "ú", "u"), "Á", "A"), "É", "E"), "Í", "I"), "Ó", "O"), "Ú", "U"))," ","_")</f>
        <v>140101070trial_-bici</v>
      </c>
      <c r="M2648" s="39" t="str">
        <f t="shared" ref="M2648:M2711" si="412">+"INSERT INTO categoria VALUES ("&amp;G2648&amp;",'"&amp;I2648&amp;"','"&amp;J2648&amp;"','"&amp;K2648&amp;"',"&amp;E2648&amp;");"</f>
        <v>INSERT INTO categoria VALUES (140101070,'Trial -Bici','Trial -Bici-140101070','Trial -Bici-140101070 | Prod: Vehículos Construcción-140101 | Sector: Deporte | Industria: DEPORTE - 14',140101);</v>
      </c>
    </row>
    <row r="2649" spans="1:13" ht="30.6" x14ac:dyDescent="0.3">
      <c r="A2649" s="12">
        <f t="shared" si="407"/>
        <v>14</v>
      </c>
      <c r="B2649" s="8" t="str">
        <f>+VLOOKUP(A2649,Industria[],2,0)</f>
        <v>Deporte y ocio</v>
      </c>
      <c r="C2649" s="12">
        <f t="shared" si="408"/>
        <v>1401</v>
      </c>
      <c r="D2649" s="8" t="str">
        <f>+VLOOKUP(C2649,Sector[[Id_sector]:[Codigo]],3,0)</f>
        <v>Deporte y fitness</v>
      </c>
      <c r="E2649" s="12">
        <f t="shared" si="409"/>
        <v>140101</v>
      </c>
      <c r="F2649" s="8" t="str">
        <f>+VLOOKUP(E2649,Productos[[Id_producto]:[Codigo]],3,0)</f>
        <v>Tipos de Deporte</v>
      </c>
      <c r="G2649" s="13">
        <f t="shared" si="410"/>
        <v>140101071</v>
      </c>
      <c r="H2649" s="7">
        <v>71</v>
      </c>
      <c r="I2649" s="8" t="s">
        <v>2968</v>
      </c>
      <c r="J2649" s="37" t="str">
        <f>+Categorias[[#This Row],[Categoría]]&amp;"-"&amp;Categorias[[#This Row],[Id_categoría]]</f>
        <v>Colombicultura-140101071</v>
      </c>
      <c r="K2649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49" s="9" t="str">
        <f t="shared" si="411"/>
        <v>140101071colombicultura</v>
      </c>
      <c r="M2649" s="39" t="str">
        <f t="shared" si="412"/>
        <v>INSERT INTO categoria VALUES (140101071,'Colombicultura','Colombicultura-140101071','Colombicultura-140101071 | Prod: Vehículos Construcción-140101 | Sector: Deporte | Industria: DEPORTE - 14',140101);</v>
      </c>
    </row>
    <row r="2650" spans="1:13" ht="30.6" x14ac:dyDescent="0.3">
      <c r="A2650" s="12">
        <f t="shared" si="407"/>
        <v>14</v>
      </c>
      <c r="B2650" s="8" t="str">
        <f>+VLOOKUP(A2650,Industria[],2,0)</f>
        <v>Deporte y ocio</v>
      </c>
      <c r="C2650" s="12">
        <f t="shared" si="408"/>
        <v>1401</v>
      </c>
      <c r="D2650" s="8" t="str">
        <f>+VLOOKUP(C2650,Sector[[Id_sector]:[Codigo]],3,0)</f>
        <v>Deporte y fitness</v>
      </c>
      <c r="E2650" s="12">
        <f t="shared" si="409"/>
        <v>140101</v>
      </c>
      <c r="F2650" s="8" t="str">
        <f>+VLOOKUP(E2650,Productos[[Id_producto]:[Codigo]],3,0)</f>
        <v>Tipos de Deporte</v>
      </c>
      <c r="G2650" s="13">
        <f t="shared" si="410"/>
        <v>140101072</v>
      </c>
      <c r="H2650" s="7">
        <v>72</v>
      </c>
      <c r="I2650" s="8" t="s">
        <v>2969</v>
      </c>
      <c r="J2650" s="37" t="str">
        <f>+Categorias[[#This Row],[Categoría]]&amp;"-"&amp;Categorias[[#This Row],[Id_categoría]]</f>
        <v>Colombófila-140101072</v>
      </c>
      <c r="K2650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50" s="9" t="str">
        <f t="shared" si="411"/>
        <v>140101072colombofila</v>
      </c>
      <c r="M2650" s="39" t="str">
        <f t="shared" si="412"/>
        <v>INSERT INTO categoria VALUES (140101072,'Colombófila','Colombófila-140101072','Colombófila-140101072 | Prod: Vehículos Construcción-140101 | Sector: Deporte | Industria: DEPORTE - 14',140101);</v>
      </c>
    </row>
    <row r="2651" spans="1:13" ht="30.6" x14ac:dyDescent="0.3">
      <c r="A2651" s="12">
        <f t="shared" si="407"/>
        <v>14</v>
      </c>
      <c r="B2651" s="8" t="str">
        <f>+VLOOKUP(A2651,Industria[],2,0)</f>
        <v>Deporte y ocio</v>
      </c>
      <c r="C2651" s="12">
        <f t="shared" si="408"/>
        <v>1401</v>
      </c>
      <c r="D2651" s="8" t="str">
        <f>+VLOOKUP(C2651,Sector[[Id_sector]:[Codigo]],3,0)</f>
        <v>Deporte y fitness</v>
      </c>
      <c r="E2651" s="12">
        <f t="shared" si="409"/>
        <v>140101</v>
      </c>
      <c r="F2651" s="8" t="str">
        <f>+VLOOKUP(E2651,Productos[[Id_producto]:[Codigo]],3,0)</f>
        <v>Tipos de Deporte</v>
      </c>
      <c r="G2651" s="13">
        <f t="shared" si="410"/>
        <v>140101073</v>
      </c>
      <c r="H2651" s="7">
        <v>73</v>
      </c>
      <c r="I2651" s="8" t="s">
        <v>2970</v>
      </c>
      <c r="J2651" s="37" t="str">
        <f>+Categorias[[#This Row],[Categoría]]&amp;"-"&amp;Categorias[[#This Row],[Id_categoría]]</f>
        <v>Deportes de Hielo-140101073</v>
      </c>
      <c r="K2651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51" s="9" t="str">
        <f t="shared" si="411"/>
        <v>140101073deportes_de_hielo</v>
      </c>
      <c r="M2651" s="39" t="str">
        <f t="shared" si="412"/>
        <v>INSERT INTO categoria VALUES (140101073,'Deportes de Hielo','Deportes de Hielo-140101073','Deportes de Hielo-140101073 | Prod: Vehículos Construcción-140101 | Sector: Deporte | Industria: DEPORTE - 14',140101);</v>
      </c>
    </row>
    <row r="2652" spans="1:13" ht="30.6" x14ac:dyDescent="0.3">
      <c r="A2652" s="12">
        <f t="shared" si="407"/>
        <v>14</v>
      </c>
      <c r="B2652" s="8" t="str">
        <f>+VLOOKUP(A2652,Industria[],2,0)</f>
        <v>Deporte y ocio</v>
      </c>
      <c r="C2652" s="12">
        <f t="shared" si="408"/>
        <v>1401</v>
      </c>
      <c r="D2652" s="8" t="str">
        <f>+VLOOKUP(C2652,Sector[[Id_sector]:[Codigo]],3,0)</f>
        <v>Deporte y fitness</v>
      </c>
      <c r="E2652" s="12">
        <f t="shared" si="409"/>
        <v>140101</v>
      </c>
      <c r="F2652" s="8" t="str">
        <f>+VLOOKUP(E2652,Productos[[Id_producto]:[Codigo]],3,0)</f>
        <v>Tipos de Deporte</v>
      </c>
      <c r="G2652" s="13">
        <f t="shared" si="410"/>
        <v>140101074</v>
      </c>
      <c r="H2652" s="7">
        <v>74</v>
      </c>
      <c r="I2652" s="8" t="s">
        <v>2971</v>
      </c>
      <c r="J2652" s="37" t="str">
        <f>+Categorias[[#This Row],[Categoría]]&amp;"-"&amp;Categorias[[#This Row],[Id_categoría]]</f>
        <v>Curling-140101074</v>
      </c>
      <c r="K2652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52" s="9" t="str">
        <f t="shared" si="411"/>
        <v>140101074curling</v>
      </c>
      <c r="M2652" s="39" t="str">
        <f t="shared" si="412"/>
        <v>INSERT INTO categoria VALUES (140101074,'Curling','Curling-140101074','Curling-140101074 | Prod: Vehículos Construcción-140101 | Sector: Deporte | Industria: DEPORTE - 14',140101);</v>
      </c>
    </row>
    <row r="2653" spans="1:13" ht="30.6" x14ac:dyDescent="0.3">
      <c r="A2653" s="12">
        <f t="shared" si="407"/>
        <v>14</v>
      </c>
      <c r="B2653" s="8" t="str">
        <f>+VLOOKUP(A2653,Industria[],2,0)</f>
        <v>Deporte y ocio</v>
      </c>
      <c r="C2653" s="12">
        <f t="shared" si="408"/>
        <v>1401</v>
      </c>
      <c r="D2653" s="8" t="str">
        <f>+VLOOKUP(C2653,Sector[[Id_sector]:[Codigo]],3,0)</f>
        <v>Deporte y fitness</v>
      </c>
      <c r="E2653" s="12">
        <f t="shared" si="409"/>
        <v>140101</v>
      </c>
      <c r="F2653" s="8" t="str">
        <f>+VLOOKUP(E2653,Productos[[Id_producto]:[Codigo]],3,0)</f>
        <v>Tipos de Deporte</v>
      </c>
      <c r="G2653" s="13">
        <f t="shared" si="410"/>
        <v>140101075</v>
      </c>
      <c r="H2653" s="7">
        <v>75</v>
      </c>
      <c r="I2653" s="8" t="s">
        <v>2972</v>
      </c>
      <c r="J2653" s="37" t="str">
        <f>+Categorias[[#This Row],[Categoría]]&amp;"-"&amp;Categorias[[#This Row],[Id_categoría]]</f>
        <v>Hockey Hielo-140101075</v>
      </c>
      <c r="K2653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53" s="9" t="str">
        <f t="shared" si="411"/>
        <v>140101075hockey_hielo</v>
      </c>
      <c r="M2653" s="39" t="str">
        <f t="shared" si="412"/>
        <v>INSERT INTO categoria VALUES (140101075,'Hockey Hielo','Hockey Hielo-140101075','Hockey Hielo-140101075 | Prod: Vehículos Construcción-140101 | Sector: Deporte | Industria: DEPORTE - 14',140101);</v>
      </c>
    </row>
    <row r="2654" spans="1:13" ht="30.6" x14ac:dyDescent="0.3">
      <c r="A2654" s="12">
        <f t="shared" si="407"/>
        <v>14</v>
      </c>
      <c r="B2654" s="8" t="str">
        <f>+VLOOKUP(A2654,Industria[],2,0)</f>
        <v>Deporte y ocio</v>
      </c>
      <c r="C2654" s="12">
        <f t="shared" si="408"/>
        <v>1401</v>
      </c>
      <c r="D2654" s="8" t="str">
        <f>+VLOOKUP(C2654,Sector[[Id_sector]:[Codigo]],3,0)</f>
        <v>Deporte y fitness</v>
      </c>
      <c r="E2654" s="12">
        <f t="shared" si="409"/>
        <v>140101</v>
      </c>
      <c r="F2654" s="8" t="str">
        <f>+VLOOKUP(E2654,Productos[[Id_producto]:[Codigo]],3,0)</f>
        <v>Tipos de Deporte</v>
      </c>
      <c r="G2654" s="13">
        <f t="shared" si="410"/>
        <v>140101076</v>
      </c>
      <c r="H2654" s="7">
        <v>76</v>
      </c>
      <c r="I2654" s="8" t="s">
        <v>2973</v>
      </c>
      <c r="J2654" s="37" t="str">
        <f>+Categorias[[#This Row],[Categoría]]&amp;"-"&amp;Categorias[[#This Row],[Id_categoría]]</f>
        <v>Patinaje Hielo-140101076</v>
      </c>
      <c r="K2654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54" s="9" t="str">
        <f t="shared" si="411"/>
        <v>140101076patinaje_hielo</v>
      </c>
      <c r="M2654" s="39" t="str">
        <f t="shared" si="412"/>
        <v>INSERT INTO categoria VALUES (140101076,'Patinaje Hielo','Patinaje Hielo-140101076','Patinaje Hielo-140101076 | Prod: Vehículos Construcción-140101 | Sector: Deporte | Industria: DEPORTE - 14',140101);</v>
      </c>
    </row>
    <row r="2655" spans="1:13" ht="30.6" x14ac:dyDescent="0.3">
      <c r="A2655" s="12">
        <f t="shared" si="407"/>
        <v>14</v>
      </c>
      <c r="B2655" s="8" t="str">
        <f>+VLOOKUP(A2655,Industria[],2,0)</f>
        <v>Deporte y ocio</v>
      </c>
      <c r="C2655" s="12">
        <f t="shared" si="408"/>
        <v>1401</v>
      </c>
      <c r="D2655" s="8" t="str">
        <f>+VLOOKUP(C2655,Sector[[Id_sector]:[Codigo]],3,0)</f>
        <v>Deporte y fitness</v>
      </c>
      <c r="E2655" s="12">
        <f t="shared" si="409"/>
        <v>140101</v>
      </c>
      <c r="F2655" s="8" t="str">
        <f>+VLOOKUP(E2655,Productos[[Id_producto]:[Codigo]],3,0)</f>
        <v>Tipos de Deporte</v>
      </c>
      <c r="G2655" s="13">
        <f t="shared" si="410"/>
        <v>140101077</v>
      </c>
      <c r="H2655" s="7">
        <v>77</v>
      </c>
      <c r="I2655" s="8" t="s">
        <v>2974</v>
      </c>
      <c r="J2655" s="37" t="str">
        <f>+Categorias[[#This Row],[Categoría]]&amp;"-"&amp;Categorias[[#This Row],[Id_categoría]]</f>
        <v>Deportes de Invierno-140101077</v>
      </c>
      <c r="K2655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55" s="9" t="str">
        <f t="shared" si="411"/>
        <v>140101077deportes_de_invierno</v>
      </c>
      <c r="M2655" s="39" t="str">
        <f t="shared" si="412"/>
        <v>INSERT INTO categoria VALUES (140101077,'Deportes de Invierno','Deportes de Invierno-140101077','Deportes de Invierno-140101077 | Prod: Vehículos Construcción-140101 | Sector: Deporte | Industria: DEPORTE - 14',140101);</v>
      </c>
    </row>
    <row r="2656" spans="1:13" ht="30.6" x14ac:dyDescent="0.3">
      <c r="A2656" s="12">
        <f t="shared" si="407"/>
        <v>14</v>
      </c>
      <c r="B2656" s="8" t="str">
        <f>+VLOOKUP(A2656,Industria[],2,0)</f>
        <v>Deporte y ocio</v>
      </c>
      <c r="C2656" s="12">
        <f t="shared" si="408"/>
        <v>1401</v>
      </c>
      <c r="D2656" s="8" t="str">
        <f>+VLOOKUP(C2656,Sector[[Id_sector]:[Codigo]],3,0)</f>
        <v>Deporte y fitness</v>
      </c>
      <c r="E2656" s="12">
        <f t="shared" si="409"/>
        <v>140101</v>
      </c>
      <c r="F2656" s="8" t="str">
        <f>+VLOOKUP(E2656,Productos[[Id_producto]:[Codigo]],3,0)</f>
        <v>Tipos de Deporte</v>
      </c>
      <c r="G2656" s="13">
        <f t="shared" si="410"/>
        <v>140101078</v>
      </c>
      <c r="H2656" s="7">
        <v>78</v>
      </c>
      <c r="I2656" s="8" t="s">
        <v>2975</v>
      </c>
      <c r="J2656" s="37" t="str">
        <f>+Categorias[[#This Row],[Categoría]]&amp;"-"&amp;Categorias[[#This Row],[Id_categoría]]</f>
        <v>Esquí Alpino-140101078</v>
      </c>
      <c r="K2656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56" s="9" t="str">
        <f t="shared" si="411"/>
        <v>140101078esqui_alpino</v>
      </c>
      <c r="M2656" s="39" t="str">
        <f t="shared" si="412"/>
        <v>INSERT INTO categoria VALUES (140101078,'Esquí Alpino','Esquí Alpino-140101078','Esquí Alpino-140101078 | Prod: Vehículos Construcción-140101 | Sector: Deporte | Industria: DEPORTE - 14',140101);</v>
      </c>
    </row>
    <row r="2657" spans="1:13" ht="30.6" x14ac:dyDescent="0.3">
      <c r="A2657" s="12">
        <f t="shared" si="407"/>
        <v>14</v>
      </c>
      <c r="B2657" s="8" t="str">
        <f>+VLOOKUP(A2657,Industria[],2,0)</f>
        <v>Deporte y ocio</v>
      </c>
      <c r="C2657" s="12">
        <f t="shared" si="408"/>
        <v>1401</v>
      </c>
      <c r="D2657" s="8" t="str">
        <f>+VLOOKUP(C2657,Sector[[Id_sector]:[Codigo]],3,0)</f>
        <v>Deporte y fitness</v>
      </c>
      <c r="E2657" s="12">
        <f t="shared" si="409"/>
        <v>140101</v>
      </c>
      <c r="F2657" s="8" t="str">
        <f>+VLOOKUP(E2657,Productos[[Id_producto]:[Codigo]],3,0)</f>
        <v>Tipos de Deporte</v>
      </c>
      <c r="G2657" s="13">
        <f t="shared" si="410"/>
        <v>140101079</v>
      </c>
      <c r="H2657" s="7">
        <v>79</v>
      </c>
      <c r="I2657" s="8" t="s">
        <v>2976</v>
      </c>
      <c r="J2657" s="37" t="str">
        <f>+Categorias[[#This Row],[Categoría]]&amp;"-"&amp;Categorias[[#This Row],[Id_categoría]]</f>
        <v>Esquí De Fondo-140101079</v>
      </c>
      <c r="K2657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57" s="9" t="str">
        <f t="shared" si="411"/>
        <v>140101079esqui_de_fondo</v>
      </c>
      <c r="M2657" s="39" t="str">
        <f t="shared" si="412"/>
        <v>INSERT INTO categoria VALUES (140101079,'Esquí De Fondo','Esquí De Fondo-140101079','Esquí De Fondo-140101079 | Prod: Vehículos Construcción-140101 | Sector: Deporte | Industria: DEPORTE - 14',140101);</v>
      </c>
    </row>
    <row r="2658" spans="1:13" ht="30.6" x14ac:dyDescent="0.3">
      <c r="A2658" s="12">
        <f t="shared" si="407"/>
        <v>14</v>
      </c>
      <c r="B2658" s="8" t="str">
        <f>+VLOOKUP(A2658,Industria[],2,0)</f>
        <v>Deporte y ocio</v>
      </c>
      <c r="C2658" s="12">
        <f t="shared" si="408"/>
        <v>1401</v>
      </c>
      <c r="D2658" s="8" t="str">
        <f>+VLOOKUP(C2658,Sector[[Id_sector]:[Codigo]],3,0)</f>
        <v>Deporte y fitness</v>
      </c>
      <c r="E2658" s="12">
        <f t="shared" si="409"/>
        <v>140101</v>
      </c>
      <c r="F2658" s="8" t="str">
        <f>+VLOOKUP(E2658,Productos[[Id_producto]:[Codigo]],3,0)</f>
        <v>Tipos de Deporte</v>
      </c>
      <c r="G2658" s="13">
        <f t="shared" si="410"/>
        <v>140101080</v>
      </c>
      <c r="H2658" s="7">
        <v>80</v>
      </c>
      <c r="I2658" s="8" t="s">
        <v>2977</v>
      </c>
      <c r="J2658" s="37" t="str">
        <f>+Categorias[[#This Row],[Categoría]]&amp;"-"&amp;Categorias[[#This Row],[Id_categoría]]</f>
        <v>Esquí De Velocidad-140101080</v>
      </c>
      <c r="K2658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58" s="9" t="str">
        <f t="shared" si="411"/>
        <v>140101080esqui_de_velocidad</v>
      </c>
      <c r="M2658" s="39" t="str">
        <f t="shared" si="412"/>
        <v>INSERT INTO categoria VALUES (140101080,'Esquí De Velocidad','Esquí De Velocidad-140101080','Esquí De Velocidad-140101080 | Prod: Vehículos Construcción-140101 | Sector: Deporte | Industria: DEPORTE - 14',140101);</v>
      </c>
    </row>
    <row r="2659" spans="1:13" ht="30.6" x14ac:dyDescent="0.3">
      <c r="A2659" s="12">
        <f t="shared" si="407"/>
        <v>14</v>
      </c>
      <c r="B2659" s="8" t="str">
        <f>+VLOOKUP(A2659,Industria[],2,0)</f>
        <v>Deporte y ocio</v>
      </c>
      <c r="C2659" s="12">
        <f t="shared" si="408"/>
        <v>1401</v>
      </c>
      <c r="D2659" s="8" t="str">
        <f>+VLOOKUP(C2659,Sector[[Id_sector]:[Codigo]],3,0)</f>
        <v>Deporte y fitness</v>
      </c>
      <c r="E2659" s="12">
        <f t="shared" si="409"/>
        <v>140101</v>
      </c>
      <c r="F2659" s="8" t="str">
        <f>+VLOOKUP(E2659,Productos[[Id_producto]:[Codigo]],3,0)</f>
        <v>Tipos de Deporte</v>
      </c>
      <c r="G2659" s="13">
        <f t="shared" si="410"/>
        <v>140101081</v>
      </c>
      <c r="H2659" s="7">
        <v>81</v>
      </c>
      <c r="I2659" s="8" t="s">
        <v>2978</v>
      </c>
      <c r="J2659" s="37" t="str">
        <f>+Categorias[[#This Row],[Categoría]]&amp;"-"&amp;Categorias[[#This Row],[Id_categoría]]</f>
        <v>Mushing-140101081</v>
      </c>
      <c r="K2659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59" s="9" t="str">
        <f t="shared" si="411"/>
        <v>140101081mushing</v>
      </c>
      <c r="M2659" s="39" t="str">
        <f t="shared" si="412"/>
        <v>INSERT INTO categoria VALUES (140101081,'Mushing','Mushing-140101081','Mushing-140101081 | Prod: Vehículos Construcción-140101 | Sector: Deporte | Industria: DEPORTE - 14',140101);</v>
      </c>
    </row>
    <row r="2660" spans="1:13" ht="30.6" x14ac:dyDescent="0.3">
      <c r="A2660" s="12">
        <f t="shared" si="407"/>
        <v>14</v>
      </c>
      <c r="B2660" s="8" t="str">
        <f>+VLOOKUP(A2660,Industria[],2,0)</f>
        <v>Deporte y ocio</v>
      </c>
      <c r="C2660" s="12">
        <f t="shared" si="408"/>
        <v>1401</v>
      </c>
      <c r="D2660" s="8" t="str">
        <f>+VLOOKUP(C2660,Sector[[Id_sector]:[Codigo]],3,0)</f>
        <v>Deporte y fitness</v>
      </c>
      <c r="E2660" s="12">
        <f t="shared" si="409"/>
        <v>140101</v>
      </c>
      <c r="F2660" s="8" t="str">
        <f>+VLOOKUP(E2660,Productos[[Id_producto]:[Codigo]],3,0)</f>
        <v>Tipos de Deporte</v>
      </c>
      <c r="G2660" s="13">
        <f t="shared" si="410"/>
        <v>140101082</v>
      </c>
      <c r="H2660" s="7">
        <v>82</v>
      </c>
      <c r="I2660" s="8" t="s">
        <v>2979</v>
      </c>
      <c r="J2660" s="37" t="str">
        <f>+Categorias[[#This Row],[Categoría]]&amp;"-"&amp;Categorias[[#This Row],[Id_categoría]]</f>
        <v>Saltos De Esquí-140101082</v>
      </c>
      <c r="K2660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60" s="9" t="str">
        <f t="shared" si="411"/>
        <v>140101082saltos_de_esqui</v>
      </c>
      <c r="M2660" s="39" t="str">
        <f t="shared" si="412"/>
        <v>INSERT INTO categoria VALUES (140101082,'Saltos De Esquí','Saltos De Esquí-140101082','Saltos De Esquí-140101082 | Prod: Vehículos Construcción-140101 | Sector: Deporte | Industria: DEPORTE - 14',140101);</v>
      </c>
    </row>
    <row r="2661" spans="1:13" ht="30.6" x14ac:dyDescent="0.3">
      <c r="A2661" s="12">
        <f t="shared" si="407"/>
        <v>14</v>
      </c>
      <c r="B2661" s="8" t="str">
        <f>+VLOOKUP(A2661,Industria[],2,0)</f>
        <v>Deporte y ocio</v>
      </c>
      <c r="C2661" s="12">
        <f t="shared" si="408"/>
        <v>1401</v>
      </c>
      <c r="D2661" s="8" t="str">
        <f>+VLOOKUP(C2661,Sector[[Id_sector]:[Codigo]],3,0)</f>
        <v>Deporte y fitness</v>
      </c>
      <c r="E2661" s="12">
        <f t="shared" si="409"/>
        <v>140101</v>
      </c>
      <c r="F2661" s="8" t="str">
        <f>+VLOOKUP(E2661,Productos[[Id_producto]:[Codigo]],3,0)</f>
        <v>Tipos de Deporte</v>
      </c>
      <c r="G2661" s="13">
        <f t="shared" si="410"/>
        <v>140101083</v>
      </c>
      <c r="H2661" s="7">
        <v>83</v>
      </c>
      <c r="I2661" s="8" t="s">
        <v>2980</v>
      </c>
      <c r="J2661" s="37" t="str">
        <f>+Categorias[[#This Row],[Categoría]]&amp;"-"&amp;Categorias[[#This Row],[Id_categoría]]</f>
        <v>Snowboard-140101083</v>
      </c>
      <c r="K2661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61" s="9" t="str">
        <f t="shared" si="411"/>
        <v>140101083snowboard</v>
      </c>
      <c r="M2661" s="39" t="str">
        <f t="shared" si="412"/>
        <v>INSERT INTO categoria VALUES (140101083,'Snowboard','Snowboard-140101083','Snowboard-140101083 | Prod: Vehículos Construcción-140101 | Sector: Deporte | Industria: DEPORTE - 14',140101);</v>
      </c>
    </row>
    <row r="2662" spans="1:13" ht="30.6" x14ac:dyDescent="0.3">
      <c r="A2662" s="12">
        <f t="shared" si="407"/>
        <v>14</v>
      </c>
      <c r="B2662" s="8" t="str">
        <f>+VLOOKUP(A2662,Industria[],2,0)</f>
        <v>Deporte y ocio</v>
      </c>
      <c r="C2662" s="12">
        <f t="shared" si="408"/>
        <v>1401</v>
      </c>
      <c r="D2662" s="8" t="str">
        <f>+VLOOKUP(C2662,Sector[[Id_sector]:[Codigo]],3,0)</f>
        <v>Deporte y fitness</v>
      </c>
      <c r="E2662" s="12">
        <f t="shared" si="409"/>
        <v>140101</v>
      </c>
      <c r="F2662" s="8" t="str">
        <f>+VLOOKUP(E2662,Productos[[Id_producto]:[Codigo]],3,0)</f>
        <v>Tipos de Deporte</v>
      </c>
      <c r="G2662" s="13">
        <f t="shared" si="410"/>
        <v>140101084</v>
      </c>
      <c r="H2662" s="7">
        <v>84</v>
      </c>
      <c r="I2662" s="8" t="s">
        <v>2981</v>
      </c>
      <c r="J2662" s="37" t="str">
        <f>+Categorias[[#This Row],[Categoría]]&amp;"-"&amp;Categorias[[#This Row],[Id_categoría]]</f>
        <v>Telemark-140101084</v>
      </c>
      <c r="K2662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62" s="9" t="str">
        <f t="shared" si="411"/>
        <v>140101084telemark</v>
      </c>
      <c r="M2662" s="39" t="str">
        <f t="shared" si="412"/>
        <v>INSERT INTO categoria VALUES (140101084,'Telemark','Telemark-140101084','Telemark-140101084 | Prod: Vehículos Construcción-140101 | Sector: Deporte | Industria: DEPORTE - 14',140101);</v>
      </c>
    </row>
    <row r="2663" spans="1:13" ht="40.799999999999997" x14ac:dyDescent="0.3">
      <c r="A2663" s="12">
        <f t="shared" si="407"/>
        <v>14</v>
      </c>
      <c r="B2663" s="8" t="str">
        <f>+VLOOKUP(A2663,Industria[],2,0)</f>
        <v>Deporte y ocio</v>
      </c>
      <c r="C2663" s="12">
        <f t="shared" si="408"/>
        <v>1401</v>
      </c>
      <c r="D2663" s="8" t="str">
        <f>+VLOOKUP(C2663,Sector[[Id_sector]:[Codigo]],3,0)</f>
        <v>Deporte y fitness</v>
      </c>
      <c r="E2663" s="12">
        <f t="shared" si="409"/>
        <v>140101</v>
      </c>
      <c r="F2663" s="8" t="str">
        <f>+VLOOKUP(E2663,Productos[[Id_producto]:[Codigo]],3,0)</f>
        <v>Tipos de Deporte</v>
      </c>
      <c r="G2663" s="13">
        <f t="shared" si="410"/>
        <v>140101085</v>
      </c>
      <c r="H2663" s="7">
        <v>85</v>
      </c>
      <c r="I2663" s="8" t="s">
        <v>2982</v>
      </c>
      <c r="J2663" s="37" t="str">
        <f>+Categorias[[#This Row],[Categoría]]&amp;"-"&amp;Categorias[[#This Row],[Id_categoría]]</f>
        <v>Deportes Discapacidad Física-140101085</v>
      </c>
      <c r="K2663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63" s="9" t="str">
        <f t="shared" si="411"/>
        <v>140101085deportes_discapacidad_fisica</v>
      </c>
      <c r="M2663" s="39" t="str">
        <f t="shared" si="412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64" spans="1:13" ht="40.799999999999997" x14ac:dyDescent="0.3">
      <c r="A2664" s="12">
        <f t="shared" si="407"/>
        <v>14</v>
      </c>
      <c r="B2664" s="8" t="str">
        <f>+VLOOKUP(A2664,Industria[],2,0)</f>
        <v>Deporte y ocio</v>
      </c>
      <c r="C2664" s="12">
        <f t="shared" si="408"/>
        <v>1401</v>
      </c>
      <c r="D2664" s="8" t="str">
        <f>+VLOOKUP(C2664,Sector[[Id_sector]:[Codigo]],3,0)</f>
        <v>Deporte y fitness</v>
      </c>
      <c r="E2664" s="12">
        <f t="shared" si="409"/>
        <v>140101</v>
      </c>
      <c r="F2664" s="8" t="str">
        <f>+VLOOKUP(E2664,Productos[[Id_producto]:[Codigo]],3,0)</f>
        <v>Tipos de Deporte</v>
      </c>
      <c r="G2664" s="13">
        <f t="shared" si="410"/>
        <v>140101086</v>
      </c>
      <c r="H2664" s="7">
        <v>86</v>
      </c>
      <c r="I2664" s="8" t="s">
        <v>2983</v>
      </c>
      <c r="J2664" s="37" t="str">
        <f>+Categorias[[#This Row],[Categoría]]&amp;"-"&amp;Categorias[[#This Row],[Id_categoría]]</f>
        <v>Actividades Subacuáticas Df-140101086</v>
      </c>
      <c r="K2664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64" s="9" t="str">
        <f t="shared" si="411"/>
        <v>140101086actividades_subacuaticas_df</v>
      </c>
      <c r="M2664" s="39" t="str">
        <f t="shared" si="412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65" spans="1:13" ht="30.6" x14ac:dyDescent="0.3">
      <c r="A2665" s="12">
        <f t="shared" si="407"/>
        <v>14</v>
      </c>
      <c r="B2665" s="8" t="str">
        <f>+VLOOKUP(A2665,Industria[],2,0)</f>
        <v>Deporte y ocio</v>
      </c>
      <c r="C2665" s="12">
        <f t="shared" si="408"/>
        <v>1401</v>
      </c>
      <c r="D2665" s="8" t="str">
        <f>+VLOOKUP(C2665,Sector[[Id_sector]:[Codigo]],3,0)</f>
        <v>Deporte y fitness</v>
      </c>
      <c r="E2665" s="12">
        <f t="shared" si="409"/>
        <v>140101</v>
      </c>
      <c r="F2665" s="8" t="str">
        <f>+VLOOKUP(E2665,Productos[[Id_producto]:[Codigo]],3,0)</f>
        <v>Tipos de Deporte</v>
      </c>
      <c r="G2665" s="13">
        <f t="shared" si="410"/>
        <v>140101087</v>
      </c>
      <c r="H2665" s="7">
        <v>87</v>
      </c>
      <c r="I2665" s="8" t="s">
        <v>2984</v>
      </c>
      <c r="J2665" s="37" t="str">
        <f>+Categorias[[#This Row],[Categoría]]&amp;"-"&amp;Categorias[[#This Row],[Id_categoría]]</f>
        <v>Atletismo Df-140101087</v>
      </c>
      <c r="K2665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65" s="9" t="str">
        <f t="shared" si="411"/>
        <v>140101087atletismo_df</v>
      </c>
      <c r="M2665" s="39" t="str">
        <f t="shared" si="412"/>
        <v>INSERT INTO categoria VALUES (140101087,'Atletismo Df','Atletismo Df-140101087','Atletismo Df-140101087 | Prod: Vehículos Construcción-140101 | Sector: Deporte | Industria: DEPORTE - 14',140101);</v>
      </c>
    </row>
    <row r="2666" spans="1:13" ht="40.799999999999997" x14ac:dyDescent="0.3">
      <c r="A2666" s="12">
        <f t="shared" si="407"/>
        <v>14</v>
      </c>
      <c r="B2666" s="8" t="str">
        <f>+VLOOKUP(A2666,Industria[],2,0)</f>
        <v>Deporte y ocio</v>
      </c>
      <c r="C2666" s="12">
        <f t="shared" si="408"/>
        <v>1401</v>
      </c>
      <c r="D2666" s="8" t="str">
        <f>+VLOOKUP(C2666,Sector[[Id_sector]:[Codigo]],3,0)</f>
        <v>Deporte y fitness</v>
      </c>
      <c r="E2666" s="12">
        <f t="shared" si="409"/>
        <v>140101</v>
      </c>
      <c r="F2666" s="8" t="str">
        <f>+VLOOKUP(E2666,Productos[[Id_producto]:[Codigo]],3,0)</f>
        <v>Tipos de Deporte</v>
      </c>
      <c r="G2666" s="13">
        <f t="shared" si="410"/>
        <v>140101088</v>
      </c>
      <c r="H2666" s="7">
        <v>88</v>
      </c>
      <c r="I2666" s="8" t="s">
        <v>2985</v>
      </c>
      <c r="J2666" s="37" t="str">
        <f>+Categorias[[#This Row],[Categoría]]&amp;"-"&amp;Categorias[[#This Row],[Id_categoría]]</f>
        <v>Baloncesto (Silla De Ruedas)-140101088</v>
      </c>
      <c r="K2666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66" s="9" t="str">
        <f t="shared" si="411"/>
        <v>140101088baloncesto_(silla_de_ruedas)</v>
      </c>
      <c r="M2666" s="39" t="str">
        <f t="shared" si="412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67" spans="1:13" ht="30.6" x14ac:dyDescent="0.3">
      <c r="A2667" s="12">
        <f t="shared" si="407"/>
        <v>14</v>
      </c>
      <c r="B2667" s="8" t="str">
        <f>+VLOOKUP(A2667,Industria[],2,0)</f>
        <v>Deporte y ocio</v>
      </c>
      <c r="C2667" s="12">
        <f t="shared" si="408"/>
        <v>1401</v>
      </c>
      <c r="D2667" s="8" t="str">
        <f>+VLOOKUP(C2667,Sector[[Id_sector]:[Codigo]],3,0)</f>
        <v>Deporte y fitness</v>
      </c>
      <c r="E2667" s="12">
        <f t="shared" si="409"/>
        <v>140101</v>
      </c>
      <c r="F2667" s="8" t="str">
        <f>+VLOOKUP(E2667,Productos[[Id_producto]:[Codigo]],3,0)</f>
        <v>Tipos de Deporte</v>
      </c>
      <c r="G2667" s="13">
        <f t="shared" si="410"/>
        <v>140101089</v>
      </c>
      <c r="H2667" s="7">
        <v>89</v>
      </c>
      <c r="I2667" s="8" t="s">
        <v>2986</v>
      </c>
      <c r="J2667" s="37" t="str">
        <f>+Categorias[[#This Row],[Categoría]]&amp;"-"&amp;Categorias[[#This Row],[Id_categoría]]</f>
        <v>Biathlon Df-140101089</v>
      </c>
      <c r="K2667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67" s="9" t="str">
        <f t="shared" si="411"/>
        <v>140101089biathlon_df</v>
      </c>
      <c r="M2667" s="39" t="str">
        <f t="shared" si="412"/>
        <v>INSERT INTO categoria VALUES (140101089,'Biathlon Df','Biathlon Df-140101089','Biathlon Df-140101089 | Prod: Vehículos Construcción-140101 | Sector: Deporte | Industria: DEPORTE - 14',140101);</v>
      </c>
    </row>
    <row r="2668" spans="1:13" ht="40.799999999999997" x14ac:dyDescent="0.3">
      <c r="A2668" s="12">
        <f t="shared" si="407"/>
        <v>14</v>
      </c>
      <c r="B2668" s="8" t="str">
        <f>+VLOOKUP(A2668,Industria[],2,0)</f>
        <v>Deporte y ocio</v>
      </c>
      <c r="C2668" s="12">
        <f t="shared" si="408"/>
        <v>1401</v>
      </c>
      <c r="D2668" s="8" t="str">
        <f>+VLOOKUP(C2668,Sector[[Id_sector]:[Codigo]],3,0)</f>
        <v>Deporte y fitness</v>
      </c>
      <c r="E2668" s="12">
        <f t="shared" si="409"/>
        <v>140101</v>
      </c>
      <c r="F2668" s="8" t="str">
        <f>+VLOOKUP(E2668,Productos[[Id_producto]:[Codigo]],3,0)</f>
        <v>Tipos de Deporte</v>
      </c>
      <c r="G2668" s="13">
        <f t="shared" si="410"/>
        <v>140101090</v>
      </c>
      <c r="H2668" s="7">
        <v>90</v>
      </c>
      <c r="I2668" s="8" t="s">
        <v>2987</v>
      </c>
      <c r="J2668" s="37" t="str">
        <f>+Categorias[[#This Row],[Categoría]]&amp;"-"&amp;Categorias[[#This Row],[Id_categoría]]</f>
        <v>Boccia (Silla De Ruedas)-140101090</v>
      </c>
      <c r="K2668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68" s="9" t="str">
        <f t="shared" si="411"/>
        <v>140101090boccia_(silla_de_ruedas)</v>
      </c>
      <c r="M2668" s="39" t="str">
        <f t="shared" si="412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69" spans="1:13" ht="40.799999999999997" x14ac:dyDescent="0.3">
      <c r="A2669" s="12">
        <f t="shared" si="407"/>
        <v>14</v>
      </c>
      <c r="B2669" s="8" t="str">
        <f>+VLOOKUP(A2669,Industria[],2,0)</f>
        <v>Deporte y ocio</v>
      </c>
      <c r="C2669" s="12">
        <f t="shared" si="408"/>
        <v>1401</v>
      </c>
      <c r="D2669" s="8" t="str">
        <f>+VLOOKUP(C2669,Sector[[Id_sector]:[Codigo]],3,0)</f>
        <v>Deporte y fitness</v>
      </c>
      <c r="E2669" s="12">
        <f t="shared" si="409"/>
        <v>140101</v>
      </c>
      <c r="F2669" s="8" t="str">
        <f>+VLOOKUP(E2669,Productos[[Id_producto]:[Codigo]],3,0)</f>
        <v>Tipos de Deporte</v>
      </c>
      <c r="G2669" s="13">
        <f t="shared" si="410"/>
        <v>140101091</v>
      </c>
      <c r="H2669" s="7">
        <v>91</v>
      </c>
      <c r="I2669" s="8" t="s">
        <v>2988</v>
      </c>
      <c r="J2669" s="37" t="str">
        <f>+Categorias[[#This Row],[Categoría]]&amp;"-"&amp;Categorias[[#This Row],[Id_categoría]]</f>
        <v>Esgrima (Silla De Ruedas)-140101091</v>
      </c>
      <c r="K2669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69" s="9" t="str">
        <f t="shared" si="411"/>
        <v>140101091esgrima_(silla_de_ruedas)</v>
      </c>
      <c r="M2669" s="39" t="str">
        <f t="shared" si="412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70" spans="1:13" ht="30.6" x14ac:dyDescent="0.3">
      <c r="A2670" s="12">
        <f t="shared" si="407"/>
        <v>14</v>
      </c>
      <c r="B2670" s="8" t="str">
        <f>+VLOOKUP(A2670,Industria[],2,0)</f>
        <v>Deporte y ocio</v>
      </c>
      <c r="C2670" s="12">
        <f t="shared" si="408"/>
        <v>1401</v>
      </c>
      <c r="D2670" s="8" t="str">
        <f>+VLOOKUP(C2670,Sector[[Id_sector]:[Codigo]],3,0)</f>
        <v>Deporte y fitness</v>
      </c>
      <c r="E2670" s="12">
        <f t="shared" si="409"/>
        <v>140101</v>
      </c>
      <c r="F2670" s="8" t="str">
        <f>+VLOOKUP(E2670,Productos[[Id_producto]:[Codigo]],3,0)</f>
        <v>Tipos de Deporte</v>
      </c>
      <c r="G2670" s="13">
        <f t="shared" si="410"/>
        <v>140101092</v>
      </c>
      <c r="H2670" s="7">
        <v>92</v>
      </c>
      <c r="I2670" s="8" t="s">
        <v>2989</v>
      </c>
      <c r="J2670" s="37" t="str">
        <f>+Categorias[[#This Row],[Categoría]]&amp;"-"&amp;Categorias[[#This Row],[Id_categoría]]</f>
        <v>Esquí Df-140101092</v>
      </c>
      <c r="K2670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70" s="9" t="str">
        <f t="shared" si="411"/>
        <v>140101092esqui_df</v>
      </c>
      <c r="M2670" s="39" t="str">
        <f t="shared" si="412"/>
        <v>INSERT INTO categoria VALUES (140101092,'Esquí Df','Esquí Df-140101092','Esquí Df-140101092 | Prod: Vehículos Construcción-140101 | Sector: Deporte | Industria: DEPORTE - 14',140101);</v>
      </c>
    </row>
    <row r="2671" spans="1:13" ht="40.799999999999997" x14ac:dyDescent="0.3">
      <c r="A2671" s="12">
        <f t="shared" si="407"/>
        <v>14</v>
      </c>
      <c r="B2671" s="8" t="str">
        <f>+VLOOKUP(A2671,Industria[],2,0)</f>
        <v>Deporte y ocio</v>
      </c>
      <c r="C2671" s="12">
        <f t="shared" si="408"/>
        <v>1401</v>
      </c>
      <c r="D2671" s="8" t="str">
        <f>+VLOOKUP(C2671,Sector[[Id_sector]:[Codigo]],3,0)</f>
        <v>Deporte y fitness</v>
      </c>
      <c r="E2671" s="12">
        <f t="shared" si="409"/>
        <v>140101</v>
      </c>
      <c r="F2671" s="8" t="str">
        <f>+VLOOKUP(E2671,Productos[[Id_producto]:[Codigo]],3,0)</f>
        <v>Tipos de Deporte</v>
      </c>
      <c r="G2671" s="13">
        <f t="shared" si="410"/>
        <v>140101093</v>
      </c>
      <c r="H2671" s="7">
        <v>93</v>
      </c>
      <c r="I2671" s="8" t="s">
        <v>2990</v>
      </c>
      <c r="J2671" s="37" t="str">
        <f>+Categorias[[#This Row],[Categoría]]&amp;"-"&amp;Categorias[[#This Row],[Id_categoría]]</f>
        <v>Fútbol (Silla De Ruedas)-140101093</v>
      </c>
      <c r="K2671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71" s="9" t="str">
        <f t="shared" si="411"/>
        <v>140101093futbol_(silla_de_ruedas)</v>
      </c>
      <c r="M2671" s="39" t="str">
        <f t="shared" si="412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72" spans="1:13" ht="30.6" x14ac:dyDescent="0.3">
      <c r="A2672" s="12">
        <f t="shared" si="407"/>
        <v>14</v>
      </c>
      <c r="B2672" s="8" t="str">
        <f>+VLOOKUP(A2672,Industria[],2,0)</f>
        <v>Deporte y ocio</v>
      </c>
      <c r="C2672" s="12">
        <f t="shared" si="408"/>
        <v>1401</v>
      </c>
      <c r="D2672" s="8" t="str">
        <f>+VLOOKUP(C2672,Sector[[Id_sector]:[Codigo]],3,0)</f>
        <v>Deporte y fitness</v>
      </c>
      <c r="E2672" s="12">
        <f t="shared" si="409"/>
        <v>140101</v>
      </c>
      <c r="F2672" s="8" t="str">
        <f>+VLOOKUP(E2672,Productos[[Id_producto]:[Codigo]],3,0)</f>
        <v>Tipos de Deporte</v>
      </c>
      <c r="G2672" s="13">
        <f t="shared" si="410"/>
        <v>140101094</v>
      </c>
      <c r="H2672" s="7">
        <v>94</v>
      </c>
      <c r="I2672" s="8" t="s">
        <v>2991</v>
      </c>
      <c r="J2672" s="37" t="str">
        <f>+Categorias[[#This Row],[Categoría]]&amp;"-"&amp;Categorias[[#This Row],[Id_categoría]]</f>
        <v>Fútbol-Sala Df-140101094</v>
      </c>
      <c r="K2672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72" s="9" t="str">
        <f t="shared" si="411"/>
        <v>140101094futbol-sala_df</v>
      </c>
      <c r="M2672" s="39" t="str">
        <f t="shared" si="412"/>
        <v>INSERT INTO categoria VALUES (140101094,'Fútbol-Sala Df','Fútbol-Sala Df-140101094','Fútbol-Sala Df-140101094 | Prod: Vehículos Construcción-140101 | Sector: Deporte | Industria: DEPORTE - 14',140101);</v>
      </c>
    </row>
    <row r="2673" spans="1:13" ht="30.6" x14ac:dyDescent="0.3">
      <c r="A2673" s="12">
        <f t="shared" si="407"/>
        <v>14</v>
      </c>
      <c r="B2673" s="8" t="str">
        <f>+VLOOKUP(A2673,Industria[],2,0)</f>
        <v>Deporte y ocio</v>
      </c>
      <c r="C2673" s="12">
        <f t="shared" si="408"/>
        <v>1401</v>
      </c>
      <c r="D2673" s="8" t="str">
        <f>+VLOOKUP(C2673,Sector[[Id_sector]:[Codigo]],3,0)</f>
        <v>Deporte y fitness</v>
      </c>
      <c r="E2673" s="12">
        <f t="shared" si="409"/>
        <v>140101</v>
      </c>
      <c r="F2673" s="8" t="str">
        <f>+VLOOKUP(E2673,Productos[[Id_producto]:[Codigo]],3,0)</f>
        <v>Tipos de Deporte</v>
      </c>
      <c r="G2673" s="13">
        <f t="shared" si="410"/>
        <v>140101095</v>
      </c>
      <c r="H2673" s="7">
        <v>95</v>
      </c>
      <c r="I2673" s="8" t="s">
        <v>2992</v>
      </c>
      <c r="J2673" s="37" t="str">
        <f>+Categorias[[#This Row],[Categoría]]&amp;"-"&amp;Categorias[[#This Row],[Id_categoría]]</f>
        <v>Halterofilia Df-140101095</v>
      </c>
      <c r="K2673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73" s="9" t="str">
        <f t="shared" si="411"/>
        <v>140101095halterofilia_df</v>
      </c>
      <c r="M2673" s="39" t="str">
        <f t="shared" si="412"/>
        <v>INSERT INTO categoria VALUES (140101095,'Halterofilia Df','Halterofilia Df-140101095','Halterofilia Df-140101095 | Prod: Vehículos Construcción-140101 | Sector: Deporte | Industria: DEPORTE - 14',140101);</v>
      </c>
    </row>
    <row r="2674" spans="1:13" ht="40.799999999999997" x14ac:dyDescent="0.3">
      <c r="A2674" s="12">
        <f t="shared" si="407"/>
        <v>14</v>
      </c>
      <c r="B2674" s="8" t="str">
        <f>+VLOOKUP(A2674,Industria[],2,0)</f>
        <v>Deporte y ocio</v>
      </c>
      <c r="C2674" s="12">
        <f t="shared" si="408"/>
        <v>1401</v>
      </c>
      <c r="D2674" s="8" t="str">
        <f>+VLOOKUP(C2674,Sector[[Id_sector]:[Codigo]],3,0)</f>
        <v>Deporte y fitness</v>
      </c>
      <c r="E2674" s="12">
        <f t="shared" si="409"/>
        <v>140101</v>
      </c>
      <c r="F2674" s="8" t="str">
        <f>+VLOOKUP(E2674,Productos[[Id_producto]:[Codigo]],3,0)</f>
        <v>Tipos de Deporte</v>
      </c>
      <c r="G2674" s="13">
        <f t="shared" si="410"/>
        <v>140101096</v>
      </c>
      <c r="H2674" s="7">
        <v>96</v>
      </c>
      <c r="I2674" s="8" t="s">
        <v>2993</v>
      </c>
      <c r="J2674" s="37" t="str">
        <f>+Categorias[[#This Row],[Categoría]]&amp;"-"&amp;Categorias[[#This Row],[Id_categoría]]</f>
        <v>Hockey (Silla De Ruedas)-140101096</v>
      </c>
      <c r="K2674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74" s="9" t="str">
        <f t="shared" si="411"/>
        <v>140101096hockey_(silla_de_ruedas)</v>
      </c>
      <c r="M2674" s="39" t="str">
        <f t="shared" si="412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75" spans="1:13" ht="30.6" x14ac:dyDescent="0.3">
      <c r="A2675" s="12">
        <f t="shared" si="407"/>
        <v>14</v>
      </c>
      <c r="B2675" s="8" t="str">
        <f>+VLOOKUP(A2675,Industria[],2,0)</f>
        <v>Deporte y ocio</v>
      </c>
      <c r="C2675" s="12">
        <f t="shared" si="408"/>
        <v>1401</v>
      </c>
      <c r="D2675" s="8" t="str">
        <f>+VLOOKUP(C2675,Sector[[Id_sector]:[Codigo]],3,0)</f>
        <v>Deporte y fitness</v>
      </c>
      <c r="E2675" s="12">
        <f t="shared" si="409"/>
        <v>140101</v>
      </c>
      <c r="F2675" s="8" t="str">
        <f>+VLOOKUP(E2675,Productos[[Id_producto]:[Codigo]],3,0)</f>
        <v>Tipos de Deporte</v>
      </c>
      <c r="G2675" s="13">
        <f t="shared" si="410"/>
        <v>140101097</v>
      </c>
      <c r="H2675" s="7">
        <v>97</v>
      </c>
      <c r="I2675" s="8" t="s">
        <v>2994</v>
      </c>
      <c r="J2675" s="37" t="str">
        <f>+Categorias[[#This Row],[Categoría]]&amp;"-"&amp;Categorias[[#This Row],[Id_categoría]]</f>
        <v>Hockey Hielo Df-140101097</v>
      </c>
      <c r="K2675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75" s="9" t="str">
        <f t="shared" si="411"/>
        <v>140101097hockey_hielo_df</v>
      </c>
      <c r="M2675" s="39" t="str">
        <f t="shared" si="412"/>
        <v>INSERT INTO categoria VALUES (140101097,'Hockey Hielo Df','Hockey Hielo Df-140101097','Hockey Hielo Df-140101097 | Prod: Vehículos Construcción-140101 | Sector: Deporte | Industria: DEPORTE - 14',140101);</v>
      </c>
    </row>
    <row r="2676" spans="1:13" ht="30.6" x14ac:dyDescent="0.3">
      <c r="A2676" s="12">
        <f t="shared" si="407"/>
        <v>14</v>
      </c>
      <c r="B2676" s="8" t="str">
        <f>+VLOOKUP(A2676,Industria[],2,0)</f>
        <v>Deporte y ocio</v>
      </c>
      <c r="C2676" s="12">
        <f t="shared" si="408"/>
        <v>1401</v>
      </c>
      <c r="D2676" s="8" t="str">
        <f>+VLOOKUP(C2676,Sector[[Id_sector]:[Codigo]],3,0)</f>
        <v>Deporte y fitness</v>
      </c>
      <c r="E2676" s="12">
        <f t="shared" si="409"/>
        <v>140101</v>
      </c>
      <c r="F2676" s="8" t="str">
        <f>+VLOOKUP(E2676,Productos[[Id_producto]:[Codigo]],3,0)</f>
        <v>Tipos de Deporte</v>
      </c>
      <c r="G2676" s="13">
        <f t="shared" si="410"/>
        <v>140101098</v>
      </c>
      <c r="H2676" s="7">
        <v>98</v>
      </c>
      <c r="I2676" s="8" t="s">
        <v>2995</v>
      </c>
      <c r="J2676" s="37" t="str">
        <f>+Categorias[[#This Row],[Categoría]]&amp;"-"&amp;Categorias[[#This Row],[Id_categoría]]</f>
        <v>Natación Df-140101098</v>
      </c>
      <c r="K2676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76" s="9" t="str">
        <f t="shared" si="411"/>
        <v>140101098natacion_df</v>
      </c>
      <c r="M2676" s="39" t="str">
        <f t="shared" si="412"/>
        <v>INSERT INTO categoria VALUES (140101098,'Natación Df','Natación Df-140101098','Natación Df-140101098 | Prod: Vehículos Construcción-140101 | Sector: Deporte | Industria: DEPORTE - 14',140101);</v>
      </c>
    </row>
    <row r="2677" spans="1:13" ht="40.799999999999997" x14ac:dyDescent="0.3">
      <c r="A2677" s="12">
        <f t="shared" si="407"/>
        <v>14</v>
      </c>
      <c r="B2677" s="8" t="str">
        <f>+VLOOKUP(A2677,Industria[],2,0)</f>
        <v>Deporte y ocio</v>
      </c>
      <c r="C2677" s="12">
        <f t="shared" si="408"/>
        <v>1401</v>
      </c>
      <c r="D2677" s="8" t="str">
        <f>+VLOOKUP(C2677,Sector[[Id_sector]:[Codigo]],3,0)</f>
        <v>Deporte y fitness</v>
      </c>
      <c r="E2677" s="12">
        <f t="shared" si="409"/>
        <v>140101</v>
      </c>
      <c r="F2677" s="8" t="str">
        <f>+VLOOKUP(E2677,Productos[[Id_producto]:[Codigo]],3,0)</f>
        <v>Tipos de Deporte</v>
      </c>
      <c r="G2677" s="13">
        <f t="shared" si="410"/>
        <v>140101099</v>
      </c>
      <c r="H2677" s="7">
        <v>99</v>
      </c>
      <c r="I2677" s="8" t="s">
        <v>2996</v>
      </c>
      <c r="J2677" s="37" t="str">
        <f>+Categorias[[#This Row],[Categoría]]&amp;"-"&amp;Categorias[[#This Row],[Id_categoría]]</f>
        <v>Patinaje Velocidad Hielo Df-140101099</v>
      </c>
      <c r="K2677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77" s="9" t="str">
        <f t="shared" si="411"/>
        <v>140101099patinaje_velocidad_hielo_df</v>
      </c>
      <c r="M2677" s="39" t="str">
        <f t="shared" si="412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78" spans="1:13" ht="40.799999999999997" x14ac:dyDescent="0.3">
      <c r="A2678" s="12">
        <f t="shared" si="407"/>
        <v>14</v>
      </c>
      <c r="B2678" s="8" t="str">
        <f>+VLOOKUP(A2678,Industria[],2,0)</f>
        <v>Deporte y ocio</v>
      </c>
      <c r="C2678" s="12">
        <f t="shared" si="408"/>
        <v>1401</v>
      </c>
      <c r="D2678" s="8" t="str">
        <f>+VLOOKUP(C2678,Sector[[Id_sector]:[Codigo]],3,0)</f>
        <v>Deporte y fitness</v>
      </c>
      <c r="E2678" s="12">
        <f t="shared" si="409"/>
        <v>140101</v>
      </c>
      <c r="F2678" s="8" t="str">
        <f>+VLOOKUP(E2678,Productos[[Id_producto]:[Codigo]],3,0)</f>
        <v>Tipos de Deporte</v>
      </c>
      <c r="G2678" s="13">
        <f t="shared" si="410"/>
        <v>140101100</v>
      </c>
      <c r="H2678" s="7">
        <v>100</v>
      </c>
      <c r="I2678" s="8" t="s">
        <v>2997</v>
      </c>
      <c r="J2678" s="37" t="str">
        <f>+Categorias[[#This Row],[Categoría]]&amp;"-"&amp;Categorias[[#This Row],[Id_categoría]]</f>
        <v>Rugby En Silla De Ruedas-140101100</v>
      </c>
      <c r="K2678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78" s="9" t="str">
        <f t="shared" si="411"/>
        <v>140101100rugby_en_silla_de_ruedas</v>
      </c>
      <c r="M2678" s="39" t="str">
        <f t="shared" si="412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79" spans="1:13" ht="40.799999999999997" x14ac:dyDescent="0.3">
      <c r="A2679" s="12">
        <f t="shared" si="407"/>
        <v>14</v>
      </c>
      <c r="B2679" s="8" t="str">
        <f>+VLOOKUP(A2679,Industria[],2,0)</f>
        <v>Deporte y ocio</v>
      </c>
      <c r="C2679" s="12">
        <f t="shared" si="408"/>
        <v>1401</v>
      </c>
      <c r="D2679" s="8" t="str">
        <f>+VLOOKUP(C2679,Sector[[Id_sector]:[Codigo]],3,0)</f>
        <v>Deporte y fitness</v>
      </c>
      <c r="E2679" s="12">
        <f t="shared" si="409"/>
        <v>140101</v>
      </c>
      <c r="F2679" s="8" t="str">
        <f>+VLOOKUP(E2679,Productos[[Id_producto]:[Codigo]],3,0)</f>
        <v>Tipos de Deporte</v>
      </c>
      <c r="G2679" s="13">
        <f t="shared" si="410"/>
        <v>140101101</v>
      </c>
      <c r="H2679" s="7">
        <v>101</v>
      </c>
      <c r="I2679" s="8" t="s">
        <v>2998</v>
      </c>
      <c r="J2679" s="37" t="str">
        <f>+Categorias[[#This Row],[Categoría]]&amp;"-"&amp;Categorias[[#This Row],[Id_categoría]]</f>
        <v>Tenis (Silla De Ruedas)-140101101</v>
      </c>
      <c r="K2679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79" s="9" t="str">
        <f t="shared" si="411"/>
        <v>140101101tenis_(silla_de_ruedas)</v>
      </c>
      <c r="M2679" s="39" t="str">
        <f t="shared" si="412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80" spans="1:13" ht="30.6" x14ac:dyDescent="0.3">
      <c r="A2680" s="12">
        <f t="shared" si="407"/>
        <v>14</v>
      </c>
      <c r="B2680" s="8" t="str">
        <f>+VLOOKUP(A2680,Industria[],2,0)</f>
        <v>Deporte y ocio</v>
      </c>
      <c r="C2680" s="12">
        <f t="shared" si="408"/>
        <v>1401</v>
      </c>
      <c r="D2680" s="8" t="str">
        <f>+VLOOKUP(C2680,Sector[[Id_sector]:[Codigo]],3,0)</f>
        <v>Deporte y fitness</v>
      </c>
      <c r="E2680" s="12">
        <f t="shared" si="409"/>
        <v>140101</v>
      </c>
      <c r="F2680" s="8" t="str">
        <f>+VLOOKUP(E2680,Productos[[Id_producto]:[Codigo]],3,0)</f>
        <v>Tipos de Deporte</v>
      </c>
      <c r="G2680" s="13">
        <f t="shared" si="410"/>
        <v>140101102</v>
      </c>
      <c r="H2680" s="7">
        <v>102</v>
      </c>
      <c r="I2680" s="8" t="s">
        <v>2999</v>
      </c>
      <c r="J2680" s="37" t="str">
        <f>+Categorias[[#This Row],[Categoría]]&amp;"-"&amp;Categorias[[#This Row],[Id_categoría]]</f>
        <v>Tenis De Mesa Df-140101102</v>
      </c>
      <c r="K2680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80" s="9" t="str">
        <f t="shared" si="411"/>
        <v>140101102tenis_de_mesa_df</v>
      </c>
      <c r="M2680" s="39" t="str">
        <f t="shared" si="412"/>
        <v>INSERT INTO categoria VALUES (140101102,'Tenis De Mesa Df','Tenis De Mesa Df-140101102','Tenis De Mesa Df-140101102 | Prod: Vehículos Construcción-140101 | Sector: Deporte | Industria: DEPORTE - 14',140101);</v>
      </c>
    </row>
    <row r="2681" spans="1:13" ht="30.6" x14ac:dyDescent="0.3">
      <c r="A2681" s="12">
        <f t="shared" si="407"/>
        <v>14</v>
      </c>
      <c r="B2681" s="8" t="str">
        <f>+VLOOKUP(A2681,Industria[],2,0)</f>
        <v>Deporte y ocio</v>
      </c>
      <c r="C2681" s="12">
        <f t="shared" si="408"/>
        <v>1401</v>
      </c>
      <c r="D2681" s="8" t="str">
        <f>+VLOOKUP(C2681,Sector[[Id_sector]:[Codigo]],3,0)</f>
        <v>Deporte y fitness</v>
      </c>
      <c r="E2681" s="12">
        <f t="shared" si="409"/>
        <v>140101</v>
      </c>
      <c r="F2681" s="8" t="str">
        <f>+VLOOKUP(E2681,Productos[[Id_producto]:[Codigo]],3,0)</f>
        <v>Tipos de Deporte</v>
      </c>
      <c r="G2681" s="13">
        <f t="shared" si="410"/>
        <v>140101103</v>
      </c>
      <c r="H2681" s="7">
        <v>103</v>
      </c>
      <c r="I2681" s="8" t="s">
        <v>3000</v>
      </c>
      <c r="J2681" s="37" t="str">
        <f>+Categorias[[#This Row],[Categoría]]&amp;"-"&amp;Categorias[[#This Row],[Id_categoría]]</f>
        <v>Tiro Con Arco Df-140101103</v>
      </c>
      <c r="K2681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81" s="9" t="str">
        <f t="shared" si="411"/>
        <v>140101103tiro_con_arco_df</v>
      </c>
      <c r="M2681" s="39" t="str">
        <f t="shared" si="412"/>
        <v>INSERT INTO categoria VALUES (140101103,'Tiro Con Arco Df','Tiro Con Arco Df-140101103','Tiro Con Arco Df-140101103 | Prod: Vehículos Construcción-140101 | Sector: Deporte | Industria: DEPORTE - 14',140101);</v>
      </c>
    </row>
    <row r="2682" spans="1:13" ht="30.6" x14ac:dyDescent="0.3">
      <c r="A2682" s="12">
        <f t="shared" si="407"/>
        <v>14</v>
      </c>
      <c r="B2682" s="8" t="str">
        <f>+VLOOKUP(A2682,Industria[],2,0)</f>
        <v>Deporte y ocio</v>
      </c>
      <c r="C2682" s="12">
        <f t="shared" si="408"/>
        <v>1401</v>
      </c>
      <c r="D2682" s="8" t="str">
        <f>+VLOOKUP(C2682,Sector[[Id_sector]:[Codigo]],3,0)</f>
        <v>Deporte y fitness</v>
      </c>
      <c r="E2682" s="12">
        <f t="shared" si="409"/>
        <v>140101</v>
      </c>
      <c r="F2682" s="8" t="str">
        <f>+VLOOKUP(E2682,Productos[[Id_producto]:[Codigo]],3,0)</f>
        <v>Tipos de Deporte</v>
      </c>
      <c r="G2682" s="13">
        <f t="shared" si="410"/>
        <v>140101104</v>
      </c>
      <c r="H2682" s="7">
        <v>104</v>
      </c>
      <c r="I2682" s="8" t="s">
        <v>3001</v>
      </c>
      <c r="J2682" s="37" t="str">
        <f>+Categorias[[#This Row],[Categoría]]&amp;"-"&amp;Categorias[[#This Row],[Id_categoría]]</f>
        <v>Tiro Olímpico Df-140101104</v>
      </c>
      <c r="K2682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82" s="9" t="str">
        <f t="shared" si="411"/>
        <v>140101104tiro_olimpico_df</v>
      </c>
      <c r="M2682" s="39" t="str">
        <f t="shared" si="412"/>
        <v>INSERT INTO categoria VALUES (140101104,'Tiro Olímpico Df','Tiro Olímpico Df-140101104','Tiro Olímpico Df-140101104 | Prod: Vehículos Construcción-140101 | Sector: Deporte | Industria: DEPORTE - 14',140101);</v>
      </c>
    </row>
    <row r="2683" spans="1:13" ht="30.6" x14ac:dyDescent="0.3">
      <c r="A2683" s="12">
        <f t="shared" si="407"/>
        <v>14</v>
      </c>
      <c r="B2683" s="8" t="str">
        <f>+VLOOKUP(A2683,Industria[],2,0)</f>
        <v>Deporte y ocio</v>
      </c>
      <c r="C2683" s="12">
        <f t="shared" si="408"/>
        <v>1401</v>
      </c>
      <c r="D2683" s="8" t="str">
        <f>+VLOOKUP(C2683,Sector[[Id_sector]:[Codigo]],3,0)</f>
        <v>Deporte y fitness</v>
      </c>
      <c r="E2683" s="12">
        <f t="shared" si="409"/>
        <v>140101</v>
      </c>
      <c r="F2683" s="8" t="str">
        <f>+VLOOKUP(E2683,Productos[[Id_producto]:[Codigo]],3,0)</f>
        <v>Tipos de Deporte</v>
      </c>
      <c r="G2683" s="13">
        <f t="shared" si="410"/>
        <v>140101105</v>
      </c>
      <c r="H2683" s="7">
        <v>105</v>
      </c>
      <c r="I2683" s="8" t="s">
        <v>3002</v>
      </c>
      <c r="J2683" s="37" t="str">
        <f>+Categorias[[#This Row],[Categoría]]&amp;"-"&amp;Categorias[[#This Row],[Id_categoría]]</f>
        <v>Vela Df-140101105</v>
      </c>
      <c r="K2683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83" s="9" t="str">
        <f t="shared" si="411"/>
        <v>140101105vela_df</v>
      </c>
      <c r="M2683" s="39" t="str">
        <f t="shared" si="412"/>
        <v>INSERT INTO categoria VALUES (140101105,'Vela Df','Vela Df-140101105','Vela Df-140101105 | Prod: Vehículos Construcción-140101 | Sector: Deporte | Industria: DEPORTE - 14',140101);</v>
      </c>
    </row>
    <row r="2684" spans="1:13" ht="30.6" x14ac:dyDescent="0.3">
      <c r="A2684" s="12">
        <f t="shared" si="407"/>
        <v>14</v>
      </c>
      <c r="B2684" s="8" t="str">
        <f>+VLOOKUP(A2684,Industria[],2,0)</f>
        <v>Deporte y ocio</v>
      </c>
      <c r="C2684" s="12">
        <f t="shared" si="408"/>
        <v>1401</v>
      </c>
      <c r="D2684" s="8" t="str">
        <f>+VLOOKUP(C2684,Sector[[Id_sector]:[Codigo]],3,0)</f>
        <v>Deporte y fitness</v>
      </c>
      <c r="E2684" s="12">
        <f t="shared" si="409"/>
        <v>140101</v>
      </c>
      <c r="F2684" s="8" t="str">
        <f>+VLOOKUP(E2684,Productos[[Id_producto]:[Codigo]],3,0)</f>
        <v>Tipos de Deporte</v>
      </c>
      <c r="G2684" s="13">
        <f t="shared" si="410"/>
        <v>140101106</v>
      </c>
      <c r="H2684" s="7">
        <v>106</v>
      </c>
      <c r="I2684" s="8" t="s">
        <v>3003</v>
      </c>
      <c r="J2684" s="37" t="str">
        <f>+Categorias[[#This Row],[Categoría]]&amp;"-"&amp;Categorias[[#This Row],[Id_categoría]]</f>
        <v>Voleibol Df-140101106</v>
      </c>
      <c r="K2684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84" s="9" t="str">
        <f t="shared" si="411"/>
        <v>140101106voleibol_df</v>
      </c>
      <c r="M2684" s="39" t="str">
        <f t="shared" si="412"/>
        <v>INSERT INTO categoria VALUES (140101106,'Voleibol Df','Voleibol Df-140101106','Voleibol Df-140101106 | Prod: Vehículos Construcción-140101 | Sector: Deporte | Industria: DEPORTE - 14',140101);</v>
      </c>
    </row>
    <row r="2685" spans="1:13" ht="40.799999999999997" x14ac:dyDescent="0.3">
      <c r="A2685" s="12">
        <f t="shared" si="407"/>
        <v>14</v>
      </c>
      <c r="B2685" s="8" t="str">
        <f>+VLOOKUP(A2685,Industria[],2,0)</f>
        <v>Deporte y ocio</v>
      </c>
      <c r="C2685" s="12">
        <f t="shared" si="408"/>
        <v>1401</v>
      </c>
      <c r="D2685" s="8" t="str">
        <f>+VLOOKUP(C2685,Sector[[Id_sector]:[Codigo]],3,0)</f>
        <v>Deporte y fitness</v>
      </c>
      <c r="E2685" s="12">
        <f t="shared" si="409"/>
        <v>140101</v>
      </c>
      <c r="F2685" s="8" t="str">
        <f>+VLOOKUP(E2685,Productos[[Id_producto]:[Codigo]],3,0)</f>
        <v>Tipos de Deporte</v>
      </c>
      <c r="G2685" s="13">
        <f t="shared" si="410"/>
        <v>140101107</v>
      </c>
      <c r="H2685" s="7">
        <v>107</v>
      </c>
      <c r="I2685" s="8" t="s">
        <v>3004</v>
      </c>
      <c r="J2685" s="37" t="str">
        <f>+Categorias[[#This Row],[Categoría]]&amp;"-"&amp;Categorias[[#This Row],[Id_categoría]]</f>
        <v>Deportes Discapacidad Intelectual-140101107</v>
      </c>
      <c r="K2685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85" s="9" t="str">
        <f t="shared" si="411"/>
        <v>140101107deportes_discapacidad_intelectual</v>
      </c>
      <c r="M2685" s="39" t="str">
        <f t="shared" si="412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86" spans="1:13" ht="30.6" x14ac:dyDescent="0.3">
      <c r="A2686" s="12">
        <f t="shared" si="407"/>
        <v>14</v>
      </c>
      <c r="B2686" s="8" t="str">
        <f>+VLOOKUP(A2686,Industria[],2,0)</f>
        <v>Deporte y ocio</v>
      </c>
      <c r="C2686" s="12">
        <f t="shared" si="408"/>
        <v>1401</v>
      </c>
      <c r="D2686" s="8" t="str">
        <f>+VLOOKUP(C2686,Sector[[Id_sector]:[Codigo]],3,0)</f>
        <v>Deporte y fitness</v>
      </c>
      <c r="E2686" s="12">
        <f t="shared" si="409"/>
        <v>140101</v>
      </c>
      <c r="F2686" s="8" t="str">
        <f>+VLOOKUP(E2686,Productos[[Id_producto]:[Codigo]],3,0)</f>
        <v>Tipos de Deporte</v>
      </c>
      <c r="G2686" s="13">
        <f t="shared" si="410"/>
        <v>140101108</v>
      </c>
      <c r="H2686" s="7">
        <v>108</v>
      </c>
      <c r="I2686" s="8" t="s">
        <v>3005</v>
      </c>
      <c r="J2686" s="37" t="str">
        <f>+Categorias[[#This Row],[Categoría]]&amp;"-"&amp;Categorias[[#This Row],[Id_categoría]]</f>
        <v>Atletismo Di-140101108</v>
      </c>
      <c r="K2686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86" s="9" t="str">
        <f t="shared" si="411"/>
        <v>140101108atletismo_di</v>
      </c>
      <c r="M2686" s="39" t="str">
        <f t="shared" si="412"/>
        <v>INSERT INTO categoria VALUES (140101108,'Atletismo Di','Atletismo Di-140101108','Atletismo Di-140101108 | Prod: Vehículos Construcción-140101 | Sector: Deporte | Industria: DEPORTE - 14',140101);</v>
      </c>
    </row>
    <row r="2687" spans="1:13" ht="30.6" x14ac:dyDescent="0.3">
      <c r="A2687" s="12">
        <f t="shared" si="407"/>
        <v>14</v>
      </c>
      <c r="B2687" s="8" t="str">
        <f>+VLOOKUP(A2687,Industria[],2,0)</f>
        <v>Deporte y ocio</v>
      </c>
      <c r="C2687" s="12">
        <f t="shared" si="408"/>
        <v>1401</v>
      </c>
      <c r="D2687" s="8" t="str">
        <f>+VLOOKUP(C2687,Sector[[Id_sector]:[Codigo]],3,0)</f>
        <v>Deporte y fitness</v>
      </c>
      <c r="E2687" s="12">
        <f t="shared" si="409"/>
        <v>140101</v>
      </c>
      <c r="F2687" s="8" t="str">
        <f>+VLOOKUP(E2687,Productos[[Id_producto]:[Codigo]],3,0)</f>
        <v>Tipos de Deporte</v>
      </c>
      <c r="G2687" s="13">
        <f t="shared" si="410"/>
        <v>140101109</v>
      </c>
      <c r="H2687" s="7">
        <v>109</v>
      </c>
      <c r="I2687" s="8" t="s">
        <v>3006</v>
      </c>
      <c r="J2687" s="37" t="str">
        <f>+Categorias[[#This Row],[Categoría]]&amp;"-"&amp;Categorias[[#This Row],[Id_categoría]]</f>
        <v>Baloncesto Di-140101109</v>
      </c>
      <c r="K2687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87" s="9" t="str">
        <f t="shared" si="411"/>
        <v>140101109baloncesto_di</v>
      </c>
      <c r="M2687" s="39" t="str">
        <f t="shared" si="412"/>
        <v>INSERT INTO categoria VALUES (140101109,'Baloncesto Di','Baloncesto Di-140101109','Baloncesto Di-140101109 | Prod: Vehículos Construcción-140101 | Sector: Deporte | Industria: DEPORTE - 14',140101);</v>
      </c>
    </row>
    <row r="2688" spans="1:13" ht="30.6" x14ac:dyDescent="0.3">
      <c r="A2688" s="12">
        <f t="shared" si="407"/>
        <v>14</v>
      </c>
      <c r="B2688" s="8" t="str">
        <f>+VLOOKUP(A2688,Industria[],2,0)</f>
        <v>Deporte y ocio</v>
      </c>
      <c r="C2688" s="12">
        <f t="shared" si="408"/>
        <v>1401</v>
      </c>
      <c r="D2688" s="8" t="str">
        <f>+VLOOKUP(C2688,Sector[[Id_sector]:[Codigo]],3,0)</f>
        <v>Deporte y fitness</v>
      </c>
      <c r="E2688" s="12">
        <f t="shared" si="409"/>
        <v>140101</v>
      </c>
      <c r="F2688" s="8" t="str">
        <f>+VLOOKUP(E2688,Productos[[Id_producto]:[Codigo]],3,0)</f>
        <v>Tipos de Deporte</v>
      </c>
      <c r="G2688" s="13">
        <f t="shared" si="410"/>
        <v>140101110</v>
      </c>
      <c r="H2688" s="7">
        <v>110</v>
      </c>
      <c r="I2688" s="8" t="s">
        <v>3007</v>
      </c>
      <c r="J2688" s="37" t="str">
        <f>+Categorias[[#This Row],[Categoría]]&amp;"-"&amp;Categorias[[#This Row],[Id_categoría]]</f>
        <v>Balonmano Di-140101110</v>
      </c>
      <c r="K2688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88" s="9" t="str">
        <f t="shared" si="411"/>
        <v>140101110balonmano_di</v>
      </c>
      <c r="M2688" s="39" t="str">
        <f t="shared" si="412"/>
        <v>INSERT INTO categoria VALUES (140101110,'Balonmano Di','Balonmano Di-140101110','Balonmano Di-140101110 | Prod: Vehículos Construcción-140101 | Sector: Deporte | Industria: DEPORTE - 14',140101);</v>
      </c>
    </row>
    <row r="2689" spans="1:13" ht="30.6" x14ac:dyDescent="0.3">
      <c r="A2689" s="12">
        <f t="shared" si="407"/>
        <v>14</v>
      </c>
      <c r="B2689" s="8" t="str">
        <f>+VLOOKUP(A2689,Industria[],2,0)</f>
        <v>Deporte y ocio</v>
      </c>
      <c r="C2689" s="12">
        <f t="shared" si="408"/>
        <v>1401</v>
      </c>
      <c r="D2689" s="8" t="str">
        <f>+VLOOKUP(C2689,Sector[[Id_sector]:[Codigo]],3,0)</f>
        <v>Deporte y fitness</v>
      </c>
      <c r="E2689" s="12">
        <f t="shared" si="409"/>
        <v>140101</v>
      </c>
      <c r="F2689" s="8" t="str">
        <f>+VLOOKUP(E2689,Productos[[Id_producto]:[Codigo]],3,0)</f>
        <v>Tipos de Deporte</v>
      </c>
      <c r="G2689" s="13">
        <f t="shared" si="410"/>
        <v>140101111</v>
      </c>
      <c r="H2689" s="7">
        <v>111</v>
      </c>
      <c r="I2689" s="8" t="s">
        <v>3008</v>
      </c>
      <c r="J2689" s="37" t="str">
        <f>+Categorias[[#This Row],[Categoría]]&amp;"-"&amp;Categorias[[#This Row],[Id_categoría]]</f>
        <v>Esquí Di-140101111</v>
      </c>
      <c r="K2689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89" s="9" t="str">
        <f t="shared" si="411"/>
        <v>140101111esqui_di</v>
      </c>
      <c r="M2689" s="39" t="str">
        <f t="shared" si="412"/>
        <v>INSERT INTO categoria VALUES (140101111,'Esquí Di','Esquí Di-140101111','Esquí Di-140101111 | Prod: Vehículos Construcción-140101 | Sector: Deporte | Industria: DEPORTE - 14',140101);</v>
      </c>
    </row>
    <row r="2690" spans="1:13" ht="30.6" x14ac:dyDescent="0.3">
      <c r="A2690" s="12">
        <f t="shared" si="407"/>
        <v>14</v>
      </c>
      <c r="B2690" s="8" t="str">
        <f>+VLOOKUP(A2690,Industria[],2,0)</f>
        <v>Deporte y ocio</v>
      </c>
      <c r="C2690" s="12">
        <f t="shared" si="408"/>
        <v>1401</v>
      </c>
      <c r="D2690" s="8" t="str">
        <f>+VLOOKUP(C2690,Sector[[Id_sector]:[Codigo]],3,0)</f>
        <v>Deporte y fitness</v>
      </c>
      <c r="E2690" s="12">
        <f t="shared" si="409"/>
        <v>140101</v>
      </c>
      <c r="F2690" s="8" t="str">
        <f>+VLOOKUP(E2690,Productos[[Id_producto]:[Codigo]],3,0)</f>
        <v>Tipos de Deporte</v>
      </c>
      <c r="G2690" s="13">
        <f t="shared" si="410"/>
        <v>140101112</v>
      </c>
      <c r="H2690" s="7">
        <v>112</v>
      </c>
      <c r="I2690" s="8" t="s">
        <v>3009</v>
      </c>
      <c r="J2690" s="37" t="str">
        <f>+Categorias[[#This Row],[Categoría]]&amp;"-"&amp;Categorias[[#This Row],[Id_categoría]]</f>
        <v>Fútbol Di-140101112</v>
      </c>
      <c r="K2690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90" s="9" t="str">
        <f t="shared" si="411"/>
        <v>140101112futbol_di</v>
      </c>
      <c r="M2690" s="39" t="str">
        <f t="shared" si="412"/>
        <v>INSERT INTO categoria VALUES (140101112,'Fútbol Di','Fútbol Di-140101112','Fútbol Di-140101112 | Prod: Vehículos Construcción-140101 | Sector: Deporte | Industria: DEPORTE - 14',140101);</v>
      </c>
    </row>
    <row r="2691" spans="1:13" ht="30.6" x14ac:dyDescent="0.3">
      <c r="A2691" s="12">
        <f t="shared" si="407"/>
        <v>14</v>
      </c>
      <c r="B2691" s="8" t="str">
        <f>+VLOOKUP(A2691,Industria[],2,0)</f>
        <v>Deporte y ocio</v>
      </c>
      <c r="C2691" s="12">
        <f t="shared" si="408"/>
        <v>1401</v>
      </c>
      <c r="D2691" s="8" t="str">
        <f>+VLOOKUP(C2691,Sector[[Id_sector]:[Codigo]],3,0)</f>
        <v>Deporte y fitness</v>
      </c>
      <c r="E2691" s="12">
        <f t="shared" si="409"/>
        <v>140101</v>
      </c>
      <c r="F2691" s="8" t="str">
        <f>+VLOOKUP(E2691,Productos[[Id_producto]:[Codigo]],3,0)</f>
        <v>Tipos de Deporte</v>
      </c>
      <c r="G2691" s="13">
        <f t="shared" si="410"/>
        <v>140101113</v>
      </c>
      <c r="H2691" s="7">
        <v>113</v>
      </c>
      <c r="I2691" s="8" t="s">
        <v>3010</v>
      </c>
      <c r="J2691" s="37" t="str">
        <f>+Categorias[[#This Row],[Categoría]]&amp;"-"&amp;Categorias[[#This Row],[Id_categoría]]</f>
        <v>Fútbol-Sala Di-140101113</v>
      </c>
      <c r="K2691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91" s="9" t="str">
        <f t="shared" si="411"/>
        <v>140101113futbol-sala_di</v>
      </c>
      <c r="M2691" s="39" t="str">
        <f t="shared" si="412"/>
        <v>INSERT INTO categoria VALUES (140101113,'Fútbol-Sala Di','Fútbol-Sala Di-140101113','Fútbol-Sala Di-140101113 | Prod: Vehículos Construcción-140101 | Sector: Deporte | Industria: DEPORTE - 14',140101);</v>
      </c>
    </row>
    <row r="2692" spans="1:13" ht="30.6" x14ac:dyDescent="0.3">
      <c r="A2692" s="12">
        <f t="shared" si="407"/>
        <v>14</v>
      </c>
      <c r="B2692" s="8" t="str">
        <f>+VLOOKUP(A2692,Industria[],2,0)</f>
        <v>Deporte y ocio</v>
      </c>
      <c r="C2692" s="12">
        <f t="shared" si="408"/>
        <v>1401</v>
      </c>
      <c r="D2692" s="8" t="str">
        <f>+VLOOKUP(C2692,Sector[[Id_sector]:[Codigo]],3,0)</f>
        <v>Deporte y fitness</v>
      </c>
      <c r="E2692" s="12">
        <f t="shared" si="409"/>
        <v>140101</v>
      </c>
      <c r="F2692" s="8" t="str">
        <f>+VLOOKUP(E2692,Productos[[Id_producto]:[Codigo]],3,0)</f>
        <v>Tipos de Deporte</v>
      </c>
      <c r="G2692" s="13">
        <f t="shared" si="410"/>
        <v>140101114</v>
      </c>
      <c r="H2692" s="7">
        <v>114</v>
      </c>
      <c r="I2692" s="8" t="s">
        <v>3011</v>
      </c>
      <c r="J2692" s="37" t="str">
        <f>+Categorias[[#This Row],[Categoría]]&amp;"-"&amp;Categorias[[#This Row],[Id_categoría]]</f>
        <v>Gimnasia Rítmica Di-140101114</v>
      </c>
      <c r="K2692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92" s="9" t="str">
        <f t="shared" si="411"/>
        <v>140101114gimnasia_ritmica_di</v>
      </c>
      <c r="M2692" s="39" t="str">
        <f t="shared" si="412"/>
        <v>INSERT INTO categoria VALUES (140101114,'Gimnasia Rítmica Di','Gimnasia Rítmica Di-140101114','Gimnasia Rítmica Di-140101114 | Prod: Vehículos Construcción-140101 | Sector: Deporte | Industria: DEPORTE - 14',140101);</v>
      </c>
    </row>
    <row r="2693" spans="1:13" ht="30.6" x14ac:dyDescent="0.3">
      <c r="A2693" s="12">
        <f t="shared" si="407"/>
        <v>14</v>
      </c>
      <c r="B2693" s="8" t="str">
        <f>+VLOOKUP(A2693,Industria[],2,0)</f>
        <v>Deporte y ocio</v>
      </c>
      <c r="C2693" s="12">
        <f t="shared" si="408"/>
        <v>1401</v>
      </c>
      <c r="D2693" s="8" t="str">
        <f>+VLOOKUP(C2693,Sector[[Id_sector]:[Codigo]],3,0)</f>
        <v>Deporte y fitness</v>
      </c>
      <c r="E2693" s="12">
        <f t="shared" si="409"/>
        <v>140101</v>
      </c>
      <c r="F2693" s="8" t="str">
        <f>+VLOOKUP(E2693,Productos[[Id_producto]:[Codigo]],3,0)</f>
        <v>Tipos de Deporte</v>
      </c>
      <c r="G2693" s="13">
        <f t="shared" si="410"/>
        <v>140101115</v>
      </c>
      <c r="H2693" s="7">
        <v>115</v>
      </c>
      <c r="I2693" s="8" t="s">
        <v>3012</v>
      </c>
      <c r="J2693" s="37" t="str">
        <f>+Categorias[[#This Row],[Categoría]]&amp;"-"&amp;Categorias[[#This Row],[Id_categoría]]</f>
        <v>Golf Di-140101115</v>
      </c>
      <c r="K2693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93" s="9" t="str">
        <f t="shared" si="411"/>
        <v>140101115golf_di</v>
      </c>
      <c r="M2693" s="39" t="str">
        <f t="shared" si="412"/>
        <v>INSERT INTO categoria VALUES (140101115,'Golf Di','Golf Di-140101115','Golf Di-140101115 | Prod: Vehículos Construcción-140101 | Sector: Deporte | Industria: DEPORTE - 14',140101);</v>
      </c>
    </row>
    <row r="2694" spans="1:13" ht="30.6" x14ac:dyDescent="0.3">
      <c r="A2694" s="12">
        <f t="shared" si="407"/>
        <v>14</v>
      </c>
      <c r="B2694" s="8" t="str">
        <f>+VLOOKUP(A2694,Industria[],2,0)</f>
        <v>Deporte y ocio</v>
      </c>
      <c r="C2694" s="12">
        <f t="shared" si="408"/>
        <v>1401</v>
      </c>
      <c r="D2694" s="8" t="str">
        <f>+VLOOKUP(C2694,Sector[[Id_sector]:[Codigo]],3,0)</f>
        <v>Deporte y fitness</v>
      </c>
      <c r="E2694" s="12">
        <f t="shared" si="409"/>
        <v>140101</v>
      </c>
      <c r="F2694" s="8" t="str">
        <f>+VLOOKUP(E2694,Productos[[Id_producto]:[Codigo]],3,0)</f>
        <v>Tipos de Deporte</v>
      </c>
      <c r="G2694" s="13">
        <f t="shared" si="410"/>
        <v>140101116</v>
      </c>
      <c r="H2694" s="7">
        <v>116</v>
      </c>
      <c r="I2694" s="8" t="s">
        <v>3013</v>
      </c>
      <c r="J2694" s="37" t="str">
        <f>+Categorias[[#This Row],[Categoría]]&amp;"-"&amp;Categorias[[#This Row],[Id_categoría]]</f>
        <v>Natación Di-140101116</v>
      </c>
      <c r="K2694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94" s="9" t="str">
        <f t="shared" si="411"/>
        <v>140101116natacion_di</v>
      </c>
      <c r="M2694" s="39" t="str">
        <f t="shared" si="412"/>
        <v>INSERT INTO categoria VALUES (140101116,'Natación Di','Natación Di-140101116','Natación Di-140101116 | Prod: Vehículos Construcción-140101 | Sector: Deporte | Industria: DEPORTE - 14',140101);</v>
      </c>
    </row>
    <row r="2695" spans="1:13" ht="30.6" x14ac:dyDescent="0.3">
      <c r="A2695" s="12">
        <f t="shared" si="407"/>
        <v>14</v>
      </c>
      <c r="B2695" s="8" t="str">
        <f>+VLOOKUP(A2695,Industria[],2,0)</f>
        <v>Deporte y ocio</v>
      </c>
      <c r="C2695" s="12">
        <f t="shared" si="408"/>
        <v>1401</v>
      </c>
      <c r="D2695" s="8" t="str">
        <f>+VLOOKUP(C2695,Sector[[Id_sector]:[Codigo]],3,0)</f>
        <v>Deporte y fitness</v>
      </c>
      <c r="E2695" s="12">
        <f t="shared" si="409"/>
        <v>140101</v>
      </c>
      <c r="F2695" s="8" t="str">
        <f>+VLOOKUP(E2695,Productos[[Id_producto]:[Codigo]],3,0)</f>
        <v>Tipos de Deporte</v>
      </c>
      <c r="G2695" s="13">
        <f t="shared" si="410"/>
        <v>140101117</v>
      </c>
      <c r="H2695" s="7">
        <v>117</v>
      </c>
      <c r="I2695" s="8" t="s">
        <v>3014</v>
      </c>
      <c r="J2695" s="37" t="str">
        <f>+Categorias[[#This Row],[Categoría]]&amp;"-"&amp;Categorias[[#This Row],[Id_categoría]]</f>
        <v>Padel Di-140101117</v>
      </c>
      <c r="K2695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95" s="9" t="str">
        <f t="shared" si="411"/>
        <v>140101117padel_di</v>
      </c>
      <c r="M2695" s="39" t="str">
        <f t="shared" si="412"/>
        <v>INSERT INTO categoria VALUES (140101117,'Padel Di','Padel Di-140101117','Padel Di-140101117 | Prod: Vehículos Construcción-140101 | Sector: Deporte | Industria: DEPORTE - 14',140101);</v>
      </c>
    </row>
    <row r="2696" spans="1:13" ht="30.6" x14ac:dyDescent="0.3">
      <c r="A2696" s="12">
        <f t="shared" si="407"/>
        <v>14</v>
      </c>
      <c r="B2696" s="8" t="str">
        <f>+VLOOKUP(A2696,Industria[],2,0)</f>
        <v>Deporte y ocio</v>
      </c>
      <c r="C2696" s="12">
        <f t="shared" si="408"/>
        <v>1401</v>
      </c>
      <c r="D2696" s="8" t="str">
        <f>+VLOOKUP(C2696,Sector[[Id_sector]:[Codigo]],3,0)</f>
        <v>Deporte y fitness</v>
      </c>
      <c r="E2696" s="12">
        <f t="shared" si="409"/>
        <v>140101</v>
      </c>
      <c r="F2696" s="8" t="str">
        <f>+VLOOKUP(E2696,Productos[[Id_producto]:[Codigo]],3,0)</f>
        <v>Tipos de Deporte</v>
      </c>
      <c r="G2696" s="13">
        <f t="shared" si="410"/>
        <v>140101118</v>
      </c>
      <c r="H2696" s="7">
        <v>118</v>
      </c>
      <c r="I2696" s="8" t="s">
        <v>3015</v>
      </c>
      <c r="J2696" s="37" t="str">
        <f>+Categorias[[#This Row],[Categoría]]&amp;"-"&amp;Categorias[[#This Row],[Id_categoría]]</f>
        <v>Tenis De Mesa Di-140101118</v>
      </c>
      <c r="K2696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96" s="9" t="str">
        <f t="shared" si="411"/>
        <v>140101118tenis_de_mesa_di</v>
      </c>
      <c r="M2696" s="39" t="str">
        <f t="shared" si="412"/>
        <v>INSERT INTO categoria VALUES (140101118,'Tenis De Mesa Di','Tenis De Mesa Di-140101118','Tenis De Mesa Di-140101118 | Prod: Vehículos Construcción-140101 | Sector: Deporte | Industria: DEPORTE - 14',140101);</v>
      </c>
    </row>
    <row r="2697" spans="1:13" ht="30.6" x14ac:dyDescent="0.3">
      <c r="A2697" s="12">
        <f t="shared" si="407"/>
        <v>14</v>
      </c>
      <c r="B2697" s="8" t="str">
        <f>+VLOOKUP(A2697,Industria[],2,0)</f>
        <v>Deporte y ocio</v>
      </c>
      <c r="C2697" s="12">
        <f t="shared" si="408"/>
        <v>1401</v>
      </c>
      <c r="D2697" s="8" t="str">
        <f>+VLOOKUP(C2697,Sector[[Id_sector]:[Codigo]],3,0)</f>
        <v>Deporte y fitness</v>
      </c>
      <c r="E2697" s="12">
        <f t="shared" si="409"/>
        <v>140101</v>
      </c>
      <c r="F2697" s="8" t="str">
        <f>+VLOOKUP(E2697,Productos[[Id_producto]:[Codigo]],3,0)</f>
        <v>Tipos de Deporte</v>
      </c>
      <c r="G2697" s="13">
        <f t="shared" si="410"/>
        <v>140101119</v>
      </c>
      <c r="H2697" s="7">
        <v>119</v>
      </c>
      <c r="I2697" s="8" t="s">
        <v>3016</v>
      </c>
      <c r="J2697" s="37" t="str">
        <f>+Categorias[[#This Row],[Categoría]]&amp;"-"&amp;Categorias[[#This Row],[Id_categoría]]</f>
        <v>Tenis Di-140101119</v>
      </c>
      <c r="K2697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97" s="9" t="str">
        <f t="shared" si="411"/>
        <v>140101119tenis_di</v>
      </c>
      <c r="M2697" s="39" t="str">
        <f t="shared" si="412"/>
        <v>INSERT INTO categoria VALUES (140101119,'Tenis Di','Tenis Di-140101119','Tenis Di-140101119 | Prod: Vehículos Construcción-140101 | Sector: Deporte | Industria: DEPORTE - 14',140101);</v>
      </c>
    </row>
    <row r="2698" spans="1:13" ht="30.6" x14ac:dyDescent="0.3">
      <c r="A2698" s="12">
        <f t="shared" si="407"/>
        <v>14</v>
      </c>
      <c r="B2698" s="8" t="str">
        <f>+VLOOKUP(A2698,Industria[],2,0)</f>
        <v>Deporte y ocio</v>
      </c>
      <c r="C2698" s="12">
        <f t="shared" si="408"/>
        <v>1401</v>
      </c>
      <c r="D2698" s="8" t="str">
        <f>+VLOOKUP(C2698,Sector[[Id_sector]:[Codigo]],3,0)</f>
        <v>Deporte y fitness</v>
      </c>
      <c r="E2698" s="12">
        <f t="shared" si="409"/>
        <v>140101</v>
      </c>
      <c r="F2698" s="8" t="str">
        <f>+VLOOKUP(E2698,Productos[[Id_producto]:[Codigo]],3,0)</f>
        <v>Tipos de Deporte</v>
      </c>
      <c r="G2698" s="13">
        <f t="shared" si="410"/>
        <v>140101120</v>
      </c>
      <c r="H2698" s="7">
        <v>120</v>
      </c>
      <c r="I2698" s="8" t="s">
        <v>3017</v>
      </c>
      <c r="J2698" s="37" t="str">
        <f>+Categorias[[#This Row],[Categoría]]&amp;"-"&amp;Categorias[[#This Row],[Id_categoría]]</f>
        <v>Deportes para Ciegos-140101120</v>
      </c>
      <c r="K2698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98" s="9" t="str">
        <f t="shared" si="411"/>
        <v>140101120deportes_para_ciegos</v>
      </c>
      <c r="M2698" s="39" t="str">
        <f t="shared" si="412"/>
        <v>INSERT INTO categoria VALUES (140101120,'Deportes para Ciegos','Deportes para Ciegos-140101120','Deportes para Ciegos-140101120 | Prod: Vehículos Construcción-140101 | Sector: Deporte | Industria: DEPORTE - 14',140101);</v>
      </c>
    </row>
    <row r="2699" spans="1:13" ht="30.6" x14ac:dyDescent="0.3">
      <c r="A2699" s="12">
        <f t="shared" si="407"/>
        <v>14</v>
      </c>
      <c r="B2699" s="8" t="str">
        <f>+VLOOKUP(A2699,Industria[],2,0)</f>
        <v>Deporte y ocio</v>
      </c>
      <c r="C2699" s="12">
        <f t="shared" si="408"/>
        <v>1401</v>
      </c>
      <c r="D2699" s="8" t="str">
        <f>+VLOOKUP(C2699,Sector[[Id_sector]:[Codigo]],3,0)</f>
        <v>Deporte y fitness</v>
      </c>
      <c r="E2699" s="12">
        <f t="shared" si="409"/>
        <v>140101</v>
      </c>
      <c r="F2699" s="8" t="str">
        <f>+VLOOKUP(E2699,Productos[[Id_producto]:[Codigo]],3,0)</f>
        <v>Tipos de Deporte</v>
      </c>
      <c r="G2699" s="13">
        <f t="shared" si="410"/>
        <v>140101121</v>
      </c>
      <c r="H2699" s="7">
        <v>121</v>
      </c>
      <c r="I2699" s="8" t="s">
        <v>3018</v>
      </c>
      <c r="J2699" s="37" t="str">
        <f>+Categorias[[#This Row],[Categoría]]&amp;"-"&amp;Categorias[[#This Row],[Id_categoría]]</f>
        <v>Ajedrez Dc-140101121</v>
      </c>
      <c r="K2699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99" s="9" t="str">
        <f t="shared" si="411"/>
        <v>140101121ajedrez_dc</v>
      </c>
      <c r="M2699" s="39" t="str">
        <f t="shared" si="412"/>
        <v>INSERT INTO categoria VALUES (140101121,'Ajedrez Dc','Ajedrez Dc-140101121','Ajedrez Dc-140101121 | Prod: Vehículos Construcción-140101 | Sector: Deporte | Industria: DEPORTE - 14',140101);</v>
      </c>
    </row>
    <row r="2700" spans="1:13" ht="30.6" x14ac:dyDescent="0.3">
      <c r="A2700" s="12">
        <f t="shared" si="407"/>
        <v>14</v>
      </c>
      <c r="B2700" s="8" t="str">
        <f>+VLOOKUP(A2700,Industria[],2,0)</f>
        <v>Deporte y ocio</v>
      </c>
      <c r="C2700" s="12">
        <f t="shared" si="408"/>
        <v>1401</v>
      </c>
      <c r="D2700" s="8" t="str">
        <f>+VLOOKUP(C2700,Sector[[Id_sector]:[Codigo]],3,0)</f>
        <v>Deporte y fitness</v>
      </c>
      <c r="E2700" s="12">
        <f t="shared" si="409"/>
        <v>140101</v>
      </c>
      <c r="F2700" s="8" t="str">
        <f>+VLOOKUP(E2700,Productos[[Id_producto]:[Codigo]],3,0)</f>
        <v>Tipos de Deporte</v>
      </c>
      <c r="G2700" s="13">
        <f t="shared" si="410"/>
        <v>140101122</v>
      </c>
      <c r="H2700" s="7">
        <v>122</v>
      </c>
      <c r="I2700" s="8" t="s">
        <v>3019</v>
      </c>
      <c r="J2700" s="37" t="str">
        <f>+Categorias[[#This Row],[Categoría]]&amp;"-"&amp;Categorias[[#This Row],[Id_categoría]]</f>
        <v>Atletismo Dc-140101122</v>
      </c>
      <c r="K2700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700" s="9" t="str">
        <f t="shared" si="411"/>
        <v>140101122atletismo_dc</v>
      </c>
      <c r="M2700" s="39" t="str">
        <f t="shared" si="412"/>
        <v>INSERT INTO categoria VALUES (140101122,'Atletismo Dc','Atletismo Dc-140101122','Atletismo Dc-140101122 | Prod: Vehículos Construcción-140101 | Sector: Deporte | Industria: DEPORTE - 14',140101);</v>
      </c>
    </row>
    <row r="2701" spans="1:13" ht="30.6" x14ac:dyDescent="0.3">
      <c r="A2701" s="12">
        <f t="shared" si="407"/>
        <v>14</v>
      </c>
      <c r="B2701" s="8" t="str">
        <f>+VLOOKUP(A2701,Industria[],2,0)</f>
        <v>Deporte y ocio</v>
      </c>
      <c r="C2701" s="12">
        <f t="shared" si="408"/>
        <v>1401</v>
      </c>
      <c r="D2701" s="8" t="str">
        <f>+VLOOKUP(C2701,Sector[[Id_sector]:[Codigo]],3,0)</f>
        <v>Deporte y fitness</v>
      </c>
      <c r="E2701" s="12">
        <f t="shared" si="409"/>
        <v>140101</v>
      </c>
      <c r="F2701" s="8" t="str">
        <f>+VLOOKUP(E2701,Productos[[Id_producto]:[Codigo]],3,0)</f>
        <v>Tipos de Deporte</v>
      </c>
      <c r="G2701" s="13">
        <f t="shared" si="410"/>
        <v>140101123</v>
      </c>
      <c r="H2701" s="7">
        <v>123</v>
      </c>
      <c r="I2701" s="8" t="s">
        <v>3020</v>
      </c>
      <c r="J2701" s="37" t="str">
        <f>+Categorias[[#This Row],[Categoría]]&amp;"-"&amp;Categorias[[#This Row],[Id_categoría]]</f>
        <v>Biathlon Dc-140101123</v>
      </c>
      <c r="K2701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701" s="9" t="str">
        <f t="shared" si="411"/>
        <v>140101123biathlon_dc</v>
      </c>
      <c r="M2701" s="39" t="str">
        <f t="shared" si="412"/>
        <v>INSERT INTO categoria VALUES (140101123,'Biathlon Dc','Biathlon Dc-140101123','Biathlon Dc-140101123 | Prod: Vehículos Construcción-140101 | Sector: Deporte | Industria: DEPORTE - 14',140101);</v>
      </c>
    </row>
    <row r="2702" spans="1:13" ht="40.799999999999997" x14ac:dyDescent="0.3">
      <c r="A2702" s="12">
        <f t="shared" si="407"/>
        <v>14</v>
      </c>
      <c r="B2702" s="8" t="str">
        <f>+VLOOKUP(A2702,Industria[],2,0)</f>
        <v>Deporte y ocio</v>
      </c>
      <c r="C2702" s="12">
        <f t="shared" si="408"/>
        <v>1401</v>
      </c>
      <c r="D2702" s="8" t="str">
        <f>+VLOOKUP(C2702,Sector[[Id_sector]:[Codigo]],3,0)</f>
        <v>Deporte y fitness</v>
      </c>
      <c r="E2702" s="12">
        <f t="shared" si="409"/>
        <v>140101</v>
      </c>
      <c r="F2702" s="8" t="str">
        <f>+VLOOKUP(E2702,Productos[[Id_producto]:[Codigo]],3,0)</f>
        <v>Tipos de Deporte</v>
      </c>
      <c r="G2702" s="13">
        <f t="shared" si="410"/>
        <v>140101124</v>
      </c>
      <c r="H2702" s="7">
        <v>124</v>
      </c>
      <c r="I2702" s="8" t="s">
        <v>3021</v>
      </c>
      <c r="J2702" s="37" t="str">
        <f>+Categorias[[#This Row],[Categoría]]&amp;"-"&amp;Categorias[[#This Row],[Id_categoría]]</f>
        <v>Carreras De Montaña Dc-140101124</v>
      </c>
      <c r="K2702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702" s="9" t="str">
        <f t="shared" si="411"/>
        <v>140101124carreras_de_montaña_dc</v>
      </c>
      <c r="M2702" s="39" t="str">
        <f t="shared" si="412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703" spans="1:13" ht="30.6" x14ac:dyDescent="0.3">
      <c r="A2703" s="12">
        <f t="shared" si="407"/>
        <v>14</v>
      </c>
      <c r="B2703" s="8" t="str">
        <f>+VLOOKUP(A2703,Industria[],2,0)</f>
        <v>Deporte y ocio</v>
      </c>
      <c r="C2703" s="12">
        <f t="shared" si="408"/>
        <v>1401</v>
      </c>
      <c r="D2703" s="8" t="str">
        <f>+VLOOKUP(C2703,Sector[[Id_sector]:[Codigo]],3,0)</f>
        <v>Deporte y fitness</v>
      </c>
      <c r="E2703" s="12">
        <f t="shared" si="409"/>
        <v>140101</v>
      </c>
      <c r="F2703" s="8" t="str">
        <f>+VLOOKUP(E2703,Productos[[Id_producto]:[Codigo]],3,0)</f>
        <v>Tipos de Deporte</v>
      </c>
      <c r="G2703" s="13">
        <f t="shared" si="410"/>
        <v>140101125</v>
      </c>
      <c r="H2703" s="7">
        <v>125</v>
      </c>
      <c r="I2703" s="8" t="s">
        <v>3022</v>
      </c>
      <c r="J2703" s="37" t="str">
        <f>+Categorias[[#This Row],[Categoría]]&amp;"-"&amp;Categorias[[#This Row],[Id_categoría]]</f>
        <v>Esquí Dc-140101125</v>
      </c>
      <c r="K2703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703" s="9" t="str">
        <f t="shared" si="411"/>
        <v>140101125esqui_dc</v>
      </c>
      <c r="M2703" s="39" t="str">
        <f t="shared" si="412"/>
        <v>INSERT INTO categoria VALUES (140101125,'Esquí Dc','Esquí Dc-140101125','Esquí Dc-140101125 | Prod: Vehículos Construcción-140101 | Sector: Deporte | Industria: DEPORTE - 14',140101);</v>
      </c>
    </row>
    <row r="2704" spans="1:13" ht="30.6" x14ac:dyDescent="0.3">
      <c r="A2704" s="12">
        <f t="shared" si="407"/>
        <v>14</v>
      </c>
      <c r="B2704" s="8" t="str">
        <f>+VLOOKUP(A2704,Industria[],2,0)</f>
        <v>Deporte y ocio</v>
      </c>
      <c r="C2704" s="12">
        <f t="shared" si="408"/>
        <v>1401</v>
      </c>
      <c r="D2704" s="8" t="str">
        <f>+VLOOKUP(C2704,Sector[[Id_sector]:[Codigo]],3,0)</f>
        <v>Deporte y fitness</v>
      </c>
      <c r="E2704" s="12">
        <f t="shared" si="409"/>
        <v>140101</v>
      </c>
      <c r="F2704" s="8" t="str">
        <f>+VLOOKUP(E2704,Productos[[Id_producto]:[Codigo]],3,0)</f>
        <v>Tipos de Deporte</v>
      </c>
      <c r="G2704" s="13">
        <f t="shared" si="410"/>
        <v>140101126</v>
      </c>
      <c r="H2704" s="7">
        <v>126</v>
      </c>
      <c r="I2704" s="8" t="s">
        <v>3023</v>
      </c>
      <c r="J2704" s="37" t="str">
        <f>+Categorias[[#This Row],[Categoría]]&amp;"-"&amp;Categorias[[#This Row],[Id_categoría]]</f>
        <v>Fútbol Sala Dc-140101126</v>
      </c>
      <c r="K2704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704" s="9" t="str">
        <f t="shared" si="411"/>
        <v>140101126futbol_sala_dc</v>
      </c>
      <c r="M2704" s="39" t="str">
        <f t="shared" si="412"/>
        <v>INSERT INTO categoria VALUES (140101126,'Fútbol Sala Dc','Fútbol Sala Dc-140101126','Fútbol Sala Dc-140101126 | Prod: Vehículos Construcción-140101 | Sector: Deporte | Industria: DEPORTE - 14',140101);</v>
      </c>
    </row>
    <row r="2705" spans="1:13" ht="30.6" x14ac:dyDescent="0.3">
      <c r="A2705" s="12">
        <f t="shared" si="407"/>
        <v>14</v>
      </c>
      <c r="B2705" s="8" t="str">
        <f>+VLOOKUP(A2705,Industria[],2,0)</f>
        <v>Deporte y ocio</v>
      </c>
      <c r="C2705" s="12">
        <f t="shared" si="408"/>
        <v>1401</v>
      </c>
      <c r="D2705" s="8" t="str">
        <f>+VLOOKUP(C2705,Sector[[Id_sector]:[Codigo]],3,0)</f>
        <v>Deporte y fitness</v>
      </c>
      <c r="E2705" s="12">
        <f t="shared" si="409"/>
        <v>140101</v>
      </c>
      <c r="F2705" s="8" t="str">
        <f>+VLOOKUP(E2705,Productos[[Id_producto]:[Codigo]],3,0)</f>
        <v>Tipos de Deporte</v>
      </c>
      <c r="G2705" s="13">
        <f t="shared" si="410"/>
        <v>140101127</v>
      </c>
      <c r="H2705" s="7">
        <v>127</v>
      </c>
      <c r="I2705" s="8" t="s">
        <v>3024</v>
      </c>
      <c r="J2705" s="37" t="str">
        <f>+Categorias[[#This Row],[Categoría]]&amp;"-"&amp;Categorias[[#This Row],[Id_categoría]]</f>
        <v>Judo Dc-140101127</v>
      </c>
      <c r="K2705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705" s="9" t="str">
        <f t="shared" si="411"/>
        <v>140101127judo_dc</v>
      </c>
      <c r="M2705" s="39" t="str">
        <f t="shared" si="412"/>
        <v>INSERT INTO categoria VALUES (140101127,'Judo Dc','Judo Dc-140101127','Judo Dc-140101127 | Prod: Vehículos Construcción-140101 | Sector: Deporte | Industria: DEPORTE - 14',140101);</v>
      </c>
    </row>
    <row r="2706" spans="1:13" ht="30.6" x14ac:dyDescent="0.3">
      <c r="A2706" s="12">
        <f t="shared" si="407"/>
        <v>14</v>
      </c>
      <c r="B2706" s="8" t="str">
        <f>+VLOOKUP(A2706,Industria[],2,0)</f>
        <v>Deporte y ocio</v>
      </c>
      <c r="C2706" s="12">
        <f t="shared" si="408"/>
        <v>1401</v>
      </c>
      <c r="D2706" s="8" t="str">
        <f>+VLOOKUP(C2706,Sector[[Id_sector]:[Codigo]],3,0)</f>
        <v>Deporte y fitness</v>
      </c>
      <c r="E2706" s="12">
        <f t="shared" si="409"/>
        <v>140101</v>
      </c>
      <c r="F2706" s="8" t="str">
        <f>+VLOOKUP(E2706,Productos[[Id_producto]:[Codigo]],3,0)</f>
        <v>Tipos de Deporte</v>
      </c>
      <c r="G2706" s="13">
        <f t="shared" si="410"/>
        <v>140101128</v>
      </c>
      <c r="H2706" s="7">
        <v>128</v>
      </c>
      <c r="I2706" s="8" t="s">
        <v>3025</v>
      </c>
      <c r="J2706" s="37" t="str">
        <f>+Categorias[[#This Row],[Categoría]]&amp;"-"&amp;Categorias[[#This Row],[Id_categoría]]</f>
        <v>Natación Dc-140101128</v>
      </c>
      <c r="K2706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706" s="9" t="str">
        <f t="shared" si="411"/>
        <v>140101128natacion_dc</v>
      </c>
      <c r="M2706" s="39" t="str">
        <f t="shared" si="412"/>
        <v>INSERT INTO categoria VALUES (140101128,'Natación Dc','Natación Dc-140101128','Natación Dc-140101128 | Prod: Vehículos Construcción-140101 | Sector: Deporte | Industria: DEPORTE - 14',140101);</v>
      </c>
    </row>
    <row r="2707" spans="1:13" ht="30.6" x14ac:dyDescent="0.3">
      <c r="A2707" s="12">
        <f t="shared" si="407"/>
        <v>14</v>
      </c>
      <c r="B2707" s="8" t="str">
        <f>+VLOOKUP(A2707,Industria[],2,0)</f>
        <v>Deporte y ocio</v>
      </c>
      <c r="C2707" s="12">
        <f t="shared" si="408"/>
        <v>1401</v>
      </c>
      <c r="D2707" s="8" t="str">
        <f>+VLOOKUP(C2707,Sector[[Id_sector]:[Codigo]],3,0)</f>
        <v>Deporte y fitness</v>
      </c>
      <c r="E2707" s="12">
        <f t="shared" si="409"/>
        <v>140101</v>
      </c>
      <c r="F2707" s="8" t="str">
        <f>+VLOOKUP(E2707,Productos[[Id_producto]:[Codigo]],3,0)</f>
        <v>Tipos de Deporte</v>
      </c>
      <c r="G2707" s="13">
        <f t="shared" si="410"/>
        <v>140101129</v>
      </c>
      <c r="H2707" s="7">
        <v>129</v>
      </c>
      <c r="I2707" s="8" t="s">
        <v>3026</v>
      </c>
      <c r="J2707" s="37" t="str">
        <f>+Categorias[[#This Row],[Categoría]]&amp;"-"&amp;Categorias[[#This Row],[Id_categoría]]</f>
        <v>Tiro Dc-140101129</v>
      </c>
      <c r="K2707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707" s="9" t="str">
        <f t="shared" si="411"/>
        <v>140101129tiro_dc</v>
      </c>
      <c r="M2707" s="39" t="str">
        <f t="shared" si="412"/>
        <v>INSERT INTO categoria VALUES (140101129,'Tiro Dc','Tiro Dc-140101129','Tiro Dc-140101129 | Prod: Vehículos Construcción-140101 | Sector: Deporte | Industria: DEPORTE - 14',140101);</v>
      </c>
    </row>
    <row r="2708" spans="1:13" ht="30.6" x14ac:dyDescent="0.3">
      <c r="A2708" s="12">
        <f t="shared" si="407"/>
        <v>14</v>
      </c>
      <c r="B2708" s="8" t="str">
        <f>+VLOOKUP(A2708,Industria[],2,0)</f>
        <v>Deporte y ocio</v>
      </c>
      <c r="C2708" s="12">
        <f t="shared" si="408"/>
        <v>1401</v>
      </c>
      <c r="D2708" s="8" t="str">
        <f>+VLOOKUP(C2708,Sector[[Id_sector]:[Codigo]],3,0)</f>
        <v>Deporte y fitness</v>
      </c>
      <c r="E2708" s="12">
        <f t="shared" si="409"/>
        <v>140101</v>
      </c>
      <c r="F2708" s="8" t="str">
        <f>+VLOOKUP(E2708,Productos[[Id_producto]:[Codigo]],3,0)</f>
        <v>Tipos de Deporte</v>
      </c>
      <c r="G2708" s="13">
        <f t="shared" si="410"/>
        <v>140101130</v>
      </c>
      <c r="H2708" s="7">
        <v>130</v>
      </c>
      <c r="I2708" s="8" t="s">
        <v>3027</v>
      </c>
      <c r="J2708" s="37" t="str">
        <f>+Categorias[[#This Row],[Categoría]]&amp;"-"&amp;Categorias[[#This Row],[Id_categoría]]</f>
        <v>Deportes para Sordos-140101130</v>
      </c>
      <c r="K2708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708" s="9" t="str">
        <f t="shared" si="411"/>
        <v>140101130deportes_para_sordos</v>
      </c>
      <c r="M2708" s="39" t="str">
        <f t="shared" si="412"/>
        <v>INSERT INTO categoria VALUES (140101130,'Deportes para Sordos','Deportes para Sordos-140101130','Deportes para Sordos-140101130 | Prod: Vehículos Construcción-140101 | Sector: Deporte | Industria: DEPORTE - 14',140101);</v>
      </c>
    </row>
    <row r="2709" spans="1:13" ht="30.6" x14ac:dyDescent="0.3">
      <c r="A2709" s="12">
        <f t="shared" si="407"/>
        <v>14</v>
      </c>
      <c r="B2709" s="8" t="str">
        <f>+VLOOKUP(A2709,Industria[],2,0)</f>
        <v>Deporte y ocio</v>
      </c>
      <c r="C2709" s="12">
        <f t="shared" si="408"/>
        <v>1401</v>
      </c>
      <c r="D2709" s="8" t="str">
        <f>+VLOOKUP(C2709,Sector[[Id_sector]:[Codigo]],3,0)</f>
        <v>Deporte y fitness</v>
      </c>
      <c r="E2709" s="12">
        <f t="shared" si="409"/>
        <v>140101</v>
      </c>
      <c r="F2709" s="8" t="str">
        <f>+VLOOKUP(E2709,Productos[[Id_producto]:[Codigo]],3,0)</f>
        <v>Tipos de Deporte</v>
      </c>
      <c r="G2709" s="13">
        <f t="shared" si="410"/>
        <v>140101131</v>
      </c>
      <c r="H2709" s="7">
        <v>131</v>
      </c>
      <c r="I2709" s="8" t="s">
        <v>3028</v>
      </c>
      <c r="J2709" s="37" t="str">
        <f>+Categorias[[#This Row],[Categoría]]&amp;"-"&amp;Categorias[[#This Row],[Id_categoría]]</f>
        <v>Ajedrez Ds-140101131</v>
      </c>
      <c r="K2709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709" s="9" t="str">
        <f t="shared" si="411"/>
        <v>140101131ajedrez_ds</v>
      </c>
      <c r="M2709" s="39" t="str">
        <f t="shared" si="412"/>
        <v>INSERT INTO categoria VALUES (140101131,'Ajedrez Ds','Ajedrez Ds-140101131','Ajedrez Ds-140101131 | Prod: Vehículos Construcción-140101 | Sector: Deporte | Industria: DEPORTE - 14',140101);</v>
      </c>
    </row>
    <row r="2710" spans="1:13" ht="30.6" x14ac:dyDescent="0.3">
      <c r="A2710" s="12">
        <f t="shared" si="407"/>
        <v>14</v>
      </c>
      <c r="B2710" s="8" t="str">
        <f>+VLOOKUP(A2710,Industria[],2,0)</f>
        <v>Deporte y ocio</v>
      </c>
      <c r="C2710" s="12">
        <f t="shared" si="408"/>
        <v>1401</v>
      </c>
      <c r="D2710" s="8" t="str">
        <f>+VLOOKUP(C2710,Sector[[Id_sector]:[Codigo]],3,0)</f>
        <v>Deporte y fitness</v>
      </c>
      <c r="E2710" s="12">
        <f t="shared" si="409"/>
        <v>140101</v>
      </c>
      <c r="F2710" s="8" t="str">
        <f>+VLOOKUP(E2710,Productos[[Id_producto]:[Codigo]],3,0)</f>
        <v>Tipos de Deporte</v>
      </c>
      <c r="G2710" s="13">
        <f t="shared" si="410"/>
        <v>140101132</v>
      </c>
      <c r="H2710" s="7">
        <v>132</v>
      </c>
      <c r="I2710" s="8" t="s">
        <v>3029</v>
      </c>
      <c r="J2710" s="37" t="str">
        <f>+Categorias[[#This Row],[Categoría]]&amp;"-"&amp;Categorias[[#This Row],[Id_categoría]]</f>
        <v>Atletismo Ds-140101132</v>
      </c>
      <c r="K2710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710" s="9" t="str">
        <f t="shared" si="411"/>
        <v>140101132atletismo_ds</v>
      </c>
      <c r="M2710" s="39" t="str">
        <f t="shared" si="412"/>
        <v>INSERT INTO categoria VALUES (140101132,'Atletismo Ds','Atletismo Ds-140101132','Atletismo Ds-140101132 | Prod: Vehículos Construcción-140101 | Sector: Deporte | Industria: DEPORTE - 14',140101);</v>
      </c>
    </row>
    <row r="2711" spans="1:13" ht="30.6" x14ac:dyDescent="0.3">
      <c r="A2711" s="12">
        <f t="shared" si="407"/>
        <v>14</v>
      </c>
      <c r="B2711" s="8" t="str">
        <f>+VLOOKUP(A2711,Industria[],2,0)</f>
        <v>Deporte y ocio</v>
      </c>
      <c r="C2711" s="12">
        <f t="shared" si="408"/>
        <v>1401</v>
      </c>
      <c r="D2711" s="8" t="str">
        <f>+VLOOKUP(C2711,Sector[[Id_sector]:[Codigo]],3,0)</f>
        <v>Deporte y fitness</v>
      </c>
      <c r="E2711" s="12">
        <f t="shared" si="409"/>
        <v>140101</v>
      </c>
      <c r="F2711" s="8" t="str">
        <f>+VLOOKUP(E2711,Productos[[Id_producto]:[Codigo]],3,0)</f>
        <v>Tipos de Deporte</v>
      </c>
      <c r="G2711" s="13">
        <f t="shared" si="410"/>
        <v>140101133</v>
      </c>
      <c r="H2711" s="7">
        <v>133</v>
      </c>
      <c r="I2711" s="8" t="s">
        <v>3030</v>
      </c>
      <c r="J2711" s="37" t="str">
        <f>+Categorias[[#This Row],[Categoría]]&amp;"-"&amp;Categorias[[#This Row],[Id_categoría]]</f>
        <v>Bádminton Ds-140101133</v>
      </c>
      <c r="K2711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711" s="9" t="str">
        <f t="shared" si="411"/>
        <v>140101133badminton_ds</v>
      </c>
      <c r="M2711" s="39" t="str">
        <f t="shared" si="412"/>
        <v>INSERT INTO categoria VALUES (140101133,'Bádminton Ds','Bádminton Ds-140101133','Bádminton Ds-140101133 | Prod: Vehículos Construcción-140101 | Sector: Deporte | Industria: DEPORTE - 14',140101);</v>
      </c>
    </row>
    <row r="2712" spans="1:13" ht="30.6" x14ac:dyDescent="0.3">
      <c r="A2712" s="12">
        <f t="shared" ref="A2712:A2775" si="413">+A2711</f>
        <v>14</v>
      </c>
      <c r="B2712" s="8" t="str">
        <f>+VLOOKUP(A2712,Industria[],2,0)</f>
        <v>Deporte y ocio</v>
      </c>
      <c r="C2712" s="12">
        <f t="shared" ref="C2712:C2775" si="414">+C2711</f>
        <v>1401</v>
      </c>
      <c r="D2712" s="8" t="str">
        <f>+VLOOKUP(C2712,Sector[[Id_sector]:[Codigo]],3,0)</f>
        <v>Deporte y fitness</v>
      </c>
      <c r="E2712" s="12">
        <f t="shared" ref="E2712:E2775" si="415">+IF(H2712=1,E2711+1,E2711)</f>
        <v>140101</v>
      </c>
      <c r="F2712" s="8" t="str">
        <f>+VLOOKUP(E2712,Productos[[Id_producto]:[Codigo]],3,0)</f>
        <v>Tipos de Deporte</v>
      </c>
      <c r="G2712" s="13">
        <f t="shared" ref="G2712:G2775" si="416">+E2712*1000+H2712</f>
        <v>140101134</v>
      </c>
      <c r="H2712" s="7">
        <v>134</v>
      </c>
      <c r="I2712" s="8" t="s">
        <v>3031</v>
      </c>
      <c r="J2712" s="37" t="str">
        <f>+Categorias[[#This Row],[Categoría]]&amp;"-"&amp;Categorias[[#This Row],[Id_categoría]]</f>
        <v>Baloncesto Ds-140101134</v>
      </c>
      <c r="K2712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712" s="9" t="str">
        <f t="shared" ref="L2712:L2775" si="417">+SUBSTITUTE(G2712&amp;LOWER(SUBSTITUTE( SUBSTITUTE( SUBSTITUTE( SUBSTITUTE( SUBSTITUTE( SUBSTITUTE( SUBSTITUTE( SUBSTITUTE( SUBSTITUTE( SUBSTITUTE(I2712, "á", "a"), "é", "e"), "í", "i"), "ó", "o"), "ú", "u"), "Á", "A"), "É", "E"), "Í", "I"), "Ó", "O"), "Ú", "U"))," ","_")</f>
        <v>140101134baloncesto_ds</v>
      </c>
      <c r="M2712" s="39" t="str">
        <f t="shared" ref="M2712:M2775" si="418">+"INSERT INTO categoria VALUES ("&amp;G2712&amp;",'"&amp;I2712&amp;"','"&amp;J2712&amp;"','"&amp;K2712&amp;"',"&amp;E2712&amp;");"</f>
        <v>INSERT INTO categoria VALUES (140101134,'Baloncesto Ds','Baloncesto Ds-140101134','Baloncesto Ds-140101134 | Prod: Vehículos Construcción-140101 | Sector: Deporte | Industria: DEPORTE - 14',140101);</v>
      </c>
    </row>
    <row r="2713" spans="1:13" ht="30.6" x14ac:dyDescent="0.3">
      <c r="A2713" s="12">
        <f t="shared" si="413"/>
        <v>14</v>
      </c>
      <c r="B2713" s="8" t="str">
        <f>+VLOOKUP(A2713,Industria[],2,0)</f>
        <v>Deporte y ocio</v>
      </c>
      <c r="C2713" s="12">
        <f t="shared" si="414"/>
        <v>1401</v>
      </c>
      <c r="D2713" s="8" t="str">
        <f>+VLOOKUP(C2713,Sector[[Id_sector]:[Codigo]],3,0)</f>
        <v>Deporte y fitness</v>
      </c>
      <c r="E2713" s="12">
        <f t="shared" si="415"/>
        <v>140101</v>
      </c>
      <c r="F2713" s="8" t="str">
        <f>+VLOOKUP(E2713,Productos[[Id_producto]:[Codigo]],3,0)</f>
        <v>Tipos de Deporte</v>
      </c>
      <c r="G2713" s="13">
        <f t="shared" si="416"/>
        <v>140101135</v>
      </c>
      <c r="H2713" s="7">
        <v>135</v>
      </c>
      <c r="I2713" s="8" t="s">
        <v>3032</v>
      </c>
      <c r="J2713" s="37" t="str">
        <f>+Categorias[[#This Row],[Categoría]]&amp;"-"&amp;Categorias[[#This Row],[Id_categoría]]</f>
        <v>Balonmano Ds-140101135</v>
      </c>
      <c r="K2713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13" s="9" t="str">
        <f t="shared" si="417"/>
        <v>140101135balonmano_ds</v>
      </c>
      <c r="M2713" s="39" t="str">
        <f t="shared" si="418"/>
        <v>INSERT INTO categoria VALUES (140101135,'Balonmano Ds','Balonmano Ds-140101135','Balonmano Ds-140101135 | Prod: Vehículos Construcción-140101 | Sector: Deporte | Industria: DEPORTE - 14',140101);</v>
      </c>
    </row>
    <row r="2714" spans="1:13" ht="30.6" x14ac:dyDescent="0.3">
      <c r="A2714" s="12">
        <f t="shared" si="413"/>
        <v>14</v>
      </c>
      <c r="B2714" s="8" t="str">
        <f>+VLOOKUP(A2714,Industria[],2,0)</f>
        <v>Deporte y ocio</v>
      </c>
      <c r="C2714" s="12">
        <f t="shared" si="414"/>
        <v>1401</v>
      </c>
      <c r="D2714" s="8" t="str">
        <f>+VLOOKUP(C2714,Sector[[Id_sector]:[Codigo]],3,0)</f>
        <v>Deporte y fitness</v>
      </c>
      <c r="E2714" s="12">
        <f t="shared" si="415"/>
        <v>140101</v>
      </c>
      <c r="F2714" s="8" t="str">
        <f>+VLOOKUP(E2714,Productos[[Id_producto]:[Codigo]],3,0)</f>
        <v>Tipos de Deporte</v>
      </c>
      <c r="G2714" s="13">
        <f t="shared" si="416"/>
        <v>140101136</v>
      </c>
      <c r="H2714" s="7">
        <v>136</v>
      </c>
      <c r="I2714" s="8" t="s">
        <v>3033</v>
      </c>
      <c r="J2714" s="37" t="str">
        <f>+Categorias[[#This Row],[Categoría]]&amp;"-"&amp;Categorias[[#This Row],[Id_categoría]]</f>
        <v>Ciclismo Ds-140101136</v>
      </c>
      <c r="K2714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14" s="9" t="str">
        <f t="shared" si="417"/>
        <v>140101136ciclismo_ds</v>
      </c>
      <c r="M2714" s="39" t="str">
        <f t="shared" si="418"/>
        <v>INSERT INTO categoria VALUES (140101136,'Ciclismo Ds','Ciclismo Ds-140101136','Ciclismo Ds-140101136 | Prod: Vehículos Construcción-140101 | Sector: Deporte | Industria: DEPORTE - 14',140101);</v>
      </c>
    </row>
    <row r="2715" spans="1:13" ht="30.6" x14ac:dyDescent="0.3">
      <c r="A2715" s="12">
        <f t="shared" si="413"/>
        <v>14</v>
      </c>
      <c r="B2715" s="8" t="str">
        <f>+VLOOKUP(A2715,Industria[],2,0)</f>
        <v>Deporte y ocio</v>
      </c>
      <c r="C2715" s="12">
        <f t="shared" si="414"/>
        <v>1401</v>
      </c>
      <c r="D2715" s="8" t="str">
        <f>+VLOOKUP(C2715,Sector[[Id_sector]:[Codigo]],3,0)</f>
        <v>Deporte y fitness</v>
      </c>
      <c r="E2715" s="12">
        <f t="shared" si="415"/>
        <v>140101</v>
      </c>
      <c r="F2715" s="8" t="str">
        <f>+VLOOKUP(E2715,Productos[[Id_producto]:[Codigo]],3,0)</f>
        <v>Tipos de Deporte</v>
      </c>
      <c r="G2715" s="13">
        <f t="shared" si="416"/>
        <v>140101137</v>
      </c>
      <c r="H2715" s="7">
        <v>137</v>
      </c>
      <c r="I2715" s="8" t="s">
        <v>3034</v>
      </c>
      <c r="J2715" s="37" t="str">
        <f>+Categorias[[#This Row],[Categoría]]&amp;"-"&amp;Categorias[[#This Row],[Id_categoría]]</f>
        <v>Esquí Ds-140101137</v>
      </c>
      <c r="K2715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15" s="9" t="str">
        <f t="shared" si="417"/>
        <v>140101137esqui_ds</v>
      </c>
      <c r="M2715" s="39" t="str">
        <f t="shared" si="418"/>
        <v>INSERT INTO categoria VALUES (140101137,'Esquí Ds','Esquí Ds-140101137','Esquí Ds-140101137 | Prod: Vehículos Construcción-140101 | Sector: Deporte | Industria: DEPORTE - 14',140101);</v>
      </c>
    </row>
    <row r="2716" spans="1:13" ht="30.6" x14ac:dyDescent="0.3">
      <c r="A2716" s="12">
        <f t="shared" si="413"/>
        <v>14</v>
      </c>
      <c r="B2716" s="8" t="str">
        <f>+VLOOKUP(A2716,Industria[],2,0)</f>
        <v>Deporte y ocio</v>
      </c>
      <c r="C2716" s="12">
        <f t="shared" si="414"/>
        <v>1401</v>
      </c>
      <c r="D2716" s="8" t="str">
        <f>+VLOOKUP(C2716,Sector[[Id_sector]:[Codigo]],3,0)</f>
        <v>Deporte y fitness</v>
      </c>
      <c r="E2716" s="12">
        <f t="shared" si="415"/>
        <v>140101</v>
      </c>
      <c r="F2716" s="8" t="str">
        <f>+VLOOKUP(E2716,Productos[[Id_producto]:[Codigo]],3,0)</f>
        <v>Tipos de Deporte</v>
      </c>
      <c r="G2716" s="13">
        <f t="shared" si="416"/>
        <v>140101138</v>
      </c>
      <c r="H2716" s="7">
        <v>138</v>
      </c>
      <c r="I2716" s="8" t="s">
        <v>3035</v>
      </c>
      <c r="J2716" s="37" t="str">
        <f>+Categorias[[#This Row],[Categoría]]&amp;"-"&amp;Categorias[[#This Row],[Id_categoría]]</f>
        <v>Fútbol Ds-140101138</v>
      </c>
      <c r="K2716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16" s="9" t="str">
        <f t="shared" si="417"/>
        <v>140101138futbol_ds</v>
      </c>
      <c r="M2716" s="39" t="str">
        <f t="shared" si="418"/>
        <v>INSERT INTO categoria VALUES (140101138,'Fútbol Ds','Fútbol Ds-140101138','Fútbol Ds-140101138 | Prod: Vehículos Construcción-140101 | Sector: Deporte | Industria: DEPORTE - 14',140101);</v>
      </c>
    </row>
    <row r="2717" spans="1:13" ht="30.6" x14ac:dyDescent="0.3">
      <c r="A2717" s="12">
        <f t="shared" si="413"/>
        <v>14</v>
      </c>
      <c r="B2717" s="8" t="str">
        <f>+VLOOKUP(A2717,Industria[],2,0)</f>
        <v>Deporte y ocio</v>
      </c>
      <c r="C2717" s="12">
        <f t="shared" si="414"/>
        <v>1401</v>
      </c>
      <c r="D2717" s="8" t="str">
        <f>+VLOOKUP(C2717,Sector[[Id_sector]:[Codigo]],3,0)</f>
        <v>Deporte y fitness</v>
      </c>
      <c r="E2717" s="12">
        <f t="shared" si="415"/>
        <v>140101</v>
      </c>
      <c r="F2717" s="8" t="str">
        <f>+VLOOKUP(E2717,Productos[[Id_producto]:[Codigo]],3,0)</f>
        <v>Tipos de Deporte</v>
      </c>
      <c r="G2717" s="13">
        <f t="shared" si="416"/>
        <v>140101139</v>
      </c>
      <c r="H2717" s="7">
        <v>139</v>
      </c>
      <c r="I2717" s="8" t="s">
        <v>3036</v>
      </c>
      <c r="J2717" s="37" t="str">
        <f>+Categorias[[#This Row],[Categoría]]&amp;"-"&amp;Categorias[[#This Row],[Id_categoría]]</f>
        <v>Fútbol Sala Ds-140101139</v>
      </c>
      <c r="K2717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17" s="9" t="str">
        <f t="shared" si="417"/>
        <v>140101139futbol_sala_ds</v>
      </c>
      <c r="M2717" s="39" t="str">
        <f t="shared" si="418"/>
        <v>INSERT INTO categoria VALUES (140101139,'Fútbol Sala Ds','Fútbol Sala Ds-140101139','Fútbol Sala Ds-140101139 | Prod: Vehículos Construcción-140101 | Sector: Deporte | Industria: DEPORTE - 14',140101);</v>
      </c>
    </row>
    <row r="2718" spans="1:13" ht="30.6" x14ac:dyDescent="0.3">
      <c r="A2718" s="12">
        <f t="shared" si="413"/>
        <v>14</v>
      </c>
      <c r="B2718" s="8" t="str">
        <f>+VLOOKUP(A2718,Industria[],2,0)</f>
        <v>Deporte y ocio</v>
      </c>
      <c r="C2718" s="12">
        <f t="shared" si="414"/>
        <v>1401</v>
      </c>
      <c r="D2718" s="8" t="str">
        <f>+VLOOKUP(C2718,Sector[[Id_sector]:[Codigo]],3,0)</f>
        <v>Deporte y fitness</v>
      </c>
      <c r="E2718" s="12">
        <f t="shared" si="415"/>
        <v>140101</v>
      </c>
      <c r="F2718" s="8" t="str">
        <f>+VLOOKUP(E2718,Productos[[Id_producto]:[Codigo]],3,0)</f>
        <v>Tipos de Deporte</v>
      </c>
      <c r="G2718" s="13">
        <f t="shared" si="416"/>
        <v>140101140</v>
      </c>
      <c r="H2718" s="7">
        <v>140</v>
      </c>
      <c r="I2718" s="8" t="s">
        <v>3037</v>
      </c>
      <c r="J2718" s="37" t="str">
        <f>+Categorias[[#This Row],[Categoría]]&amp;"-"&amp;Categorias[[#This Row],[Id_categoría]]</f>
        <v>Judo Ds-140101140</v>
      </c>
      <c r="K2718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18" s="9" t="str">
        <f t="shared" si="417"/>
        <v>140101140judo_ds</v>
      </c>
      <c r="M2718" s="39" t="str">
        <f t="shared" si="418"/>
        <v>INSERT INTO categoria VALUES (140101140,'Judo Ds','Judo Ds-140101140','Judo Ds-140101140 | Prod: Vehículos Construcción-140101 | Sector: Deporte | Industria: DEPORTE - 14',140101);</v>
      </c>
    </row>
    <row r="2719" spans="1:13" ht="30.6" x14ac:dyDescent="0.3">
      <c r="A2719" s="12">
        <f t="shared" si="413"/>
        <v>14</v>
      </c>
      <c r="B2719" s="8" t="str">
        <f>+VLOOKUP(A2719,Industria[],2,0)</f>
        <v>Deporte y ocio</v>
      </c>
      <c r="C2719" s="12">
        <f t="shared" si="414"/>
        <v>1401</v>
      </c>
      <c r="D2719" s="8" t="str">
        <f>+VLOOKUP(C2719,Sector[[Id_sector]:[Codigo]],3,0)</f>
        <v>Deporte y fitness</v>
      </c>
      <c r="E2719" s="12">
        <f t="shared" si="415"/>
        <v>140101</v>
      </c>
      <c r="F2719" s="8" t="str">
        <f>+VLOOKUP(E2719,Productos[[Id_producto]:[Codigo]],3,0)</f>
        <v>Tipos de Deporte</v>
      </c>
      <c r="G2719" s="13">
        <f t="shared" si="416"/>
        <v>140101141</v>
      </c>
      <c r="H2719" s="7">
        <v>141</v>
      </c>
      <c r="I2719" s="8" t="s">
        <v>3038</v>
      </c>
      <c r="J2719" s="37" t="str">
        <f>+Categorias[[#This Row],[Categoría]]&amp;"-"&amp;Categorias[[#This Row],[Id_categoría]]</f>
        <v>Karate Ds-140101141</v>
      </c>
      <c r="K2719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19" s="9" t="str">
        <f t="shared" si="417"/>
        <v>140101141karate_ds</v>
      </c>
      <c r="M2719" s="39" t="str">
        <f t="shared" si="418"/>
        <v>INSERT INTO categoria VALUES (140101141,'Karate Ds','Karate Ds-140101141','Karate Ds-140101141 | Prod: Vehículos Construcción-140101 | Sector: Deporte | Industria: DEPORTE - 14',140101);</v>
      </c>
    </row>
    <row r="2720" spans="1:13" ht="30.6" x14ac:dyDescent="0.3">
      <c r="A2720" s="12">
        <f t="shared" si="413"/>
        <v>14</v>
      </c>
      <c r="B2720" s="8" t="str">
        <f>+VLOOKUP(A2720,Industria[],2,0)</f>
        <v>Deporte y ocio</v>
      </c>
      <c r="C2720" s="12">
        <f t="shared" si="414"/>
        <v>1401</v>
      </c>
      <c r="D2720" s="8" t="str">
        <f>+VLOOKUP(C2720,Sector[[Id_sector]:[Codigo]],3,0)</f>
        <v>Deporte y fitness</v>
      </c>
      <c r="E2720" s="12">
        <f t="shared" si="415"/>
        <v>140101</v>
      </c>
      <c r="F2720" s="8" t="str">
        <f>+VLOOKUP(E2720,Productos[[Id_producto]:[Codigo]],3,0)</f>
        <v>Tipos de Deporte</v>
      </c>
      <c r="G2720" s="13">
        <f t="shared" si="416"/>
        <v>140101142</v>
      </c>
      <c r="H2720" s="7">
        <v>142</v>
      </c>
      <c r="I2720" s="8" t="s">
        <v>3039</v>
      </c>
      <c r="J2720" s="37" t="str">
        <f>+Categorias[[#This Row],[Categoría]]&amp;"-"&amp;Categorias[[#This Row],[Id_categoría]]</f>
        <v>Natación Ds-140101142</v>
      </c>
      <c r="K2720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20" s="9" t="str">
        <f t="shared" si="417"/>
        <v>140101142natacion_ds</v>
      </c>
      <c r="M2720" s="39" t="str">
        <f t="shared" si="418"/>
        <v>INSERT INTO categoria VALUES (140101142,'Natación Ds','Natación Ds-140101142','Natación Ds-140101142 | Prod: Vehículos Construcción-140101 | Sector: Deporte | Industria: DEPORTE - 14',140101);</v>
      </c>
    </row>
    <row r="2721" spans="1:13" ht="30.6" x14ac:dyDescent="0.3">
      <c r="A2721" s="12">
        <f t="shared" si="413"/>
        <v>14</v>
      </c>
      <c r="B2721" s="8" t="str">
        <f>+VLOOKUP(A2721,Industria[],2,0)</f>
        <v>Deporte y ocio</v>
      </c>
      <c r="C2721" s="12">
        <f t="shared" si="414"/>
        <v>1401</v>
      </c>
      <c r="D2721" s="8" t="str">
        <f>+VLOOKUP(C2721,Sector[[Id_sector]:[Codigo]],3,0)</f>
        <v>Deporte y fitness</v>
      </c>
      <c r="E2721" s="12">
        <f t="shared" si="415"/>
        <v>140101</v>
      </c>
      <c r="F2721" s="8" t="str">
        <f>+VLOOKUP(E2721,Productos[[Id_producto]:[Codigo]],3,0)</f>
        <v>Tipos de Deporte</v>
      </c>
      <c r="G2721" s="13">
        <f t="shared" si="416"/>
        <v>140101143</v>
      </c>
      <c r="H2721" s="7">
        <v>143</v>
      </c>
      <c r="I2721" s="8" t="s">
        <v>3040</v>
      </c>
      <c r="J2721" s="37" t="str">
        <f>+Categorias[[#This Row],[Categoría]]&amp;"-"&amp;Categorias[[#This Row],[Id_categoría]]</f>
        <v>Petanca Ds-140101143</v>
      </c>
      <c r="K2721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21" s="9" t="str">
        <f t="shared" si="417"/>
        <v>140101143petanca_ds</v>
      </c>
      <c r="M2721" s="39" t="str">
        <f t="shared" si="418"/>
        <v>INSERT INTO categoria VALUES (140101143,'Petanca Ds','Petanca Ds-140101143','Petanca Ds-140101143 | Prod: Vehículos Construcción-140101 | Sector: Deporte | Industria: DEPORTE - 14',140101);</v>
      </c>
    </row>
    <row r="2722" spans="1:13" ht="30.6" x14ac:dyDescent="0.3">
      <c r="A2722" s="12">
        <f t="shared" si="413"/>
        <v>14</v>
      </c>
      <c r="B2722" s="8" t="str">
        <f>+VLOOKUP(A2722,Industria[],2,0)</f>
        <v>Deporte y ocio</v>
      </c>
      <c r="C2722" s="12">
        <f t="shared" si="414"/>
        <v>1401</v>
      </c>
      <c r="D2722" s="8" t="str">
        <f>+VLOOKUP(C2722,Sector[[Id_sector]:[Codigo]],3,0)</f>
        <v>Deporte y fitness</v>
      </c>
      <c r="E2722" s="12">
        <f t="shared" si="415"/>
        <v>140101</v>
      </c>
      <c r="F2722" s="8" t="str">
        <f>+VLOOKUP(E2722,Productos[[Id_producto]:[Codigo]],3,0)</f>
        <v>Tipos de Deporte</v>
      </c>
      <c r="G2722" s="13">
        <f t="shared" si="416"/>
        <v>140101144</v>
      </c>
      <c r="H2722" s="7">
        <v>144</v>
      </c>
      <c r="I2722" s="8" t="s">
        <v>3041</v>
      </c>
      <c r="J2722" s="37" t="str">
        <f>+Categorias[[#This Row],[Categoría]]&amp;"-"&amp;Categorias[[#This Row],[Id_categoría]]</f>
        <v>Taekwondo Ds-140101144</v>
      </c>
      <c r="K2722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22" s="9" t="str">
        <f t="shared" si="417"/>
        <v>140101144taekwondo_ds</v>
      </c>
      <c r="M2722" s="39" t="str">
        <f t="shared" si="418"/>
        <v>INSERT INTO categoria VALUES (140101144,'Taekwondo Ds','Taekwondo Ds-140101144','Taekwondo Ds-140101144 | Prod: Vehículos Construcción-140101 | Sector: Deporte | Industria: DEPORTE - 14',140101);</v>
      </c>
    </row>
    <row r="2723" spans="1:13" ht="30.6" x14ac:dyDescent="0.3">
      <c r="A2723" s="12">
        <f t="shared" si="413"/>
        <v>14</v>
      </c>
      <c r="B2723" s="8" t="str">
        <f>+VLOOKUP(A2723,Industria[],2,0)</f>
        <v>Deporte y ocio</v>
      </c>
      <c r="C2723" s="12">
        <f t="shared" si="414"/>
        <v>1401</v>
      </c>
      <c r="D2723" s="8" t="str">
        <f>+VLOOKUP(C2723,Sector[[Id_sector]:[Codigo]],3,0)</f>
        <v>Deporte y fitness</v>
      </c>
      <c r="E2723" s="12">
        <f t="shared" si="415"/>
        <v>140101</v>
      </c>
      <c r="F2723" s="8" t="str">
        <f>+VLOOKUP(E2723,Productos[[Id_producto]:[Codigo]],3,0)</f>
        <v>Tipos de Deporte</v>
      </c>
      <c r="G2723" s="13">
        <f t="shared" si="416"/>
        <v>140101145</v>
      </c>
      <c r="H2723" s="7">
        <v>145</v>
      </c>
      <c r="I2723" s="8" t="s">
        <v>3042</v>
      </c>
      <c r="J2723" s="37" t="str">
        <f>+Categorias[[#This Row],[Categoría]]&amp;"-"&amp;Categorias[[#This Row],[Id_categoría]]</f>
        <v>Tenis De Mesa Ds-140101145</v>
      </c>
      <c r="K2723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23" s="9" t="str">
        <f t="shared" si="417"/>
        <v>140101145tenis_de_mesa_ds</v>
      </c>
      <c r="M2723" s="39" t="str">
        <f t="shared" si="418"/>
        <v>INSERT INTO categoria VALUES (140101145,'Tenis De Mesa Ds','Tenis De Mesa Ds-140101145','Tenis De Mesa Ds-140101145 | Prod: Vehículos Construcción-140101 | Sector: Deporte | Industria: DEPORTE - 14',140101);</v>
      </c>
    </row>
    <row r="2724" spans="1:13" ht="30.6" x14ac:dyDescent="0.3">
      <c r="A2724" s="12">
        <f t="shared" si="413"/>
        <v>14</v>
      </c>
      <c r="B2724" s="8" t="str">
        <f>+VLOOKUP(A2724,Industria[],2,0)</f>
        <v>Deporte y ocio</v>
      </c>
      <c r="C2724" s="12">
        <f t="shared" si="414"/>
        <v>1401</v>
      </c>
      <c r="D2724" s="8" t="str">
        <f>+VLOOKUP(C2724,Sector[[Id_sector]:[Codigo]],3,0)</f>
        <v>Deporte y fitness</v>
      </c>
      <c r="E2724" s="12">
        <f t="shared" si="415"/>
        <v>140101</v>
      </c>
      <c r="F2724" s="8" t="str">
        <f>+VLOOKUP(E2724,Productos[[Id_producto]:[Codigo]],3,0)</f>
        <v>Tipos de Deporte</v>
      </c>
      <c r="G2724" s="13">
        <f t="shared" si="416"/>
        <v>140101146</v>
      </c>
      <c r="H2724" s="7">
        <v>146</v>
      </c>
      <c r="I2724" s="8" t="s">
        <v>3043</v>
      </c>
      <c r="J2724" s="37" t="str">
        <f>+Categorias[[#This Row],[Categoría]]&amp;"-"&amp;Categorias[[#This Row],[Id_categoría]]</f>
        <v>Tenis Ds-140101146</v>
      </c>
      <c r="K2724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24" s="9" t="str">
        <f t="shared" si="417"/>
        <v>140101146tenis_ds</v>
      </c>
      <c r="M2724" s="39" t="str">
        <f t="shared" si="418"/>
        <v>INSERT INTO categoria VALUES (140101146,'Tenis Ds','Tenis Ds-140101146','Tenis Ds-140101146 | Prod: Vehículos Construcción-140101 | Sector: Deporte | Industria: DEPORTE - 14',140101);</v>
      </c>
    </row>
    <row r="2725" spans="1:13" ht="30.6" x14ac:dyDescent="0.3">
      <c r="A2725" s="12">
        <f t="shared" si="413"/>
        <v>14</v>
      </c>
      <c r="B2725" s="8" t="str">
        <f>+VLOOKUP(A2725,Industria[],2,0)</f>
        <v>Deporte y ocio</v>
      </c>
      <c r="C2725" s="12">
        <f t="shared" si="414"/>
        <v>1401</v>
      </c>
      <c r="D2725" s="8" t="str">
        <f>+VLOOKUP(C2725,Sector[[Id_sector]:[Codigo]],3,0)</f>
        <v>Deporte y fitness</v>
      </c>
      <c r="E2725" s="12">
        <f t="shared" si="415"/>
        <v>140101</v>
      </c>
      <c r="F2725" s="8" t="str">
        <f>+VLOOKUP(E2725,Productos[[Id_producto]:[Codigo]],3,0)</f>
        <v>Tipos de Deporte</v>
      </c>
      <c r="G2725" s="13">
        <f t="shared" si="416"/>
        <v>140101147</v>
      </c>
      <c r="H2725" s="7">
        <v>147</v>
      </c>
      <c r="I2725" s="8" t="s">
        <v>3044</v>
      </c>
      <c r="J2725" s="37" t="str">
        <f>+Categorias[[#This Row],[Categoría]]&amp;"-"&amp;Categorias[[#This Row],[Id_categoría]]</f>
        <v>Voleibol Ds-140101147</v>
      </c>
      <c r="K2725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25" s="9" t="str">
        <f t="shared" si="417"/>
        <v>140101147voleibol_ds</v>
      </c>
      <c r="M2725" s="39" t="str">
        <f t="shared" si="418"/>
        <v>INSERT INTO categoria VALUES (140101147,'Voleibol Ds','Voleibol Ds-140101147','Voleibol Ds-140101147 | Prod: Vehículos Construcción-140101 | Sector: Deporte | Industria: DEPORTE - 14',140101);</v>
      </c>
    </row>
    <row r="2726" spans="1:13" ht="40.799999999999997" x14ac:dyDescent="0.3">
      <c r="A2726" s="12">
        <f t="shared" si="413"/>
        <v>14</v>
      </c>
      <c r="B2726" s="8" t="str">
        <f>+VLOOKUP(A2726,Industria[],2,0)</f>
        <v>Deporte y ocio</v>
      </c>
      <c r="C2726" s="12">
        <f t="shared" si="414"/>
        <v>1401</v>
      </c>
      <c r="D2726" s="8" t="str">
        <f>+VLOOKUP(C2726,Sector[[Id_sector]:[Codigo]],3,0)</f>
        <v>Deporte y fitness</v>
      </c>
      <c r="E2726" s="12">
        <f t="shared" si="415"/>
        <v>140101</v>
      </c>
      <c r="F2726" s="8" t="str">
        <f>+VLOOKUP(E2726,Productos[[Id_producto]:[Codigo]],3,0)</f>
        <v>Tipos de Deporte</v>
      </c>
      <c r="G2726" s="13">
        <f t="shared" si="416"/>
        <v>140101148</v>
      </c>
      <c r="H2726" s="7">
        <v>148</v>
      </c>
      <c r="I2726" s="8" t="s">
        <v>3045</v>
      </c>
      <c r="J2726" s="37" t="str">
        <f>+Categorias[[#This Row],[Categoría]]&amp;"-"&amp;Categorias[[#This Row],[Id_categoría]]</f>
        <v>Deportes Paralíticos Cerebrales-140101148</v>
      </c>
      <c r="K2726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26" s="9" t="str">
        <f t="shared" si="417"/>
        <v>140101148deportes_paraliticos_cerebrales</v>
      </c>
      <c r="M2726" s="39" t="str">
        <f t="shared" si="418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27" spans="1:13" ht="30.6" x14ac:dyDescent="0.3">
      <c r="A2727" s="12">
        <f t="shared" si="413"/>
        <v>14</v>
      </c>
      <c r="B2727" s="8" t="str">
        <f>+VLOOKUP(A2727,Industria[],2,0)</f>
        <v>Deporte y ocio</v>
      </c>
      <c r="C2727" s="12">
        <f t="shared" si="414"/>
        <v>1401</v>
      </c>
      <c r="D2727" s="8" t="str">
        <f>+VLOOKUP(C2727,Sector[[Id_sector]:[Codigo]],3,0)</f>
        <v>Deporte y fitness</v>
      </c>
      <c r="E2727" s="12">
        <f t="shared" si="415"/>
        <v>140101</v>
      </c>
      <c r="F2727" s="8" t="str">
        <f>+VLOOKUP(E2727,Productos[[Id_producto]:[Codigo]],3,0)</f>
        <v>Tipos de Deporte</v>
      </c>
      <c r="G2727" s="13">
        <f t="shared" si="416"/>
        <v>140101149</v>
      </c>
      <c r="H2727" s="7">
        <v>149</v>
      </c>
      <c r="I2727" s="8" t="s">
        <v>3046</v>
      </c>
      <c r="J2727" s="37" t="str">
        <f>+Categorias[[#This Row],[Categoría]]&amp;"-"&amp;Categorias[[#This Row],[Id_categoría]]</f>
        <v>Atletismo Pc-140101149</v>
      </c>
      <c r="K2727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27" s="9" t="str">
        <f t="shared" si="417"/>
        <v>140101149atletismo_pc</v>
      </c>
      <c r="M2727" s="39" t="str">
        <f t="shared" si="418"/>
        <v>INSERT INTO categoria VALUES (140101149,'Atletismo Pc','Atletismo Pc-140101149','Atletismo Pc-140101149 | Prod: Vehículos Construcción-140101 | Sector: Deporte | Industria: DEPORTE - 14',140101);</v>
      </c>
    </row>
    <row r="2728" spans="1:13" ht="30.6" x14ac:dyDescent="0.3">
      <c r="A2728" s="12">
        <f t="shared" si="413"/>
        <v>14</v>
      </c>
      <c r="B2728" s="8" t="str">
        <f>+VLOOKUP(A2728,Industria[],2,0)</f>
        <v>Deporte y ocio</v>
      </c>
      <c r="C2728" s="12">
        <f t="shared" si="414"/>
        <v>1401</v>
      </c>
      <c r="D2728" s="8" t="str">
        <f>+VLOOKUP(C2728,Sector[[Id_sector]:[Codigo]],3,0)</f>
        <v>Deporte y fitness</v>
      </c>
      <c r="E2728" s="12">
        <f t="shared" si="415"/>
        <v>140101</v>
      </c>
      <c r="F2728" s="8" t="str">
        <f>+VLOOKUP(E2728,Productos[[Id_producto]:[Codigo]],3,0)</f>
        <v>Tipos de Deporte</v>
      </c>
      <c r="G2728" s="13">
        <f t="shared" si="416"/>
        <v>140101150</v>
      </c>
      <c r="H2728" s="7">
        <v>150</v>
      </c>
      <c r="I2728" s="8" t="s">
        <v>3047</v>
      </c>
      <c r="J2728" s="37" t="str">
        <f>+Categorias[[#This Row],[Categoría]]&amp;"-"&amp;Categorias[[#This Row],[Id_categoría]]</f>
        <v>Boccia-140101150</v>
      </c>
      <c r="K2728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28" s="9" t="str">
        <f t="shared" si="417"/>
        <v>140101150boccia</v>
      </c>
      <c r="M2728" s="39" t="str">
        <f t="shared" si="418"/>
        <v>INSERT INTO categoria VALUES (140101150,'Boccia','Boccia-140101150','Boccia-140101150 | Prod: Vehículos Construcción-140101 | Sector: Deporte | Industria: DEPORTE - 14',140101);</v>
      </c>
    </row>
    <row r="2729" spans="1:13" ht="30.6" x14ac:dyDescent="0.3">
      <c r="A2729" s="12">
        <f t="shared" si="413"/>
        <v>14</v>
      </c>
      <c r="B2729" s="8" t="str">
        <f>+VLOOKUP(A2729,Industria[],2,0)</f>
        <v>Deporte y ocio</v>
      </c>
      <c r="C2729" s="12">
        <f t="shared" si="414"/>
        <v>1401</v>
      </c>
      <c r="D2729" s="8" t="str">
        <f>+VLOOKUP(C2729,Sector[[Id_sector]:[Codigo]],3,0)</f>
        <v>Deporte y fitness</v>
      </c>
      <c r="E2729" s="12">
        <f t="shared" si="415"/>
        <v>140101</v>
      </c>
      <c r="F2729" s="8" t="str">
        <f>+VLOOKUP(E2729,Productos[[Id_producto]:[Codigo]],3,0)</f>
        <v>Tipos de Deporte</v>
      </c>
      <c r="G2729" s="13">
        <f t="shared" si="416"/>
        <v>140101151</v>
      </c>
      <c r="H2729" s="7">
        <v>151</v>
      </c>
      <c r="I2729" s="8" t="s">
        <v>3048</v>
      </c>
      <c r="J2729" s="37" t="str">
        <f>+Categorias[[#This Row],[Categoría]]&amp;"-"&amp;Categorias[[#This Row],[Id_categoría]]</f>
        <v>Ciclismo Pc-140101151</v>
      </c>
      <c r="K2729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29" s="9" t="str">
        <f t="shared" si="417"/>
        <v>140101151ciclismo_pc</v>
      </c>
      <c r="M2729" s="39" t="str">
        <f t="shared" si="418"/>
        <v>INSERT INTO categoria VALUES (140101151,'Ciclismo Pc','Ciclismo Pc-140101151','Ciclismo Pc-140101151 | Prod: Vehículos Construcción-140101 | Sector: Deporte | Industria: DEPORTE - 14',140101);</v>
      </c>
    </row>
    <row r="2730" spans="1:13" ht="30.6" x14ac:dyDescent="0.3">
      <c r="A2730" s="12">
        <f t="shared" si="413"/>
        <v>14</v>
      </c>
      <c r="B2730" s="8" t="str">
        <f>+VLOOKUP(A2730,Industria[],2,0)</f>
        <v>Deporte y ocio</v>
      </c>
      <c r="C2730" s="12">
        <f t="shared" si="414"/>
        <v>1401</v>
      </c>
      <c r="D2730" s="8" t="str">
        <f>+VLOOKUP(C2730,Sector[[Id_sector]:[Codigo]],3,0)</f>
        <v>Deporte y fitness</v>
      </c>
      <c r="E2730" s="12">
        <f t="shared" si="415"/>
        <v>140101</v>
      </c>
      <c r="F2730" s="8" t="str">
        <f>+VLOOKUP(E2730,Productos[[Id_producto]:[Codigo]],3,0)</f>
        <v>Tipos de Deporte</v>
      </c>
      <c r="G2730" s="13">
        <f t="shared" si="416"/>
        <v>140101152</v>
      </c>
      <c r="H2730" s="7">
        <v>152</v>
      </c>
      <c r="I2730" s="8" t="s">
        <v>3049</v>
      </c>
      <c r="J2730" s="37" t="str">
        <f>+Categorias[[#This Row],[Categoría]]&amp;"-"&amp;Categorias[[#This Row],[Id_categoría]]</f>
        <v>Esquí Pc-140101152</v>
      </c>
      <c r="K2730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30" s="9" t="str">
        <f t="shared" si="417"/>
        <v>140101152esqui_pc</v>
      </c>
      <c r="M2730" s="39" t="str">
        <f t="shared" si="418"/>
        <v>INSERT INTO categoria VALUES (140101152,'Esquí Pc','Esquí Pc-140101152','Esquí Pc-140101152 | Prod: Vehículos Construcción-140101 | Sector: Deporte | Industria: DEPORTE - 14',140101);</v>
      </c>
    </row>
    <row r="2731" spans="1:13" ht="30.6" x14ac:dyDescent="0.3">
      <c r="A2731" s="12">
        <f t="shared" si="413"/>
        <v>14</v>
      </c>
      <c r="B2731" s="8" t="str">
        <f>+VLOOKUP(A2731,Industria[],2,0)</f>
        <v>Deporte y ocio</v>
      </c>
      <c r="C2731" s="12">
        <f t="shared" si="414"/>
        <v>1401</v>
      </c>
      <c r="D2731" s="8" t="str">
        <f>+VLOOKUP(C2731,Sector[[Id_sector]:[Codigo]],3,0)</f>
        <v>Deporte y fitness</v>
      </c>
      <c r="E2731" s="12">
        <f t="shared" si="415"/>
        <v>140101</v>
      </c>
      <c r="F2731" s="8" t="str">
        <f>+VLOOKUP(E2731,Productos[[Id_producto]:[Codigo]],3,0)</f>
        <v>Tipos de Deporte</v>
      </c>
      <c r="G2731" s="13">
        <f t="shared" si="416"/>
        <v>140101153</v>
      </c>
      <c r="H2731" s="7">
        <v>153</v>
      </c>
      <c r="I2731" s="8" t="s">
        <v>3050</v>
      </c>
      <c r="J2731" s="37" t="str">
        <f>+Categorias[[#This Row],[Categoría]]&amp;"-"&amp;Categorias[[#This Row],[Id_categoría]]</f>
        <v>Fútbol 7 Pc-140101153</v>
      </c>
      <c r="K2731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31" s="9" t="str">
        <f t="shared" si="417"/>
        <v>140101153futbol_7_pc</v>
      </c>
      <c r="M2731" s="39" t="str">
        <f t="shared" si="418"/>
        <v>INSERT INTO categoria VALUES (140101153,'Fútbol 7 Pc','Fútbol 7 Pc-140101153','Fútbol 7 Pc-140101153 | Prod: Vehículos Construcción-140101 | Sector: Deporte | Industria: DEPORTE - 14',140101);</v>
      </c>
    </row>
    <row r="2732" spans="1:13" ht="30.6" x14ac:dyDescent="0.3">
      <c r="A2732" s="12">
        <f t="shared" si="413"/>
        <v>14</v>
      </c>
      <c r="B2732" s="8" t="str">
        <f>+VLOOKUP(A2732,Industria[],2,0)</f>
        <v>Deporte y ocio</v>
      </c>
      <c r="C2732" s="12">
        <f t="shared" si="414"/>
        <v>1401</v>
      </c>
      <c r="D2732" s="8" t="str">
        <f>+VLOOKUP(C2732,Sector[[Id_sector]:[Codigo]],3,0)</f>
        <v>Deporte y fitness</v>
      </c>
      <c r="E2732" s="12">
        <f t="shared" si="415"/>
        <v>140101</v>
      </c>
      <c r="F2732" s="8" t="str">
        <f>+VLOOKUP(E2732,Productos[[Id_producto]:[Codigo]],3,0)</f>
        <v>Tipos de Deporte</v>
      </c>
      <c r="G2732" s="13">
        <f t="shared" si="416"/>
        <v>140101154</v>
      </c>
      <c r="H2732" s="7">
        <v>154</v>
      </c>
      <c r="I2732" s="8" t="s">
        <v>3051</v>
      </c>
      <c r="J2732" s="37" t="str">
        <f>+Categorias[[#This Row],[Categoría]]&amp;"-"&amp;Categorias[[#This Row],[Id_categoría]]</f>
        <v>Fútbol-Sala Pc-140101154</v>
      </c>
      <c r="K2732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32" s="9" t="str">
        <f t="shared" si="417"/>
        <v>140101154futbol-sala_pc</v>
      </c>
      <c r="M2732" s="39" t="str">
        <f t="shared" si="418"/>
        <v>INSERT INTO categoria VALUES (140101154,'Fútbol-Sala Pc','Fútbol-Sala Pc-140101154','Fútbol-Sala Pc-140101154 | Prod: Vehículos Construcción-140101 | Sector: Deporte | Industria: DEPORTE - 14',140101);</v>
      </c>
    </row>
    <row r="2733" spans="1:13" ht="30.6" x14ac:dyDescent="0.3">
      <c r="A2733" s="12">
        <f t="shared" si="413"/>
        <v>14</v>
      </c>
      <c r="B2733" s="8" t="str">
        <f>+VLOOKUP(A2733,Industria[],2,0)</f>
        <v>Deporte y ocio</v>
      </c>
      <c r="C2733" s="12">
        <f t="shared" si="414"/>
        <v>1401</v>
      </c>
      <c r="D2733" s="8" t="str">
        <f>+VLOOKUP(C2733,Sector[[Id_sector]:[Codigo]],3,0)</f>
        <v>Deporte y fitness</v>
      </c>
      <c r="E2733" s="12">
        <f t="shared" si="415"/>
        <v>140101</v>
      </c>
      <c r="F2733" s="8" t="str">
        <f>+VLOOKUP(E2733,Productos[[Id_producto]:[Codigo]],3,0)</f>
        <v>Tipos de Deporte</v>
      </c>
      <c r="G2733" s="13">
        <f t="shared" si="416"/>
        <v>140101155</v>
      </c>
      <c r="H2733" s="7">
        <v>155</v>
      </c>
      <c r="I2733" s="8" t="s">
        <v>3052</v>
      </c>
      <c r="J2733" s="37" t="str">
        <f>+Categorias[[#This Row],[Categoría]]&amp;"-"&amp;Categorias[[#This Row],[Id_categoría]]</f>
        <v>Halterofilia Pc-140101155</v>
      </c>
      <c r="K2733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33" s="9" t="str">
        <f t="shared" si="417"/>
        <v>140101155halterofilia_pc</v>
      </c>
      <c r="M2733" s="39" t="str">
        <f t="shared" si="418"/>
        <v>INSERT INTO categoria VALUES (140101155,'Halterofilia Pc','Halterofilia Pc-140101155','Halterofilia Pc-140101155 | Prod: Vehículos Construcción-140101 | Sector: Deporte | Industria: DEPORTE - 14',140101);</v>
      </c>
    </row>
    <row r="2734" spans="1:13" ht="30.6" x14ac:dyDescent="0.3">
      <c r="A2734" s="12">
        <f t="shared" si="413"/>
        <v>14</v>
      </c>
      <c r="B2734" s="8" t="str">
        <f>+VLOOKUP(A2734,Industria[],2,0)</f>
        <v>Deporte y ocio</v>
      </c>
      <c r="C2734" s="12">
        <f t="shared" si="414"/>
        <v>1401</v>
      </c>
      <c r="D2734" s="8" t="str">
        <f>+VLOOKUP(C2734,Sector[[Id_sector]:[Codigo]],3,0)</f>
        <v>Deporte y fitness</v>
      </c>
      <c r="E2734" s="12">
        <f t="shared" si="415"/>
        <v>140101</v>
      </c>
      <c r="F2734" s="8" t="str">
        <f>+VLOOKUP(E2734,Productos[[Id_producto]:[Codigo]],3,0)</f>
        <v>Tipos de Deporte</v>
      </c>
      <c r="G2734" s="13">
        <f t="shared" si="416"/>
        <v>140101156</v>
      </c>
      <c r="H2734" s="7">
        <v>156</v>
      </c>
      <c r="I2734" s="8" t="s">
        <v>3053</v>
      </c>
      <c r="J2734" s="37" t="str">
        <f>+Categorias[[#This Row],[Categoría]]&amp;"-"&amp;Categorias[[#This Row],[Id_categoría]]</f>
        <v>Hockey Pc-140101156</v>
      </c>
      <c r="K2734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34" s="9" t="str">
        <f t="shared" si="417"/>
        <v>140101156hockey_pc</v>
      </c>
      <c r="M2734" s="39" t="str">
        <f t="shared" si="418"/>
        <v>INSERT INTO categoria VALUES (140101156,'Hockey Pc','Hockey Pc-140101156','Hockey Pc-140101156 | Prod: Vehículos Construcción-140101 | Sector: Deporte | Industria: DEPORTE - 14',140101);</v>
      </c>
    </row>
    <row r="2735" spans="1:13" ht="30.6" x14ac:dyDescent="0.3">
      <c r="A2735" s="12">
        <f t="shared" si="413"/>
        <v>14</v>
      </c>
      <c r="B2735" s="8" t="str">
        <f>+VLOOKUP(A2735,Industria[],2,0)</f>
        <v>Deporte y ocio</v>
      </c>
      <c r="C2735" s="12">
        <f t="shared" si="414"/>
        <v>1401</v>
      </c>
      <c r="D2735" s="8" t="str">
        <f>+VLOOKUP(C2735,Sector[[Id_sector]:[Codigo]],3,0)</f>
        <v>Deporte y fitness</v>
      </c>
      <c r="E2735" s="12">
        <f t="shared" si="415"/>
        <v>140101</v>
      </c>
      <c r="F2735" s="8" t="str">
        <f>+VLOOKUP(E2735,Productos[[Id_producto]:[Codigo]],3,0)</f>
        <v>Tipos de Deporte</v>
      </c>
      <c r="G2735" s="13">
        <f t="shared" si="416"/>
        <v>140101157</v>
      </c>
      <c r="H2735" s="7">
        <v>157</v>
      </c>
      <c r="I2735" s="8" t="s">
        <v>3054</v>
      </c>
      <c r="J2735" s="37" t="str">
        <f>+Categorias[[#This Row],[Categoría]]&amp;"-"&amp;Categorias[[#This Row],[Id_categoría]]</f>
        <v>Natación Pc-140101157</v>
      </c>
      <c r="K2735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35" s="9" t="str">
        <f t="shared" si="417"/>
        <v>140101157natacion_pc</v>
      </c>
      <c r="M2735" s="39" t="str">
        <f t="shared" si="418"/>
        <v>INSERT INTO categoria VALUES (140101157,'Natación Pc','Natación Pc-140101157','Natación Pc-140101157 | Prod: Vehículos Construcción-140101 | Sector: Deporte | Industria: DEPORTE - 14',140101);</v>
      </c>
    </row>
    <row r="2736" spans="1:13" ht="40.799999999999997" x14ac:dyDescent="0.3">
      <c r="A2736" s="12">
        <f t="shared" si="413"/>
        <v>14</v>
      </c>
      <c r="B2736" s="8" t="str">
        <f>+VLOOKUP(A2736,Industria[],2,0)</f>
        <v>Deporte y ocio</v>
      </c>
      <c r="C2736" s="12">
        <f t="shared" si="414"/>
        <v>1401</v>
      </c>
      <c r="D2736" s="8" t="str">
        <f>+VLOOKUP(C2736,Sector[[Id_sector]:[Codigo]],3,0)</f>
        <v>Deporte y fitness</v>
      </c>
      <c r="E2736" s="12">
        <f t="shared" si="415"/>
        <v>140101</v>
      </c>
      <c r="F2736" s="8" t="str">
        <f>+VLOOKUP(E2736,Productos[[Id_producto]:[Codigo]],3,0)</f>
        <v>Tipos de Deporte</v>
      </c>
      <c r="G2736" s="13">
        <f t="shared" si="416"/>
        <v>140101158</v>
      </c>
      <c r="H2736" s="7">
        <v>158</v>
      </c>
      <c r="I2736" s="8" t="s">
        <v>3055</v>
      </c>
      <c r="J2736" s="37" t="str">
        <f>+Categorias[[#This Row],[Categoría]]&amp;"-"&amp;Categorias[[#This Row],[Id_categoría]]</f>
        <v>Slalom (Habilidades En Silla De Ruedas)-140101158</v>
      </c>
      <c r="K2736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36" s="9" t="str">
        <f t="shared" si="417"/>
        <v>140101158slalom_(habilidades_en_silla_de_ruedas)</v>
      </c>
      <c r="M2736" s="39" t="str">
        <f t="shared" si="418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37" spans="1:13" ht="30.6" x14ac:dyDescent="0.3">
      <c r="A2737" s="12">
        <f t="shared" si="413"/>
        <v>14</v>
      </c>
      <c r="B2737" s="8" t="str">
        <f>+VLOOKUP(A2737,Industria[],2,0)</f>
        <v>Deporte y ocio</v>
      </c>
      <c r="C2737" s="12">
        <f t="shared" si="414"/>
        <v>1401</v>
      </c>
      <c r="D2737" s="8" t="str">
        <f>+VLOOKUP(C2737,Sector[[Id_sector]:[Codigo]],3,0)</f>
        <v>Deporte y fitness</v>
      </c>
      <c r="E2737" s="12">
        <f t="shared" si="415"/>
        <v>140101</v>
      </c>
      <c r="F2737" s="8" t="str">
        <f>+VLOOKUP(E2737,Productos[[Id_producto]:[Codigo]],3,0)</f>
        <v>Tipos de Deporte</v>
      </c>
      <c r="G2737" s="13">
        <f t="shared" si="416"/>
        <v>140101159</v>
      </c>
      <c r="H2737" s="7">
        <v>159</v>
      </c>
      <c r="I2737" s="8" t="s">
        <v>3056</v>
      </c>
      <c r="J2737" s="37" t="str">
        <f>+Categorias[[#This Row],[Categoría]]&amp;"-"&amp;Categorias[[#This Row],[Id_categoría]]</f>
        <v>Tenis De Mesa Pc-140101159</v>
      </c>
      <c r="K2737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37" s="9" t="str">
        <f t="shared" si="417"/>
        <v>140101159tenis_de_mesa_pc</v>
      </c>
      <c r="M2737" s="39" t="str">
        <f t="shared" si="418"/>
        <v>INSERT INTO categoria VALUES (140101159,'Tenis De Mesa Pc','Tenis De Mesa Pc-140101159','Tenis De Mesa Pc-140101159 | Prod: Vehículos Construcción-140101 | Sector: Deporte | Industria: DEPORTE - 14',140101);</v>
      </c>
    </row>
    <row r="2738" spans="1:13" ht="30.6" x14ac:dyDescent="0.3">
      <c r="A2738" s="12">
        <f t="shared" si="413"/>
        <v>14</v>
      </c>
      <c r="B2738" s="8" t="str">
        <f>+VLOOKUP(A2738,Industria[],2,0)</f>
        <v>Deporte y ocio</v>
      </c>
      <c r="C2738" s="12">
        <f t="shared" si="414"/>
        <v>1401</v>
      </c>
      <c r="D2738" s="8" t="str">
        <f>+VLOOKUP(C2738,Sector[[Id_sector]:[Codigo]],3,0)</f>
        <v>Deporte y fitness</v>
      </c>
      <c r="E2738" s="12">
        <f t="shared" si="415"/>
        <v>140101</v>
      </c>
      <c r="F2738" s="8" t="str">
        <f>+VLOOKUP(E2738,Productos[[Id_producto]:[Codigo]],3,0)</f>
        <v>Tipos de Deporte</v>
      </c>
      <c r="G2738" s="13">
        <f t="shared" si="416"/>
        <v>140101160</v>
      </c>
      <c r="H2738" s="7">
        <v>160</v>
      </c>
      <c r="I2738" s="8" t="s">
        <v>3057</v>
      </c>
      <c r="J2738" s="37" t="str">
        <f>+Categorias[[#This Row],[Categoría]]&amp;"-"&amp;Categorias[[#This Row],[Id_categoría]]</f>
        <v>Tiro Con Arco Pc-140101160</v>
      </c>
      <c r="K2738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38" s="9" t="str">
        <f t="shared" si="417"/>
        <v>140101160tiro_con_arco_pc</v>
      </c>
      <c r="M2738" s="39" t="str">
        <f t="shared" si="418"/>
        <v>INSERT INTO categoria VALUES (140101160,'Tiro Con Arco Pc','Tiro Con Arco Pc-140101160','Tiro Con Arco Pc-140101160 | Prod: Vehículos Construcción-140101 | Sector: Deporte | Industria: DEPORTE - 14',140101);</v>
      </c>
    </row>
    <row r="2739" spans="1:13" ht="30.6" x14ac:dyDescent="0.3">
      <c r="A2739" s="12">
        <f t="shared" si="413"/>
        <v>14</v>
      </c>
      <c r="B2739" s="8" t="str">
        <f>+VLOOKUP(A2739,Industria[],2,0)</f>
        <v>Deporte y ocio</v>
      </c>
      <c r="C2739" s="12">
        <f t="shared" si="414"/>
        <v>1401</v>
      </c>
      <c r="D2739" s="8" t="str">
        <f>+VLOOKUP(C2739,Sector[[Id_sector]:[Codigo]],3,0)</f>
        <v>Deporte y fitness</v>
      </c>
      <c r="E2739" s="12">
        <f t="shared" si="415"/>
        <v>140101</v>
      </c>
      <c r="F2739" s="8" t="str">
        <f>+VLOOKUP(E2739,Productos[[Id_producto]:[Codigo]],3,0)</f>
        <v>Tipos de Deporte</v>
      </c>
      <c r="G2739" s="13">
        <f t="shared" si="416"/>
        <v>140101161</v>
      </c>
      <c r="H2739" s="7">
        <v>161</v>
      </c>
      <c r="I2739" s="8" t="s">
        <v>3058</v>
      </c>
      <c r="J2739" s="37" t="str">
        <f>+Categorias[[#This Row],[Categoría]]&amp;"-"&amp;Categorias[[#This Row],[Id_categoría]]</f>
        <v>Esgrima-140101161</v>
      </c>
      <c r="K2739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39" s="9" t="str">
        <f t="shared" si="417"/>
        <v>140101161esgrima</v>
      </c>
      <c r="M2739" s="39" t="str">
        <f t="shared" si="418"/>
        <v>INSERT INTO categoria VALUES (140101161,'Esgrima','Esgrima-140101161','Esgrima-140101161 | Prod: Vehículos Construcción-140101 | Sector: Deporte | Industria: DEPORTE - 14',140101);</v>
      </c>
    </row>
    <row r="2740" spans="1:13" ht="30.6" x14ac:dyDescent="0.3">
      <c r="A2740" s="12">
        <f t="shared" si="413"/>
        <v>14</v>
      </c>
      <c r="B2740" s="8" t="str">
        <f>+VLOOKUP(A2740,Industria[],2,0)</f>
        <v>Deporte y ocio</v>
      </c>
      <c r="C2740" s="12">
        <f t="shared" si="414"/>
        <v>1401</v>
      </c>
      <c r="D2740" s="8" t="str">
        <f>+VLOOKUP(C2740,Sector[[Id_sector]:[Codigo]],3,0)</f>
        <v>Deporte y fitness</v>
      </c>
      <c r="E2740" s="12">
        <f t="shared" si="415"/>
        <v>140101</v>
      </c>
      <c r="F2740" s="8" t="str">
        <f>+VLOOKUP(E2740,Productos[[Id_producto]:[Codigo]],3,0)</f>
        <v>Tipos de Deporte</v>
      </c>
      <c r="G2740" s="13">
        <f t="shared" si="416"/>
        <v>140101162</v>
      </c>
      <c r="H2740" s="7">
        <v>162</v>
      </c>
      <c r="I2740" s="8" t="s">
        <v>3059</v>
      </c>
      <c r="J2740" s="37" t="str">
        <f>+Categorias[[#This Row],[Categoría]]&amp;"-"&amp;Categorias[[#This Row],[Id_categoría]]</f>
        <v>Esgrima Espada-140101162</v>
      </c>
      <c r="K2740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40" s="9" t="str">
        <f t="shared" si="417"/>
        <v>140101162esgrima_espada</v>
      </c>
      <c r="M2740" s="39" t="str">
        <f t="shared" si="418"/>
        <v>INSERT INTO categoria VALUES (140101162,'Esgrima Espada','Esgrima Espada-140101162','Esgrima Espada-140101162 | Prod: Vehículos Construcción-140101 | Sector: Deporte | Industria: DEPORTE - 14',140101);</v>
      </c>
    </row>
    <row r="2741" spans="1:13" ht="30.6" x14ac:dyDescent="0.3">
      <c r="A2741" s="12">
        <f t="shared" si="413"/>
        <v>14</v>
      </c>
      <c r="B2741" s="8" t="str">
        <f>+VLOOKUP(A2741,Industria[],2,0)</f>
        <v>Deporte y ocio</v>
      </c>
      <c r="C2741" s="12">
        <f t="shared" si="414"/>
        <v>1401</v>
      </c>
      <c r="D2741" s="8" t="str">
        <f>+VLOOKUP(C2741,Sector[[Id_sector]:[Codigo]],3,0)</f>
        <v>Deporte y fitness</v>
      </c>
      <c r="E2741" s="12">
        <f t="shared" si="415"/>
        <v>140101</v>
      </c>
      <c r="F2741" s="8" t="str">
        <f>+VLOOKUP(E2741,Productos[[Id_producto]:[Codigo]],3,0)</f>
        <v>Tipos de Deporte</v>
      </c>
      <c r="G2741" s="13">
        <f t="shared" si="416"/>
        <v>140101163</v>
      </c>
      <c r="H2741" s="7">
        <v>163</v>
      </c>
      <c r="I2741" s="8" t="s">
        <v>3060</v>
      </c>
      <c r="J2741" s="37" t="str">
        <f>+Categorias[[#This Row],[Categoría]]&amp;"-"&amp;Categorias[[#This Row],[Id_categoría]]</f>
        <v>Esgrima Florete-140101163</v>
      </c>
      <c r="K2741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41" s="9" t="str">
        <f t="shared" si="417"/>
        <v>140101163esgrima_florete</v>
      </c>
      <c r="M2741" s="39" t="str">
        <f t="shared" si="418"/>
        <v>INSERT INTO categoria VALUES (140101163,'Esgrima Florete','Esgrima Florete-140101163','Esgrima Florete-140101163 | Prod: Vehículos Construcción-140101 | Sector: Deporte | Industria: DEPORTE - 14',140101);</v>
      </c>
    </row>
    <row r="2742" spans="1:13" ht="30.6" x14ac:dyDescent="0.3">
      <c r="A2742" s="12">
        <f t="shared" si="413"/>
        <v>14</v>
      </c>
      <c r="B2742" s="8" t="str">
        <f>+VLOOKUP(A2742,Industria[],2,0)</f>
        <v>Deporte y ocio</v>
      </c>
      <c r="C2742" s="12">
        <f t="shared" si="414"/>
        <v>1401</v>
      </c>
      <c r="D2742" s="8" t="str">
        <f>+VLOOKUP(C2742,Sector[[Id_sector]:[Codigo]],3,0)</f>
        <v>Deporte y fitness</v>
      </c>
      <c r="E2742" s="12">
        <f t="shared" si="415"/>
        <v>140101</v>
      </c>
      <c r="F2742" s="8" t="str">
        <f>+VLOOKUP(E2742,Productos[[Id_producto]:[Codigo]],3,0)</f>
        <v>Tipos de Deporte</v>
      </c>
      <c r="G2742" s="13">
        <f t="shared" si="416"/>
        <v>140101164</v>
      </c>
      <c r="H2742" s="7">
        <v>164</v>
      </c>
      <c r="I2742" s="8" t="s">
        <v>3061</v>
      </c>
      <c r="J2742" s="37" t="str">
        <f>+Categorias[[#This Row],[Categoría]]&amp;"-"&amp;Categorias[[#This Row],[Id_categoría]]</f>
        <v>Esgrima Sable-140101164</v>
      </c>
      <c r="K2742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42" s="9" t="str">
        <f t="shared" si="417"/>
        <v>140101164esgrima_sable</v>
      </c>
      <c r="M2742" s="39" t="str">
        <f t="shared" si="418"/>
        <v>INSERT INTO categoria VALUES (140101164,'Esgrima Sable','Esgrima Sable-140101164','Esgrima Sable-140101164 | Prod: Vehículos Construcción-140101 | Sector: Deporte | Industria: DEPORTE - 14',140101);</v>
      </c>
    </row>
    <row r="2743" spans="1:13" ht="30.6" x14ac:dyDescent="0.3">
      <c r="A2743" s="12">
        <f t="shared" si="413"/>
        <v>14</v>
      </c>
      <c r="B2743" s="8" t="str">
        <f>+VLOOKUP(A2743,Industria[],2,0)</f>
        <v>Deporte y ocio</v>
      </c>
      <c r="C2743" s="12">
        <f t="shared" si="414"/>
        <v>1401</v>
      </c>
      <c r="D2743" s="8" t="str">
        <f>+VLOOKUP(C2743,Sector[[Id_sector]:[Codigo]],3,0)</f>
        <v>Deporte y fitness</v>
      </c>
      <c r="E2743" s="12">
        <f t="shared" si="415"/>
        <v>140101</v>
      </c>
      <c r="F2743" s="8" t="str">
        <f>+VLOOKUP(E2743,Productos[[Id_producto]:[Codigo]],3,0)</f>
        <v>Tipos de Deporte</v>
      </c>
      <c r="G2743" s="13">
        <f t="shared" si="416"/>
        <v>140101165</v>
      </c>
      <c r="H2743" s="7">
        <v>165</v>
      </c>
      <c r="I2743" s="8" t="s">
        <v>3062</v>
      </c>
      <c r="J2743" s="37" t="str">
        <f>+Categorias[[#This Row],[Categoría]]&amp;"-"&amp;Categorias[[#This Row],[Id_categoría]]</f>
        <v>Espeleología-140101165</v>
      </c>
      <c r="K2743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43" s="9" t="str">
        <f t="shared" si="417"/>
        <v>140101165espeleologia</v>
      </c>
      <c r="M2743" s="39" t="str">
        <f t="shared" si="418"/>
        <v>INSERT INTO categoria VALUES (140101165,'Espeleología','Espeleología-140101165','Espeleología-140101165 | Prod: Vehículos Construcción-140101 | Sector: Deporte | Industria: DEPORTE - 14',140101);</v>
      </c>
    </row>
    <row r="2744" spans="1:13" ht="30.6" x14ac:dyDescent="0.3">
      <c r="A2744" s="12">
        <f t="shared" si="413"/>
        <v>14</v>
      </c>
      <c r="B2744" s="8" t="str">
        <f>+VLOOKUP(A2744,Industria[],2,0)</f>
        <v>Deporte y ocio</v>
      </c>
      <c r="C2744" s="12">
        <f t="shared" si="414"/>
        <v>1401</v>
      </c>
      <c r="D2744" s="8" t="str">
        <f>+VLOOKUP(C2744,Sector[[Id_sector]:[Codigo]],3,0)</f>
        <v>Deporte y fitness</v>
      </c>
      <c r="E2744" s="12">
        <f t="shared" si="415"/>
        <v>140101</v>
      </c>
      <c r="F2744" s="8" t="str">
        <f>+VLOOKUP(E2744,Productos[[Id_producto]:[Codigo]],3,0)</f>
        <v>Tipos de Deporte</v>
      </c>
      <c r="G2744" s="13">
        <f t="shared" si="416"/>
        <v>140101166</v>
      </c>
      <c r="H2744" s="7">
        <v>166</v>
      </c>
      <c r="I2744" s="8" t="s">
        <v>3063</v>
      </c>
      <c r="J2744" s="37" t="str">
        <f>+Categorias[[#This Row],[Categoría]]&amp;"-"&amp;Categorias[[#This Row],[Id_categoría]]</f>
        <v>Esquí Nautico-140101166</v>
      </c>
      <c r="K2744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44" s="9" t="str">
        <f t="shared" si="417"/>
        <v>140101166esqui_nautico</v>
      </c>
      <c r="M2744" s="39" t="str">
        <f t="shared" si="418"/>
        <v>INSERT INTO categoria VALUES (140101166,'Esquí Nautico','Esquí Nautico-140101166','Esquí Nautico-140101166 | Prod: Vehículos Construcción-140101 | Sector: Deporte | Industria: DEPORTE - 14',140101);</v>
      </c>
    </row>
    <row r="2745" spans="1:13" ht="40.799999999999997" x14ac:dyDescent="0.3">
      <c r="A2745" s="12">
        <f t="shared" si="413"/>
        <v>14</v>
      </c>
      <c r="B2745" s="8" t="str">
        <f>+VLOOKUP(A2745,Industria[],2,0)</f>
        <v>Deporte y ocio</v>
      </c>
      <c r="C2745" s="12">
        <f t="shared" si="414"/>
        <v>1401</v>
      </c>
      <c r="D2745" s="8" t="str">
        <f>+VLOOKUP(C2745,Sector[[Id_sector]:[Codigo]],3,0)</f>
        <v>Deporte y fitness</v>
      </c>
      <c r="E2745" s="12">
        <f t="shared" si="415"/>
        <v>140101</v>
      </c>
      <c r="F2745" s="8" t="str">
        <f>+VLOOKUP(E2745,Productos[[Id_producto]:[Codigo]],3,0)</f>
        <v>Tipos de Deporte</v>
      </c>
      <c r="G2745" s="13">
        <f t="shared" si="416"/>
        <v>140101167</v>
      </c>
      <c r="H2745" s="7">
        <v>167</v>
      </c>
      <c r="I2745" s="8" t="s">
        <v>3064</v>
      </c>
      <c r="J2745" s="37" t="str">
        <f>+Categorias[[#This Row],[Categoría]]&amp;"-"&amp;Categorias[[#This Row],[Id_categoría]]</f>
        <v>Fitness y Actividades Dirigidas-140101167</v>
      </c>
      <c r="K2745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45" s="9" t="str">
        <f t="shared" si="417"/>
        <v>140101167fitness_y_actividades_dirigidas</v>
      </c>
      <c r="M2745" s="39" t="str">
        <f t="shared" si="418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46" spans="1:13" ht="30.6" x14ac:dyDescent="0.3">
      <c r="A2746" s="12">
        <f t="shared" si="413"/>
        <v>14</v>
      </c>
      <c r="B2746" s="8" t="str">
        <f>+VLOOKUP(A2746,Industria[],2,0)</f>
        <v>Deporte y ocio</v>
      </c>
      <c r="C2746" s="12">
        <f t="shared" si="414"/>
        <v>1401</v>
      </c>
      <c r="D2746" s="8" t="str">
        <f>+VLOOKUP(C2746,Sector[[Id_sector]:[Codigo]],3,0)</f>
        <v>Deporte y fitness</v>
      </c>
      <c r="E2746" s="12">
        <f t="shared" si="415"/>
        <v>140101</v>
      </c>
      <c r="F2746" s="8" t="str">
        <f>+VLOOKUP(E2746,Productos[[Id_producto]:[Codigo]],3,0)</f>
        <v>Tipos de Deporte</v>
      </c>
      <c r="G2746" s="13">
        <f t="shared" si="416"/>
        <v>140101168</v>
      </c>
      <c r="H2746" s="7">
        <v>168</v>
      </c>
      <c r="I2746" s="8" t="s">
        <v>3065</v>
      </c>
      <c r="J2746" s="37" t="str">
        <f>+Categorias[[#This Row],[Categoría]]&amp;"-"&amp;Categorias[[#This Row],[Id_categoría]]</f>
        <v>Aerobic-140101168</v>
      </c>
      <c r="K2746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46" s="9" t="str">
        <f t="shared" si="417"/>
        <v>140101168aerobic</v>
      </c>
      <c r="M2746" s="39" t="str">
        <f t="shared" si="418"/>
        <v>INSERT INTO categoria VALUES (140101168,'Aerobic','Aerobic-140101168','Aerobic-140101168 | Prod: Vehículos Construcción-140101 | Sector: Deporte | Industria: DEPORTE - 14',140101);</v>
      </c>
    </row>
    <row r="2747" spans="1:13" ht="30.6" x14ac:dyDescent="0.3">
      <c r="A2747" s="12">
        <f t="shared" si="413"/>
        <v>14</v>
      </c>
      <c r="B2747" s="8" t="str">
        <f>+VLOOKUP(A2747,Industria[],2,0)</f>
        <v>Deporte y ocio</v>
      </c>
      <c r="C2747" s="12">
        <f t="shared" si="414"/>
        <v>1401</v>
      </c>
      <c r="D2747" s="8" t="str">
        <f>+VLOOKUP(C2747,Sector[[Id_sector]:[Codigo]],3,0)</f>
        <v>Deporte y fitness</v>
      </c>
      <c r="E2747" s="12">
        <f t="shared" si="415"/>
        <v>140101</v>
      </c>
      <c r="F2747" s="8" t="str">
        <f>+VLOOKUP(E2747,Productos[[Id_producto]:[Codigo]],3,0)</f>
        <v>Tipos de Deporte</v>
      </c>
      <c r="G2747" s="13">
        <f t="shared" si="416"/>
        <v>140101169</v>
      </c>
      <c r="H2747" s="7">
        <v>169</v>
      </c>
      <c r="I2747" s="8" t="s">
        <v>3066</v>
      </c>
      <c r="J2747" s="37" t="str">
        <f>+Categorias[[#This Row],[Categoría]]&amp;"-"&amp;Categorias[[#This Row],[Id_categoría]]</f>
        <v>Ciclo Indoor-140101169</v>
      </c>
      <c r="K2747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47" s="9" t="str">
        <f t="shared" si="417"/>
        <v>140101169ciclo_indoor</v>
      </c>
      <c r="M2747" s="39" t="str">
        <f t="shared" si="418"/>
        <v>INSERT INTO categoria VALUES (140101169,'Ciclo Indoor','Ciclo Indoor-140101169','Ciclo Indoor-140101169 | Prod: Vehículos Construcción-140101 | Sector: Deporte | Industria: DEPORTE - 14',140101);</v>
      </c>
    </row>
    <row r="2748" spans="1:13" ht="30.6" x14ac:dyDescent="0.3">
      <c r="A2748" s="12">
        <f t="shared" si="413"/>
        <v>14</v>
      </c>
      <c r="B2748" s="8" t="str">
        <f>+VLOOKUP(A2748,Industria[],2,0)</f>
        <v>Deporte y ocio</v>
      </c>
      <c r="C2748" s="12">
        <f t="shared" si="414"/>
        <v>1401</v>
      </c>
      <c r="D2748" s="8" t="str">
        <f>+VLOOKUP(C2748,Sector[[Id_sector]:[Codigo]],3,0)</f>
        <v>Deporte y fitness</v>
      </c>
      <c r="E2748" s="12">
        <f t="shared" si="415"/>
        <v>140101</v>
      </c>
      <c r="F2748" s="8" t="str">
        <f>+VLOOKUP(E2748,Productos[[Id_producto]:[Codigo]],3,0)</f>
        <v>Tipos de Deporte</v>
      </c>
      <c r="G2748" s="13">
        <f t="shared" si="416"/>
        <v>140101170</v>
      </c>
      <c r="H2748" s="7">
        <v>170</v>
      </c>
      <c r="I2748" s="8" t="s">
        <v>3067</v>
      </c>
      <c r="J2748" s="37" t="str">
        <f>+Categorias[[#This Row],[Categoría]]&amp;"-"&amp;Categorias[[#This Row],[Id_categoría]]</f>
        <v>Fitness-140101170</v>
      </c>
      <c r="K2748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48" s="9" t="str">
        <f t="shared" si="417"/>
        <v>140101170fitness</v>
      </c>
      <c r="M2748" s="39" t="str">
        <f t="shared" si="418"/>
        <v>INSERT INTO categoria VALUES (140101170,'Fitness','Fitness-140101170','Fitness-140101170 | Prod: Vehículos Construcción-140101 | Sector: Deporte | Industria: DEPORTE - 14',140101);</v>
      </c>
    </row>
    <row r="2749" spans="1:13" ht="30.6" x14ac:dyDescent="0.3">
      <c r="A2749" s="12">
        <f t="shared" si="413"/>
        <v>14</v>
      </c>
      <c r="B2749" s="8" t="str">
        <f>+VLOOKUP(A2749,Industria[],2,0)</f>
        <v>Deporte y ocio</v>
      </c>
      <c r="C2749" s="12">
        <f t="shared" si="414"/>
        <v>1401</v>
      </c>
      <c r="D2749" s="8" t="str">
        <f>+VLOOKUP(C2749,Sector[[Id_sector]:[Codigo]],3,0)</f>
        <v>Deporte y fitness</v>
      </c>
      <c r="E2749" s="12">
        <f t="shared" si="415"/>
        <v>140101</v>
      </c>
      <c r="F2749" s="8" t="str">
        <f>+VLOOKUP(E2749,Productos[[Id_producto]:[Codigo]],3,0)</f>
        <v>Tipos de Deporte</v>
      </c>
      <c r="G2749" s="13">
        <f t="shared" si="416"/>
        <v>140101171</v>
      </c>
      <c r="H2749" s="7">
        <v>171</v>
      </c>
      <c r="I2749" s="8" t="s">
        <v>3068</v>
      </c>
      <c r="J2749" s="37" t="str">
        <f>+Categorias[[#This Row],[Categoría]]&amp;"-"&amp;Categorias[[#This Row],[Id_categoría]]</f>
        <v>Pilates-140101171</v>
      </c>
      <c r="K2749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49" s="9" t="str">
        <f t="shared" si="417"/>
        <v>140101171pilates</v>
      </c>
      <c r="M2749" s="39" t="str">
        <f t="shared" si="418"/>
        <v>INSERT INTO categoria VALUES (140101171,'Pilates','Pilates-140101171','Pilates-140101171 | Prod: Vehículos Construcción-140101 | Sector: Deporte | Industria: DEPORTE - 14',140101);</v>
      </c>
    </row>
    <row r="2750" spans="1:13" ht="30.6" x14ac:dyDescent="0.3">
      <c r="A2750" s="12">
        <f t="shared" si="413"/>
        <v>14</v>
      </c>
      <c r="B2750" s="8" t="str">
        <f>+VLOOKUP(A2750,Industria[],2,0)</f>
        <v>Deporte y ocio</v>
      </c>
      <c r="C2750" s="12">
        <f t="shared" si="414"/>
        <v>1401</v>
      </c>
      <c r="D2750" s="8" t="str">
        <f>+VLOOKUP(C2750,Sector[[Id_sector]:[Codigo]],3,0)</f>
        <v>Deporte y fitness</v>
      </c>
      <c r="E2750" s="12">
        <f t="shared" si="415"/>
        <v>140101</v>
      </c>
      <c r="F2750" s="8" t="str">
        <f>+VLOOKUP(E2750,Productos[[Id_producto]:[Codigo]],3,0)</f>
        <v>Tipos de Deporte</v>
      </c>
      <c r="G2750" s="13">
        <f t="shared" si="416"/>
        <v>140101172</v>
      </c>
      <c r="H2750" s="7">
        <v>172</v>
      </c>
      <c r="I2750" s="8" t="s">
        <v>3069</v>
      </c>
      <c r="J2750" s="37" t="str">
        <f>+Categorias[[#This Row],[Categoría]]&amp;"-"&amp;Categorias[[#This Row],[Id_categoría]]</f>
        <v>Tai Chi-140101172</v>
      </c>
      <c r="K2750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50" s="9" t="str">
        <f t="shared" si="417"/>
        <v>140101172tai_chi</v>
      </c>
      <c r="M2750" s="39" t="str">
        <f t="shared" si="418"/>
        <v>INSERT INTO categoria VALUES (140101172,'Tai Chi','Tai Chi-140101172','Tai Chi-140101172 | Prod: Vehículos Construcción-140101 | Sector: Deporte | Industria: DEPORTE - 14',140101);</v>
      </c>
    </row>
    <row r="2751" spans="1:13" ht="30.6" x14ac:dyDescent="0.3">
      <c r="A2751" s="12">
        <f t="shared" si="413"/>
        <v>14</v>
      </c>
      <c r="B2751" s="8" t="str">
        <f>+VLOOKUP(A2751,Industria[],2,0)</f>
        <v>Deporte y ocio</v>
      </c>
      <c r="C2751" s="12">
        <f t="shared" si="414"/>
        <v>1401</v>
      </c>
      <c r="D2751" s="8" t="str">
        <f>+VLOOKUP(C2751,Sector[[Id_sector]:[Codigo]],3,0)</f>
        <v>Deporte y fitness</v>
      </c>
      <c r="E2751" s="12">
        <f t="shared" si="415"/>
        <v>140101</v>
      </c>
      <c r="F2751" s="8" t="str">
        <f>+VLOOKUP(E2751,Productos[[Id_producto]:[Codigo]],3,0)</f>
        <v>Tipos de Deporte</v>
      </c>
      <c r="G2751" s="13">
        <f t="shared" si="416"/>
        <v>140101173</v>
      </c>
      <c r="H2751" s="7">
        <v>173</v>
      </c>
      <c r="I2751" s="8" t="s">
        <v>3070</v>
      </c>
      <c r="J2751" s="37" t="str">
        <f>+Categorias[[#This Row],[Categoría]]&amp;"-"&amp;Categorias[[#This Row],[Id_categoría]]</f>
        <v>Yoga-140101173</v>
      </c>
      <c r="K2751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51" s="9" t="str">
        <f t="shared" si="417"/>
        <v>140101173yoga</v>
      </c>
      <c r="M2751" s="39" t="str">
        <f t="shared" si="418"/>
        <v>INSERT INTO categoria VALUES (140101173,'Yoga','Yoga-140101173','Yoga-140101173 | Prod: Vehículos Construcción-140101 | Sector: Deporte | Industria: DEPORTE - 14',140101);</v>
      </c>
    </row>
    <row r="2752" spans="1:13" ht="30.6" x14ac:dyDescent="0.3">
      <c r="A2752" s="12">
        <f t="shared" si="413"/>
        <v>14</v>
      </c>
      <c r="B2752" s="8" t="str">
        <f>+VLOOKUP(A2752,Industria[],2,0)</f>
        <v>Deporte y ocio</v>
      </c>
      <c r="C2752" s="12">
        <f t="shared" si="414"/>
        <v>1401</v>
      </c>
      <c r="D2752" s="8" t="str">
        <f>+VLOOKUP(C2752,Sector[[Id_sector]:[Codigo]],3,0)</f>
        <v>Deporte y fitness</v>
      </c>
      <c r="E2752" s="12">
        <f t="shared" si="415"/>
        <v>140101</v>
      </c>
      <c r="F2752" s="8" t="str">
        <f>+VLOOKUP(E2752,Productos[[Id_producto]:[Codigo]],3,0)</f>
        <v>Tipos de Deporte</v>
      </c>
      <c r="G2752" s="13">
        <f t="shared" si="416"/>
        <v>140101174</v>
      </c>
      <c r="H2752" s="7">
        <v>174</v>
      </c>
      <c r="I2752" s="8" t="s">
        <v>3071</v>
      </c>
      <c r="J2752" s="37" t="str">
        <f>+Categorias[[#This Row],[Categoría]]&amp;"-"&amp;Categorias[[#This Row],[Id_categoría]]</f>
        <v>Fútbol-140101174</v>
      </c>
      <c r="K2752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52" s="9" t="str">
        <f t="shared" si="417"/>
        <v>140101174futbol</v>
      </c>
      <c r="M2752" s="39" t="str">
        <f t="shared" si="418"/>
        <v>INSERT INTO categoria VALUES (140101174,'Fútbol','Fútbol-140101174','Fútbol-140101174 | Prod: Vehículos Construcción-140101 | Sector: Deporte | Industria: DEPORTE - 14',140101);</v>
      </c>
    </row>
    <row r="2753" spans="1:13" ht="30.6" x14ac:dyDescent="0.3">
      <c r="A2753" s="12">
        <f t="shared" si="413"/>
        <v>14</v>
      </c>
      <c r="B2753" s="8" t="str">
        <f>+VLOOKUP(A2753,Industria[],2,0)</f>
        <v>Deporte y ocio</v>
      </c>
      <c r="C2753" s="12">
        <f t="shared" si="414"/>
        <v>1401</v>
      </c>
      <c r="D2753" s="8" t="str">
        <f>+VLOOKUP(C2753,Sector[[Id_sector]:[Codigo]],3,0)</f>
        <v>Deporte y fitness</v>
      </c>
      <c r="E2753" s="12">
        <f t="shared" si="415"/>
        <v>140101</v>
      </c>
      <c r="F2753" s="8" t="str">
        <f>+VLOOKUP(E2753,Productos[[Id_producto]:[Codigo]],3,0)</f>
        <v>Tipos de Deporte</v>
      </c>
      <c r="G2753" s="13">
        <f t="shared" si="416"/>
        <v>140101175</v>
      </c>
      <c r="H2753" s="7">
        <v>175</v>
      </c>
      <c r="I2753" s="8" t="s">
        <v>3072</v>
      </c>
      <c r="J2753" s="37" t="str">
        <f>+Categorias[[#This Row],[Categoría]]&amp;"-"&amp;Categorias[[#This Row],[Id_categoría]]</f>
        <v>Fútbol Playa-140101175</v>
      </c>
      <c r="K2753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53" s="9" t="str">
        <f t="shared" si="417"/>
        <v>140101175futbol_playa</v>
      </c>
      <c r="M2753" s="39" t="str">
        <f t="shared" si="418"/>
        <v>INSERT INTO categoria VALUES (140101175,'Fútbol Playa','Fútbol Playa-140101175','Fútbol Playa-140101175 | Prod: Vehículos Construcción-140101 | Sector: Deporte | Industria: DEPORTE - 14',140101);</v>
      </c>
    </row>
    <row r="2754" spans="1:13" ht="30.6" x14ac:dyDescent="0.3">
      <c r="A2754" s="12">
        <f t="shared" si="413"/>
        <v>14</v>
      </c>
      <c r="B2754" s="8" t="str">
        <f>+VLOOKUP(A2754,Industria[],2,0)</f>
        <v>Deporte y ocio</v>
      </c>
      <c r="C2754" s="12">
        <f t="shared" si="414"/>
        <v>1401</v>
      </c>
      <c r="D2754" s="8" t="str">
        <f>+VLOOKUP(C2754,Sector[[Id_sector]:[Codigo]],3,0)</f>
        <v>Deporte y fitness</v>
      </c>
      <c r="E2754" s="12">
        <f t="shared" si="415"/>
        <v>140101</v>
      </c>
      <c r="F2754" s="8" t="str">
        <f>+VLOOKUP(E2754,Productos[[Id_producto]:[Codigo]],3,0)</f>
        <v>Tipos de Deporte</v>
      </c>
      <c r="G2754" s="13">
        <f t="shared" si="416"/>
        <v>140101176</v>
      </c>
      <c r="H2754" s="7">
        <v>176</v>
      </c>
      <c r="I2754" s="8" t="s">
        <v>3073</v>
      </c>
      <c r="J2754" s="37" t="str">
        <f>+Categorias[[#This Row],[Categoría]]&amp;"-"&amp;Categorias[[#This Row],[Id_categoría]]</f>
        <v>Fútbol Sala-140101176</v>
      </c>
      <c r="K2754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54" s="9" t="str">
        <f t="shared" si="417"/>
        <v>140101176futbol_sala</v>
      </c>
      <c r="M2754" s="39" t="str">
        <f t="shared" si="418"/>
        <v>INSERT INTO categoria VALUES (140101176,'Fútbol Sala','Fútbol Sala-140101176','Fútbol Sala-140101176 | Prod: Vehículos Construcción-140101 | Sector: Deporte | Industria: DEPORTE - 14',140101);</v>
      </c>
    </row>
    <row r="2755" spans="1:13" ht="30.6" x14ac:dyDescent="0.3">
      <c r="A2755" s="12">
        <f t="shared" si="413"/>
        <v>14</v>
      </c>
      <c r="B2755" s="8" t="str">
        <f>+VLOOKUP(A2755,Industria[],2,0)</f>
        <v>Deporte y ocio</v>
      </c>
      <c r="C2755" s="12">
        <f t="shared" si="414"/>
        <v>1401</v>
      </c>
      <c r="D2755" s="8" t="str">
        <f>+VLOOKUP(C2755,Sector[[Id_sector]:[Codigo]],3,0)</f>
        <v>Deporte y fitness</v>
      </c>
      <c r="E2755" s="12">
        <f t="shared" si="415"/>
        <v>140101</v>
      </c>
      <c r="F2755" s="8" t="str">
        <f>+VLOOKUP(E2755,Productos[[Id_producto]:[Codigo]],3,0)</f>
        <v>Tipos de Deporte</v>
      </c>
      <c r="G2755" s="13">
        <f t="shared" si="416"/>
        <v>140101177</v>
      </c>
      <c r="H2755" s="7">
        <v>177</v>
      </c>
      <c r="I2755" s="8" t="s">
        <v>3074</v>
      </c>
      <c r="J2755" s="37" t="str">
        <f>+Categorias[[#This Row],[Categoría]]&amp;"-"&amp;Categorias[[#This Row],[Id_categoría]]</f>
        <v>Fútbol-7-140101177</v>
      </c>
      <c r="K2755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55" s="9" t="str">
        <f t="shared" si="417"/>
        <v>140101177futbol-7</v>
      </c>
      <c r="M2755" s="39" t="str">
        <f t="shared" si="418"/>
        <v>INSERT INTO categoria VALUES (140101177,'Fútbol-7','Fútbol-7-140101177','Fútbol-7-140101177 | Prod: Vehículos Construcción-140101 | Sector: Deporte | Industria: DEPORTE - 14',140101);</v>
      </c>
    </row>
    <row r="2756" spans="1:13" ht="30.6" x14ac:dyDescent="0.3">
      <c r="A2756" s="12">
        <f t="shared" si="413"/>
        <v>14</v>
      </c>
      <c r="B2756" s="8" t="str">
        <f>+VLOOKUP(A2756,Industria[],2,0)</f>
        <v>Deporte y ocio</v>
      </c>
      <c r="C2756" s="12">
        <f t="shared" si="414"/>
        <v>1401</v>
      </c>
      <c r="D2756" s="8" t="str">
        <f>+VLOOKUP(C2756,Sector[[Id_sector]:[Codigo]],3,0)</f>
        <v>Deporte y fitness</v>
      </c>
      <c r="E2756" s="12">
        <f t="shared" si="415"/>
        <v>140101</v>
      </c>
      <c r="F2756" s="8" t="str">
        <f>+VLOOKUP(E2756,Productos[[Id_producto]:[Codigo]],3,0)</f>
        <v>Tipos de Deporte</v>
      </c>
      <c r="G2756" s="13">
        <f t="shared" si="416"/>
        <v>140101178</v>
      </c>
      <c r="H2756" s="7">
        <v>178</v>
      </c>
      <c r="I2756" s="8" t="s">
        <v>3075</v>
      </c>
      <c r="J2756" s="37" t="str">
        <f>+Categorias[[#This Row],[Categoría]]&amp;"-"&amp;Categorias[[#This Row],[Id_categoría]]</f>
        <v>Fútbol-8-140101178</v>
      </c>
      <c r="K2756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56" s="9" t="str">
        <f t="shared" si="417"/>
        <v>140101178futbol-8</v>
      </c>
      <c r="M2756" s="39" t="str">
        <f t="shared" si="418"/>
        <v>INSERT INTO categoria VALUES (140101178,'Fútbol-8','Fútbol-8-140101178','Fútbol-8-140101178 | Prod: Vehículos Construcción-140101 | Sector: Deporte | Industria: DEPORTE - 14',140101);</v>
      </c>
    </row>
    <row r="2757" spans="1:13" ht="30.6" x14ac:dyDescent="0.3">
      <c r="A2757" s="12">
        <f t="shared" si="413"/>
        <v>14</v>
      </c>
      <c r="B2757" s="8" t="str">
        <f>+VLOOKUP(A2757,Industria[],2,0)</f>
        <v>Deporte y ocio</v>
      </c>
      <c r="C2757" s="12">
        <f t="shared" si="414"/>
        <v>1401</v>
      </c>
      <c r="D2757" s="8" t="str">
        <f>+VLOOKUP(C2757,Sector[[Id_sector]:[Codigo]],3,0)</f>
        <v>Deporte y fitness</v>
      </c>
      <c r="E2757" s="12">
        <f t="shared" si="415"/>
        <v>140101</v>
      </c>
      <c r="F2757" s="8" t="str">
        <f>+VLOOKUP(E2757,Productos[[Id_producto]:[Codigo]],3,0)</f>
        <v>Tipos de Deporte</v>
      </c>
      <c r="G2757" s="13">
        <f t="shared" si="416"/>
        <v>140101179</v>
      </c>
      <c r="H2757" s="7">
        <v>179</v>
      </c>
      <c r="I2757" s="8" t="s">
        <v>3076</v>
      </c>
      <c r="J2757" s="37" t="str">
        <f>+Categorias[[#This Row],[Categoría]]&amp;"-"&amp;Categorias[[#This Row],[Id_categoría]]</f>
        <v>Galgos-140101179</v>
      </c>
      <c r="K2757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57" s="9" t="str">
        <f t="shared" si="417"/>
        <v>140101179galgos</v>
      </c>
      <c r="M2757" s="39" t="str">
        <f t="shared" si="418"/>
        <v>INSERT INTO categoria VALUES (140101179,'Galgos','Galgos-140101179','Galgos-140101179 | Prod: Vehículos Construcción-140101 | Sector: Deporte | Industria: DEPORTE - 14',140101);</v>
      </c>
    </row>
    <row r="2758" spans="1:13" ht="40.799999999999997" x14ac:dyDescent="0.3">
      <c r="A2758" s="12">
        <f t="shared" si="413"/>
        <v>14</v>
      </c>
      <c r="B2758" s="8" t="str">
        <f>+VLOOKUP(A2758,Industria[],2,0)</f>
        <v>Deporte y ocio</v>
      </c>
      <c r="C2758" s="12">
        <f t="shared" si="414"/>
        <v>1401</v>
      </c>
      <c r="D2758" s="8" t="str">
        <f>+VLOOKUP(C2758,Sector[[Id_sector]:[Codigo]],3,0)</f>
        <v>Deporte y fitness</v>
      </c>
      <c r="E2758" s="12">
        <f t="shared" si="415"/>
        <v>140101</v>
      </c>
      <c r="F2758" s="8" t="str">
        <f>+VLOOKUP(E2758,Productos[[Id_producto]:[Codigo]],3,0)</f>
        <v>Tipos de Deporte</v>
      </c>
      <c r="G2758" s="13">
        <f t="shared" si="416"/>
        <v>140101180</v>
      </c>
      <c r="H2758" s="7">
        <v>180</v>
      </c>
      <c r="I2758" s="8" t="s">
        <v>3077</v>
      </c>
      <c r="J2758" s="37" t="str">
        <f>+Categorias[[#This Row],[Categoría]]&amp;"-"&amp;Categorias[[#This Row],[Id_categoría]]</f>
        <v>Galgos Carreras En Mano-140101180</v>
      </c>
      <c r="K2758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58" s="9" t="str">
        <f t="shared" si="417"/>
        <v>140101180galgos_carreras_en_mano</v>
      </c>
      <c r="M2758" s="39" t="str">
        <f t="shared" si="418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59" spans="1:13" ht="40.799999999999997" x14ac:dyDescent="0.3">
      <c r="A2759" s="12">
        <f t="shared" si="413"/>
        <v>14</v>
      </c>
      <c r="B2759" s="8" t="str">
        <f>+VLOOKUP(A2759,Industria[],2,0)</f>
        <v>Deporte y ocio</v>
      </c>
      <c r="C2759" s="12">
        <f t="shared" si="414"/>
        <v>1401</v>
      </c>
      <c r="D2759" s="8" t="str">
        <f>+VLOOKUP(C2759,Sector[[Id_sector]:[Codigo]],3,0)</f>
        <v>Deporte y fitness</v>
      </c>
      <c r="E2759" s="12">
        <f t="shared" si="415"/>
        <v>140101</v>
      </c>
      <c r="F2759" s="8" t="str">
        <f>+VLOOKUP(E2759,Productos[[Id_producto]:[Codigo]],3,0)</f>
        <v>Tipos de Deporte</v>
      </c>
      <c r="G2759" s="13">
        <f t="shared" si="416"/>
        <v>140101181</v>
      </c>
      <c r="H2759" s="7">
        <v>181</v>
      </c>
      <c r="I2759" s="8" t="s">
        <v>3078</v>
      </c>
      <c r="J2759" s="37" t="str">
        <f>+Categorias[[#This Row],[Categoría]]&amp;"-"&amp;Categorias[[#This Row],[Id_categoría]]</f>
        <v>Galgos Carreras En Pista-140101181</v>
      </c>
      <c r="K2759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59" s="9" t="str">
        <f t="shared" si="417"/>
        <v>140101181galgos_carreras_en_pista</v>
      </c>
      <c r="M2759" s="39" t="str">
        <f t="shared" si="418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60" spans="1:13" ht="30.6" x14ac:dyDescent="0.3">
      <c r="A2760" s="12">
        <f t="shared" si="413"/>
        <v>14</v>
      </c>
      <c r="B2760" s="8" t="str">
        <f>+VLOOKUP(A2760,Industria[],2,0)</f>
        <v>Deporte y ocio</v>
      </c>
      <c r="C2760" s="12">
        <f t="shared" si="414"/>
        <v>1401</v>
      </c>
      <c r="D2760" s="8" t="str">
        <f>+VLOOKUP(C2760,Sector[[Id_sector]:[Codigo]],3,0)</f>
        <v>Deporte y fitness</v>
      </c>
      <c r="E2760" s="12">
        <f t="shared" si="415"/>
        <v>140101</v>
      </c>
      <c r="F2760" s="8" t="str">
        <f>+VLOOKUP(E2760,Productos[[Id_producto]:[Codigo]],3,0)</f>
        <v>Tipos de Deporte</v>
      </c>
      <c r="G2760" s="13">
        <f t="shared" si="416"/>
        <v>140101182</v>
      </c>
      <c r="H2760" s="7">
        <v>182</v>
      </c>
      <c r="I2760" s="8" t="s">
        <v>3079</v>
      </c>
      <c r="J2760" s="37" t="str">
        <f>+Categorias[[#This Row],[Categoría]]&amp;"-"&amp;Categorias[[#This Row],[Id_categoría]]</f>
        <v>Gimnasia-140101182</v>
      </c>
      <c r="K2760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60" s="9" t="str">
        <f t="shared" si="417"/>
        <v>140101182gimnasia</v>
      </c>
      <c r="M2760" s="39" t="str">
        <f t="shared" si="418"/>
        <v>INSERT INTO categoria VALUES (140101182,'Gimnasia','Gimnasia-140101182','Gimnasia-140101182 | Prod: Vehículos Construcción-140101 | Sector: Deporte | Industria: DEPORTE - 14',140101);</v>
      </c>
    </row>
    <row r="2761" spans="1:13" ht="30.6" x14ac:dyDescent="0.3">
      <c r="A2761" s="12">
        <f t="shared" si="413"/>
        <v>14</v>
      </c>
      <c r="B2761" s="8" t="str">
        <f>+VLOOKUP(A2761,Industria[],2,0)</f>
        <v>Deporte y ocio</v>
      </c>
      <c r="C2761" s="12">
        <f t="shared" si="414"/>
        <v>1401</v>
      </c>
      <c r="D2761" s="8" t="str">
        <f>+VLOOKUP(C2761,Sector[[Id_sector]:[Codigo]],3,0)</f>
        <v>Deporte y fitness</v>
      </c>
      <c r="E2761" s="12">
        <f t="shared" si="415"/>
        <v>140101</v>
      </c>
      <c r="F2761" s="8" t="str">
        <f>+VLOOKUP(E2761,Productos[[Id_producto]:[Codigo]],3,0)</f>
        <v>Tipos de Deporte</v>
      </c>
      <c r="G2761" s="13">
        <f t="shared" si="416"/>
        <v>140101183</v>
      </c>
      <c r="H2761" s="7">
        <v>183</v>
      </c>
      <c r="I2761" s="8" t="s">
        <v>3080</v>
      </c>
      <c r="J2761" s="37" t="str">
        <f>+Categorias[[#This Row],[Categoría]]&amp;"-"&amp;Categorias[[#This Row],[Id_categoría]]</f>
        <v>Deporte Acrobático-140101183</v>
      </c>
      <c r="K2761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61" s="9" t="str">
        <f t="shared" si="417"/>
        <v>140101183deporte_acrobatico</v>
      </c>
      <c r="M2761" s="39" t="str">
        <f t="shared" si="418"/>
        <v>INSERT INTO categoria VALUES (140101183,'Deporte Acrobático','Deporte Acrobático-140101183','Deporte Acrobático-140101183 | Prod: Vehículos Construcción-140101 | Sector: Deporte | Industria: DEPORTE - 14',140101);</v>
      </c>
    </row>
    <row r="2762" spans="1:13" ht="30.6" x14ac:dyDescent="0.3">
      <c r="A2762" s="12">
        <f t="shared" si="413"/>
        <v>14</v>
      </c>
      <c r="B2762" s="8" t="str">
        <f>+VLOOKUP(A2762,Industria[],2,0)</f>
        <v>Deporte y ocio</v>
      </c>
      <c r="C2762" s="12">
        <f t="shared" si="414"/>
        <v>1401</v>
      </c>
      <c r="D2762" s="8" t="str">
        <f>+VLOOKUP(C2762,Sector[[Id_sector]:[Codigo]],3,0)</f>
        <v>Deporte y fitness</v>
      </c>
      <c r="E2762" s="12">
        <f t="shared" si="415"/>
        <v>140101</v>
      </c>
      <c r="F2762" s="8" t="str">
        <f>+VLOOKUP(E2762,Productos[[Id_producto]:[Codigo]],3,0)</f>
        <v>Tipos de Deporte</v>
      </c>
      <c r="G2762" s="13">
        <f t="shared" si="416"/>
        <v>140101184</v>
      </c>
      <c r="H2762" s="7">
        <v>184</v>
      </c>
      <c r="I2762" s="8" t="s">
        <v>3081</v>
      </c>
      <c r="J2762" s="37" t="str">
        <f>+Categorias[[#This Row],[Categoría]]&amp;"-"&amp;Categorias[[#This Row],[Id_categoría]]</f>
        <v>Gimnasia Aeróbica-140101184</v>
      </c>
      <c r="K2762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62" s="9" t="str">
        <f t="shared" si="417"/>
        <v>140101184gimnasia_aerobica</v>
      </c>
      <c r="M2762" s="39" t="str">
        <f t="shared" si="418"/>
        <v>INSERT INTO categoria VALUES (140101184,'Gimnasia Aeróbica','Gimnasia Aeróbica-140101184','Gimnasia Aeróbica-140101184 | Prod: Vehículos Construcción-140101 | Sector: Deporte | Industria: DEPORTE - 14',140101);</v>
      </c>
    </row>
    <row r="2763" spans="1:13" ht="30.6" x14ac:dyDescent="0.3">
      <c r="A2763" s="12">
        <f t="shared" si="413"/>
        <v>14</v>
      </c>
      <c r="B2763" s="8" t="str">
        <f>+VLOOKUP(A2763,Industria[],2,0)</f>
        <v>Deporte y ocio</v>
      </c>
      <c r="C2763" s="12">
        <f t="shared" si="414"/>
        <v>1401</v>
      </c>
      <c r="D2763" s="8" t="str">
        <f>+VLOOKUP(C2763,Sector[[Id_sector]:[Codigo]],3,0)</f>
        <v>Deporte y fitness</v>
      </c>
      <c r="E2763" s="12">
        <f t="shared" si="415"/>
        <v>140101</v>
      </c>
      <c r="F2763" s="8" t="str">
        <f>+VLOOKUP(E2763,Productos[[Id_producto]:[Codigo]],3,0)</f>
        <v>Tipos de Deporte</v>
      </c>
      <c r="G2763" s="13">
        <f t="shared" si="416"/>
        <v>140101185</v>
      </c>
      <c r="H2763" s="7">
        <v>185</v>
      </c>
      <c r="I2763" s="8" t="s">
        <v>3082</v>
      </c>
      <c r="J2763" s="37" t="str">
        <f>+Categorias[[#This Row],[Categoría]]&amp;"-"&amp;Categorias[[#This Row],[Id_categoría]]</f>
        <v>Gimnasia Artística-140101185</v>
      </c>
      <c r="K2763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63" s="9" t="str">
        <f t="shared" si="417"/>
        <v>140101185gimnasia_artistica</v>
      </c>
      <c r="M2763" s="39" t="str">
        <f t="shared" si="418"/>
        <v>INSERT INTO categoria VALUES (140101185,'Gimnasia Artística','Gimnasia Artística-140101185','Gimnasia Artística-140101185 | Prod: Vehículos Construcción-140101 | Sector: Deporte | Industria: DEPORTE - 14',140101);</v>
      </c>
    </row>
    <row r="2764" spans="1:13" ht="30.6" x14ac:dyDescent="0.3">
      <c r="A2764" s="12">
        <f t="shared" si="413"/>
        <v>14</v>
      </c>
      <c r="B2764" s="8" t="str">
        <f>+VLOOKUP(A2764,Industria[],2,0)</f>
        <v>Deporte y ocio</v>
      </c>
      <c r="C2764" s="12">
        <f t="shared" si="414"/>
        <v>1401</v>
      </c>
      <c r="D2764" s="8" t="str">
        <f>+VLOOKUP(C2764,Sector[[Id_sector]:[Codigo]],3,0)</f>
        <v>Deporte y fitness</v>
      </c>
      <c r="E2764" s="12">
        <f t="shared" si="415"/>
        <v>140101</v>
      </c>
      <c r="F2764" s="8" t="str">
        <f>+VLOOKUP(E2764,Productos[[Id_producto]:[Codigo]],3,0)</f>
        <v>Tipos de Deporte</v>
      </c>
      <c r="G2764" s="13">
        <f t="shared" si="416"/>
        <v>140101186</v>
      </c>
      <c r="H2764" s="7">
        <v>186</v>
      </c>
      <c r="I2764" s="8" t="s">
        <v>3083</v>
      </c>
      <c r="J2764" s="37" t="str">
        <f>+Categorias[[#This Row],[Categoría]]&amp;"-"&amp;Categorias[[#This Row],[Id_categoría]]</f>
        <v>Gimnasia Rítmica-140101186</v>
      </c>
      <c r="K2764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64" s="9" t="str">
        <f t="shared" si="417"/>
        <v>140101186gimnasia_ritmica</v>
      </c>
      <c r="M2764" s="39" t="str">
        <f t="shared" si="418"/>
        <v>INSERT INTO categoria VALUES (140101186,'Gimnasia Rítmica','Gimnasia Rítmica-140101186','Gimnasia Rítmica-140101186 | Prod: Vehículos Construcción-140101 | Sector: Deporte | Industria: DEPORTE - 14',140101);</v>
      </c>
    </row>
    <row r="2765" spans="1:13" ht="30.6" x14ac:dyDescent="0.3">
      <c r="A2765" s="12">
        <f t="shared" si="413"/>
        <v>14</v>
      </c>
      <c r="B2765" s="8" t="str">
        <f>+VLOOKUP(A2765,Industria[],2,0)</f>
        <v>Deporte y ocio</v>
      </c>
      <c r="C2765" s="12">
        <f t="shared" si="414"/>
        <v>1401</v>
      </c>
      <c r="D2765" s="8" t="str">
        <f>+VLOOKUP(C2765,Sector[[Id_sector]:[Codigo]],3,0)</f>
        <v>Deporte y fitness</v>
      </c>
      <c r="E2765" s="12">
        <f t="shared" si="415"/>
        <v>140101</v>
      </c>
      <c r="F2765" s="8" t="str">
        <f>+VLOOKUP(E2765,Productos[[Id_producto]:[Codigo]],3,0)</f>
        <v>Tipos de Deporte</v>
      </c>
      <c r="G2765" s="13">
        <f t="shared" si="416"/>
        <v>140101187</v>
      </c>
      <c r="H2765" s="7">
        <v>187</v>
      </c>
      <c r="I2765" s="8" t="s">
        <v>3084</v>
      </c>
      <c r="J2765" s="37" t="str">
        <f>+Categorias[[#This Row],[Categoría]]&amp;"-"&amp;Categorias[[#This Row],[Id_categoría]]</f>
        <v>Trampolín-140101187</v>
      </c>
      <c r="K2765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65" s="9" t="str">
        <f t="shared" si="417"/>
        <v>140101187trampolin</v>
      </c>
      <c r="M2765" s="39" t="str">
        <f t="shared" si="418"/>
        <v>INSERT INTO categoria VALUES (140101187,'Trampolín','Trampolín-140101187','Trampolín-140101187 | Prod: Vehículos Construcción-140101 | Sector: Deporte | Industria: DEPORTE - 14',140101);</v>
      </c>
    </row>
    <row r="2766" spans="1:13" ht="30.6" x14ac:dyDescent="0.3">
      <c r="A2766" s="12">
        <f t="shared" si="413"/>
        <v>14</v>
      </c>
      <c r="B2766" s="8" t="str">
        <f>+VLOOKUP(A2766,Industria[],2,0)</f>
        <v>Deporte y ocio</v>
      </c>
      <c r="C2766" s="12">
        <f t="shared" si="414"/>
        <v>1401</v>
      </c>
      <c r="D2766" s="8" t="str">
        <f>+VLOOKUP(C2766,Sector[[Id_sector]:[Codigo]],3,0)</f>
        <v>Deporte y fitness</v>
      </c>
      <c r="E2766" s="12">
        <f t="shared" si="415"/>
        <v>140101</v>
      </c>
      <c r="F2766" s="8" t="str">
        <f>+VLOOKUP(E2766,Productos[[Id_producto]:[Codigo]],3,0)</f>
        <v>Tipos de Deporte</v>
      </c>
      <c r="G2766" s="13">
        <f t="shared" si="416"/>
        <v>140101188</v>
      </c>
      <c r="H2766" s="7">
        <v>188</v>
      </c>
      <c r="I2766" s="8" t="s">
        <v>3085</v>
      </c>
      <c r="J2766" s="37" t="str">
        <f>+Categorias[[#This Row],[Categoría]]&amp;"-"&amp;Categorias[[#This Row],[Id_categoría]]</f>
        <v>Golf-140101188</v>
      </c>
      <c r="K2766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66" s="9" t="str">
        <f t="shared" si="417"/>
        <v>140101188golf</v>
      </c>
      <c r="M2766" s="39" t="str">
        <f t="shared" si="418"/>
        <v>INSERT INTO categoria VALUES (140101188,'Golf','Golf-140101188','Golf-140101188 | Prod: Vehículos Construcción-140101 | Sector: Deporte | Industria: DEPORTE - 14',140101);</v>
      </c>
    </row>
    <row r="2767" spans="1:13" ht="30.6" x14ac:dyDescent="0.3">
      <c r="A2767" s="12">
        <f t="shared" si="413"/>
        <v>14</v>
      </c>
      <c r="B2767" s="8" t="str">
        <f>+VLOOKUP(A2767,Industria[],2,0)</f>
        <v>Deporte y ocio</v>
      </c>
      <c r="C2767" s="12">
        <f t="shared" si="414"/>
        <v>1401</v>
      </c>
      <c r="D2767" s="8" t="str">
        <f>+VLOOKUP(C2767,Sector[[Id_sector]:[Codigo]],3,0)</f>
        <v>Deporte y fitness</v>
      </c>
      <c r="E2767" s="12">
        <f t="shared" si="415"/>
        <v>140101</v>
      </c>
      <c r="F2767" s="8" t="str">
        <f>+VLOOKUP(E2767,Productos[[Id_producto]:[Codigo]],3,0)</f>
        <v>Tipos de Deporte</v>
      </c>
      <c r="G2767" s="13">
        <f t="shared" si="416"/>
        <v>140101189</v>
      </c>
      <c r="H2767" s="7">
        <v>189</v>
      </c>
      <c r="I2767" s="8" t="s">
        <v>3086</v>
      </c>
      <c r="J2767" s="37" t="str">
        <f>+Categorias[[#This Row],[Categoría]]&amp;"-"&amp;Categorias[[#This Row],[Id_categoría]]</f>
        <v>Golf Adaptado-140101189</v>
      </c>
      <c r="K2767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67" s="9" t="str">
        <f t="shared" si="417"/>
        <v>140101189golf_adaptado</v>
      </c>
      <c r="M2767" s="39" t="str">
        <f t="shared" si="418"/>
        <v>INSERT INTO categoria VALUES (140101189,'Golf Adaptado','Golf Adaptado-140101189','Golf Adaptado-140101189 | Prod: Vehículos Construcción-140101 | Sector: Deporte | Industria: DEPORTE - 14',140101);</v>
      </c>
    </row>
    <row r="2768" spans="1:13" ht="30.6" x14ac:dyDescent="0.3">
      <c r="A2768" s="12">
        <f t="shared" si="413"/>
        <v>14</v>
      </c>
      <c r="B2768" s="8" t="str">
        <f>+VLOOKUP(A2768,Industria[],2,0)</f>
        <v>Deporte y ocio</v>
      </c>
      <c r="C2768" s="12">
        <f t="shared" si="414"/>
        <v>1401</v>
      </c>
      <c r="D2768" s="8" t="str">
        <f>+VLOOKUP(C2768,Sector[[Id_sector]:[Codigo]],3,0)</f>
        <v>Deporte y fitness</v>
      </c>
      <c r="E2768" s="12">
        <f t="shared" si="415"/>
        <v>140101</v>
      </c>
      <c r="F2768" s="8" t="str">
        <f>+VLOOKUP(E2768,Productos[[Id_producto]:[Codigo]],3,0)</f>
        <v>Tipos de Deporte</v>
      </c>
      <c r="G2768" s="13">
        <f t="shared" si="416"/>
        <v>140101190</v>
      </c>
      <c r="H2768" s="7">
        <v>190</v>
      </c>
      <c r="I2768" s="8" t="s">
        <v>3087</v>
      </c>
      <c r="J2768" s="37" t="str">
        <f>+Categorias[[#This Row],[Categoría]]&amp;"-"&amp;Categorias[[#This Row],[Id_categoría]]</f>
        <v>Minigolf-140101190</v>
      </c>
      <c r="K2768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68" s="9" t="str">
        <f t="shared" si="417"/>
        <v>140101190minigolf</v>
      </c>
      <c r="M2768" s="39" t="str">
        <f t="shared" si="418"/>
        <v>INSERT INTO categoria VALUES (140101190,'Minigolf','Minigolf-140101190','Minigolf-140101190 | Prod: Vehículos Construcción-140101 | Sector: Deporte | Industria: DEPORTE - 14',140101);</v>
      </c>
    </row>
    <row r="2769" spans="1:13" ht="30.6" x14ac:dyDescent="0.3">
      <c r="A2769" s="12">
        <f t="shared" si="413"/>
        <v>14</v>
      </c>
      <c r="B2769" s="8" t="str">
        <f>+VLOOKUP(A2769,Industria[],2,0)</f>
        <v>Deporte y ocio</v>
      </c>
      <c r="C2769" s="12">
        <f t="shared" si="414"/>
        <v>1401</v>
      </c>
      <c r="D2769" s="8" t="str">
        <f>+VLOOKUP(C2769,Sector[[Id_sector]:[Codigo]],3,0)</f>
        <v>Deporte y fitness</v>
      </c>
      <c r="E2769" s="12">
        <f t="shared" si="415"/>
        <v>140101</v>
      </c>
      <c r="F2769" s="8" t="str">
        <f>+VLOOKUP(E2769,Productos[[Id_producto]:[Codigo]],3,0)</f>
        <v>Tipos de Deporte</v>
      </c>
      <c r="G2769" s="13">
        <f t="shared" si="416"/>
        <v>140101191</v>
      </c>
      <c r="H2769" s="7">
        <v>191</v>
      </c>
      <c r="I2769" s="8" t="s">
        <v>3088</v>
      </c>
      <c r="J2769" s="37" t="str">
        <f>+Categorias[[#This Row],[Categoría]]&amp;"-"&amp;Categorias[[#This Row],[Id_categoría]]</f>
        <v>Pich And Putt-140101191</v>
      </c>
      <c r="K2769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69" s="9" t="str">
        <f t="shared" si="417"/>
        <v>140101191pich_and_putt</v>
      </c>
      <c r="M2769" s="39" t="str">
        <f t="shared" si="418"/>
        <v>INSERT INTO categoria VALUES (140101191,'Pich And Putt','Pich And Putt-140101191','Pich And Putt-140101191 | Prod: Vehículos Construcción-140101 | Sector: Deporte | Industria: DEPORTE - 14',140101);</v>
      </c>
    </row>
    <row r="2770" spans="1:13" ht="30.6" x14ac:dyDescent="0.3">
      <c r="A2770" s="12">
        <f t="shared" si="413"/>
        <v>14</v>
      </c>
      <c r="B2770" s="8" t="str">
        <f>+VLOOKUP(A2770,Industria[],2,0)</f>
        <v>Deporte y ocio</v>
      </c>
      <c r="C2770" s="12">
        <f t="shared" si="414"/>
        <v>1401</v>
      </c>
      <c r="D2770" s="8" t="str">
        <f>+VLOOKUP(C2770,Sector[[Id_sector]:[Codigo]],3,0)</f>
        <v>Deporte y fitness</v>
      </c>
      <c r="E2770" s="12">
        <f t="shared" si="415"/>
        <v>140101</v>
      </c>
      <c r="F2770" s="8" t="str">
        <f>+VLOOKUP(E2770,Productos[[Id_producto]:[Codigo]],3,0)</f>
        <v>Tipos de Deporte</v>
      </c>
      <c r="G2770" s="13">
        <f t="shared" si="416"/>
        <v>140101192</v>
      </c>
      <c r="H2770" s="7">
        <v>192</v>
      </c>
      <c r="I2770" s="8" t="s">
        <v>3089</v>
      </c>
      <c r="J2770" s="37" t="str">
        <f>+Categorias[[#This Row],[Categoría]]&amp;"-"&amp;Categorias[[#This Row],[Id_categoría]]</f>
        <v>Halterofilia-140101192</v>
      </c>
      <c r="K2770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70" s="9" t="str">
        <f t="shared" si="417"/>
        <v>140101192halterofilia</v>
      </c>
      <c r="M2770" s="39" t="str">
        <f t="shared" si="418"/>
        <v>INSERT INTO categoria VALUES (140101192,'Halterofilia','Halterofilia-140101192','Halterofilia-140101192 | Prod: Vehículos Construcción-140101 | Sector: Deporte | Industria: DEPORTE - 14',140101);</v>
      </c>
    </row>
    <row r="2771" spans="1:13" ht="30.6" x14ac:dyDescent="0.3">
      <c r="A2771" s="12">
        <f t="shared" si="413"/>
        <v>14</v>
      </c>
      <c r="B2771" s="8" t="str">
        <f>+VLOOKUP(A2771,Industria[],2,0)</f>
        <v>Deporte y ocio</v>
      </c>
      <c r="C2771" s="12">
        <f t="shared" si="414"/>
        <v>1401</v>
      </c>
      <c r="D2771" s="8" t="str">
        <f>+VLOOKUP(C2771,Sector[[Id_sector]:[Codigo]],3,0)</f>
        <v>Deporte y fitness</v>
      </c>
      <c r="E2771" s="12">
        <f t="shared" si="415"/>
        <v>140101</v>
      </c>
      <c r="F2771" s="8" t="str">
        <f>+VLOOKUP(E2771,Productos[[Id_producto]:[Codigo]],3,0)</f>
        <v>Tipos de Deporte</v>
      </c>
      <c r="G2771" s="13">
        <f t="shared" si="416"/>
        <v>140101193</v>
      </c>
      <c r="H2771" s="7">
        <v>193</v>
      </c>
      <c r="I2771" s="8" t="s">
        <v>3090</v>
      </c>
      <c r="J2771" s="37" t="str">
        <f>+Categorias[[#This Row],[Categoría]]&amp;"-"&amp;Categorias[[#This Row],[Id_categoría]]</f>
        <v>Hípica-140101193</v>
      </c>
      <c r="K2771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71" s="9" t="str">
        <f t="shared" si="417"/>
        <v>140101193hipica</v>
      </c>
      <c r="M2771" s="39" t="str">
        <f t="shared" si="418"/>
        <v>INSERT INTO categoria VALUES (140101193,'Hípica','Hípica-140101193','Hípica-140101193 | Prod: Vehículos Construcción-140101 | Sector: Deporte | Industria: DEPORTE - 14',140101);</v>
      </c>
    </row>
    <row r="2772" spans="1:13" ht="30.6" x14ac:dyDescent="0.3">
      <c r="A2772" s="12">
        <f t="shared" si="413"/>
        <v>14</v>
      </c>
      <c r="B2772" s="8" t="str">
        <f>+VLOOKUP(A2772,Industria[],2,0)</f>
        <v>Deporte y ocio</v>
      </c>
      <c r="C2772" s="12">
        <f t="shared" si="414"/>
        <v>1401</v>
      </c>
      <c r="D2772" s="8" t="str">
        <f>+VLOOKUP(C2772,Sector[[Id_sector]:[Codigo]],3,0)</f>
        <v>Deporte y fitness</v>
      </c>
      <c r="E2772" s="12">
        <f t="shared" si="415"/>
        <v>140101</v>
      </c>
      <c r="F2772" s="8" t="str">
        <f>+VLOOKUP(E2772,Productos[[Id_producto]:[Codigo]],3,0)</f>
        <v>Tipos de Deporte</v>
      </c>
      <c r="G2772" s="13">
        <f t="shared" si="416"/>
        <v>140101194</v>
      </c>
      <c r="H2772" s="7">
        <v>194</v>
      </c>
      <c r="I2772" s="8" t="s">
        <v>3091</v>
      </c>
      <c r="J2772" s="37" t="str">
        <f>+Categorias[[#This Row],[Categoría]]&amp;"-"&amp;Categorias[[#This Row],[Id_categoría]]</f>
        <v>Doma Clásica-140101194</v>
      </c>
      <c r="K2772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72" s="9" t="str">
        <f t="shared" si="417"/>
        <v>140101194doma_clasica</v>
      </c>
      <c r="M2772" s="39" t="str">
        <f t="shared" si="418"/>
        <v>INSERT INTO categoria VALUES (140101194,'Doma Clásica','Doma Clásica-140101194','Doma Clásica-140101194 | Prod: Vehículos Construcción-140101 | Sector: Deporte | Industria: DEPORTE - 14',140101);</v>
      </c>
    </row>
    <row r="2773" spans="1:13" ht="30.6" x14ac:dyDescent="0.3">
      <c r="A2773" s="12">
        <f t="shared" si="413"/>
        <v>14</v>
      </c>
      <c r="B2773" s="8" t="str">
        <f>+VLOOKUP(A2773,Industria[],2,0)</f>
        <v>Deporte y ocio</v>
      </c>
      <c r="C2773" s="12">
        <f t="shared" si="414"/>
        <v>1401</v>
      </c>
      <c r="D2773" s="8" t="str">
        <f>+VLOOKUP(C2773,Sector[[Id_sector]:[Codigo]],3,0)</f>
        <v>Deporte y fitness</v>
      </c>
      <c r="E2773" s="12">
        <f t="shared" si="415"/>
        <v>140101</v>
      </c>
      <c r="F2773" s="8" t="str">
        <f>+VLOOKUP(E2773,Productos[[Id_producto]:[Codigo]],3,0)</f>
        <v>Tipos de Deporte</v>
      </c>
      <c r="G2773" s="13">
        <f t="shared" si="416"/>
        <v>140101195</v>
      </c>
      <c r="H2773" s="7">
        <v>195</v>
      </c>
      <c r="I2773" s="8" t="s">
        <v>3092</v>
      </c>
      <c r="J2773" s="37" t="str">
        <f>+Categorias[[#This Row],[Categoría]]&amp;"-"&amp;Categorias[[#This Row],[Id_categoría]]</f>
        <v>Doma Vaquera-140101195</v>
      </c>
      <c r="K2773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73" s="9" t="str">
        <f t="shared" si="417"/>
        <v>140101195doma_vaquera</v>
      </c>
      <c r="M2773" s="39" t="str">
        <f t="shared" si="418"/>
        <v>INSERT INTO categoria VALUES (140101195,'Doma Vaquera','Doma Vaquera-140101195','Doma Vaquera-140101195 | Prod: Vehículos Construcción-140101 | Sector: Deporte | Industria: DEPORTE - 14',140101);</v>
      </c>
    </row>
    <row r="2774" spans="1:13" ht="30.6" x14ac:dyDescent="0.3">
      <c r="A2774" s="12">
        <f t="shared" si="413"/>
        <v>14</v>
      </c>
      <c r="B2774" s="8" t="str">
        <f>+VLOOKUP(A2774,Industria[],2,0)</f>
        <v>Deporte y ocio</v>
      </c>
      <c r="C2774" s="12">
        <f t="shared" si="414"/>
        <v>1401</v>
      </c>
      <c r="D2774" s="8" t="str">
        <f>+VLOOKUP(C2774,Sector[[Id_sector]:[Codigo]],3,0)</f>
        <v>Deporte y fitness</v>
      </c>
      <c r="E2774" s="12">
        <f t="shared" si="415"/>
        <v>140101</v>
      </c>
      <c r="F2774" s="8" t="str">
        <f>+VLOOKUP(E2774,Productos[[Id_producto]:[Codigo]],3,0)</f>
        <v>Tipos de Deporte</v>
      </c>
      <c r="G2774" s="13">
        <f t="shared" si="416"/>
        <v>140101196</v>
      </c>
      <c r="H2774" s="7">
        <v>196</v>
      </c>
      <c r="I2774" s="8" t="s">
        <v>3093</v>
      </c>
      <c r="J2774" s="37" t="str">
        <f>+Categorias[[#This Row],[Categoría]]&amp;"-"&amp;Categorias[[#This Row],[Id_categoría]]</f>
        <v>Hípica Enganches-140101196</v>
      </c>
      <c r="K2774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74" s="9" t="str">
        <f t="shared" si="417"/>
        <v>140101196hipica_enganches</v>
      </c>
      <c r="M2774" s="39" t="str">
        <f t="shared" si="418"/>
        <v>INSERT INTO categoria VALUES (140101196,'Hípica Enganches','Hípica Enganches-140101196','Hípica Enganches-140101196 | Prod: Vehículos Construcción-140101 | Sector: Deporte | Industria: DEPORTE - 14',140101);</v>
      </c>
    </row>
    <row r="2775" spans="1:13" ht="30.6" x14ac:dyDescent="0.3">
      <c r="A2775" s="12">
        <f t="shared" si="413"/>
        <v>14</v>
      </c>
      <c r="B2775" s="8" t="str">
        <f>+VLOOKUP(A2775,Industria[],2,0)</f>
        <v>Deporte y ocio</v>
      </c>
      <c r="C2775" s="12">
        <f t="shared" si="414"/>
        <v>1401</v>
      </c>
      <c r="D2775" s="8" t="str">
        <f>+VLOOKUP(C2775,Sector[[Id_sector]:[Codigo]],3,0)</f>
        <v>Deporte y fitness</v>
      </c>
      <c r="E2775" s="12">
        <f t="shared" si="415"/>
        <v>140101</v>
      </c>
      <c r="F2775" s="8" t="str">
        <f>+VLOOKUP(E2775,Productos[[Id_producto]:[Codigo]],3,0)</f>
        <v>Tipos de Deporte</v>
      </c>
      <c r="G2775" s="13">
        <f t="shared" si="416"/>
        <v>140101197</v>
      </c>
      <c r="H2775" s="7">
        <v>197</v>
      </c>
      <c r="I2775" s="8" t="s">
        <v>3094</v>
      </c>
      <c r="J2775" s="37" t="str">
        <f>+Categorias[[#This Row],[Categoría]]&amp;"-"&amp;Categorias[[#This Row],[Id_categoría]]</f>
        <v>Hípica Raid-140101197</v>
      </c>
      <c r="K2775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75" s="9" t="str">
        <f t="shared" si="417"/>
        <v>140101197hipica_raid</v>
      </c>
      <c r="M2775" s="39" t="str">
        <f t="shared" si="418"/>
        <v>INSERT INTO categoria VALUES (140101197,'Hípica Raid','Hípica Raid-140101197','Hípica Raid-140101197 | Prod: Vehículos Construcción-140101 | Sector: Deporte | Industria: DEPORTE - 14',140101);</v>
      </c>
    </row>
    <row r="2776" spans="1:13" ht="40.799999999999997" x14ac:dyDescent="0.3">
      <c r="A2776" s="12">
        <f t="shared" ref="A2776:A2839" si="419">+A2775</f>
        <v>14</v>
      </c>
      <c r="B2776" s="8" t="str">
        <f>+VLOOKUP(A2776,Industria[],2,0)</f>
        <v>Deporte y ocio</v>
      </c>
      <c r="C2776" s="12">
        <f t="shared" ref="C2776:C2839" si="420">+C2775</f>
        <v>1401</v>
      </c>
      <c r="D2776" s="8" t="str">
        <f>+VLOOKUP(C2776,Sector[[Id_sector]:[Codigo]],3,0)</f>
        <v>Deporte y fitness</v>
      </c>
      <c r="E2776" s="12">
        <f t="shared" ref="E2776:E2839" si="421">+IF(H2776=1,E2775+1,E2775)</f>
        <v>140101</v>
      </c>
      <c r="F2776" s="8" t="str">
        <f>+VLOOKUP(E2776,Productos[[Id_producto]:[Codigo]],3,0)</f>
        <v>Tipos de Deporte</v>
      </c>
      <c r="G2776" s="13">
        <f t="shared" ref="G2776:G2839" si="422">+E2776*1000+H2776</f>
        <v>140101198</v>
      </c>
      <c r="H2776" s="7">
        <v>198</v>
      </c>
      <c r="I2776" s="8" t="s">
        <v>3095</v>
      </c>
      <c r="J2776" s="37" t="str">
        <f>+Categorias[[#This Row],[Categoría]]&amp;"-"&amp;Categorias[[#This Row],[Id_categoría]]</f>
        <v>Hípica Saltos De Obstáculos-140101198</v>
      </c>
      <c r="K2776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76" s="9" t="str">
        <f t="shared" ref="L2776:L2839" si="423">+SUBSTITUTE(G2776&amp;LOWER(SUBSTITUTE( SUBSTITUTE( SUBSTITUTE( SUBSTITUTE( SUBSTITUTE( SUBSTITUTE( SUBSTITUTE( SUBSTITUTE( SUBSTITUTE( SUBSTITUTE(I2776, "á", "a"), "é", "e"), "í", "i"), "ó", "o"), "ú", "u"), "Á", "A"), "É", "E"), "Í", "I"), "Ó", "O"), "Ú", "U"))," ","_")</f>
        <v>140101198hipica_saltos_de_obstaculos</v>
      </c>
      <c r="M2776" s="39" t="str">
        <f t="shared" ref="M2776:M2839" si="424">+"INSERT INTO categoria VALUES ("&amp;G2776&amp;",'"&amp;I2776&amp;"','"&amp;J2776&amp;"','"&amp;K2776&amp;"',"&amp;E2776&amp;");"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77" spans="1:13" ht="30.6" x14ac:dyDescent="0.3">
      <c r="A2777" s="12">
        <f t="shared" si="419"/>
        <v>14</v>
      </c>
      <c r="B2777" s="8" t="str">
        <f>+VLOOKUP(A2777,Industria[],2,0)</f>
        <v>Deporte y ocio</v>
      </c>
      <c r="C2777" s="12">
        <f t="shared" si="420"/>
        <v>1401</v>
      </c>
      <c r="D2777" s="8" t="str">
        <f>+VLOOKUP(C2777,Sector[[Id_sector]:[Codigo]],3,0)</f>
        <v>Deporte y fitness</v>
      </c>
      <c r="E2777" s="12">
        <f t="shared" si="421"/>
        <v>140101</v>
      </c>
      <c r="F2777" s="8" t="str">
        <f>+VLOOKUP(E2777,Productos[[Id_producto]:[Codigo]],3,0)</f>
        <v>Tipos de Deporte</v>
      </c>
      <c r="G2777" s="13">
        <f t="shared" si="422"/>
        <v>140101199</v>
      </c>
      <c r="H2777" s="7">
        <v>199</v>
      </c>
      <c r="I2777" s="8" t="s">
        <v>3096</v>
      </c>
      <c r="J2777" s="37" t="str">
        <f>+Categorias[[#This Row],[Categoría]]&amp;"-"&amp;Categorias[[#This Row],[Id_categoría]]</f>
        <v>Hípica Volteo-140101199</v>
      </c>
      <c r="K2777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77" s="9" t="str">
        <f t="shared" si="423"/>
        <v>140101199hipica_volteo</v>
      </c>
      <c r="M2777" s="39" t="str">
        <f t="shared" si="424"/>
        <v>INSERT INTO categoria VALUES (140101199,'Hípica Volteo','Hípica Volteo-140101199','Hípica Volteo-140101199 | Prod: Vehículos Construcción-140101 | Sector: Deporte | Industria: DEPORTE - 14',140101);</v>
      </c>
    </row>
    <row r="2778" spans="1:13" ht="30.6" x14ac:dyDescent="0.3">
      <c r="A2778" s="12">
        <f t="shared" si="419"/>
        <v>14</v>
      </c>
      <c r="B2778" s="8" t="str">
        <f>+VLOOKUP(A2778,Industria[],2,0)</f>
        <v>Deporte y ocio</v>
      </c>
      <c r="C2778" s="12">
        <f t="shared" si="420"/>
        <v>1401</v>
      </c>
      <c r="D2778" s="8" t="str">
        <f>+VLOOKUP(C2778,Sector[[Id_sector]:[Codigo]],3,0)</f>
        <v>Deporte y fitness</v>
      </c>
      <c r="E2778" s="12">
        <f t="shared" si="421"/>
        <v>140101</v>
      </c>
      <c r="F2778" s="8" t="str">
        <f>+VLOOKUP(E2778,Productos[[Id_producto]:[Codigo]],3,0)</f>
        <v>Tipos de Deporte</v>
      </c>
      <c r="G2778" s="13">
        <f t="shared" si="422"/>
        <v>140101200</v>
      </c>
      <c r="H2778" s="7">
        <v>200</v>
      </c>
      <c r="I2778" s="8" t="s">
        <v>3097</v>
      </c>
      <c r="J2778" s="37" t="str">
        <f>+Categorias[[#This Row],[Categoría]]&amp;"-"&amp;Categorias[[#This Row],[Id_categoría]]</f>
        <v>Horse Ball-140101200</v>
      </c>
      <c r="K2778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78" s="9" t="str">
        <f t="shared" si="423"/>
        <v>140101200horse_ball</v>
      </c>
      <c r="M2778" s="39" t="str">
        <f t="shared" si="424"/>
        <v>INSERT INTO categoria VALUES (140101200,'Horse Ball','Horse Ball-140101200','Horse Ball-140101200 | Prod: Vehículos Construcción-140101 | Sector: Deporte | Industria: DEPORTE - 14',140101);</v>
      </c>
    </row>
    <row r="2779" spans="1:13" ht="30.6" x14ac:dyDescent="0.3">
      <c r="A2779" s="12">
        <f t="shared" si="419"/>
        <v>14</v>
      </c>
      <c r="B2779" s="8" t="str">
        <f>+VLOOKUP(A2779,Industria[],2,0)</f>
        <v>Deporte y ocio</v>
      </c>
      <c r="C2779" s="12">
        <f t="shared" si="420"/>
        <v>1401</v>
      </c>
      <c r="D2779" s="8" t="str">
        <f>+VLOOKUP(C2779,Sector[[Id_sector]:[Codigo]],3,0)</f>
        <v>Deporte y fitness</v>
      </c>
      <c r="E2779" s="12">
        <f t="shared" si="421"/>
        <v>140101</v>
      </c>
      <c r="F2779" s="8" t="str">
        <f>+VLOOKUP(E2779,Productos[[Id_producto]:[Codigo]],3,0)</f>
        <v>Tipos de Deporte</v>
      </c>
      <c r="G2779" s="13">
        <f t="shared" si="422"/>
        <v>140101201</v>
      </c>
      <c r="H2779" s="7">
        <v>201</v>
      </c>
      <c r="I2779" s="8" t="s">
        <v>3098</v>
      </c>
      <c r="J2779" s="37" t="str">
        <f>+Categorias[[#This Row],[Categoría]]&amp;"-"&amp;Categorias[[#This Row],[Id_categoría]]</f>
        <v>Paraequestrian-140101201</v>
      </c>
      <c r="K2779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79" s="9" t="str">
        <f t="shared" si="423"/>
        <v>140101201paraequestrian</v>
      </c>
      <c r="M2779" s="39" t="str">
        <f t="shared" si="424"/>
        <v>INSERT INTO categoria VALUES (140101201,'Paraequestrian','Paraequestrian-140101201','Paraequestrian-140101201 | Prod: Vehículos Construcción-140101 | Sector: Deporte | Industria: DEPORTE - 14',140101);</v>
      </c>
    </row>
    <row r="2780" spans="1:13" ht="30.6" x14ac:dyDescent="0.3">
      <c r="A2780" s="12">
        <f t="shared" si="419"/>
        <v>14</v>
      </c>
      <c r="B2780" s="8" t="str">
        <f>+VLOOKUP(A2780,Industria[],2,0)</f>
        <v>Deporte y ocio</v>
      </c>
      <c r="C2780" s="12">
        <f t="shared" si="420"/>
        <v>1401</v>
      </c>
      <c r="D2780" s="8" t="str">
        <f>+VLOOKUP(C2780,Sector[[Id_sector]:[Codigo]],3,0)</f>
        <v>Deporte y fitness</v>
      </c>
      <c r="E2780" s="12">
        <f t="shared" si="421"/>
        <v>140101</v>
      </c>
      <c r="F2780" s="8" t="str">
        <f>+VLOOKUP(E2780,Productos[[Id_producto]:[Codigo]],3,0)</f>
        <v>Tipos de Deporte</v>
      </c>
      <c r="G2780" s="13">
        <f t="shared" si="422"/>
        <v>140101202</v>
      </c>
      <c r="H2780" s="7">
        <v>202</v>
      </c>
      <c r="I2780" s="8" t="s">
        <v>3099</v>
      </c>
      <c r="J2780" s="37" t="str">
        <f>+Categorias[[#This Row],[Categoría]]&amp;"-"&amp;Categorias[[#This Row],[Id_categoría]]</f>
        <v>Trec-140101202</v>
      </c>
      <c r="K2780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80" s="9" t="str">
        <f t="shared" si="423"/>
        <v>140101202trec</v>
      </c>
      <c r="M2780" s="39" t="str">
        <f t="shared" si="424"/>
        <v>INSERT INTO categoria VALUES (140101202,'Trec','Trec-140101202','Trec-140101202 | Prod: Vehículos Construcción-140101 | Sector: Deporte | Industria: DEPORTE - 14',140101);</v>
      </c>
    </row>
    <row r="2781" spans="1:13" ht="30.6" x14ac:dyDescent="0.3">
      <c r="A2781" s="12">
        <f t="shared" si="419"/>
        <v>14</v>
      </c>
      <c r="B2781" s="8" t="str">
        <f>+VLOOKUP(A2781,Industria[],2,0)</f>
        <v>Deporte y ocio</v>
      </c>
      <c r="C2781" s="12">
        <f t="shared" si="420"/>
        <v>1401</v>
      </c>
      <c r="D2781" s="8" t="str">
        <f>+VLOOKUP(C2781,Sector[[Id_sector]:[Codigo]],3,0)</f>
        <v>Deporte y fitness</v>
      </c>
      <c r="E2781" s="12">
        <f t="shared" si="421"/>
        <v>140101</v>
      </c>
      <c r="F2781" s="8" t="str">
        <f>+VLOOKUP(E2781,Productos[[Id_producto]:[Codigo]],3,0)</f>
        <v>Tipos de Deporte</v>
      </c>
      <c r="G2781" s="13">
        <f t="shared" si="422"/>
        <v>140101203</v>
      </c>
      <c r="H2781" s="7">
        <v>203</v>
      </c>
      <c r="I2781" s="8" t="s">
        <v>3100</v>
      </c>
      <c r="J2781" s="37" t="str">
        <f>+Categorias[[#This Row],[Categoría]]&amp;"-"&amp;Categorias[[#This Row],[Id_categoría]]</f>
        <v>Volteo-140101203</v>
      </c>
      <c r="K2781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81" s="9" t="str">
        <f t="shared" si="423"/>
        <v>140101203volteo</v>
      </c>
      <c r="M2781" s="39" t="str">
        <f t="shared" si="424"/>
        <v>INSERT INTO categoria VALUES (140101203,'Volteo','Volteo-140101203','Volteo-140101203 | Prod: Vehículos Construcción-140101 | Sector: Deporte | Industria: DEPORTE - 14',140101);</v>
      </c>
    </row>
    <row r="2782" spans="1:13" ht="30.6" x14ac:dyDescent="0.3">
      <c r="A2782" s="12">
        <f t="shared" si="419"/>
        <v>14</v>
      </c>
      <c r="B2782" s="8" t="str">
        <f>+VLOOKUP(A2782,Industria[],2,0)</f>
        <v>Deporte y ocio</v>
      </c>
      <c r="C2782" s="12">
        <f t="shared" si="420"/>
        <v>1401</v>
      </c>
      <c r="D2782" s="8" t="str">
        <f>+VLOOKUP(C2782,Sector[[Id_sector]:[Codigo]],3,0)</f>
        <v>Deporte y fitness</v>
      </c>
      <c r="E2782" s="12">
        <f t="shared" si="421"/>
        <v>140101</v>
      </c>
      <c r="F2782" s="8" t="str">
        <f>+VLOOKUP(E2782,Productos[[Id_producto]:[Codigo]],3,0)</f>
        <v>Tipos de Deporte</v>
      </c>
      <c r="G2782" s="13">
        <f t="shared" si="422"/>
        <v>140101204</v>
      </c>
      <c r="H2782" s="7">
        <v>204</v>
      </c>
      <c r="I2782" s="8" t="s">
        <v>3101</v>
      </c>
      <c r="J2782" s="37" t="str">
        <f>+Categorias[[#This Row],[Categoría]]&amp;"-"&amp;Categorias[[#This Row],[Id_categoría]]</f>
        <v>Hockey-140101204</v>
      </c>
      <c r="K2782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82" s="9" t="str">
        <f t="shared" si="423"/>
        <v>140101204hockey</v>
      </c>
      <c r="M2782" s="39" t="str">
        <f t="shared" si="424"/>
        <v>INSERT INTO categoria VALUES (140101204,'Hockey','Hockey-140101204','Hockey-140101204 | Prod: Vehículos Construcción-140101 | Sector: Deporte | Industria: DEPORTE - 14',140101);</v>
      </c>
    </row>
    <row r="2783" spans="1:13" ht="30.6" x14ac:dyDescent="0.3">
      <c r="A2783" s="12">
        <f t="shared" si="419"/>
        <v>14</v>
      </c>
      <c r="B2783" s="8" t="str">
        <f>+VLOOKUP(A2783,Industria[],2,0)</f>
        <v>Deporte y ocio</v>
      </c>
      <c r="C2783" s="12">
        <f t="shared" si="420"/>
        <v>1401</v>
      </c>
      <c r="D2783" s="8" t="str">
        <f>+VLOOKUP(C2783,Sector[[Id_sector]:[Codigo]],3,0)</f>
        <v>Deporte y fitness</v>
      </c>
      <c r="E2783" s="12">
        <f t="shared" si="421"/>
        <v>140101</v>
      </c>
      <c r="F2783" s="8" t="str">
        <f>+VLOOKUP(E2783,Productos[[Id_producto]:[Codigo]],3,0)</f>
        <v>Tipos de Deporte</v>
      </c>
      <c r="G2783" s="13">
        <f t="shared" si="422"/>
        <v>140101205</v>
      </c>
      <c r="H2783" s="7">
        <v>205</v>
      </c>
      <c r="I2783" s="8" t="s">
        <v>3102</v>
      </c>
      <c r="J2783" s="37" t="str">
        <f>+Categorias[[#This Row],[Categoría]]&amp;"-"&amp;Categorias[[#This Row],[Id_categoría]]</f>
        <v>Hockey Playa-140101205</v>
      </c>
      <c r="K2783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83" s="9" t="str">
        <f t="shared" si="423"/>
        <v>140101205hockey_playa</v>
      </c>
      <c r="M2783" s="39" t="str">
        <f t="shared" si="424"/>
        <v>INSERT INTO categoria VALUES (140101205,'Hockey Playa','Hockey Playa-140101205','Hockey Playa-140101205 | Prod: Vehículos Construcción-140101 | Sector: Deporte | Industria: DEPORTE - 14',140101);</v>
      </c>
    </row>
    <row r="2784" spans="1:13" ht="30.6" x14ac:dyDescent="0.3">
      <c r="A2784" s="12">
        <f t="shared" si="419"/>
        <v>14</v>
      </c>
      <c r="B2784" s="8" t="str">
        <f>+VLOOKUP(A2784,Industria[],2,0)</f>
        <v>Deporte y ocio</v>
      </c>
      <c r="C2784" s="12">
        <f t="shared" si="420"/>
        <v>1401</v>
      </c>
      <c r="D2784" s="8" t="str">
        <f>+VLOOKUP(C2784,Sector[[Id_sector]:[Codigo]],3,0)</f>
        <v>Deporte y fitness</v>
      </c>
      <c r="E2784" s="12">
        <f t="shared" si="421"/>
        <v>140101</v>
      </c>
      <c r="F2784" s="8" t="str">
        <f>+VLOOKUP(E2784,Productos[[Id_producto]:[Codigo]],3,0)</f>
        <v>Tipos de Deporte</v>
      </c>
      <c r="G2784" s="13">
        <f t="shared" si="422"/>
        <v>140101206</v>
      </c>
      <c r="H2784" s="7">
        <v>206</v>
      </c>
      <c r="I2784" s="8" t="s">
        <v>3103</v>
      </c>
      <c r="J2784" s="37" t="str">
        <f>+Categorias[[#This Row],[Categoría]]&amp;"-"&amp;Categorias[[#This Row],[Id_categoría]]</f>
        <v>Hockey Sala-140101206</v>
      </c>
      <c r="K2784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84" s="9" t="str">
        <f t="shared" si="423"/>
        <v>140101206hockey_sala</v>
      </c>
      <c r="M2784" s="39" t="str">
        <f t="shared" si="424"/>
        <v>INSERT INTO categoria VALUES (140101206,'Hockey Sala','Hockey Sala-140101206','Hockey Sala-140101206 | Prod: Vehículos Construcción-140101 | Sector: Deporte | Industria: DEPORTE - 14',140101);</v>
      </c>
    </row>
    <row r="2785" spans="1:13" ht="30.6" x14ac:dyDescent="0.3">
      <c r="A2785" s="12">
        <f t="shared" si="419"/>
        <v>14</v>
      </c>
      <c r="B2785" s="8" t="str">
        <f>+VLOOKUP(A2785,Industria[],2,0)</f>
        <v>Deporte y ocio</v>
      </c>
      <c r="C2785" s="12">
        <f t="shared" si="420"/>
        <v>1401</v>
      </c>
      <c r="D2785" s="8" t="str">
        <f>+VLOOKUP(C2785,Sector[[Id_sector]:[Codigo]],3,0)</f>
        <v>Deporte y fitness</v>
      </c>
      <c r="E2785" s="12">
        <f t="shared" si="421"/>
        <v>140101</v>
      </c>
      <c r="F2785" s="8" t="str">
        <f>+VLOOKUP(E2785,Productos[[Id_producto]:[Codigo]],3,0)</f>
        <v>Tipos de Deporte</v>
      </c>
      <c r="G2785" s="13">
        <f t="shared" si="422"/>
        <v>140101207</v>
      </c>
      <c r="H2785" s="7">
        <v>207</v>
      </c>
      <c r="I2785" s="8" t="s">
        <v>3104</v>
      </c>
      <c r="J2785" s="37" t="str">
        <f>+Categorias[[#This Row],[Categoría]]&amp;"-"&amp;Categorias[[#This Row],[Id_categoría]]</f>
        <v>Judo-140101207</v>
      </c>
      <c r="K2785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85" s="9" t="str">
        <f t="shared" si="423"/>
        <v>140101207judo</v>
      </c>
      <c r="M2785" s="39" t="str">
        <f t="shared" si="424"/>
        <v>INSERT INTO categoria VALUES (140101207,'Judo','Judo-140101207','Judo-140101207 | Prod: Vehículos Construcción-140101 | Sector: Deporte | Industria: DEPORTE - 14',140101);</v>
      </c>
    </row>
    <row r="2786" spans="1:13" ht="30.6" x14ac:dyDescent="0.3">
      <c r="A2786" s="12">
        <f t="shared" si="419"/>
        <v>14</v>
      </c>
      <c r="B2786" s="8" t="str">
        <f>+VLOOKUP(A2786,Industria[],2,0)</f>
        <v>Deporte y ocio</v>
      </c>
      <c r="C2786" s="12">
        <f t="shared" si="420"/>
        <v>1401</v>
      </c>
      <c r="D2786" s="8" t="str">
        <f>+VLOOKUP(C2786,Sector[[Id_sector]:[Codigo]],3,0)</f>
        <v>Deporte y fitness</v>
      </c>
      <c r="E2786" s="12">
        <f t="shared" si="421"/>
        <v>140101</v>
      </c>
      <c r="F2786" s="8" t="str">
        <f>+VLOOKUP(E2786,Productos[[Id_producto]:[Codigo]],3,0)</f>
        <v>Tipos de Deporte</v>
      </c>
      <c r="G2786" s="13">
        <f t="shared" si="422"/>
        <v>140101208</v>
      </c>
      <c r="H2786" s="7">
        <v>208</v>
      </c>
      <c r="I2786" s="8" t="s">
        <v>3105</v>
      </c>
      <c r="J2786" s="37" t="str">
        <f>+Categorias[[#This Row],[Categoría]]&amp;"-"&amp;Categorias[[#This Row],[Id_categoría]]</f>
        <v>Aikido-140101208</v>
      </c>
      <c r="K2786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86" s="9" t="str">
        <f t="shared" si="423"/>
        <v>140101208aikido</v>
      </c>
      <c r="M2786" s="39" t="str">
        <f t="shared" si="424"/>
        <v>INSERT INTO categoria VALUES (140101208,'Aikido','Aikido-140101208','Aikido-140101208 | Prod: Vehículos Construcción-140101 | Sector: Deporte | Industria: DEPORTE - 14',140101);</v>
      </c>
    </row>
    <row r="2787" spans="1:13" ht="30.6" x14ac:dyDescent="0.3">
      <c r="A2787" s="12">
        <f t="shared" si="419"/>
        <v>14</v>
      </c>
      <c r="B2787" s="8" t="str">
        <f>+VLOOKUP(A2787,Industria[],2,0)</f>
        <v>Deporte y ocio</v>
      </c>
      <c r="C2787" s="12">
        <f t="shared" si="420"/>
        <v>1401</v>
      </c>
      <c r="D2787" s="8" t="str">
        <f>+VLOOKUP(C2787,Sector[[Id_sector]:[Codigo]],3,0)</f>
        <v>Deporte y fitness</v>
      </c>
      <c r="E2787" s="12">
        <f t="shared" si="421"/>
        <v>140101</v>
      </c>
      <c r="F2787" s="8" t="str">
        <f>+VLOOKUP(E2787,Productos[[Id_producto]:[Codigo]],3,0)</f>
        <v>Tipos de Deporte</v>
      </c>
      <c r="G2787" s="13">
        <f t="shared" si="422"/>
        <v>140101209</v>
      </c>
      <c r="H2787" s="7">
        <v>209</v>
      </c>
      <c r="I2787" s="8" t="s">
        <v>3106</v>
      </c>
      <c r="J2787" s="37" t="str">
        <f>+Categorias[[#This Row],[Categoría]]&amp;"-"&amp;Categorias[[#This Row],[Id_categoría]]</f>
        <v>Defensa Personal-140101209</v>
      </c>
      <c r="K2787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87" s="9" t="str">
        <f t="shared" si="423"/>
        <v>140101209defensa_personal</v>
      </c>
      <c r="M2787" s="39" t="str">
        <f t="shared" si="424"/>
        <v>INSERT INTO categoria VALUES (140101209,'Defensa Personal','Defensa Personal-140101209','Defensa Personal-140101209 | Prod: Vehículos Construcción-140101 | Sector: Deporte | Industria: DEPORTE - 14',140101);</v>
      </c>
    </row>
    <row r="2788" spans="1:13" ht="30.6" x14ac:dyDescent="0.3">
      <c r="A2788" s="12">
        <f t="shared" si="419"/>
        <v>14</v>
      </c>
      <c r="B2788" s="8" t="str">
        <f>+VLOOKUP(A2788,Industria[],2,0)</f>
        <v>Deporte y ocio</v>
      </c>
      <c r="C2788" s="12">
        <f t="shared" si="420"/>
        <v>1401</v>
      </c>
      <c r="D2788" s="8" t="str">
        <f>+VLOOKUP(C2788,Sector[[Id_sector]:[Codigo]],3,0)</f>
        <v>Deporte y fitness</v>
      </c>
      <c r="E2788" s="12">
        <f t="shared" si="421"/>
        <v>140101</v>
      </c>
      <c r="F2788" s="8" t="str">
        <f>+VLOOKUP(E2788,Productos[[Id_producto]:[Codigo]],3,0)</f>
        <v>Tipos de Deporte</v>
      </c>
      <c r="G2788" s="13">
        <f t="shared" si="422"/>
        <v>140101210</v>
      </c>
      <c r="H2788" s="7">
        <v>210</v>
      </c>
      <c r="I2788" s="8" t="s">
        <v>3107</v>
      </c>
      <c r="J2788" s="37" t="str">
        <f>+Categorias[[#This Row],[Categoría]]&amp;"-"&amp;Categorias[[#This Row],[Id_categoría]]</f>
        <v>Jiu-Jitsu-140101210</v>
      </c>
      <c r="K2788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88" s="9" t="str">
        <f t="shared" si="423"/>
        <v>140101210jiu-jitsu</v>
      </c>
      <c r="M2788" s="39" t="str">
        <f t="shared" si="424"/>
        <v>INSERT INTO categoria VALUES (140101210,'Jiu-Jitsu','Jiu-Jitsu-140101210','Jiu-Jitsu-140101210 | Prod: Vehículos Construcción-140101 | Sector: Deporte | Industria: DEPORTE - 14',140101);</v>
      </c>
    </row>
    <row r="2789" spans="1:13" ht="30.6" x14ac:dyDescent="0.3">
      <c r="A2789" s="12">
        <f t="shared" si="419"/>
        <v>14</v>
      </c>
      <c r="B2789" s="8" t="str">
        <f>+VLOOKUP(A2789,Industria[],2,0)</f>
        <v>Deporte y ocio</v>
      </c>
      <c r="C2789" s="12">
        <f t="shared" si="420"/>
        <v>1401</v>
      </c>
      <c r="D2789" s="8" t="str">
        <f>+VLOOKUP(C2789,Sector[[Id_sector]:[Codigo]],3,0)</f>
        <v>Deporte y fitness</v>
      </c>
      <c r="E2789" s="12">
        <f t="shared" si="421"/>
        <v>140101</v>
      </c>
      <c r="F2789" s="8" t="str">
        <f>+VLOOKUP(E2789,Productos[[Id_producto]:[Codigo]],3,0)</f>
        <v>Tipos de Deporte</v>
      </c>
      <c r="G2789" s="13">
        <f t="shared" si="422"/>
        <v>140101211</v>
      </c>
      <c r="H2789" s="7">
        <v>211</v>
      </c>
      <c r="I2789" s="8" t="s">
        <v>3108</v>
      </c>
      <c r="J2789" s="37" t="str">
        <f>+Categorias[[#This Row],[Categoría]]&amp;"-"&amp;Categorias[[#This Row],[Id_categoría]]</f>
        <v>Kendo-140101211</v>
      </c>
      <c r="K2789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89" s="9" t="str">
        <f t="shared" si="423"/>
        <v>140101211kendo</v>
      </c>
      <c r="M2789" s="39" t="str">
        <f t="shared" si="424"/>
        <v>INSERT INTO categoria VALUES (140101211,'Kendo','Kendo-140101211','Kendo-140101211 | Prod: Vehículos Construcción-140101 | Sector: Deporte | Industria: DEPORTE - 14',140101);</v>
      </c>
    </row>
    <row r="2790" spans="1:13" ht="30.6" x14ac:dyDescent="0.3">
      <c r="A2790" s="12">
        <f t="shared" si="419"/>
        <v>14</v>
      </c>
      <c r="B2790" s="8" t="str">
        <f>+VLOOKUP(A2790,Industria[],2,0)</f>
        <v>Deporte y ocio</v>
      </c>
      <c r="C2790" s="12">
        <f t="shared" si="420"/>
        <v>1401</v>
      </c>
      <c r="D2790" s="8" t="str">
        <f>+VLOOKUP(C2790,Sector[[Id_sector]:[Codigo]],3,0)</f>
        <v>Deporte y fitness</v>
      </c>
      <c r="E2790" s="12">
        <f t="shared" si="421"/>
        <v>140101</v>
      </c>
      <c r="F2790" s="8" t="str">
        <f>+VLOOKUP(E2790,Productos[[Id_producto]:[Codigo]],3,0)</f>
        <v>Tipos de Deporte</v>
      </c>
      <c r="G2790" s="13">
        <f t="shared" si="422"/>
        <v>140101212</v>
      </c>
      <c r="H2790" s="7">
        <v>212</v>
      </c>
      <c r="I2790" s="8" t="s">
        <v>3109</v>
      </c>
      <c r="J2790" s="37" t="str">
        <f>+Categorias[[#This Row],[Categoría]]&amp;"-"&amp;Categorias[[#This Row],[Id_categoría]]</f>
        <v>Wu-Shu-140101212</v>
      </c>
      <c r="K2790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90" s="9" t="str">
        <f t="shared" si="423"/>
        <v>140101212wu-shu</v>
      </c>
      <c r="M2790" s="39" t="str">
        <f t="shared" si="424"/>
        <v>INSERT INTO categoria VALUES (140101212,'Wu-Shu','Wu-Shu-140101212','Wu-Shu-140101212 | Prod: Vehículos Construcción-140101 | Sector: Deporte | Industria: DEPORTE - 14',140101);</v>
      </c>
    </row>
    <row r="2791" spans="1:13" ht="30.6" x14ac:dyDescent="0.3">
      <c r="A2791" s="12">
        <f t="shared" si="419"/>
        <v>14</v>
      </c>
      <c r="B2791" s="8" t="str">
        <f>+VLOOKUP(A2791,Industria[],2,0)</f>
        <v>Deporte y ocio</v>
      </c>
      <c r="C2791" s="12">
        <f t="shared" si="420"/>
        <v>1401</v>
      </c>
      <c r="D2791" s="8" t="str">
        <f>+VLOOKUP(C2791,Sector[[Id_sector]:[Codigo]],3,0)</f>
        <v>Deporte y fitness</v>
      </c>
      <c r="E2791" s="12">
        <f t="shared" si="421"/>
        <v>140101</v>
      </c>
      <c r="F2791" s="8" t="str">
        <f>+VLOOKUP(E2791,Productos[[Id_producto]:[Codigo]],3,0)</f>
        <v>Tipos de Deporte</v>
      </c>
      <c r="G2791" s="13">
        <f t="shared" si="422"/>
        <v>140101213</v>
      </c>
      <c r="H2791" s="7">
        <v>213</v>
      </c>
      <c r="I2791" s="8" t="s">
        <v>3110</v>
      </c>
      <c r="J2791" s="37" t="str">
        <f>+Categorias[[#This Row],[Categoría]]&amp;"-"&amp;Categorias[[#This Row],[Id_categoría]]</f>
        <v>Karate-140101213</v>
      </c>
      <c r="K2791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91" s="9" t="str">
        <f t="shared" si="423"/>
        <v>140101213karate</v>
      </c>
      <c r="M2791" s="39" t="str">
        <f t="shared" si="424"/>
        <v>INSERT INTO categoria VALUES (140101213,'Karate','Karate-140101213','Karate-140101213 | Prod: Vehículos Construcción-140101 | Sector: Deporte | Industria: DEPORTE - 14',140101);</v>
      </c>
    </row>
    <row r="2792" spans="1:13" ht="30.6" x14ac:dyDescent="0.3">
      <c r="A2792" s="12">
        <f t="shared" si="419"/>
        <v>14</v>
      </c>
      <c r="B2792" s="8" t="str">
        <f>+VLOOKUP(A2792,Industria[],2,0)</f>
        <v>Deporte y ocio</v>
      </c>
      <c r="C2792" s="12">
        <f t="shared" si="420"/>
        <v>1401</v>
      </c>
      <c r="D2792" s="8" t="str">
        <f>+VLOOKUP(C2792,Sector[[Id_sector]:[Codigo]],3,0)</f>
        <v>Deporte y fitness</v>
      </c>
      <c r="E2792" s="12">
        <f t="shared" si="421"/>
        <v>140101</v>
      </c>
      <c r="F2792" s="8" t="str">
        <f>+VLOOKUP(E2792,Productos[[Id_producto]:[Codigo]],3,0)</f>
        <v>Tipos de Deporte</v>
      </c>
      <c r="G2792" s="13">
        <f t="shared" si="422"/>
        <v>140101214</v>
      </c>
      <c r="H2792" s="7">
        <v>214</v>
      </c>
      <c r="I2792" s="8" t="s">
        <v>3111</v>
      </c>
      <c r="J2792" s="37" t="str">
        <f>+Categorias[[#This Row],[Categoría]]&amp;"-"&amp;Categorias[[#This Row],[Id_categoría]]</f>
        <v>Karate Adaptado-140101214</v>
      </c>
      <c r="K2792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92" s="9" t="str">
        <f t="shared" si="423"/>
        <v>140101214karate_adaptado</v>
      </c>
      <c r="M2792" s="39" t="str">
        <f t="shared" si="424"/>
        <v>INSERT INTO categoria VALUES (140101214,'Karate Adaptado','Karate Adaptado-140101214','Karate Adaptado-140101214 | Prod: Vehículos Construcción-140101 | Sector: Deporte | Industria: DEPORTE - 14',140101);</v>
      </c>
    </row>
    <row r="2793" spans="1:13" ht="30.6" x14ac:dyDescent="0.3">
      <c r="A2793" s="12">
        <f t="shared" si="419"/>
        <v>14</v>
      </c>
      <c r="B2793" s="8" t="str">
        <f>+VLOOKUP(A2793,Industria[],2,0)</f>
        <v>Deporte y ocio</v>
      </c>
      <c r="C2793" s="12">
        <f t="shared" si="420"/>
        <v>1401</v>
      </c>
      <c r="D2793" s="8" t="str">
        <f>+VLOOKUP(C2793,Sector[[Id_sector]:[Codigo]],3,0)</f>
        <v>Deporte y fitness</v>
      </c>
      <c r="E2793" s="12">
        <f t="shared" si="421"/>
        <v>140101</v>
      </c>
      <c r="F2793" s="8" t="str">
        <f>+VLOOKUP(E2793,Productos[[Id_producto]:[Codigo]],3,0)</f>
        <v>Tipos de Deporte</v>
      </c>
      <c r="G2793" s="13">
        <f t="shared" si="422"/>
        <v>140101215</v>
      </c>
      <c r="H2793" s="7">
        <v>215</v>
      </c>
      <c r="I2793" s="8" t="s">
        <v>3112</v>
      </c>
      <c r="J2793" s="37" t="str">
        <f>+Categorias[[#This Row],[Categoría]]&amp;"-"&amp;Categorias[[#This Row],[Id_categoría]]</f>
        <v>Kenpo-140101215</v>
      </c>
      <c r="K2793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93" s="9" t="str">
        <f t="shared" si="423"/>
        <v>140101215kenpo</v>
      </c>
      <c r="M2793" s="39" t="str">
        <f t="shared" si="424"/>
        <v>INSERT INTO categoria VALUES (140101215,'Kenpo','Kenpo-140101215','Kenpo-140101215 | Prod: Vehículos Construcción-140101 | Sector: Deporte | Industria: DEPORTE - 14',140101);</v>
      </c>
    </row>
    <row r="2794" spans="1:13" ht="30.6" x14ac:dyDescent="0.3">
      <c r="A2794" s="12">
        <f t="shared" si="419"/>
        <v>14</v>
      </c>
      <c r="B2794" s="8" t="str">
        <f>+VLOOKUP(A2794,Industria[],2,0)</f>
        <v>Deporte y ocio</v>
      </c>
      <c r="C2794" s="12">
        <f t="shared" si="420"/>
        <v>1401</v>
      </c>
      <c r="D2794" s="8" t="str">
        <f>+VLOOKUP(C2794,Sector[[Id_sector]:[Codigo]],3,0)</f>
        <v>Deporte y fitness</v>
      </c>
      <c r="E2794" s="12">
        <f t="shared" si="421"/>
        <v>140101</v>
      </c>
      <c r="F2794" s="8" t="str">
        <f>+VLOOKUP(E2794,Productos[[Id_producto]:[Codigo]],3,0)</f>
        <v>Tipos de Deporte</v>
      </c>
      <c r="G2794" s="13">
        <f t="shared" si="422"/>
        <v>140101216</v>
      </c>
      <c r="H2794" s="7">
        <v>216</v>
      </c>
      <c r="I2794" s="8" t="s">
        <v>3113</v>
      </c>
      <c r="J2794" s="37" t="str">
        <f>+Categorias[[#This Row],[Categoría]]&amp;"-"&amp;Categorias[[#This Row],[Id_categoría]]</f>
        <v>Kung-Fu-140101216</v>
      </c>
      <c r="K2794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94" s="9" t="str">
        <f t="shared" si="423"/>
        <v>140101216kung-fu</v>
      </c>
      <c r="M2794" s="39" t="str">
        <f t="shared" si="424"/>
        <v>INSERT INTO categoria VALUES (140101216,'Kung-Fu','Kung-Fu-140101216','Kung-Fu-140101216 | Prod: Vehículos Construcción-140101 | Sector: Deporte | Industria: DEPORTE - 14',140101);</v>
      </c>
    </row>
    <row r="2795" spans="1:13" ht="30.6" x14ac:dyDescent="0.3">
      <c r="A2795" s="12">
        <f t="shared" si="419"/>
        <v>14</v>
      </c>
      <c r="B2795" s="8" t="str">
        <f>+VLOOKUP(A2795,Industria[],2,0)</f>
        <v>Deporte y ocio</v>
      </c>
      <c r="C2795" s="12">
        <f t="shared" si="420"/>
        <v>1401</v>
      </c>
      <c r="D2795" s="8" t="str">
        <f>+VLOOKUP(C2795,Sector[[Id_sector]:[Codigo]],3,0)</f>
        <v>Deporte y fitness</v>
      </c>
      <c r="E2795" s="12">
        <f t="shared" si="421"/>
        <v>140101</v>
      </c>
      <c r="F2795" s="8" t="str">
        <f>+VLOOKUP(E2795,Productos[[Id_producto]:[Codigo]],3,0)</f>
        <v>Tipos de Deporte</v>
      </c>
      <c r="G2795" s="13">
        <f t="shared" si="422"/>
        <v>140101217</v>
      </c>
      <c r="H2795" s="7">
        <v>217</v>
      </c>
      <c r="I2795" s="8" t="s">
        <v>3114</v>
      </c>
      <c r="J2795" s="37" t="str">
        <f>+Categorias[[#This Row],[Categoría]]&amp;"-"&amp;Categorias[[#This Row],[Id_categoría]]</f>
        <v>Tai-Jitsu-140101217</v>
      </c>
      <c r="K2795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95" s="9" t="str">
        <f t="shared" si="423"/>
        <v>140101217tai-jitsu</v>
      </c>
      <c r="M2795" s="39" t="str">
        <f t="shared" si="424"/>
        <v>INSERT INTO categoria VALUES (140101217,'Tai-Jitsu','Tai-Jitsu-140101217','Tai-Jitsu-140101217 | Prod: Vehículos Construcción-140101 | Sector: Deporte | Industria: DEPORTE - 14',140101);</v>
      </c>
    </row>
    <row r="2796" spans="1:13" ht="30.6" x14ac:dyDescent="0.3">
      <c r="A2796" s="12">
        <f t="shared" si="419"/>
        <v>14</v>
      </c>
      <c r="B2796" s="8" t="str">
        <f>+VLOOKUP(A2796,Industria[],2,0)</f>
        <v>Deporte y ocio</v>
      </c>
      <c r="C2796" s="12">
        <f t="shared" si="420"/>
        <v>1401</v>
      </c>
      <c r="D2796" s="8" t="str">
        <f>+VLOOKUP(C2796,Sector[[Id_sector]:[Codigo]],3,0)</f>
        <v>Deporte y fitness</v>
      </c>
      <c r="E2796" s="12">
        <f t="shared" si="421"/>
        <v>140101</v>
      </c>
      <c r="F2796" s="8" t="str">
        <f>+VLOOKUP(E2796,Productos[[Id_producto]:[Codigo]],3,0)</f>
        <v>Tipos de Deporte</v>
      </c>
      <c r="G2796" s="13">
        <f t="shared" si="422"/>
        <v>140101218</v>
      </c>
      <c r="H2796" s="7">
        <v>218</v>
      </c>
      <c r="I2796" s="8" t="s">
        <v>3115</v>
      </c>
      <c r="J2796" s="37" t="str">
        <f>+Categorias[[#This Row],[Categoría]]&amp;"-"&amp;Categorias[[#This Row],[Id_categoría]]</f>
        <v>Kickboxing-140101218</v>
      </c>
      <c r="K2796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96" s="9" t="str">
        <f t="shared" si="423"/>
        <v>140101218kickboxing</v>
      </c>
      <c r="M2796" s="39" t="str">
        <f t="shared" si="424"/>
        <v>INSERT INTO categoria VALUES (140101218,'Kickboxing','Kickboxing-140101218','Kickboxing-140101218 | Prod: Vehículos Construcción-140101 | Sector: Deporte | Industria: DEPORTE - 14',140101);</v>
      </c>
    </row>
    <row r="2797" spans="1:13" ht="40.799999999999997" x14ac:dyDescent="0.3">
      <c r="A2797" s="12">
        <f t="shared" si="419"/>
        <v>14</v>
      </c>
      <c r="B2797" s="8" t="str">
        <f>+VLOOKUP(A2797,Industria[],2,0)</f>
        <v>Deporte y ocio</v>
      </c>
      <c r="C2797" s="12">
        <f t="shared" si="420"/>
        <v>1401</v>
      </c>
      <c r="D2797" s="8" t="str">
        <f>+VLOOKUP(C2797,Sector[[Id_sector]:[Codigo]],3,0)</f>
        <v>Deporte y fitness</v>
      </c>
      <c r="E2797" s="12">
        <f t="shared" si="421"/>
        <v>140101</v>
      </c>
      <c r="F2797" s="8" t="str">
        <f>+VLOOKUP(E2797,Productos[[Id_producto]:[Codigo]],3,0)</f>
        <v>Tipos de Deporte</v>
      </c>
      <c r="G2797" s="13">
        <f t="shared" si="422"/>
        <v>140101219</v>
      </c>
      <c r="H2797" s="7">
        <v>219</v>
      </c>
      <c r="I2797" s="8" t="s">
        <v>3116</v>
      </c>
      <c r="J2797" s="37" t="str">
        <f>+Categorias[[#This Row],[Categoría]]&amp;"-"&amp;Categorias[[#This Row],[Id_categoría]]</f>
        <v>Muay Thai (Thai Boxing)-140101219</v>
      </c>
      <c r="K2797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97" s="9" t="str">
        <f t="shared" si="423"/>
        <v>140101219muay_thai_(thai_boxing)</v>
      </c>
      <c r="M2797" s="39" t="str">
        <f t="shared" si="424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98" spans="1:13" ht="30.6" x14ac:dyDescent="0.3">
      <c r="A2798" s="12">
        <f t="shared" si="419"/>
        <v>14</v>
      </c>
      <c r="B2798" s="8" t="str">
        <f>+VLOOKUP(A2798,Industria[],2,0)</f>
        <v>Deporte y ocio</v>
      </c>
      <c r="C2798" s="12">
        <f t="shared" si="420"/>
        <v>1401</v>
      </c>
      <c r="D2798" s="8" t="str">
        <f>+VLOOKUP(C2798,Sector[[Id_sector]:[Codigo]],3,0)</f>
        <v>Deporte y fitness</v>
      </c>
      <c r="E2798" s="12">
        <f t="shared" si="421"/>
        <v>140101</v>
      </c>
      <c r="F2798" s="8" t="str">
        <f>+VLOOKUP(E2798,Productos[[Id_producto]:[Codigo]],3,0)</f>
        <v>Tipos de Deporte</v>
      </c>
      <c r="G2798" s="13">
        <f t="shared" si="422"/>
        <v>140101220</v>
      </c>
      <c r="H2798" s="7">
        <v>220</v>
      </c>
      <c r="I2798" s="8" t="s">
        <v>3117</v>
      </c>
      <c r="J2798" s="37" t="str">
        <f>+Categorias[[#This Row],[Categoría]]&amp;"-"&amp;Categorias[[#This Row],[Id_categoría]]</f>
        <v>Luchas Olímpicas-140101220</v>
      </c>
      <c r="K2798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98" s="9" t="str">
        <f t="shared" si="423"/>
        <v>140101220luchas_olimpicas</v>
      </c>
      <c r="M2798" s="39" t="str">
        <f t="shared" si="424"/>
        <v>INSERT INTO categoria VALUES (140101220,'Luchas Olímpicas','Luchas Olímpicas-140101220','Luchas Olímpicas-140101220 | Prod: Vehículos Construcción-140101 | Sector: Deporte | Industria: DEPORTE - 14',140101);</v>
      </c>
    </row>
    <row r="2799" spans="1:13" ht="30.6" x14ac:dyDescent="0.3">
      <c r="A2799" s="12">
        <f t="shared" si="419"/>
        <v>14</v>
      </c>
      <c r="B2799" s="8" t="str">
        <f>+VLOOKUP(A2799,Industria[],2,0)</f>
        <v>Deporte y ocio</v>
      </c>
      <c r="C2799" s="12">
        <f t="shared" si="420"/>
        <v>1401</v>
      </c>
      <c r="D2799" s="8" t="str">
        <f>+VLOOKUP(C2799,Sector[[Id_sector]:[Codigo]],3,0)</f>
        <v>Deporte y fitness</v>
      </c>
      <c r="E2799" s="12">
        <f t="shared" si="421"/>
        <v>140101</v>
      </c>
      <c r="F2799" s="8" t="str">
        <f>+VLOOKUP(E2799,Productos[[Id_producto]:[Codigo]],3,0)</f>
        <v>Tipos de Deporte</v>
      </c>
      <c r="G2799" s="13">
        <f t="shared" si="422"/>
        <v>140101221</v>
      </c>
      <c r="H2799" s="7">
        <v>221</v>
      </c>
      <c r="I2799" s="8" t="s">
        <v>3118</v>
      </c>
      <c r="J2799" s="37" t="str">
        <f>+Categorias[[#This Row],[Categoría]]&amp;"-"&amp;Categorias[[#This Row],[Id_categoría]]</f>
        <v>Grecorromana-140101221</v>
      </c>
      <c r="K2799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99" s="9" t="str">
        <f t="shared" si="423"/>
        <v>140101221grecorromana</v>
      </c>
      <c r="M2799" s="39" t="str">
        <f t="shared" si="424"/>
        <v>INSERT INTO categoria VALUES (140101221,'Grecorromana','Grecorromana-140101221','Grecorromana-140101221 | Prod: Vehículos Construcción-140101 | Sector: Deporte | Industria: DEPORTE - 14',140101);</v>
      </c>
    </row>
    <row r="2800" spans="1:13" ht="30.6" x14ac:dyDescent="0.3">
      <c r="A2800" s="12">
        <f t="shared" si="419"/>
        <v>14</v>
      </c>
      <c r="B2800" s="8" t="str">
        <f>+VLOOKUP(A2800,Industria[],2,0)</f>
        <v>Deporte y ocio</v>
      </c>
      <c r="C2800" s="12">
        <f t="shared" si="420"/>
        <v>1401</v>
      </c>
      <c r="D2800" s="8" t="str">
        <f>+VLOOKUP(C2800,Sector[[Id_sector]:[Codigo]],3,0)</f>
        <v>Deporte y fitness</v>
      </c>
      <c r="E2800" s="12">
        <f t="shared" si="421"/>
        <v>140101</v>
      </c>
      <c r="F2800" s="8" t="str">
        <f>+VLOOKUP(E2800,Productos[[Id_producto]:[Codigo]],3,0)</f>
        <v>Tipos de Deporte</v>
      </c>
      <c r="G2800" s="13">
        <f t="shared" si="422"/>
        <v>140101222</v>
      </c>
      <c r="H2800" s="7">
        <v>222</v>
      </c>
      <c r="I2800" s="8" t="s">
        <v>3119</v>
      </c>
      <c r="J2800" s="37" t="str">
        <f>+Categorias[[#This Row],[Categoría]]&amp;"-"&amp;Categorias[[#This Row],[Id_categoría]]</f>
        <v>Leonesa-140101222</v>
      </c>
      <c r="K2800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800" s="9" t="str">
        <f t="shared" si="423"/>
        <v>140101222leonesa</v>
      </c>
      <c r="M2800" s="39" t="str">
        <f t="shared" si="424"/>
        <v>INSERT INTO categoria VALUES (140101222,'Leonesa','Leonesa-140101222','Leonesa-140101222 | Prod: Vehículos Construcción-140101 | Sector: Deporte | Industria: DEPORTE - 14',140101);</v>
      </c>
    </row>
    <row r="2801" spans="1:13" ht="30.6" x14ac:dyDescent="0.3">
      <c r="A2801" s="12">
        <f t="shared" si="419"/>
        <v>14</v>
      </c>
      <c r="B2801" s="8" t="str">
        <f>+VLOOKUP(A2801,Industria[],2,0)</f>
        <v>Deporte y ocio</v>
      </c>
      <c r="C2801" s="12">
        <f t="shared" si="420"/>
        <v>1401</v>
      </c>
      <c r="D2801" s="8" t="str">
        <f>+VLOOKUP(C2801,Sector[[Id_sector]:[Codigo]],3,0)</f>
        <v>Deporte y fitness</v>
      </c>
      <c r="E2801" s="12">
        <f t="shared" si="421"/>
        <v>140101</v>
      </c>
      <c r="F2801" s="8" t="str">
        <f>+VLOOKUP(E2801,Productos[[Id_producto]:[Codigo]],3,0)</f>
        <v>Tipos de Deporte</v>
      </c>
      <c r="G2801" s="13">
        <f t="shared" si="422"/>
        <v>140101223</v>
      </c>
      <c r="H2801" s="7">
        <v>223</v>
      </c>
      <c r="I2801" s="8" t="s">
        <v>3120</v>
      </c>
      <c r="J2801" s="37" t="str">
        <f>+Categorias[[#This Row],[Categoría]]&amp;"-"&amp;Categorias[[#This Row],[Id_categoría]]</f>
        <v>Libre Olímpica-140101223</v>
      </c>
      <c r="K2801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801" s="9" t="str">
        <f t="shared" si="423"/>
        <v>140101223libre_olimpica</v>
      </c>
      <c r="M2801" s="39" t="str">
        <f t="shared" si="424"/>
        <v>INSERT INTO categoria VALUES (140101223,'Libre Olímpica','Libre Olímpica-140101223','Libre Olímpica-140101223 | Prod: Vehículos Construcción-140101 | Sector: Deporte | Industria: DEPORTE - 14',140101);</v>
      </c>
    </row>
    <row r="2802" spans="1:13" ht="30.6" x14ac:dyDescent="0.3">
      <c r="A2802" s="12">
        <f t="shared" si="419"/>
        <v>14</v>
      </c>
      <c r="B2802" s="8" t="str">
        <f>+VLOOKUP(A2802,Industria[],2,0)</f>
        <v>Deporte y ocio</v>
      </c>
      <c r="C2802" s="12">
        <f t="shared" si="420"/>
        <v>1401</v>
      </c>
      <c r="D2802" s="8" t="str">
        <f>+VLOOKUP(C2802,Sector[[Id_sector]:[Codigo]],3,0)</f>
        <v>Deporte y fitness</v>
      </c>
      <c r="E2802" s="12">
        <f t="shared" si="421"/>
        <v>140101</v>
      </c>
      <c r="F2802" s="8" t="str">
        <f>+VLOOKUP(E2802,Productos[[Id_producto]:[Codigo]],3,0)</f>
        <v>Tipos de Deporte</v>
      </c>
      <c r="G2802" s="13">
        <f t="shared" si="422"/>
        <v>140101224</v>
      </c>
      <c r="H2802" s="7">
        <v>224</v>
      </c>
      <c r="I2802" s="8" t="s">
        <v>3121</v>
      </c>
      <c r="J2802" s="37" t="str">
        <f>+Categorias[[#This Row],[Categoría]]&amp;"-"&amp;Categorias[[#This Row],[Id_categoría]]</f>
        <v>Playa-140101224</v>
      </c>
      <c r="K2802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802" s="9" t="str">
        <f t="shared" si="423"/>
        <v>140101224playa</v>
      </c>
      <c r="M2802" s="39" t="str">
        <f t="shared" si="424"/>
        <v>INSERT INTO categoria VALUES (140101224,'Playa','Playa-140101224','Playa-140101224 | Prod: Vehículos Construcción-140101 | Sector: Deporte | Industria: DEPORTE - 14',140101);</v>
      </c>
    </row>
    <row r="2803" spans="1:13" ht="30.6" x14ac:dyDescent="0.3">
      <c r="A2803" s="12">
        <f t="shared" si="419"/>
        <v>14</v>
      </c>
      <c r="B2803" s="8" t="str">
        <f>+VLOOKUP(A2803,Industria[],2,0)</f>
        <v>Deporte y ocio</v>
      </c>
      <c r="C2803" s="12">
        <f t="shared" si="420"/>
        <v>1401</v>
      </c>
      <c r="D2803" s="8" t="str">
        <f>+VLOOKUP(C2803,Sector[[Id_sector]:[Codigo]],3,0)</f>
        <v>Deporte y fitness</v>
      </c>
      <c r="E2803" s="12">
        <f t="shared" si="421"/>
        <v>140101</v>
      </c>
      <c r="F2803" s="8" t="str">
        <f>+VLOOKUP(E2803,Productos[[Id_producto]:[Codigo]],3,0)</f>
        <v>Tipos de Deporte</v>
      </c>
      <c r="G2803" s="13">
        <f t="shared" si="422"/>
        <v>140101225</v>
      </c>
      <c r="H2803" s="7">
        <v>225</v>
      </c>
      <c r="I2803" s="8" t="s">
        <v>3122</v>
      </c>
      <c r="J2803" s="37" t="str">
        <f>+Categorias[[#This Row],[Categoría]]&amp;"-"&amp;Categorias[[#This Row],[Id_categoría]]</f>
        <v>Sambo-140101225</v>
      </c>
      <c r="K2803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803" s="9" t="str">
        <f t="shared" si="423"/>
        <v>140101225sambo</v>
      </c>
      <c r="M2803" s="39" t="str">
        <f t="shared" si="424"/>
        <v>INSERT INTO categoria VALUES (140101225,'Sambo','Sambo-140101225','Sambo-140101225 | Prod: Vehículos Construcción-140101 | Sector: Deporte | Industria: DEPORTE - 14',140101);</v>
      </c>
    </row>
    <row r="2804" spans="1:13" ht="30.6" x14ac:dyDescent="0.3">
      <c r="A2804" s="12">
        <f t="shared" si="419"/>
        <v>14</v>
      </c>
      <c r="B2804" s="8" t="str">
        <f>+VLOOKUP(A2804,Industria[],2,0)</f>
        <v>Deporte y ocio</v>
      </c>
      <c r="C2804" s="12">
        <f t="shared" si="420"/>
        <v>1401</v>
      </c>
      <c r="D2804" s="8" t="str">
        <f>+VLOOKUP(C2804,Sector[[Id_sector]:[Codigo]],3,0)</f>
        <v>Deporte y fitness</v>
      </c>
      <c r="E2804" s="12">
        <f t="shared" si="421"/>
        <v>140101</v>
      </c>
      <c r="F2804" s="8" t="str">
        <f>+VLOOKUP(E2804,Productos[[Id_producto]:[Codigo]],3,0)</f>
        <v>Tipos de Deporte</v>
      </c>
      <c r="G2804" s="13">
        <f t="shared" si="422"/>
        <v>140101226</v>
      </c>
      <c r="H2804" s="7">
        <v>226</v>
      </c>
      <c r="I2804" s="8" t="s">
        <v>3123</v>
      </c>
      <c r="J2804" s="37" t="str">
        <f>+Categorias[[#This Row],[Categoría]]&amp;"-"&amp;Categorias[[#This Row],[Id_categoría]]</f>
        <v>Montaña Y Escalada-140101226</v>
      </c>
      <c r="K2804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804" s="9" t="str">
        <f t="shared" si="423"/>
        <v>140101226montaña_y_escalada</v>
      </c>
      <c r="M2804" s="39" t="str">
        <f t="shared" si="424"/>
        <v>INSERT INTO categoria VALUES (140101226,'Montaña Y Escalada','Montaña Y Escalada-140101226','Montaña Y Escalada-140101226 | Prod: Vehículos Construcción-140101 | Sector: Deporte | Industria: DEPORTE - 14',140101);</v>
      </c>
    </row>
    <row r="2805" spans="1:13" ht="30.6" x14ac:dyDescent="0.3">
      <c r="A2805" s="12">
        <f t="shared" si="419"/>
        <v>14</v>
      </c>
      <c r="B2805" s="8" t="str">
        <f>+VLOOKUP(A2805,Industria[],2,0)</f>
        <v>Deporte y ocio</v>
      </c>
      <c r="C2805" s="12">
        <f t="shared" si="420"/>
        <v>1401</v>
      </c>
      <c r="D2805" s="8" t="str">
        <f>+VLOOKUP(C2805,Sector[[Id_sector]:[Codigo]],3,0)</f>
        <v>Deporte y fitness</v>
      </c>
      <c r="E2805" s="12">
        <f t="shared" si="421"/>
        <v>140101</v>
      </c>
      <c r="F2805" s="8" t="str">
        <f>+VLOOKUP(E2805,Productos[[Id_producto]:[Codigo]],3,0)</f>
        <v>Tipos de Deporte</v>
      </c>
      <c r="G2805" s="13">
        <f t="shared" si="422"/>
        <v>140101227</v>
      </c>
      <c r="H2805" s="7">
        <v>227</v>
      </c>
      <c r="I2805" s="8" t="s">
        <v>3124</v>
      </c>
      <c r="J2805" s="37" t="str">
        <f>+Categorias[[#This Row],[Categoría]]&amp;"-"&amp;Categorias[[#This Row],[Id_categoría]]</f>
        <v>Alpinismo-140101227</v>
      </c>
      <c r="K2805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805" s="9" t="str">
        <f t="shared" si="423"/>
        <v>140101227alpinismo</v>
      </c>
      <c r="M2805" s="39" t="str">
        <f t="shared" si="424"/>
        <v>INSERT INTO categoria VALUES (140101227,'Alpinismo','Alpinismo-140101227','Alpinismo-140101227 | Prod: Vehículos Construcción-140101 | Sector: Deporte | Industria: DEPORTE - 14',140101);</v>
      </c>
    </row>
    <row r="2806" spans="1:13" ht="40.799999999999997" x14ac:dyDescent="0.3">
      <c r="A2806" s="12">
        <f t="shared" si="419"/>
        <v>14</v>
      </c>
      <c r="B2806" s="8" t="str">
        <f>+VLOOKUP(A2806,Industria[],2,0)</f>
        <v>Deporte y ocio</v>
      </c>
      <c r="C2806" s="12">
        <f t="shared" si="420"/>
        <v>1401</v>
      </c>
      <c r="D2806" s="8" t="str">
        <f>+VLOOKUP(C2806,Sector[[Id_sector]:[Codigo]],3,0)</f>
        <v>Deporte y fitness</v>
      </c>
      <c r="E2806" s="12">
        <f t="shared" si="421"/>
        <v>140101</v>
      </c>
      <c r="F2806" s="8" t="str">
        <f>+VLOOKUP(E2806,Productos[[Id_producto]:[Codigo]],3,0)</f>
        <v>Tipos de Deporte</v>
      </c>
      <c r="G2806" s="13">
        <f t="shared" si="422"/>
        <v>140101228</v>
      </c>
      <c r="H2806" s="7">
        <v>228</v>
      </c>
      <c r="I2806" s="8" t="s">
        <v>3125</v>
      </c>
      <c r="J2806" s="37" t="str">
        <f>+Categorias[[#This Row],[Categoría]]&amp;"-"&amp;Categorias[[#This Row],[Id_categoría]]</f>
        <v>Carreras por Montaña-140101228</v>
      </c>
      <c r="K2806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806" s="9" t="str">
        <f t="shared" si="423"/>
        <v>140101228carreras_por_montaña</v>
      </c>
      <c r="M2806" s="39" t="str">
        <f t="shared" si="424"/>
        <v>INSERT INTO categoria VALUES (140101228,'Carreras por Montaña','Carreras por Montaña-140101228','Carreras por Montaña-140101228 | Prod: Vehículos Construcción-140101 | Sector: Deporte | Industria: DEPORTE - 14',140101);</v>
      </c>
    </row>
    <row r="2807" spans="1:13" ht="30.6" x14ac:dyDescent="0.3">
      <c r="A2807" s="12">
        <f t="shared" si="419"/>
        <v>14</v>
      </c>
      <c r="B2807" s="8" t="str">
        <f>+VLOOKUP(A2807,Industria[],2,0)</f>
        <v>Deporte y ocio</v>
      </c>
      <c r="C2807" s="12">
        <f t="shared" si="420"/>
        <v>1401</v>
      </c>
      <c r="D2807" s="8" t="str">
        <f>+VLOOKUP(C2807,Sector[[Id_sector]:[Codigo]],3,0)</f>
        <v>Deporte y fitness</v>
      </c>
      <c r="E2807" s="12">
        <f t="shared" si="421"/>
        <v>140101</v>
      </c>
      <c r="F2807" s="8" t="str">
        <f>+VLOOKUP(E2807,Productos[[Id_producto]:[Codigo]],3,0)</f>
        <v>Tipos de Deporte</v>
      </c>
      <c r="G2807" s="13">
        <f t="shared" si="422"/>
        <v>140101229</v>
      </c>
      <c r="H2807" s="7">
        <v>229</v>
      </c>
      <c r="I2807" s="8" t="s">
        <v>3126</v>
      </c>
      <c r="J2807" s="37" t="str">
        <f>+Categorias[[#This Row],[Categoría]]&amp;"-"&amp;Categorias[[#This Row],[Id_categoría]]</f>
        <v>Deportes de Montaña-140101229</v>
      </c>
      <c r="K2807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807" s="9" t="str">
        <f t="shared" si="423"/>
        <v>140101229deportes_de_montaña</v>
      </c>
      <c r="M2807" s="39" t="str">
        <f t="shared" si="424"/>
        <v>INSERT INTO categoria VALUES (140101229,'Deportes de Montaña','Deportes de Montaña-140101229','Deportes de Montaña-140101229 | Prod: Vehículos Construcción-140101 | Sector: Deporte | Industria: DEPORTE - 14',140101);</v>
      </c>
    </row>
    <row r="2808" spans="1:13" ht="30.6" x14ac:dyDescent="0.3">
      <c r="A2808" s="12">
        <f t="shared" si="419"/>
        <v>14</v>
      </c>
      <c r="B2808" s="8" t="str">
        <f>+VLOOKUP(A2808,Industria[],2,0)</f>
        <v>Deporte y ocio</v>
      </c>
      <c r="C2808" s="12">
        <f t="shared" si="420"/>
        <v>1401</v>
      </c>
      <c r="D2808" s="8" t="str">
        <f>+VLOOKUP(C2808,Sector[[Id_sector]:[Codigo]],3,0)</f>
        <v>Deporte y fitness</v>
      </c>
      <c r="E2808" s="12">
        <f t="shared" si="421"/>
        <v>140101</v>
      </c>
      <c r="F2808" s="8" t="str">
        <f>+VLOOKUP(E2808,Productos[[Id_producto]:[Codigo]],3,0)</f>
        <v>Tipos de Deporte</v>
      </c>
      <c r="G2808" s="13">
        <f t="shared" si="422"/>
        <v>140101230</v>
      </c>
      <c r="H2808" s="7">
        <v>230</v>
      </c>
      <c r="I2808" s="8" t="s">
        <v>3127</v>
      </c>
      <c r="J2808" s="37" t="str">
        <f>+Categorias[[#This Row],[Categoría]]&amp;"-"&amp;Categorias[[#This Row],[Id_categoría]]</f>
        <v>Escalada Deportiva-140101230</v>
      </c>
      <c r="K2808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808" s="9" t="str">
        <f t="shared" si="423"/>
        <v>140101230escalada_deportiva</v>
      </c>
      <c r="M2808" s="39" t="str">
        <f t="shared" si="424"/>
        <v>INSERT INTO categoria VALUES (140101230,'Escalada Deportiva','Escalada Deportiva-140101230','Escalada Deportiva-140101230 | Prod: Vehículos Construcción-140101 | Sector: Deporte | Industria: DEPORTE - 14',140101);</v>
      </c>
    </row>
    <row r="2809" spans="1:13" ht="30.6" x14ac:dyDescent="0.3">
      <c r="A2809" s="12">
        <f t="shared" si="419"/>
        <v>14</v>
      </c>
      <c r="B2809" s="8" t="str">
        <f>+VLOOKUP(A2809,Industria[],2,0)</f>
        <v>Deporte y ocio</v>
      </c>
      <c r="C2809" s="12">
        <f t="shared" si="420"/>
        <v>1401</v>
      </c>
      <c r="D2809" s="8" t="str">
        <f>+VLOOKUP(C2809,Sector[[Id_sector]:[Codigo]],3,0)</f>
        <v>Deporte y fitness</v>
      </c>
      <c r="E2809" s="12">
        <f t="shared" si="421"/>
        <v>140101</v>
      </c>
      <c r="F2809" s="8" t="str">
        <f>+VLOOKUP(E2809,Productos[[Id_producto]:[Codigo]],3,0)</f>
        <v>Tipos de Deporte</v>
      </c>
      <c r="G2809" s="13">
        <f t="shared" si="422"/>
        <v>140101231</v>
      </c>
      <c r="H2809" s="7">
        <v>231</v>
      </c>
      <c r="I2809" s="8" t="s">
        <v>3128</v>
      </c>
      <c r="J2809" s="37" t="str">
        <f>+Categorias[[#This Row],[Categoría]]&amp;"-"&amp;Categorias[[#This Row],[Id_categoría]]</f>
        <v>Escalada En Hielo-140101231</v>
      </c>
      <c r="K2809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809" s="9" t="str">
        <f t="shared" si="423"/>
        <v>140101231escalada_en_hielo</v>
      </c>
      <c r="M2809" s="39" t="str">
        <f t="shared" si="424"/>
        <v>INSERT INTO categoria VALUES (140101231,'Escalada En Hielo','Escalada En Hielo-140101231','Escalada En Hielo-140101231 | Prod: Vehículos Construcción-140101 | Sector: Deporte | Industria: DEPORTE - 14',140101);</v>
      </c>
    </row>
    <row r="2810" spans="1:13" ht="30.6" x14ac:dyDescent="0.3">
      <c r="A2810" s="12">
        <f t="shared" si="419"/>
        <v>14</v>
      </c>
      <c r="B2810" s="8" t="str">
        <f>+VLOOKUP(A2810,Industria[],2,0)</f>
        <v>Deporte y ocio</v>
      </c>
      <c r="C2810" s="12">
        <f t="shared" si="420"/>
        <v>1401</v>
      </c>
      <c r="D2810" s="8" t="str">
        <f>+VLOOKUP(C2810,Sector[[Id_sector]:[Codigo]],3,0)</f>
        <v>Deporte y fitness</v>
      </c>
      <c r="E2810" s="12">
        <f t="shared" si="421"/>
        <v>140101</v>
      </c>
      <c r="F2810" s="8" t="str">
        <f>+VLOOKUP(E2810,Productos[[Id_producto]:[Codigo]],3,0)</f>
        <v>Tipos de Deporte</v>
      </c>
      <c r="G2810" s="13">
        <f t="shared" si="422"/>
        <v>140101232</v>
      </c>
      <c r="H2810" s="7">
        <v>232</v>
      </c>
      <c r="I2810" s="8" t="s">
        <v>3129</v>
      </c>
      <c r="J2810" s="37" t="str">
        <f>+Categorias[[#This Row],[Categoría]]&amp;"-"&amp;Categorias[[#This Row],[Id_categoría]]</f>
        <v>Escalada en Roca-140101232</v>
      </c>
      <c r="K2810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810" s="9" t="str">
        <f t="shared" si="423"/>
        <v>140101232escalada_en_roca</v>
      </c>
      <c r="M2810" s="39" t="str">
        <f t="shared" si="424"/>
        <v>INSERT INTO categoria VALUES (140101232,'Escalada en Roca','Escalada en Roca-140101232','Escalada en Roca-140101232 | Prod: Vehículos Construcción-140101 | Sector: Deporte | Industria: DEPORTE - 14',140101);</v>
      </c>
    </row>
    <row r="2811" spans="1:13" ht="30.6" x14ac:dyDescent="0.3">
      <c r="A2811" s="12">
        <f t="shared" si="419"/>
        <v>14</v>
      </c>
      <c r="B2811" s="8" t="str">
        <f>+VLOOKUP(A2811,Industria[],2,0)</f>
        <v>Deporte y ocio</v>
      </c>
      <c r="C2811" s="12">
        <f t="shared" si="420"/>
        <v>1401</v>
      </c>
      <c r="D2811" s="8" t="str">
        <f>+VLOOKUP(C2811,Sector[[Id_sector]:[Codigo]],3,0)</f>
        <v>Deporte y fitness</v>
      </c>
      <c r="E2811" s="12">
        <f t="shared" si="421"/>
        <v>140101</v>
      </c>
      <c r="F2811" s="8" t="str">
        <f>+VLOOKUP(E2811,Productos[[Id_producto]:[Codigo]],3,0)</f>
        <v>Tipos de Deporte</v>
      </c>
      <c r="G2811" s="13">
        <f t="shared" si="422"/>
        <v>140101233</v>
      </c>
      <c r="H2811" s="7">
        <v>233</v>
      </c>
      <c r="I2811" s="8" t="s">
        <v>3130</v>
      </c>
      <c r="J2811" s="37" t="str">
        <f>+Categorias[[#This Row],[Categoría]]&amp;"-"&amp;Categorias[[#This Row],[Id_categoría]]</f>
        <v>Marcha Nórdica-140101233</v>
      </c>
      <c r="K2811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811" s="9" t="str">
        <f t="shared" si="423"/>
        <v>140101233marcha_nordica</v>
      </c>
      <c r="M2811" s="39" t="str">
        <f t="shared" si="424"/>
        <v>INSERT INTO categoria VALUES (140101233,'Marcha Nórdica','Marcha Nórdica-140101233','Marcha Nórdica-140101233 | Prod: Vehículos Construcción-140101 | Sector: Deporte | Industria: DEPORTE - 14',140101);</v>
      </c>
    </row>
    <row r="2812" spans="1:13" ht="30.6" x14ac:dyDescent="0.3">
      <c r="A2812" s="12">
        <f t="shared" si="419"/>
        <v>14</v>
      </c>
      <c r="B2812" s="8" t="str">
        <f>+VLOOKUP(A2812,Industria[],2,0)</f>
        <v>Deporte y ocio</v>
      </c>
      <c r="C2812" s="12">
        <f t="shared" si="420"/>
        <v>1401</v>
      </c>
      <c r="D2812" s="8" t="str">
        <f>+VLOOKUP(C2812,Sector[[Id_sector]:[Codigo]],3,0)</f>
        <v>Deporte y fitness</v>
      </c>
      <c r="E2812" s="12">
        <f t="shared" si="421"/>
        <v>140101</v>
      </c>
      <c r="F2812" s="8" t="str">
        <f>+VLOOKUP(E2812,Productos[[Id_producto]:[Codigo]],3,0)</f>
        <v>Tipos de Deporte</v>
      </c>
      <c r="G2812" s="13">
        <f t="shared" si="422"/>
        <v>140101234</v>
      </c>
      <c r="H2812" s="7">
        <v>234</v>
      </c>
      <c r="I2812" s="8" t="s">
        <v>3131</v>
      </c>
      <c r="J2812" s="37" t="str">
        <f>+Categorias[[#This Row],[Categoría]]&amp;"-"&amp;Categorias[[#This Row],[Id_categoría]]</f>
        <v>Paraescalada-140101234</v>
      </c>
      <c r="K2812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812" s="9" t="str">
        <f t="shared" si="423"/>
        <v>140101234paraescalada</v>
      </c>
      <c r="M2812" s="39" t="str">
        <f t="shared" si="424"/>
        <v>INSERT INTO categoria VALUES (140101234,'Paraescalada','Paraescalada-140101234','Paraescalada-140101234 | Prod: Vehículos Construcción-140101 | Sector: Deporte | Industria: DEPORTE - 14',140101);</v>
      </c>
    </row>
    <row r="2813" spans="1:13" ht="30.6" x14ac:dyDescent="0.3">
      <c r="A2813" s="12">
        <f t="shared" si="419"/>
        <v>14</v>
      </c>
      <c r="B2813" s="8" t="str">
        <f>+VLOOKUP(A2813,Industria[],2,0)</f>
        <v>Deporte y ocio</v>
      </c>
      <c r="C2813" s="12">
        <f t="shared" si="420"/>
        <v>1401</v>
      </c>
      <c r="D2813" s="8" t="str">
        <f>+VLOOKUP(C2813,Sector[[Id_sector]:[Codigo]],3,0)</f>
        <v>Deporte y fitness</v>
      </c>
      <c r="E2813" s="12">
        <f t="shared" si="421"/>
        <v>140101</v>
      </c>
      <c r="F2813" s="8" t="str">
        <f>+VLOOKUP(E2813,Productos[[Id_producto]:[Codigo]],3,0)</f>
        <v>Tipos de Deporte</v>
      </c>
      <c r="G2813" s="13">
        <f t="shared" si="422"/>
        <v>140101235</v>
      </c>
      <c r="H2813" s="7">
        <v>235</v>
      </c>
      <c r="I2813" s="8" t="s">
        <v>3132</v>
      </c>
      <c r="J2813" s="37" t="str">
        <f>+Categorias[[#This Row],[Categoría]]&amp;"-"&amp;Categorias[[#This Row],[Id_categoría]]</f>
        <v>Senderismo-140101235</v>
      </c>
      <c r="K2813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13" s="9" t="str">
        <f t="shared" si="423"/>
        <v>140101235senderismo</v>
      </c>
      <c r="M2813" s="39" t="str">
        <f t="shared" si="424"/>
        <v>INSERT INTO categoria VALUES (140101235,'Senderismo','Senderismo-140101235','Senderismo-140101235 | Prod: Vehículos Construcción-140101 | Sector: Deporte | Industria: DEPORTE - 14',140101);</v>
      </c>
    </row>
    <row r="2814" spans="1:13" ht="30.6" x14ac:dyDescent="0.3">
      <c r="A2814" s="12">
        <f t="shared" si="419"/>
        <v>14</v>
      </c>
      <c r="B2814" s="8" t="str">
        <f>+VLOOKUP(A2814,Industria[],2,0)</f>
        <v>Deporte y ocio</v>
      </c>
      <c r="C2814" s="12">
        <f t="shared" si="420"/>
        <v>1401</v>
      </c>
      <c r="D2814" s="8" t="str">
        <f>+VLOOKUP(C2814,Sector[[Id_sector]:[Codigo]],3,0)</f>
        <v>Deporte y fitness</v>
      </c>
      <c r="E2814" s="12">
        <f t="shared" si="421"/>
        <v>140101</v>
      </c>
      <c r="F2814" s="8" t="str">
        <f>+VLOOKUP(E2814,Productos[[Id_producto]:[Codigo]],3,0)</f>
        <v>Tipos de Deporte</v>
      </c>
      <c r="G2814" s="13">
        <f t="shared" si="422"/>
        <v>140101236</v>
      </c>
      <c r="H2814" s="7">
        <v>236</v>
      </c>
      <c r="I2814" s="8" t="s">
        <v>3133</v>
      </c>
      <c r="J2814" s="37" t="str">
        <f>+Categorias[[#This Row],[Categoría]]&amp;"-"&amp;Categorias[[#This Row],[Id_categoría]]</f>
        <v>Enduro-140101236</v>
      </c>
      <c r="K2814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14" s="9" t="str">
        <f t="shared" si="423"/>
        <v>140101236enduro</v>
      </c>
      <c r="M2814" s="39" t="str">
        <f t="shared" si="424"/>
        <v>INSERT INTO categoria VALUES (140101236,'Enduro','Enduro-140101236','Enduro-140101236 | Prod: Vehículos Construcción-140101 | Sector: Deporte | Industria: DEPORTE - 14',140101);</v>
      </c>
    </row>
    <row r="2815" spans="1:13" ht="30.6" x14ac:dyDescent="0.3">
      <c r="A2815" s="12">
        <f t="shared" si="419"/>
        <v>14</v>
      </c>
      <c r="B2815" s="8" t="str">
        <f>+VLOOKUP(A2815,Industria[],2,0)</f>
        <v>Deporte y ocio</v>
      </c>
      <c r="C2815" s="12">
        <f t="shared" si="420"/>
        <v>1401</v>
      </c>
      <c r="D2815" s="8" t="str">
        <f>+VLOOKUP(C2815,Sector[[Id_sector]:[Codigo]],3,0)</f>
        <v>Deporte y fitness</v>
      </c>
      <c r="E2815" s="12">
        <f t="shared" si="421"/>
        <v>140101</v>
      </c>
      <c r="F2815" s="8" t="str">
        <f>+VLOOKUP(E2815,Productos[[Id_producto]:[Codigo]],3,0)</f>
        <v>Tipos de Deporte</v>
      </c>
      <c r="G2815" s="13">
        <f t="shared" si="422"/>
        <v>140101237</v>
      </c>
      <c r="H2815" s="7">
        <v>237</v>
      </c>
      <c r="I2815" s="8" t="s">
        <v>3134</v>
      </c>
      <c r="J2815" s="37" t="str">
        <f>+Categorias[[#This Row],[Categoría]]&amp;"-"&amp;Categorias[[#This Row],[Id_categoría]]</f>
        <v>Moto Cross-140101237</v>
      </c>
      <c r="K2815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15" s="9" t="str">
        <f t="shared" si="423"/>
        <v>140101237moto_cross</v>
      </c>
      <c r="M2815" s="39" t="str">
        <f t="shared" si="424"/>
        <v>INSERT INTO categoria VALUES (140101237,'Moto Cross','Moto Cross-140101237','Moto Cross-140101237 | Prod: Vehículos Construcción-140101 | Sector: Deporte | Industria: DEPORTE - 14',140101);</v>
      </c>
    </row>
    <row r="2816" spans="1:13" ht="30.6" x14ac:dyDescent="0.3">
      <c r="A2816" s="12">
        <f t="shared" si="419"/>
        <v>14</v>
      </c>
      <c r="B2816" s="8" t="str">
        <f>+VLOOKUP(A2816,Industria[],2,0)</f>
        <v>Deporte y ocio</v>
      </c>
      <c r="C2816" s="12">
        <f t="shared" si="420"/>
        <v>1401</v>
      </c>
      <c r="D2816" s="8" t="str">
        <f>+VLOOKUP(C2816,Sector[[Id_sector]:[Codigo]],3,0)</f>
        <v>Deporte y fitness</v>
      </c>
      <c r="E2816" s="12">
        <f t="shared" si="421"/>
        <v>140101</v>
      </c>
      <c r="F2816" s="8" t="str">
        <f>+VLOOKUP(E2816,Productos[[Id_producto]:[Codigo]],3,0)</f>
        <v>Tipos de Deporte</v>
      </c>
      <c r="G2816" s="13">
        <f t="shared" si="422"/>
        <v>140101238</v>
      </c>
      <c r="H2816" s="7">
        <v>238</v>
      </c>
      <c r="I2816" s="8" t="s">
        <v>3135</v>
      </c>
      <c r="J2816" s="37" t="str">
        <f>+Categorias[[#This Row],[Categoría]]&amp;"-"&amp;Categorias[[#This Row],[Id_categoría]]</f>
        <v>Motociclismo-140101238</v>
      </c>
      <c r="K2816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16" s="9" t="str">
        <f t="shared" si="423"/>
        <v>140101238motociclismo</v>
      </c>
      <c r="M2816" s="39" t="str">
        <f t="shared" si="424"/>
        <v>INSERT INTO categoria VALUES (140101238,'Motociclismo','Motociclismo-140101238','Motociclismo-140101238 | Prod: Vehículos Construcción-140101 | Sector: Deporte | Industria: DEPORTE - 14',140101);</v>
      </c>
    </row>
    <row r="2817" spans="1:13" ht="40.799999999999997" x14ac:dyDescent="0.3">
      <c r="A2817" s="12">
        <f t="shared" si="419"/>
        <v>14</v>
      </c>
      <c r="B2817" s="8" t="str">
        <f>+VLOOKUP(A2817,Industria[],2,0)</f>
        <v>Deporte y ocio</v>
      </c>
      <c r="C2817" s="12">
        <f t="shared" si="420"/>
        <v>1401</v>
      </c>
      <c r="D2817" s="8" t="str">
        <f>+VLOOKUP(C2817,Sector[[Id_sector]:[Codigo]],3,0)</f>
        <v>Deporte y fitness</v>
      </c>
      <c r="E2817" s="12">
        <f t="shared" si="421"/>
        <v>140101</v>
      </c>
      <c r="F2817" s="8" t="str">
        <f>+VLOOKUP(E2817,Productos[[Id_producto]:[Codigo]],3,0)</f>
        <v>Tipos de Deporte</v>
      </c>
      <c r="G2817" s="13">
        <f t="shared" si="422"/>
        <v>140101239</v>
      </c>
      <c r="H2817" s="7">
        <v>239</v>
      </c>
      <c r="I2817" s="8" t="s">
        <v>3136</v>
      </c>
      <c r="J2817" s="37" t="str">
        <f>+Categorias[[#This Row],[Categoría]]&amp;"-"&amp;Categorias[[#This Row],[Id_categoría]]</f>
        <v>Motociclismo Resistencia-140101239</v>
      </c>
      <c r="K2817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17" s="9" t="str">
        <f t="shared" si="423"/>
        <v>140101239motociclismo_resistencia</v>
      </c>
      <c r="M2817" s="39" t="str">
        <f t="shared" si="424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18" spans="1:13" ht="40.799999999999997" x14ac:dyDescent="0.3">
      <c r="A2818" s="12">
        <f t="shared" si="419"/>
        <v>14</v>
      </c>
      <c r="B2818" s="8" t="str">
        <f>+VLOOKUP(A2818,Industria[],2,0)</f>
        <v>Deporte y ocio</v>
      </c>
      <c r="C2818" s="12">
        <f t="shared" si="420"/>
        <v>1401</v>
      </c>
      <c r="D2818" s="8" t="str">
        <f>+VLOOKUP(C2818,Sector[[Id_sector]:[Codigo]],3,0)</f>
        <v>Deporte y fitness</v>
      </c>
      <c r="E2818" s="12">
        <f t="shared" si="421"/>
        <v>140101</v>
      </c>
      <c r="F2818" s="8" t="str">
        <f>+VLOOKUP(E2818,Productos[[Id_producto]:[Codigo]],3,0)</f>
        <v>Tipos de Deporte</v>
      </c>
      <c r="G2818" s="13">
        <f t="shared" si="422"/>
        <v>140101240</v>
      </c>
      <c r="H2818" s="7">
        <v>240</v>
      </c>
      <c r="I2818" s="8" t="s">
        <v>3137</v>
      </c>
      <c r="J2818" s="37" t="str">
        <f>+Categorias[[#This Row],[Categoría]]&amp;"-"&amp;Categorias[[#This Row],[Id_categoría]]</f>
        <v>Motociclismo Velocidad-140101240</v>
      </c>
      <c r="K2818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18" s="9" t="str">
        <f t="shared" si="423"/>
        <v>140101240motociclismo_velocidad</v>
      </c>
      <c r="M2818" s="39" t="str">
        <f t="shared" si="424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19" spans="1:13" ht="30.6" x14ac:dyDescent="0.3">
      <c r="A2819" s="12">
        <f t="shared" si="419"/>
        <v>14</v>
      </c>
      <c r="B2819" s="8" t="str">
        <f>+VLOOKUP(A2819,Industria[],2,0)</f>
        <v>Deporte y ocio</v>
      </c>
      <c r="C2819" s="12">
        <f t="shared" si="420"/>
        <v>1401</v>
      </c>
      <c r="D2819" s="8" t="str">
        <f>+VLOOKUP(C2819,Sector[[Id_sector]:[Codigo]],3,0)</f>
        <v>Deporte y fitness</v>
      </c>
      <c r="E2819" s="12">
        <f t="shared" si="421"/>
        <v>140101</v>
      </c>
      <c r="F2819" s="8" t="str">
        <f>+VLOOKUP(E2819,Productos[[Id_producto]:[Codigo]],3,0)</f>
        <v>Tipos de Deporte</v>
      </c>
      <c r="G2819" s="13">
        <f t="shared" si="422"/>
        <v>140101241</v>
      </c>
      <c r="H2819" s="7">
        <v>241</v>
      </c>
      <c r="I2819" s="8" t="s">
        <v>3138</v>
      </c>
      <c r="J2819" s="37" t="str">
        <f>+Categorias[[#This Row],[Categoría]]&amp;"-"&amp;Categorias[[#This Row],[Id_categoría]]</f>
        <v>Quads-140101241</v>
      </c>
      <c r="K2819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19" s="9" t="str">
        <f t="shared" si="423"/>
        <v>140101241quads</v>
      </c>
      <c r="M2819" s="39" t="str">
        <f t="shared" si="424"/>
        <v>INSERT INTO categoria VALUES (140101241,'Quads','Quads-140101241','Quads-140101241 | Prod: Vehículos Construcción-140101 | Sector: Deporte | Industria: DEPORTE - 14',140101);</v>
      </c>
    </row>
    <row r="2820" spans="1:13" ht="30.6" x14ac:dyDescent="0.3">
      <c r="A2820" s="12">
        <f t="shared" si="419"/>
        <v>14</v>
      </c>
      <c r="B2820" s="8" t="str">
        <f>+VLOOKUP(A2820,Industria[],2,0)</f>
        <v>Deporte y ocio</v>
      </c>
      <c r="C2820" s="12">
        <f t="shared" si="420"/>
        <v>1401</v>
      </c>
      <c r="D2820" s="8" t="str">
        <f>+VLOOKUP(C2820,Sector[[Id_sector]:[Codigo]],3,0)</f>
        <v>Deporte y fitness</v>
      </c>
      <c r="E2820" s="12">
        <f t="shared" si="421"/>
        <v>140101</v>
      </c>
      <c r="F2820" s="8" t="str">
        <f>+VLOOKUP(E2820,Productos[[Id_producto]:[Codigo]],3,0)</f>
        <v>Tipos de Deporte</v>
      </c>
      <c r="G2820" s="13">
        <f t="shared" si="422"/>
        <v>140101242</v>
      </c>
      <c r="H2820" s="7">
        <v>242</v>
      </c>
      <c r="I2820" s="8" t="s">
        <v>3139</v>
      </c>
      <c r="J2820" s="37" t="str">
        <f>+Categorias[[#This Row],[Categoría]]&amp;"-"&amp;Categorias[[#This Row],[Id_categoría]]</f>
        <v>Raid (Rally-Tt)-140101242</v>
      </c>
      <c r="K2820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20" s="9" t="str">
        <f t="shared" si="423"/>
        <v>140101242raid_(rally-tt)</v>
      </c>
      <c r="M2820" s="39" t="str">
        <f t="shared" si="424"/>
        <v>INSERT INTO categoria VALUES (140101242,'Raid (Rally-Tt)','Raid (Rally-Tt)-140101242','Raid (Rally-Tt)-140101242 | Prod: Vehículos Construcción-140101 | Sector: Deporte | Industria: DEPORTE - 14',140101);</v>
      </c>
    </row>
    <row r="2821" spans="1:13" ht="30.6" x14ac:dyDescent="0.3">
      <c r="A2821" s="12">
        <f t="shared" si="419"/>
        <v>14</v>
      </c>
      <c r="B2821" s="8" t="str">
        <f>+VLOOKUP(A2821,Industria[],2,0)</f>
        <v>Deporte y ocio</v>
      </c>
      <c r="C2821" s="12">
        <f t="shared" si="420"/>
        <v>1401</v>
      </c>
      <c r="D2821" s="8" t="str">
        <f>+VLOOKUP(C2821,Sector[[Id_sector]:[Codigo]],3,0)</f>
        <v>Deporte y fitness</v>
      </c>
      <c r="E2821" s="12">
        <f t="shared" si="421"/>
        <v>140101</v>
      </c>
      <c r="F2821" s="8" t="str">
        <f>+VLOOKUP(E2821,Productos[[Id_producto]:[Codigo]],3,0)</f>
        <v>Tipos de Deporte</v>
      </c>
      <c r="G2821" s="13">
        <f t="shared" si="422"/>
        <v>140101243</v>
      </c>
      <c r="H2821" s="7">
        <v>243</v>
      </c>
      <c r="I2821" s="8" t="s">
        <v>3140</v>
      </c>
      <c r="J2821" s="37" t="str">
        <f>+Categorias[[#This Row],[Categoría]]&amp;"-"&amp;Categorias[[#This Row],[Id_categoría]]</f>
        <v>Supercross-140101243</v>
      </c>
      <c r="K2821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21" s="9" t="str">
        <f t="shared" si="423"/>
        <v>140101243supercross</v>
      </c>
      <c r="M2821" s="39" t="str">
        <f t="shared" si="424"/>
        <v>INSERT INTO categoria VALUES (140101243,'Supercross','Supercross-140101243','Supercross-140101243 | Prod: Vehículos Construcción-140101 | Sector: Deporte | Industria: DEPORTE - 14',140101);</v>
      </c>
    </row>
    <row r="2822" spans="1:13" ht="30.6" x14ac:dyDescent="0.3">
      <c r="A2822" s="12">
        <f t="shared" si="419"/>
        <v>14</v>
      </c>
      <c r="B2822" s="8" t="str">
        <f>+VLOOKUP(A2822,Industria[],2,0)</f>
        <v>Deporte y ocio</v>
      </c>
      <c r="C2822" s="12">
        <f t="shared" si="420"/>
        <v>1401</v>
      </c>
      <c r="D2822" s="8" t="str">
        <f>+VLOOKUP(C2822,Sector[[Id_sector]:[Codigo]],3,0)</f>
        <v>Deporte y fitness</v>
      </c>
      <c r="E2822" s="12">
        <f t="shared" si="421"/>
        <v>140101</v>
      </c>
      <c r="F2822" s="8" t="str">
        <f>+VLOOKUP(E2822,Productos[[Id_producto]:[Codigo]],3,0)</f>
        <v>Tipos de Deporte</v>
      </c>
      <c r="G2822" s="13">
        <f t="shared" si="422"/>
        <v>140101244</v>
      </c>
      <c r="H2822" s="7">
        <v>244</v>
      </c>
      <c r="I2822" s="8" t="s">
        <v>3141</v>
      </c>
      <c r="J2822" s="37" t="str">
        <f>+Categorias[[#This Row],[Categoría]]&amp;"-"&amp;Categorias[[#This Row],[Id_categoría]]</f>
        <v>Trial-140101244</v>
      </c>
      <c r="K2822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22" s="9" t="str">
        <f t="shared" si="423"/>
        <v>140101244trial</v>
      </c>
      <c r="M2822" s="39" t="str">
        <f t="shared" si="424"/>
        <v>INSERT INTO categoria VALUES (140101244,'Trial','Trial-140101244','Trial-140101244 | Prod: Vehículos Construcción-140101 | Sector: Deporte | Industria: DEPORTE - 14',140101);</v>
      </c>
    </row>
    <row r="2823" spans="1:13" ht="30.6" x14ac:dyDescent="0.3">
      <c r="A2823" s="12">
        <f t="shared" si="419"/>
        <v>14</v>
      </c>
      <c r="B2823" s="8" t="str">
        <f>+VLOOKUP(A2823,Industria[],2,0)</f>
        <v>Deporte y ocio</v>
      </c>
      <c r="C2823" s="12">
        <f t="shared" si="420"/>
        <v>1401</v>
      </c>
      <c r="D2823" s="8" t="str">
        <f>+VLOOKUP(C2823,Sector[[Id_sector]:[Codigo]],3,0)</f>
        <v>Deporte y fitness</v>
      </c>
      <c r="E2823" s="12">
        <f t="shared" si="421"/>
        <v>140101</v>
      </c>
      <c r="F2823" s="8" t="str">
        <f>+VLOOKUP(E2823,Productos[[Id_producto]:[Codigo]],3,0)</f>
        <v>Tipos de Deporte</v>
      </c>
      <c r="G2823" s="13">
        <f t="shared" si="422"/>
        <v>140101245</v>
      </c>
      <c r="H2823" s="7">
        <v>245</v>
      </c>
      <c r="I2823" s="8" t="s">
        <v>3142</v>
      </c>
      <c r="J2823" s="37" t="str">
        <f>+Categorias[[#This Row],[Categoría]]&amp;"-"&amp;Categorias[[#This Row],[Id_categoría]]</f>
        <v>Trial Indoor-140101245</v>
      </c>
      <c r="K2823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23" s="9" t="str">
        <f t="shared" si="423"/>
        <v>140101245trial_indoor</v>
      </c>
      <c r="M2823" s="39" t="str">
        <f t="shared" si="424"/>
        <v>INSERT INTO categoria VALUES (140101245,'Trial Indoor','Trial Indoor-140101245','Trial Indoor-140101245 | Prod: Vehículos Construcción-140101 | Sector: Deporte | Industria: DEPORTE - 14',140101);</v>
      </c>
    </row>
    <row r="2824" spans="1:13" ht="30.6" x14ac:dyDescent="0.3">
      <c r="A2824" s="12">
        <f t="shared" si="419"/>
        <v>14</v>
      </c>
      <c r="B2824" s="8" t="str">
        <f>+VLOOKUP(A2824,Industria[],2,0)</f>
        <v>Deporte y ocio</v>
      </c>
      <c r="C2824" s="12">
        <f t="shared" si="420"/>
        <v>1401</v>
      </c>
      <c r="D2824" s="8" t="str">
        <f>+VLOOKUP(C2824,Sector[[Id_sector]:[Codigo]],3,0)</f>
        <v>Deporte y fitness</v>
      </c>
      <c r="E2824" s="12">
        <f t="shared" si="421"/>
        <v>140101</v>
      </c>
      <c r="F2824" s="8" t="str">
        <f>+VLOOKUP(E2824,Productos[[Id_producto]:[Codigo]],3,0)</f>
        <v>Tipos de Deporte</v>
      </c>
      <c r="G2824" s="13">
        <f t="shared" si="422"/>
        <v>140101246</v>
      </c>
      <c r="H2824" s="7">
        <v>246</v>
      </c>
      <c r="I2824" s="8" t="s">
        <v>3143</v>
      </c>
      <c r="J2824" s="37" t="str">
        <f>+Categorias[[#This Row],[Categoría]]&amp;"-"&amp;Categorias[[#This Row],[Id_categoría]]</f>
        <v>Motonáutica-140101246</v>
      </c>
      <c r="K2824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24" s="9" t="str">
        <f t="shared" si="423"/>
        <v>140101246motonautica</v>
      </c>
      <c r="M2824" s="39" t="str">
        <f t="shared" si="424"/>
        <v>INSERT INTO categoria VALUES (140101246,'Motonáutica','Motonáutica-140101246','Motonáutica-140101246 | Prod: Vehículos Construcción-140101 | Sector: Deporte | Industria: DEPORTE - 14',140101);</v>
      </c>
    </row>
    <row r="2825" spans="1:13" ht="30.6" x14ac:dyDescent="0.3">
      <c r="A2825" s="12">
        <f t="shared" si="419"/>
        <v>14</v>
      </c>
      <c r="B2825" s="8" t="str">
        <f>+VLOOKUP(A2825,Industria[],2,0)</f>
        <v>Deporte y ocio</v>
      </c>
      <c r="C2825" s="12">
        <f t="shared" si="420"/>
        <v>1401</v>
      </c>
      <c r="D2825" s="8" t="str">
        <f>+VLOOKUP(C2825,Sector[[Id_sector]:[Codigo]],3,0)</f>
        <v>Deporte y fitness</v>
      </c>
      <c r="E2825" s="12">
        <f t="shared" si="421"/>
        <v>140101</v>
      </c>
      <c r="F2825" s="8" t="str">
        <f>+VLOOKUP(E2825,Productos[[Id_producto]:[Codigo]],3,0)</f>
        <v>Tipos de Deporte</v>
      </c>
      <c r="G2825" s="13">
        <f t="shared" si="422"/>
        <v>140101247</v>
      </c>
      <c r="H2825" s="7">
        <v>247</v>
      </c>
      <c r="I2825" s="8" t="s">
        <v>3144</v>
      </c>
      <c r="J2825" s="37" t="str">
        <f>+Categorias[[#This Row],[Categoría]]&amp;"-"&amp;Categorias[[#This Row],[Id_categoría]]</f>
        <v>Barcas Neumáticas-140101247</v>
      </c>
      <c r="K2825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25" s="9" t="str">
        <f t="shared" si="423"/>
        <v>140101247barcas_neumaticas</v>
      </c>
      <c r="M2825" s="39" t="str">
        <f t="shared" si="424"/>
        <v>INSERT INTO categoria VALUES (140101247,'Barcas Neumáticas','Barcas Neumáticas-140101247','Barcas Neumáticas-140101247 | Prod: Vehículos Construcción-140101 | Sector: Deporte | Industria: DEPORTE - 14',140101);</v>
      </c>
    </row>
    <row r="2826" spans="1:13" ht="30.6" x14ac:dyDescent="0.3">
      <c r="A2826" s="12">
        <f t="shared" si="419"/>
        <v>14</v>
      </c>
      <c r="B2826" s="8" t="str">
        <f>+VLOOKUP(A2826,Industria[],2,0)</f>
        <v>Deporte y ocio</v>
      </c>
      <c r="C2826" s="12">
        <f t="shared" si="420"/>
        <v>1401</v>
      </c>
      <c r="D2826" s="8" t="str">
        <f>+VLOOKUP(C2826,Sector[[Id_sector]:[Codigo]],3,0)</f>
        <v>Deporte y fitness</v>
      </c>
      <c r="E2826" s="12">
        <f t="shared" si="421"/>
        <v>140101</v>
      </c>
      <c r="F2826" s="8" t="str">
        <f>+VLOOKUP(E2826,Productos[[Id_producto]:[Codigo]],3,0)</f>
        <v>Tipos de Deporte</v>
      </c>
      <c r="G2826" s="13">
        <f t="shared" si="422"/>
        <v>140101248</v>
      </c>
      <c r="H2826" s="7">
        <v>248</v>
      </c>
      <c r="I2826" s="8" t="s">
        <v>3145</v>
      </c>
      <c r="J2826" s="37" t="str">
        <f>+Categorias[[#This Row],[Categoría]]&amp;"-"&amp;Categorias[[#This Row],[Id_categoría]]</f>
        <v>Catamaranes-140101248</v>
      </c>
      <c r="K2826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26" s="9" t="str">
        <f t="shared" si="423"/>
        <v>140101248catamaranes</v>
      </c>
      <c r="M2826" s="39" t="str">
        <f t="shared" si="424"/>
        <v>INSERT INTO categoria VALUES (140101248,'Catamaranes','Catamaranes-140101248','Catamaranes-140101248 | Prod: Vehículos Construcción-140101 | Sector: Deporte | Industria: DEPORTE - 14',140101);</v>
      </c>
    </row>
    <row r="2827" spans="1:13" ht="30.6" x14ac:dyDescent="0.3">
      <c r="A2827" s="12">
        <f t="shared" si="419"/>
        <v>14</v>
      </c>
      <c r="B2827" s="8" t="str">
        <f>+VLOOKUP(A2827,Industria[],2,0)</f>
        <v>Deporte y ocio</v>
      </c>
      <c r="C2827" s="12">
        <f t="shared" si="420"/>
        <v>1401</v>
      </c>
      <c r="D2827" s="8" t="str">
        <f>+VLOOKUP(C2827,Sector[[Id_sector]:[Codigo]],3,0)</f>
        <v>Deporte y fitness</v>
      </c>
      <c r="E2827" s="12">
        <f t="shared" si="421"/>
        <v>140101</v>
      </c>
      <c r="F2827" s="8" t="str">
        <f>+VLOOKUP(E2827,Productos[[Id_producto]:[Codigo]],3,0)</f>
        <v>Tipos de Deporte</v>
      </c>
      <c r="G2827" s="13">
        <f t="shared" si="422"/>
        <v>140101249</v>
      </c>
      <c r="H2827" s="7">
        <v>249</v>
      </c>
      <c r="I2827" s="8" t="s">
        <v>3146</v>
      </c>
      <c r="J2827" s="37" t="str">
        <f>+Categorias[[#This Row],[Categoría]]&amp;"-"&amp;Categorias[[#This Row],[Id_categoría]]</f>
        <v>Motos De Agua-140101249</v>
      </c>
      <c r="K2827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27" s="9" t="str">
        <f t="shared" si="423"/>
        <v>140101249motos_de_agua</v>
      </c>
      <c r="M2827" s="39" t="str">
        <f t="shared" si="424"/>
        <v>INSERT INTO categoria VALUES (140101249,'Motos De Agua','Motos De Agua-140101249','Motos De Agua-140101249 | Prod: Vehículos Construcción-140101 | Sector: Deporte | Industria: DEPORTE - 14',140101);</v>
      </c>
    </row>
    <row r="2828" spans="1:13" ht="40.799999999999997" x14ac:dyDescent="0.3">
      <c r="A2828" s="12">
        <f t="shared" si="419"/>
        <v>14</v>
      </c>
      <c r="B2828" s="8" t="str">
        <f>+VLOOKUP(A2828,Industria[],2,0)</f>
        <v>Deporte y ocio</v>
      </c>
      <c r="C2828" s="12">
        <f t="shared" si="420"/>
        <v>1401</v>
      </c>
      <c r="D2828" s="8" t="str">
        <f>+VLOOKUP(C2828,Sector[[Id_sector]:[Codigo]],3,0)</f>
        <v>Deporte y fitness</v>
      </c>
      <c r="E2828" s="12">
        <f t="shared" si="421"/>
        <v>140101</v>
      </c>
      <c r="F2828" s="8" t="str">
        <f>+VLOOKUP(E2828,Productos[[Id_producto]:[Codigo]],3,0)</f>
        <v>Tipos de Deporte</v>
      </c>
      <c r="G2828" s="13">
        <f t="shared" si="422"/>
        <v>140101250</v>
      </c>
      <c r="H2828" s="7">
        <v>250</v>
      </c>
      <c r="I2828" s="8" t="s">
        <v>3147</v>
      </c>
      <c r="J2828" s="37" t="str">
        <f>+Categorias[[#This Row],[Categoría]]&amp;"-"&amp;Categorias[[#This Row],[Id_categoría]]</f>
        <v>Navegación De Recreo-140101250</v>
      </c>
      <c r="K2828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28" s="9" t="str">
        <f t="shared" si="423"/>
        <v>140101250navegacion_de_recreo</v>
      </c>
      <c r="M2828" s="39" t="str">
        <f t="shared" si="424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29" spans="1:13" ht="30.6" x14ac:dyDescent="0.3">
      <c r="A2829" s="12">
        <f t="shared" si="419"/>
        <v>14</v>
      </c>
      <c r="B2829" s="8" t="str">
        <f>+VLOOKUP(A2829,Industria[],2,0)</f>
        <v>Deporte y ocio</v>
      </c>
      <c r="C2829" s="12">
        <f t="shared" si="420"/>
        <v>1401</v>
      </c>
      <c r="D2829" s="8" t="str">
        <f>+VLOOKUP(C2829,Sector[[Id_sector]:[Codigo]],3,0)</f>
        <v>Deporte y fitness</v>
      </c>
      <c r="E2829" s="12">
        <f t="shared" si="421"/>
        <v>140101</v>
      </c>
      <c r="F2829" s="8" t="str">
        <f>+VLOOKUP(E2829,Productos[[Id_producto]:[Codigo]],3,0)</f>
        <v>Tipos de Deporte</v>
      </c>
      <c r="G2829" s="13">
        <f t="shared" si="422"/>
        <v>140101251</v>
      </c>
      <c r="H2829" s="7">
        <v>251</v>
      </c>
      <c r="I2829" s="8" t="s">
        <v>3148</v>
      </c>
      <c r="J2829" s="37" t="str">
        <f>+Categorias[[#This Row],[Categoría]]&amp;"-"&amp;Categorias[[#This Row],[Id_categoría]]</f>
        <v>Offshore-140101251</v>
      </c>
      <c r="K2829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29" s="9" t="str">
        <f t="shared" si="423"/>
        <v>140101251offshore</v>
      </c>
      <c r="M2829" s="39" t="str">
        <f t="shared" si="424"/>
        <v>INSERT INTO categoria VALUES (140101251,'Offshore','Offshore-140101251','Offshore-140101251 | Prod: Vehículos Construcción-140101 | Sector: Deporte | Industria: DEPORTE - 14',140101);</v>
      </c>
    </row>
    <row r="2830" spans="1:13" ht="30.6" x14ac:dyDescent="0.3">
      <c r="A2830" s="12">
        <f t="shared" si="419"/>
        <v>14</v>
      </c>
      <c r="B2830" s="8" t="str">
        <f>+VLOOKUP(A2830,Industria[],2,0)</f>
        <v>Deporte y ocio</v>
      </c>
      <c r="C2830" s="12">
        <f t="shared" si="420"/>
        <v>1401</v>
      </c>
      <c r="D2830" s="8" t="str">
        <f>+VLOOKUP(C2830,Sector[[Id_sector]:[Codigo]],3,0)</f>
        <v>Deporte y fitness</v>
      </c>
      <c r="E2830" s="12">
        <f t="shared" si="421"/>
        <v>140101</v>
      </c>
      <c r="F2830" s="8" t="str">
        <f>+VLOOKUP(E2830,Productos[[Id_producto]:[Codigo]],3,0)</f>
        <v>Tipos de Deporte</v>
      </c>
      <c r="G2830" s="13">
        <f t="shared" si="422"/>
        <v>140101252</v>
      </c>
      <c r="H2830" s="7">
        <v>252</v>
      </c>
      <c r="I2830" s="8" t="s">
        <v>3149</v>
      </c>
      <c r="J2830" s="37" t="str">
        <f>+Categorias[[#This Row],[Categoría]]&amp;"-"&amp;Categorias[[#This Row],[Id_categoría]]</f>
        <v>Radio Controladas-140101252</v>
      </c>
      <c r="K2830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30" s="9" t="str">
        <f t="shared" si="423"/>
        <v>140101252radio_controladas</v>
      </c>
      <c r="M2830" s="39" t="str">
        <f t="shared" si="424"/>
        <v>INSERT INTO categoria VALUES (140101252,'Radio Controladas','Radio Controladas-140101252','Radio Controladas-140101252 | Prod: Vehículos Construcción-140101 | Sector: Deporte | Industria: DEPORTE - 14',140101);</v>
      </c>
    </row>
    <row r="2831" spans="1:13" ht="30.6" x14ac:dyDescent="0.3">
      <c r="A2831" s="12">
        <f t="shared" si="419"/>
        <v>14</v>
      </c>
      <c r="B2831" s="8" t="str">
        <f>+VLOOKUP(A2831,Industria[],2,0)</f>
        <v>Deporte y ocio</v>
      </c>
      <c r="C2831" s="12">
        <f t="shared" si="420"/>
        <v>1401</v>
      </c>
      <c r="D2831" s="8" t="str">
        <f>+VLOOKUP(C2831,Sector[[Id_sector]:[Codigo]],3,0)</f>
        <v>Deporte y fitness</v>
      </c>
      <c r="E2831" s="12">
        <f t="shared" si="421"/>
        <v>140101</v>
      </c>
      <c r="F2831" s="8" t="str">
        <f>+VLOOKUP(E2831,Productos[[Id_producto]:[Codigo]],3,0)</f>
        <v>Tipos de Deporte</v>
      </c>
      <c r="G2831" s="13">
        <f t="shared" si="422"/>
        <v>140101253</v>
      </c>
      <c r="H2831" s="7">
        <v>253</v>
      </c>
      <c r="I2831" s="8" t="s">
        <v>3150</v>
      </c>
      <c r="J2831" s="37" t="str">
        <f>+Categorias[[#This Row],[Categoría]]&amp;"-"&amp;Categorias[[#This Row],[Id_categoría]]</f>
        <v>Multiaventura-140101253</v>
      </c>
      <c r="K2831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31" s="9" t="str">
        <f t="shared" si="423"/>
        <v>140101253multiaventura</v>
      </c>
      <c r="M2831" s="39" t="str">
        <f t="shared" si="424"/>
        <v>INSERT INTO categoria VALUES (140101253,'Multiaventura','Multiaventura-140101253','Multiaventura-140101253 | Prod: Vehículos Construcción-140101 | Sector: Deporte | Industria: DEPORTE - 14',140101);</v>
      </c>
    </row>
    <row r="2832" spans="1:13" ht="30.6" x14ac:dyDescent="0.3">
      <c r="A2832" s="12">
        <f t="shared" si="419"/>
        <v>14</v>
      </c>
      <c r="B2832" s="8" t="str">
        <f>+VLOOKUP(A2832,Industria[],2,0)</f>
        <v>Deporte y ocio</v>
      </c>
      <c r="C2832" s="12">
        <f t="shared" si="420"/>
        <v>1401</v>
      </c>
      <c r="D2832" s="8" t="str">
        <f>+VLOOKUP(C2832,Sector[[Id_sector]:[Codigo]],3,0)</f>
        <v>Deporte y fitness</v>
      </c>
      <c r="E2832" s="12">
        <f t="shared" si="421"/>
        <v>140101</v>
      </c>
      <c r="F2832" s="8" t="str">
        <f>+VLOOKUP(E2832,Productos[[Id_producto]:[Codigo]],3,0)</f>
        <v>Tipos de Deporte</v>
      </c>
      <c r="G2832" s="13">
        <f t="shared" si="422"/>
        <v>140101254</v>
      </c>
      <c r="H2832" s="7">
        <v>254</v>
      </c>
      <c r="I2832" s="8" t="s">
        <v>3151</v>
      </c>
      <c r="J2832" s="37" t="str">
        <f>+Categorias[[#This Row],[Categoría]]&amp;"-"&amp;Categorias[[#This Row],[Id_categoría]]</f>
        <v>Musculación-140101254</v>
      </c>
      <c r="K2832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32" s="9" t="str">
        <f t="shared" si="423"/>
        <v>140101254musculacion</v>
      </c>
      <c r="M2832" s="39" t="str">
        <f t="shared" si="424"/>
        <v>INSERT INTO categoria VALUES (140101254,'Musculación','Musculación-140101254','Musculación-140101254 | Prod: Vehículos Construcción-140101 | Sector: Deporte | Industria: DEPORTE - 14',140101);</v>
      </c>
    </row>
    <row r="2833" spans="1:13" ht="30.6" x14ac:dyDescent="0.3">
      <c r="A2833" s="12">
        <f t="shared" si="419"/>
        <v>14</v>
      </c>
      <c r="B2833" s="8" t="str">
        <f>+VLOOKUP(A2833,Industria[],2,0)</f>
        <v>Deporte y ocio</v>
      </c>
      <c r="C2833" s="12">
        <f t="shared" si="420"/>
        <v>1401</v>
      </c>
      <c r="D2833" s="8" t="str">
        <f>+VLOOKUP(C2833,Sector[[Id_sector]:[Codigo]],3,0)</f>
        <v>Deporte y fitness</v>
      </c>
      <c r="E2833" s="12">
        <f t="shared" si="421"/>
        <v>140101</v>
      </c>
      <c r="F2833" s="8" t="str">
        <f>+VLOOKUP(E2833,Productos[[Id_producto]:[Codigo]],3,0)</f>
        <v>Tipos de Deporte</v>
      </c>
      <c r="G2833" s="13">
        <f t="shared" si="422"/>
        <v>140101255</v>
      </c>
      <c r="H2833" s="7">
        <v>255</v>
      </c>
      <c r="I2833" s="8" t="s">
        <v>3152</v>
      </c>
      <c r="J2833" s="37" t="str">
        <f>+Categorias[[#This Row],[Categoría]]&amp;"-"&amp;Categorias[[#This Row],[Id_categoría]]</f>
        <v>Natación-140101255</v>
      </c>
      <c r="K2833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33" s="9" t="str">
        <f t="shared" si="423"/>
        <v>140101255natacion</v>
      </c>
      <c r="M2833" s="39" t="str">
        <f t="shared" si="424"/>
        <v>INSERT INTO categoria VALUES (140101255,'Natación','Natación-140101255','Natación-140101255 | Prod: Vehículos Construcción-140101 | Sector: Deporte | Industria: DEPORTE - 14',140101);</v>
      </c>
    </row>
    <row r="2834" spans="1:13" ht="30.6" x14ac:dyDescent="0.3">
      <c r="A2834" s="12">
        <f t="shared" si="419"/>
        <v>14</v>
      </c>
      <c r="B2834" s="8" t="str">
        <f>+VLOOKUP(A2834,Industria[],2,0)</f>
        <v>Deporte y ocio</v>
      </c>
      <c r="C2834" s="12">
        <f t="shared" si="420"/>
        <v>1401</v>
      </c>
      <c r="D2834" s="8" t="str">
        <f>+VLOOKUP(C2834,Sector[[Id_sector]:[Codigo]],3,0)</f>
        <v>Deporte y fitness</v>
      </c>
      <c r="E2834" s="12">
        <f t="shared" si="421"/>
        <v>140101</v>
      </c>
      <c r="F2834" s="8" t="str">
        <f>+VLOOKUP(E2834,Productos[[Id_producto]:[Codigo]],3,0)</f>
        <v>Tipos de Deporte</v>
      </c>
      <c r="G2834" s="13">
        <f t="shared" si="422"/>
        <v>140101256</v>
      </c>
      <c r="H2834" s="7">
        <v>256</v>
      </c>
      <c r="I2834" s="8" t="s">
        <v>3153</v>
      </c>
      <c r="J2834" s="37" t="str">
        <f>+Categorias[[#This Row],[Categoría]]&amp;"-"&amp;Categorias[[#This Row],[Id_categoría]]</f>
        <v>Aguas Abiertas-140101256</v>
      </c>
      <c r="K2834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34" s="9" t="str">
        <f t="shared" si="423"/>
        <v>140101256aguas_abiertas</v>
      </c>
      <c r="M2834" s="39" t="str">
        <f t="shared" si="424"/>
        <v>INSERT INTO categoria VALUES (140101256,'Aguas Abiertas','Aguas Abiertas-140101256','Aguas Abiertas-140101256 | Prod: Vehículos Construcción-140101 | Sector: Deporte | Industria: DEPORTE - 14',140101);</v>
      </c>
    </row>
    <row r="2835" spans="1:13" ht="30.6" x14ac:dyDescent="0.3">
      <c r="A2835" s="12">
        <f t="shared" si="419"/>
        <v>14</v>
      </c>
      <c r="B2835" s="8" t="str">
        <f>+VLOOKUP(A2835,Industria[],2,0)</f>
        <v>Deporte y ocio</v>
      </c>
      <c r="C2835" s="12">
        <f t="shared" si="420"/>
        <v>1401</v>
      </c>
      <c r="D2835" s="8" t="str">
        <f>+VLOOKUP(C2835,Sector[[Id_sector]:[Codigo]],3,0)</f>
        <v>Deporte y fitness</v>
      </c>
      <c r="E2835" s="12">
        <f t="shared" si="421"/>
        <v>140101</v>
      </c>
      <c r="F2835" s="8" t="str">
        <f>+VLOOKUP(E2835,Productos[[Id_producto]:[Codigo]],3,0)</f>
        <v>Tipos de Deporte</v>
      </c>
      <c r="G2835" s="13">
        <f t="shared" si="422"/>
        <v>140101257</v>
      </c>
      <c r="H2835" s="7">
        <v>257</v>
      </c>
      <c r="I2835" s="8" t="s">
        <v>3154</v>
      </c>
      <c r="J2835" s="37" t="str">
        <f>+Categorias[[#This Row],[Categoría]]&amp;"-"&amp;Categorias[[#This Row],[Id_categoría]]</f>
        <v>Natación Enseñanza-140101257</v>
      </c>
      <c r="K2835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35" s="9" t="str">
        <f t="shared" si="423"/>
        <v>140101257natacion_enseñanza</v>
      </c>
      <c r="M2835" s="39" t="str">
        <f t="shared" si="424"/>
        <v>INSERT INTO categoria VALUES (140101257,'Natación Enseñanza','Natación Enseñanza-140101257','Natación Enseñanza-140101257 | Prod: Vehículos Construcción-140101 | Sector: Deporte | Industria: DEPORTE - 14',140101);</v>
      </c>
    </row>
    <row r="2836" spans="1:13" ht="40.799999999999997" x14ac:dyDescent="0.3">
      <c r="A2836" s="12">
        <f t="shared" si="419"/>
        <v>14</v>
      </c>
      <c r="B2836" s="8" t="str">
        <f>+VLOOKUP(A2836,Industria[],2,0)</f>
        <v>Deporte y ocio</v>
      </c>
      <c r="C2836" s="12">
        <f t="shared" si="420"/>
        <v>1401</v>
      </c>
      <c r="D2836" s="8" t="str">
        <f>+VLOOKUP(C2836,Sector[[Id_sector]:[Codigo]],3,0)</f>
        <v>Deporte y fitness</v>
      </c>
      <c r="E2836" s="12">
        <f t="shared" si="421"/>
        <v>140101</v>
      </c>
      <c r="F2836" s="8" t="str">
        <f>+VLOOKUP(E2836,Productos[[Id_producto]:[Codigo]],3,0)</f>
        <v>Tipos de Deporte</v>
      </c>
      <c r="G2836" s="13">
        <f t="shared" si="422"/>
        <v>140101258</v>
      </c>
      <c r="H2836" s="7">
        <v>258</v>
      </c>
      <c r="I2836" s="8" t="s">
        <v>3155</v>
      </c>
      <c r="J2836" s="37" t="str">
        <f>+Categorias[[#This Row],[Categoría]]&amp;"-"&amp;Categorias[[#This Row],[Id_categoría]]</f>
        <v>Natación Sincronizada-140101258</v>
      </c>
      <c r="K2836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36" s="9" t="str">
        <f t="shared" si="423"/>
        <v>140101258natacion_sincronizada</v>
      </c>
      <c r="M2836" s="39" t="str">
        <f t="shared" si="424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37" spans="1:13" ht="30.6" x14ac:dyDescent="0.3">
      <c r="A2837" s="12">
        <f t="shared" si="419"/>
        <v>14</v>
      </c>
      <c r="B2837" s="8" t="str">
        <f>+VLOOKUP(A2837,Industria[],2,0)</f>
        <v>Deporte y ocio</v>
      </c>
      <c r="C2837" s="12">
        <f t="shared" si="420"/>
        <v>1401</v>
      </c>
      <c r="D2837" s="8" t="str">
        <f>+VLOOKUP(C2837,Sector[[Id_sector]:[Codigo]],3,0)</f>
        <v>Deporte y fitness</v>
      </c>
      <c r="E2837" s="12">
        <f t="shared" si="421"/>
        <v>140101</v>
      </c>
      <c r="F2837" s="8" t="str">
        <f>+VLOOKUP(E2837,Productos[[Id_producto]:[Codigo]],3,0)</f>
        <v>Tipos de Deporte</v>
      </c>
      <c r="G2837" s="13">
        <f t="shared" si="422"/>
        <v>140101259</v>
      </c>
      <c r="H2837" s="7">
        <v>259</v>
      </c>
      <c r="I2837" s="8" t="s">
        <v>3156</v>
      </c>
      <c r="J2837" s="37" t="str">
        <f>+Categorias[[#This Row],[Categoría]]&amp;"-"&amp;Categorias[[#This Row],[Id_categoría]]</f>
        <v>Saltos-140101259</v>
      </c>
      <c r="K2837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37" s="9" t="str">
        <f t="shared" si="423"/>
        <v>140101259saltos</v>
      </c>
      <c r="M2837" s="39" t="str">
        <f t="shared" si="424"/>
        <v>INSERT INTO categoria VALUES (140101259,'Saltos','Saltos-140101259','Saltos-140101259 | Prod: Vehículos Construcción-140101 | Sector: Deporte | Industria: DEPORTE - 14',140101);</v>
      </c>
    </row>
    <row r="2838" spans="1:13" ht="30.6" x14ac:dyDescent="0.3">
      <c r="A2838" s="12">
        <f t="shared" si="419"/>
        <v>14</v>
      </c>
      <c r="B2838" s="8" t="str">
        <f>+VLOOKUP(A2838,Industria[],2,0)</f>
        <v>Deporte y ocio</v>
      </c>
      <c r="C2838" s="12">
        <f t="shared" si="420"/>
        <v>1401</v>
      </c>
      <c r="D2838" s="8" t="str">
        <f>+VLOOKUP(C2838,Sector[[Id_sector]:[Codigo]],3,0)</f>
        <v>Deporte y fitness</v>
      </c>
      <c r="E2838" s="12">
        <f t="shared" si="421"/>
        <v>140101</v>
      </c>
      <c r="F2838" s="8" t="str">
        <f>+VLOOKUP(E2838,Productos[[Id_producto]:[Codigo]],3,0)</f>
        <v>Tipos de Deporte</v>
      </c>
      <c r="G2838" s="13">
        <f t="shared" si="422"/>
        <v>140101260</v>
      </c>
      <c r="H2838" s="7">
        <v>260</v>
      </c>
      <c r="I2838" s="8" t="s">
        <v>3157</v>
      </c>
      <c r="J2838" s="37" t="str">
        <f>+Categorias[[#This Row],[Categoría]]&amp;"-"&amp;Categorias[[#This Row],[Id_categoría]]</f>
        <v>Waterpolo-140101260</v>
      </c>
      <c r="K2838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38" s="9" t="str">
        <f t="shared" si="423"/>
        <v>140101260waterpolo</v>
      </c>
      <c r="M2838" s="39" t="str">
        <f t="shared" si="424"/>
        <v>INSERT INTO categoria VALUES (140101260,'Waterpolo','Waterpolo-140101260','Waterpolo-140101260 | Prod: Vehículos Construcción-140101 | Sector: Deporte | Industria: DEPORTE - 14',140101);</v>
      </c>
    </row>
    <row r="2839" spans="1:13" ht="30.6" x14ac:dyDescent="0.3">
      <c r="A2839" s="12">
        <f t="shared" si="419"/>
        <v>14</v>
      </c>
      <c r="B2839" s="8" t="str">
        <f>+VLOOKUP(A2839,Industria[],2,0)</f>
        <v>Deporte y ocio</v>
      </c>
      <c r="C2839" s="12">
        <f t="shared" si="420"/>
        <v>1401</v>
      </c>
      <c r="D2839" s="8" t="str">
        <f>+VLOOKUP(C2839,Sector[[Id_sector]:[Codigo]],3,0)</f>
        <v>Deporte y fitness</v>
      </c>
      <c r="E2839" s="12">
        <f t="shared" si="421"/>
        <v>140101</v>
      </c>
      <c r="F2839" s="8" t="str">
        <f>+VLOOKUP(E2839,Productos[[Id_producto]:[Codigo]],3,0)</f>
        <v>Tipos de Deporte</v>
      </c>
      <c r="G2839" s="13">
        <f t="shared" si="422"/>
        <v>140101261</v>
      </c>
      <c r="H2839" s="7">
        <v>261</v>
      </c>
      <c r="I2839" s="8" t="s">
        <v>3158</v>
      </c>
      <c r="J2839" s="37" t="str">
        <f>+Categorias[[#This Row],[Categoría]]&amp;"-"&amp;Categorias[[#This Row],[Id_categoría]]</f>
        <v>Orientación-140101261</v>
      </c>
      <c r="K2839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39" s="9" t="str">
        <f t="shared" si="423"/>
        <v>140101261orientacion</v>
      </c>
      <c r="M2839" s="39" t="str">
        <f t="shared" si="424"/>
        <v>INSERT INTO categoria VALUES (140101261,'Orientación','Orientación-140101261','Orientación-140101261 | Prod: Vehículos Construcción-140101 | Sector: Deporte | Industria: DEPORTE - 14',140101);</v>
      </c>
    </row>
    <row r="2840" spans="1:13" ht="40.799999999999997" x14ac:dyDescent="0.3">
      <c r="A2840" s="12">
        <f t="shared" ref="A2840:A2903" si="425">+A2839</f>
        <v>14</v>
      </c>
      <c r="B2840" s="8" t="str">
        <f>+VLOOKUP(A2840,Industria[],2,0)</f>
        <v>Deporte y ocio</v>
      </c>
      <c r="C2840" s="12">
        <f t="shared" ref="C2840:C2903" si="426">+C2839</f>
        <v>1401</v>
      </c>
      <c r="D2840" s="8" t="str">
        <f>+VLOOKUP(C2840,Sector[[Id_sector]:[Codigo]],3,0)</f>
        <v>Deporte y fitness</v>
      </c>
      <c r="E2840" s="12">
        <f t="shared" ref="E2840:E2903" si="427">+IF(H2840=1,E2839+1,E2839)</f>
        <v>140101</v>
      </c>
      <c r="F2840" s="8" t="str">
        <f>+VLOOKUP(E2840,Productos[[Id_producto]:[Codigo]],3,0)</f>
        <v>Tipos de Deporte</v>
      </c>
      <c r="G2840" s="13">
        <f t="shared" ref="G2840:G2903" si="428">+E2840*1000+H2840</f>
        <v>140101262</v>
      </c>
      <c r="H2840" s="7">
        <v>262</v>
      </c>
      <c r="I2840" s="8" t="s">
        <v>3159</v>
      </c>
      <c r="J2840" s="37" t="str">
        <f>+Categorias[[#This Row],[Categoría]]&amp;"-"&amp;Categorias[[#This Row],[Id_categoría]]</f>
        <v>En Bicicleta De Montaña-140101262</v>
      </c>
      <c r="K2840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40" s="9" t="str">
        <f t="shared" ref="L2840:L2903" si="429">+SUBSTITUTE(G2840&amp;LOWER(SUBSTITUTE( SUBSTITUTE( SUBSTITUTE( SUBSTITUTE( SUBSTITUTE( SUBSTITUTE( SUBSTITUTE( SUBSTITUTE( SUBSTITUTE( SUBSTITUTE(I2840, "á", "a"), "é", "e"), "í", "i"), "ó", "o"), "ú", "u"), "Á", "A"), "É", "E"), "Í", "I"), "Ó", "O"), "Ú", "U"))," ","_")</f>
        <v>140101262en_bicicleta_de_montaña</v>
      </c>
      <c r="M2840" s="39" t="str">
        <f t="shared" ref="M2840:M2903" si="430">+"INSERT INTO categoria VALUES ("&amp;G2840&amp;",'"&amp;I2840&amp;"','"&amp;J2840&amp;"','"&amp;K2840&amp;"',"&amp;E2840&amp;");"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41" spans="1:13" ht="30.6" x14ac:dyDescent="0.3">
      <c r="A2841" s="12">
        <f t="shared" si="425"/>
        <v>14</v>
      </c>
      <c r="B2841" s="8" t="str">
        <f>+VLOOKUP(A2841,Industria[],2,0)</f>
        <v>Deporte y ocio</v>
      </c>
      <c r="C2841" s="12">
        <f t="shared" si="426"/>
        <v>1401</v>
      </c>
      <c r="D2841" s="8" t="str">
        <f>+VLOOKUP(C2841,Sector[[Id_sector]:[Codigo]],3,0)</f>
        <v>Deporte y fitness</v>
      </c>
      <c r="E2841" s="12">
        <f t="shared" si="427"/>
        <v>140101</v>
      </c>
      <c r="F2841" s="8" t="str">
        <f>+VLOOKUP(E2841,Productos[[Id_producto]:[Codigo]],3,0)</f>
        <v>Tipos de Deporte</v>
      </c>
      <c r="G2841" s="13">
        <f t="shared" si="428"/>
        <v>140101263</v>
      </c>
      <c r="H2841" s="7">
        <v>263</v>
      </c>
      <c r="I2841" s="8" t="s">
        <v>3160</v>
      </c>
      <c r="J2841" s="37" t="str">
        <f>+Categorias[[#This Row],[Categoría]]&amp;"-"&amp;Categorias[[#This Row],[Id_categoría]]</f>
        <v>Raids De Aventura-140101263</v>
      </c>
      <c r="K2841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41" s="9" t="str">
        <f t="shared" si="429"/>
        <v>140101263raids_de_aventura</v>
      </c>
      <c r="M2841" s="39" t="str">
        <f t="shared" si="430"/>
        <v>INSERT INTO categoria VALUES (140101263,'Raids De Aventura','Raids De Aventura-140101263','Raids De Aventura-140101263 | Prod: Vehículos Construcción-140101 | Sector: Deporte | Industria: DEPORTE - 14',140101);</v>
      </c>
    </row>
    <row r="2842" spans="1:13" ht="30.6" x14ac:dyDescent="0.3">
      <c r="A2842" s="12">
        <f t="shared" si="425"/>
        <v>14</v>
      </c>
      <c r="B2842" s="8" t="str">
        <f>+VLOOKUP(A2842,Industria[],2,0)</f>
        <v>Deporte y ocio</v>
      </c>
      <c r="C2842" s="12">
        <f t="shared" si="426"/>
        <v>1401</v>
      </c>
      <c r="D2842" s="8" t="str">
        <f>+VLOOKUP(C2842,Sector[[Id_sector]:[Codigo]],3,0)</f>
        <v>Deporte y fitness</v>
      </c>
      <c r="E2842" s="12">
        <f t="shared" si="427"/>
        <v>140101</v>
      </c>
      <c r="F2842" s="8" t="str">
        <f>+VLOOKUP(E2842,Productos[[Id_producto]:[Codigo]],3,0)</f>
        <v>Tipos de Deporte</v>
      </c>
      <c r="G2842" s="13">
        <f t="shared" si="428"/>
        <v>140101264</v>
      </c>
      <c r="H2842" s="7">
        <v>264</v>
      </c>
      <c r="I2842" s="8" t="s">
        <v>3161</v>
      </c>
      <c r="J2842" s="37" t="str">
        <f>+Categorias[[#This Row],[Categoría]]&amp;"-"&amp;Categorias[[#This Row],[Id_categoría]]</f>
        <v>Padel-140101264</v>
      </c>
      <c r="K2842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42" s="9" t="str">
        <f t="shared" si="429"/>
        <v>140101264padel</v>
      </c>
      <c r="M2842" s="39" t="str">
        <f t="shared" si="430"/>
        <v>INSERT INTO categoria VALUES (140101264,'Padel','Padel-140101264','Padel-140101264 | Prod: Vehículos Construcción-140101 | Sector: Deporte | Industria: DEPORTE - 14',140101);</v>
      </c>
    </row>
    <row r="2843" spans="1:13" ht="30.6" x14ac:dyDescent="0.3">
      <c r="A2843" s="12">
        <f t="shared" si="425"/>
        <v>14</v>
      </c>
      <c r="B2843" s="8" t="str">
        <f>+VLOOKUP(A2843,Industria[],2,0)</f>
        <v>Deporte y ocio</v>
      </c>
      <c r="C2843" s="12">
        <f t="shared" si="426"/>
        <v>1401</v>
      </c>
      <c r="D2843" s="8" t="str">
        <f>+VLOOKUP(C2843,Sector[[Id_sector]:[Codigo]],3,0)</f>
        <v>Deporte y fitness</v>
      </c>
      <c r="E2843" s="12">
        <f t="shared" si="427"/>
        <v>140101</v>
      </c>
      <c r="F2843" s="8" t="str">
        <f>+VLOOKUP(E2843,Productos[[Id_producto]:[Codigo]],3,0)</f>
        <v>Tipos de Deporte</v>
      </c>
      <c r="G2843" s="13">
        <f t="shared" si="428"/>
        <v>140101265</v>
      </c>
      <c r="H2843" s="7">
        <v>265</v>
      </c>
      <c r="I2843" s="8" t="s">
        <v>3162</v>
      </c>
      <c r="J2843" s="37" t="str">
        <f>+Categorias[[#This Row],[Categoría]]&amp;"-"&amp;Categorias[[#This Row],[Id_categoría]]</f>
        <v>Freestyle-140101265</v>
      </c>
      <c r="K2843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43" s="9" t="str">
        <f t="shared" si="429"/>
        <v>140101265freestyle</v>
      </c>
      <c r="M2843" s="39" t="str">
        <f t="shared" si="430"/>
        <v>INSERT INTO categoria VALUES (140101265,'Freestyle','Freestyle-140101265','Freestyle-140101265 | Prod: Vehículos Construcción-140101 | Sector: Deporte | Industria: DEPORTE - 14',140101);</v>
      </c>
    </row>
    <row r="2844" spans="1:13" ht="40.799999999999997" x14ac:dyDescent="0.3">
      <c r="A2844" s="12">
        <f t="shared" si="425"/>
        <v>14</v>
      </c>
      <c r="B2844" s="8" t="str">
        <f>+VLOOKUP(A2844,Industria[],2,0)</f>
        <v>Deporte y ocio</v>
      </c>
      <c r="C2844" s="12">
        <f t="shared" si="426"/>
        <v>1401</v>
      </c>
      <c r="D2844" s="8" t="str">
        <f>+VLOOKUP(C2844,Sector[[Id_sector]:[Codigo]],3,0)</f>
        <v>Deporte y fitness</v>
      </c>
      <c r="E2844" s="12">
        <f t="shared" si="427"/>
        <v>140101</v>
      </c>
      <c r="F2844" s="8" t="str">
        <f>+VLOOKUP(E2844,Productos[[Id_producto]:[Codigo]],3,0)</f>
        <v>Tipos de Deporte</v>
      </c>
      <c r="G2844" s="13">
        <f t="shared" si="428"/>
        <v>140101266</v>
      </c>
      <c r="H2844" s="7">
        <v>266</v>
      </c>
      <c r="I2844" s="8" t="s">
        <v>3163</v>
      </c>
      <c r="J2844" s="37" t="str">
        <f>+Categorias[[#This Row],[Categoría]]&amp;"-"&amp;Categorias[[#This Row],[Id_categoría]]</f>
        <v>Hockey Sobre Patines-140101266</v>
      </c>
      <c r="K2844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44" s="9" t="str">
        <f t="shared" si="429"/>
        <v>140101266hockey_sobre_patines</v>
      </c>
      <c r="M2844" s="39" t="str">
        <f t="shared" si="430"/>
        <v>INSERT INTO categoria VALUES (140101266,'Hockey Sobre Patines','Hockey Sobre Patines-140101266','Hockey Sobre Patines-140101266 | Prod: Vehículos Construcción-140101 | Sector: Deporte | Industria: DEPORTE - 14',140101);</v>
      </c>
    </row>
    <row r="2845" spans="1:13" ht="30.6" x14ac:dyDescent="0.3">
      <c r="A2845" s="12">
        <f t="shared" si="425"/>
        <v>14</v>
      </c>
      <c r="B2845" s="8" t="str">
        <f>+VLOOKUP(A2845,Industria[],2,0)</f>
        <v>Deporte y ocio</v>
      </c>
      <c r="C2845" s="12">
        <f t="shared" si="426"/>
        <v>1401</v>
      </c>
      <c r="D2845" s="8" t="str">
        <f>+VLOOKUP(C2845,Sector[[Id_sector]:[Codigo]],3,0)</f>
        <v>Deporte y fitness</v>
      </c>
      <c r="E2845" s="12">
        <f t="shared" si="427"/>
        <v>140101</v>
      </c>
      <c r="F2845" s="8" t="str">
        <f>+VLOOKUP(E2845,Productos[[Id_producto]:[Codigo]],3,0)</f>
        <v>Tipos de Deporte</v>
      </c>
      <c r="G2845" s="13">
        <f t="shared" si="428"/>
        <v>140101267</v>
      </c>
      <c r="H2845" s="7">
        <v>267</v>
      </c>
      <c r="I2845" s="8" t="s">
        <v>3164</v>
      </c>
      <c r="J2845" s="37" t="str">
        <f>+Categorias[[#This Row],[Categoría]]&amp;"-"&amp;Categorias[[#This Row],[Id_categoría]]</f>
        <v>Patinaje-140101267</v>
      </c>
      <c r="K2845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45" s="9" t="str">
        <f t="shared" si="429"/>
        <v>140101267patinaje</v>
      </c>
      <c r="M2845" s="39" t="str">
        <f t="shared" si="430"/>
        <v>INSERT INTO categoria VALUES (140101267,'Patinaje','Patinaje-140101267','Patinaje-140101267 | Prod: Vehículos Construcción-140101 | Sector: Deporte | Industria: DEPORTE - 14',140101);</v>
      </c>
    </row>
    <row r="2846" spans="1:13" ht="30.6" x14ac:dyDescent="0.3">
      <c r="A2846" s="12">
        <f t="shared" si="425"/>
        <v>14</v>
      </c>
      <c r="B2846" s="8" t="str">
        <f>+VLOOKUP(A2846,Industria[],2,0)</f>
        <v>Deporte y ocio</v>
      </c>
      <c r="C2846" s="12">
        <f t="shared" si="426"/>
        <v>1401</v>
      </c>
      <c r="D2846" s="8" t="str">
        <f>+VLOOKUP(C2846,Sector[[Id_sector]:[Codigo]],3,0)</f>
        <v>Deporte y fitness</v>
      </c>
      <c r="E2846" s="12">
        <f t="shared" si="427"/>
        <v>140101</v>
      </c>
      <c r="F2846" s="8" t="str">
        <f>+VLOOKUP(E2846,Productos[[Id_producto]:[Codigo]],3,0)</f>
        <v>Tipos de Deporte</v>
      </c>
      <c r="G2846" s="13">
        <f t="shared" si="428"/>
        <v>140101268</v>
      </c>
      <c r="H2846" s="7">
        <v>268</v>
      </c>
      <c r="I2846" s="8" t="s">
        <v>3165</v>
      </c>
      <c r="J2846" s="37" t="str">
        <f>+Categorias[[#This Row],[Categoría]]&amp;"-"&amp;Categorias[[#This Row],[Id_categoría]]</f>
        <v>Patinaje Artístico-140101268</v>
      </c>
      <c r="K2846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46" s="9" t="str">
        <f t="shared" si="429"/>
        <v>140101268patinaje_artistico</v>
      </c>
      <c r="M2846" s="39" t="str">
        <f t="shared" si="430"/>
        <v>INSERT INTO categoria VALUES (140101268,'Patinaje Artístico','Patinaje Artístico-140101268','Patinaje Artístico-140101268 | Prod: Vehículos Construcción-140101 | Sector: Deporte | Industria: DEPORTE - 14',140101);</v>
      </c>
    </row>
    <row r="2847" spans="1:13" ht="30.6" x14ac:dyDescent="0.3">
      <c r="A2847" s="12">
        <f t="shared" si="425"/>
        <v>14</v>
      </c>
      <c r="B2847" s="8" t="str">
        <f>+VLOOKUP(A2847,Industria[],2,0)</f>
        <v>Deporte y ocio</v>
      </c>
      <c r="C2847" s="12">
        <f t="shared" si="426"/>
        <v>1401</v>
      </c>
      <c r="D2847" s="8" t="str">
        <f>+VLOOKUP(C2847,Sector[[Id_sector]:[Codigo]],3,0)</f>
        <v>Deporte y fitness</v>
      </c>
      <c r="E2847" s="12">
        <f t="shared" si="427"/>
        <v>140101</v>
      </c>
      <c r="F2847" s="8" t="str">
        <f>+VLOOKUP(E2847,Productos[[Id_producto]:[Codigo]],3,0)</f>
        <v>Tipos de Deporte</v>
      </c>
      <c r="G2847" s="13">
        <f t="shared" si="428"/>
        <v>140101269</v>
      </c>
      <c r="H2847" s="7">
        <v>269</v>
      </c>
      <c r="I2847" s="8" t="s">
        <v>3166</v>
      </c>
      <c r="J2847" s="37" t="str">
        <f>+Categorias[[#This Row],[Categoría]]&amp;"-"&amp;Categorias[[#This Row],[Id_categoría]]</f>
        <v>Patinaje En Línea-140101269</v>
      </c>
      <c r="K2847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47" s="9" t="str">
        <f t="shared" si="429"/>
        <v>140101269patinaje_en_linea</v>
      </c>
      <c r="M2847" s="39" t="str">
        <f t="shared" si="430"/>
        <v>INSERT INTO categoria VALUES (140101269,'Patinaje En Línea','Patinaje En Línea-140101269','Patinaje En Línea-140101269 | Prod: Vehículos Construcción-140101 | Sector: Deporte | Industria: DEPORTE - 14',140101);</v>
      </c>
    </row>
    <row r="2848" spans="1:13" ht="30.6" x14ac:dyDescent="0.3">
      <c r="A2848" s="12">
        <f t="shared" si="425"/>
        <v>14</v>
      </c>
      <c r="B2848" s="8" t="str">
        <f>+VLOOKUP(A2848,Industria[],2,0)</f>
        <v>Deporte y ocio</v>
      </c>
      <c r="C2848" s="12">
        <f t="shared" si="426"/>
        <v>1401</v>
      </c>
      <c r="D2848" s="8" t="str">
        <f>+VLOOKUP(C2848,Sector[[Id_sector]:[Codigo]],3,0)</f>
        <v>Deporte y fitness</v>
      </c>
      <c r="E2848" s="12">
        <f t="shared" si="427"/>
        <v>140101</v>
      </c>
      <c r="F2848" s="8" t="str">
        <f>+VLOOKUP(E2848,Productos[[Id_producto]:[Codigo]],3,0)</f>
        <v>Tipos de Deporte</v>
      </c>
      <c r="G2848" s="13">
        <f t="shared" si="428"/>
        <v>140101270</v>
      </c>
      <c r="H2848" s="7">
        <v>270</v>
      </c>
      <c r="I2848" s="8" t="s">
        <v>3167</v>
      </c>
      <c r="J2848" s="37" t="str">
        <f>+Categorias[[#This Row],[Categoría]]&amp;"-"&amp;Categorias[[#This Row],[Id_categoría]]</f>
        <v>Patinaje Velocidad-140101270</v>
      </c>
      <c r="K2848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48" s="9" t="str">
        <f t="shared" si="429"/>
        <v>140101270patinaje_velocidad</v>
      </c>
      <c r="M2848" s="39" t="str">
        <f t="shared" si="430"/>
        <v>INSERT INTO categoria VALUES (140101270,'Patinaje Velocidad','Patinaje Velocidad-140101270','Patinaje Velocidad-140101270 | Prod: Vehículos Construcción-140101 | Sector: Deporte | Industria: DEPORTE - 14',140101);</v>
      </c>
    </row>
    <row r="2849" spans="1:13" ht="30.6" x14ac:dyDescent="0.3">
      <c r="A2849" s="12">
        <f t="shared" si="425"/>
        <v>14</v>
      </c>
      <c r="B2849" s="8" t="str">
        <f>+VLOOKUP(A2849,Industria[],2,0)</f>
        <v>Deporte y ocio</v>
      </c>
      <c r="C2849" s="12">
        <f t="shared" si="426"/>
        <v>1401</v>
      </c>
      <c r="D2849" s="8" t="str">
        <f>+VLOOKUP(C2849,Sector[[Id_sector]:[Codigo]],3,0)</f>
        <v>Deporte y fitness</v>
      </c>
      <c r="E2849" s="12">
        <f t="shared" si="427"/>
        <v>140101</v>
      </c>
      <c r="F2849" s="8" t="str">
        <f>+VLOOKUP(E2849,Productos[[Id_producto]:[Codigo]],3,0)</f>
        <v>Tipos de Deporte</v>
      </c>
      <c r="G2849" s="13">
        <f t="shared" si="428"/>
        <v>140101271</v>
      </c>
      <c r="H2849" s="7">
        <v>271</v>
      </c>
      <c r="I2849" s="8" t="s">
        <v>3168</v>
      </c>
      <c r="J2849" s="37" t="str">
        <f>+Categorias[[#This Row],[Categoría]]&amp;"-"&amp;Categorias[[#This Row],[Id_categoría]]</f>
        <v>Skateboarding-140101271</v>
      </c>
      <c r="K2849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49" s="9" t="str">
        <f t="shared" si="429"/>
        <v>140101271skateboarding</v>
      </c>
      <c r="M2849" s="39" t="str">
        <f t="shared" si="430"/>
        <v>INSERT INTO categoria VALUES (140101271,'Skateboarding','Skateboarding-140101271','Skateboarding-140101271 | Prod: Vehículos Construcción-140101 | Sector: Deporte | Industria: DEPORTE - 14',140101);</v>
      </c>
    </row>
    <row r="2850" spans="1:13" ht="30.6" x14ac:dyDescent="0.3">
      <c r="A2850" s="12">
        <f t="shared" si="425"/>
        <v>14</v>
      </c>
      <c r="B2850" s="8" t="str">
        <f>+VLOOKUP(A2850,Industria[],2,0)</f>
        <v>Deporte y ocio</v>
      </c>
      <c r="C2850" s="12">
        <f t="shared" si="426"/>
        <v>1401</v>
      </c>
      <c r="D2850" s="8" t="str">
        <f>+VLOOKUP(C2850,Sector[[Id_sector]:[Codigo]],3,0)</f>
        <v>Deporte y fitness</v>
      </c>
      <c r="E2850" s="12">
        <f t="shared" si="427"/>
        <v>140101</v>
      </c>
      <c r="F2850" s="8" t="str">
        <f>+VLOOKUP(E2850,Productos[[Id_producto]:[Codigo]],3,0)</f>
        <v>Tipos de Deporte</v>
      </c>
      <c r="G2850" s="13">
        <f t="shared" si="428"/>
        <v>140101272</v>
      </c>
      <c r="H2850" s="7">
        <v>272</v>
      </c>
      <c r="I2850" s="8" t="s">
        <v>3169</v>
      </c>
      <c r="J2850" s="37" t="str">
        <f>+Categorias[[#This Row],[Categoría]]&amp;"-"&amp;Categorias[[#This Row],[Id_categoría]]</f>
        <v>Pelota-140101272</v>
      </c>
      <c r="K2850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50" s="9" t="str">
        <f t="shared" si="429"/>
        <v>140101272pelota</v>
      </c>
      <c r="M2850" s="39" t="str">
        <f t="shared" si="430"/>
        <v>INSERT INTO categoria VALUES (140101272,'Pelota','Pelota-140101272','Pelota-140101272 | Prod: Vehículos Construcción-140101 | Sector: Deporte | Industria: DEPORTE - 14',140101);</v>
      </c>
    </row>
    <row r="2851" spans="1:13" ht="30.6" x14ac:dyDescent="0.3">
      <c r="A2851" s="12">
        <f t="shared" si="425"/>
        <v>14</v>
      </c>
      <c r="B2851" s="8" t="str">
        <f>+VLOOKUP(A2851,Industria[],2,0)</f>
        <v>Deporte y ocio</v>
      </c>
      <c r="C2851" s="12">
        <f t="shared" si="426"/>
        <v>1401</v>
      </c>
      <c r="D2851" s="8" t="str">
        <f>+VLOOKUP(C2851,Sector[[Id_sector]:[Codigo]],3,0)</f>
        <v>Deporte y fitness</v>
      </c>
      <c r="E2851" s="12">
        <f t="shared" si="427"/>
        <v>140101</v>
      </c>
      <c r="F2851" s="8" t="str">
        <f>+VLOOKUP(E2851,Productos[[Id_producto]:[Codigo]],3,0)</f>
        <v>Tipos de Deporte</v>
      </c>
      <c r="G2851" s="13">
        <f t="shared" si="428"/>
        <v>140101273</v>
      </c>
      <c r="H2851" s="7">
        <v>273</v>
      </c>
      <c r="I2851" s="8" t="s">
        <v>3170</v>
      </c>
      <c r="J2851" s="37" t="str">
        <f>+Categorias[[#This Row],[Categoría]]&amp;"-"&amp;Categorias[[#This Row],[Id_categoría]]</f>
        <v>Frontón-140101273</v>
      </c>
      <c r="K2851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51" s="9" t="str">
        <f t="shared" si="429"/>
        <v>140101273fronton</v>
      </c>
      <c r="M2851" s="39" t="str">
        <f t="shared" si="430"/>
        <v>INSERT INTO categoria VALUES (140101273,'Frontón','Frontón-140101273','Frontón-140101273 | Prod: Vehículos Construcción-140101 | Sector: Deporte | Industria: DEPORTE - 14',140101);</v>
      </c>
    </row>
    <row r="2852" spans="1:13" ht="30.6" x14ac:dyDescent="0.3">
      <c r="A2852" s="12">
        <f t="shared" si="425"/>
        <v>14</v>
      </c>
      <c r="B2852" s="8" t="str">
        <f>+VLOOKUP(A2852,Industria[],2,0)</f>
        <v>Deporte y ocio</v>
      </c>
      <c r="C2852" s="12">
        <f t="shared" si="426"/>
        <v>1401</v>
      </c>
      <c r="D2852" s="8" t="str">
        <f>+VLOOKUP(C2852,Sector[[Id_sector]:[Codigo]],3,0)</f>
        <v>Deporte y fitness</v>
      </c>
      <c r="E2852" s="12">
        <f t="shared" si="427"/>
        <v>140101</v>
      </c>
      <c r="F2852" s="8" t="str">
        <f>+VLOOKUP(E2852,Productos[[Id_producto]:[Codigo]],3,0)</f>
        <v>Tipos de Deporte</v>
      </c>
      <c r="G2852" s="13">
        <f t="shared" si="428"/>
        <v>140101274</v>
      </c>
      <c r="H2852" s="7">
        <v>274</v>
      </c>
      <c r="I2852" s="8" t="s">
        <v>3171</v>
      </c>
      <c r="J2852" s="37" t="str">
        <f>+Categorias[[#This Row],[Categoría]]&amp;"-"&amp;Categorias[[#This Row],[Id_categoría]]</f>
        <v>Trinquete-140101274</v>
      </c>
      <c r="K2852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52" s="9" t="str">
        <f t="shared" si="429"/>
        <v>140101274trinquete</v>
      </c>
      <c r="M2852" s="39" t="str">
        <f t="shared" si="430"/>
        <v>INSERT INTO categoria VALUES (140101274,'Trinquete','Trinquete-140101274','Trinquete-140101274 | Prod: Vehículos Construcción-140101 | Sector: Deporte | Industria: DEPORTE - 14',140101);</v>
      </c>
    </row>
    <row r="2853" spans="1:13" ht="30.6" x14ac:dyDescent="0.3">
      <c r="A2853" s="12">
        <f t="shared" si="425"/>
        <v>14</v>
      </c>
      <c r="B2853" s="8" t="str">
        <f>+VLOOKUP(A2853,Industria[],2,0)</f>
        <v>Deporte y ocio</v>
      </c>
      <c r="C2853" s="12">
        <f t="shared" si="426"/>
        <v>1401</v>
      </c>
      <c r="D2853" s="8" t="str">
        <f>+VLOOKUP(C2853,Sector[[Id_sector]:[Codigo]],3,0)</f>
        <v>Deporte y fitness</v>
      </c>
      <c r="E2853" s="12">
        <f t="shared" si="427"/>
        <v>140101</v>
      </c>
      <c r="F2853" s="8" t="str">
        <f>+VLOOKUP(E2853,Productos[[Id_producto]:[Codigo]],3,0)</f>
        <v>Tipos de Deporte</v>
      </c>
      <c r="G2853" s="13">
        <f t="shared" si="428"/>
        <v>140101275</v>
      </c>
      <c r="H2853" s="7">
        <v>275</v>
      </c>
      <c r="I2853" s="8" t="s">
        <v>3172</v>
      </c>
      <c r="J2853" s="37" t="str">
        <f>+Categorias[[#This Row],[Categoría]]&amp;"-"&amp;Categorias[[#This Row],[Id_categoría]]</f>
        <v>Biatlón Moderno-140101275</v>
      </c>
      <c r="K2853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53" s="9" t="str">
        <f t="shared" si="429"/>
        <v>140101275biatlon_moderno</v>
      </c>
      <c r="M2853" s="39" t="str">
        <f t="shared" si="430"/>
        <v>INSERT INTO categoria VALUES (140101275,'Biatlón Moderno','Biatlón Moderno-140101275','Biatlón Moderno-140101275 | Prod: Vehículos Construcción-140101 | Sector: Deporte | Industria: DEPORTE - 14',140101);</v>
      </c>
    </row>
    <row r="2854" spans="1:13" ht="30.6" x14ac:dyDescent="0.3">
      <c r="A2854" s="12">
        <f t="shared" si="425"/>
        <v>14</v>
      </c>
      <c r="B2854" s="8" t="str">
        <f>+VLOOKUP(A2854,Industria[],2,0)</f>
        <v>Deporte y ocio</v>
      </c>
      <c r="C2854" s="12">
        <f t="shared" si="426"/>
        <v>1401</v>
      </c>
      <c r="D2854" s="8" t="str">
        <f>+VLOOKUP(C2854,Sector[[Id_sector]:[Codigo]],3,0)</f>
        <v>Deporte y fitness</v>
      </c>
      <c r="E2854" s="12">
        <f t="shared" si="427"/>
        <v>140101</v>
      </c>
      <c r="F2854" s="8" t="str">
        <f>+VLOOKUP(E2854,Productos[[Id_producto]:[Codigo]],3,0)</f>
        <v>Tipos de Deporte</v>
      </c>
      <c r="G2854" s="13">
        <f t="shared" si="428"/>
        <v>140101276</v>
      </c>
      <c r="H2854" s="7">
        <v>276</v>
      </c>
      <c r="I2854" s="8" t="s">
        <v>3173</v>
      </c>
      <c r="J2854" s="37" t="str">
        <f>+Categorias[[#This Row],[Categoría]]&amp;"-"&amp;Categorias[[#This Row],[Id_categoría]]</f>
        <v>Pentatlón Moderno-140101276</v>
      </c>
      <c r="K2854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54" s="9" t="str">
        <f t="shared" si="429"/>
        <v>140101276pentatlon_moderno</v>
      </c>
      <c r="M2854" s="39" t="str">
        <f t="shared" si="430"/>
        <v>INSERT INTO categoria VALUES (140101276,'Pentatlón Moderno','Pentatlón Moderno-140101276','Pentatlón Moderno-140101276 | Prod: Vehículos Construcción-140101 | Sector: Deporte | Industria: DEPORTE - 14',140101);</v>
      </c>
    </row>
    <row r="2855" spans="1:13" ht="30.6" x14ac:dyDescent="0.3">
      <c r="A2855" s="12">
        <f t="shared" si="425"/>
        <v>14</v>
      </c>
      <c r="B2855" s="8" t="str">
        <f>+VLOOKUP(A2855,Industria[],2,0)</f>
        <v>Deporte y ocio</v>
      </c>
      <c r="C2855" s="12">
        <f t="shared" si="426"/>
        <v>1401</v>
      </c>
      <c r="D2855" s="8" t="str">
        <f>+VLOOKUP(C2855,Sector[[Id_sector]:[Codigo]],3,0)</f>
        <v>Deporte y fitness</v>
      </c>
      <c r="E2855" s="12">
        <f t="shared" si="427"/>
        <v>140101</v>
      </c>
      <c r="F2855" s="8" t="str">
        <f>+VLOOKUP(E2855,Productos[[Id_producto]:[Codigo]],3,0)</f>
        <v>Tipos de Deporte</v>
      </c>
      <c r="G2855" s="13">
        <f t="shared" si="428"/>
        <v>140101277</v>
      </c>
      <c r="H2855" s="7">
        <v>277</v>
      </c>
      <c r="I2855" s="8" t="s">
        <v>3174</v>
      </c>
      <c r="J2855" s="37" t="str">
        <f>+Categorias[[#This Row],[Categoría]]&amp;"-"&amp;Categorias[[#This Row],[Id_categoría]]</f>
        <v>Tetratlón Moderno-140101277</v>
      </c>
      <c r="K2855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55" s="9" t="str">
        <f t="shared" si="429"/>
        <v>140101277tetratlon_moderno</v>
      </c>
      <c r="M2855" s="39" t="str">
        <f t="shared" si="430"/>
        <v>INSERT INTO categoria VALUES (140101277,'Tetratlón Moderno','Tetratlón Moderno-140101277','Tetratlón Moderno-140101277 | Prod: Vehículos Construcción-140101 | Sector: Deporte | Industria: DEPORTE - 14',140101);</v>
      </c>
    </row>
    <row r="2856" spans="1:13" ht="30.6" x14ac:dyDescent="0.3">
      <c r="A2856" s="12">
        <f t="shared" si="425"/>
        <v>14</v>
      </c>
      <c r="B2856" s="8" t="str">
        <f>+VLOOKUP(A2856,Industria[],2,0)</f>
        <v>Deporte y ocio</v>
      </c>
      <c r="C2856" s="12">
        <f t="shared" si="426"/>
        <v>1401</v>
      </c>
      <c r="D2856" s="8" t="str">
        <f>+VLOOKUP(C2856,Sector[[Id_sector]:[Codigo]],3,0)</f>
        <v>Deporte y fitness</v>
      </c>
      <c r="E2856" s="12">
        <f t="shared" si="427"/>
        <v>140101</v>
      </c>
      <c r="F2856" s="8" t="str">
        <f>+VLOOKUP(E2856,Productos[[Id_producto]:[Codigo]],3,0)</f>
        <v>Tipos de Deporte</v>
      </c>
      <c r="G2856" s="13">
        <f t="shared" si="428"/>
        <v>140101278</v>
      </c>
      <c r="H2856" s="7">
        <v>278</v>
      </c>
      <c r="I2856" s="8" t="s">
        <v>3175</v>
      </c>
      <c r="J2856" s="37" t="str">
        <f>+Categorias[[#This Row],[Categoría]]&amp;"-"&amp;Categorias[[#This Row],[Id_categoría]]</f>
        <v>Triatlón Moderno-140101278</v>
      </c>
      <c r="K2856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56" s="9" t="str">
        <f t="shared" si="429"/>
        <v>140101278triatlon_moderno</v>
      </c>
      <c r="M2856" s="39" t="str">
        <f t="shared" si="430"/>
        <v>INSERT INTO categoria VALUES (140101278,'Triatlón Moderno','Triatlón Moderno-140101278','Triatlón Moderno-140101278 | Prod: Vehículos Construcción-140101 | Sector: Deporte | Industria: DEPORTE - 14',140101);</v>
      </c>
    </row>
    <row r="2857" spans="1:13" ht="30.6" x14ac:dyDescent="0.3">
      <c r="A2857" s="12">
        <f t="shared" si="425"/>
        <v>14</v>
      </c>
      <c r="B2857" s="8" t="str">
        <f>+VLOOKUP(A2857,Industria[],2,0)</f>
        <v>Deporte y ocio</v>
      </c>
      <c r="C2857" s="12">
        <f t="shared" si="426"/>
        <v>1401</v>
      </c>
      <c r="D2857" s="8" t="str">
        <f>+VLOOKUP(C2857,Sector[[Id_sector]:[Codigo]],3,0)</f>
        <v>Deporte y fitness</v>
      </c>
      <c r="E2857" s="12">
        <f t="shared" si="427"/>
        <v>140101</v>
      </c>
      <c r="F2857" s="8" t="str">
        <f>+VLOOKUP(E2857,Productos[[Id_producto]:[Codigo]],3,0)</f>
        <v>Tipos de Deporte</v>
      </c>
      <c r="G2857" s="13">
        <f t="shared" si="428"/>
        <v>140101279</v>
      </c>
      <c r="H2857" s="7">
        <v>279</v>
      </c>
      <c r="I2857" s="8" t="s">
        <v>3176</v>
      </c>
      <c r="J2857" s="37" t="str">
        <f>+Categorias[[#This Row],[Categoría]]&amp;"-"&amp;Categorias[[#This Row],[Id_categoría]]</f>
        <v>Casting-140101279</v>
      </c>
      <c r="K2857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57" s="9" t="str">
        <f t="shared" si="429"/>
        <v>140101279casting</v>
      </c>
      <c r="M2857" s="39" t="str">
        <f t="shared" si="430"/>
        <v>INSERT INTO categoria VALUES (140101279,'Casting','Casting-140101279','Casting-140101279 | Prod: Vehículos Construcción-140101 | Sector: Deporte | Industria: DEPORTE - 14',140101);</v>
      </c>
    </row>
    <row r="2858" spans="1:13" ht="30.6" x14ac:dyDescent="0.3">
      <c r="A2858" s="12">
        <f t="shared" si="425"/>
        <v>14</v>
      </c>
      <c r="B2858" s="8" t="str">
        <f>+VLOOKUP(A2858,Industria[],2,0)</f>
        <v>Deporte y ocio</v>
      </c>
      <c r="C2858" s="12">
        <f t="shared" si="426"/>
        <v>1401</v>
      </c>
      <c r="D2858" s="8" t="str">
        <f>+VLOOKUP(C2858,Sector[[Id_sector]:[Codigo]],3,0)</f>
        <v>Deporte y fitness</v>
      </c>
      <c r="E2858" s="12">
        <f t="shared" si="427"/>
        <v>140101</v>
      </c>
      <c r="F2858" s="8" t="str">
        <f>+VLOOKUP(E2858,Productos[[Id_producto]:[Codigo]],3,0)</f>
        <v>Tipos de Deporte</v>
      </c>
      <c r="G2858" s="13">
        <f t="shared" si="428"/>
        <v>140101280</v>
      </c>
      <c r="H2858" s="7">
        <v>280</v>
      </c>
      <c r="I2858" s="8" t="s">
        <v>3177</v>
      </c>
      <c r="J2858" s="37" t="str">
        <f>+Categorias[[#This Row],[Categoría]]&amp;"-"&amp;Categorias[[#This Row],[Id_categoría]]</f>
        <v>Pesca-140101280</v>
      </c>
      <c r="K2858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58" s="9" t="str">
        <f t="shared" si="429"/>
        <v>140101280pesca</v>
      </c>
      <c r="M2858" s="39" t="str">
        <f t="shared" si="430"/>
        <v>INSERT INTO categoria VALUES (140101280,'Pesca','Pesca-140101280','Pesca-140101280 | Prod: Vehículos Construcción-140101 | Sector: Deporte | Industria: DEPORTE - 14',140101);</v>
      </c>
    </row>
    <row r="2859" spans="1:13" ht="30.6" x14ac:dyDescent="0.3">
      <c r="A2859" s="12">
        <f t="shared" si="425"/>
        <v>14</v>
      </c>
      <c r="B2859" s="8" t="str">
        <f>+VLOOKUP(A2859,Industria[],2,0)</f>
        <v>Deporte y ocio</v>
      </c>
      <c r="C2859" s="12">
        <f t="shared" si="426"/>
        <v>1401</v>
      </c>
      <c r="D2859" s="8" t="str">
        <f>+VLOOKUP(C2859,Sector[[Id_sector]:[Codigo]],3,0)</f>
        <v>Deporte y fitness</v>
      </c>
      <c r="E2859" s="12">
        <f t="shared" si="427"/>
        <v>140101</v>
      </c>
      <c r="F2859" s="8" t="str">
        <f>+VLOOKUP(E2859,Productos[[Id_producto]:[Codigo]],3,0)</f>
        <v>Tipos de Deporte</v>
      </c>
      <c r="G2859" s="13">
        <f t="shared" si="428"/>
        <v>140101281</v>
      </c>
      <c r="H2859" s="7">
        <v>281</v>
      </c>
      <c r="I2859" s="8" t="s">
        <v>3178</v>
      </c>
      <c r="J2859" s="37" t="str">
        <f>+Categorias[[#This Row],[Categoría]]&amp;"-"&amp;Categorias[[#This Row],[Id_categoría]]</f>
        <v>Bochas-140101281</v>
      </c>
      <c r="K2859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59" s="9" t="str">
        <f t="shared" si="429"/>
        <v>140101281bochas</v>
      </c>
      <c r="M2859" s="39" t="str">
        <f t="shared" si="430"/>
        <v>INSERT INTO categoria VALUES (140101281,'Bochas','Bochas-140101281','Bochas-140101281 | Prod: Vehículos Construcción-140101 | Sector: Deporte | Industria: DEPORTE - 14',140101);</v>
      </c>
    </row>
    <row r="2860" spans="1:13" ht="30.6" x14ac:dyDescent="0.3">
      <c r="A2860" s="12">
        <f t="shared" si="425"/>
        <v>14</v>
      </c>
      <c r="B2860" s="8" t="str">
        <f>+VLOOKUP(A2860,Industria[],2,0)</f>
        <v>Deporte y ocio</v>
      </c>
      <c r="C2860" s="12">
        <f t="shared" si="426"/>
        <v>1401</v>
      </c>
      <c r="D2860" s="8" t="str">
        <f>+VLOOKUP(C2860,Sector[[Id_sector]:[Codigo]],3,0)</f>
        <v>Deporte y fitness</v>
      </c>
      <c r="E2860" s="12">
        <f t="shared" si="427"/>
        <v>140101</v>
      </c>
      <c r="F2860" s="8" t="str">
        <f>+VLOOKUP(E2860,Productos[[Id_producto]:[Codigo]],3,0)</f>
        <v>Tipos de Deporte</v>
      </c>
      <c r="G2860" s="13">
        <f t="shared" si="428"/>
        <v>140101282</v>
      </c>
      <c r="H2860" s="7">
        <v>282</v>
      </c>
      <c r="I2860" s="8" t="s">
        <v>3179</v>
      </c>
      <c r="J2860" s="37" t="str">
        <f>+Categorias[[#This Row],[Categoría]]&amp;"-"&amp;Categorias[[#This Row],[Id_categoría]]</f>
        <v>Petanca-140101282</v>
      </c>
      <c r="K2860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60" s="9" t="str">
        <f t="shared" si="429"/>
        <v>140101282petanca</v>
      </c>
      <c r="M2860" s="39" t="str">
        <f t="shared" si="430"/>
        <v>INSERT INTO categoria VALUES (140101282,'Petanca','Petanca-140101282','Petanca-140101282 | Prod: Vehículos Construcción-140101 | Sector: Deporte | Industria: DEPORTE - 14',140101);</v>
      </c>
    </row>
    <row r="2861" spans="1:13" ht="30.6" x14ac:dyDescent="0.3">
      <c r="A2861" s="12">
        <f t="shared" si="425"/>
        <v>14</v>
      </c>
      <c r="B2861" s="8" t="str">
        <f>+VLOOKUP(A2861,Industria[],2,0)</f>
        <v>Deporte y ocio</v>
      </c>
      <c r="C2861" s="12">
        <f t="shared" si="426"/>
        <v>1401</v>
      </c>
      <c r="D2861" s="8" t="str">
        <f>+VLOOKUP(C2861,Sector[[Id_sector]:[Codigo]],3,0)</f>
        <v>Deporte y fitness</v>
      </c>
      <c r="E2861" s="12">
        <f t="shared" si="427"/>
        <v>140101</v>
      </c>
      <c r="F2861" s="8" t="str">
        <f>+VLOOKUP(E2861,Productos[[Id_producto]:[Codigo]],3,0)</f>
        <v>Tipos de Deporte</v>
      </c>
      <c r="G2861" s="13">
        <f t="shared" si="428"/>
        <v>140101283</v>
      </c>
      <c r="H2861" s="7">
        <v>283</v>
      </c>
      <c r="I2861" s="8" t="s">
        <v>3180</v>
      </c>
      <c r="J2861" s="37" t="str">
        <f>+Categorias[[#This Row],[Categoría]]&amp;"-"&amp;Categorias[[#This Row],[Id_categoría]]</f>
        <v>Piragüismo-140101283</v>
      </c>
      <c r="K2861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61" s="9" t="str">
        <f t="shared" si="429"/>
        <v>140101283piragüismo</v>
      </c>
      <c r="M2861" s="39" t="str">
        <f t="shared" si="430"/>
        <v>INSERT INTO categoria VALUES (140101283,'Piragüismo','Piragüismo-140101283','Piragüismo-140101283 | Prod: Vehículos Construcción-140101 | Sector: Deporte | Industria: DEPORTE - 14',140101);</v>
      </c>
    </row>
    <row r="2862" spans="1:13" ht="30.6" x14ac:dyDescent="0.3">
      <c r="A2862" s="12">
        <f t="shared" si="425"/>
        <v>14</v>
      </c>
      <c r="B2862" s="8" t="str">
        <f>+VLOOKUP(A2862,Industria[],2,0)</f>
        <v>Deporte y ocio</v>
      </c>
      <c r="C2862" s="12">
        <f t="shared" si="426"/>
        <v>1401</v>
      </c>
      <c r="D2862" s="8" t="str">
        <f>+VLOOKUP(C2862,Sector[[Id_sector]:[Codigo]],3,0)</f>
        <v>Deporte y fitness</v>
      </c>
      <c r="E2862" s="12">
        <f t="shared" si="427"/>
        <v>140101</v>
      </c>
      <c r="F2862" s="8" t="str">
        <f>+VLOOKUP(E2862,Productos[[Id_producto]:[Codigo]],3,0)</f>
        <v>Tipos de Deporte</v>
      </c>
      <c r="G2862" s="13">
        <f t="shared" si="428"/>
        <v>140101284</v>
      </c>
      <c r="H2862" s="7">
        <v>284</v>
      </c>
      <c r="I2862" s="8" t="s">
        <v>3181</v>
      </c>
      <c r="J2862" s="37" t="str">
        <f>+Categorias[[#This Row],[Categoría]]&amp;"-"&amp;Categorias[[#This Row],[Id_categoría]]</f>
        <v>Aguas Bravas-140101284</v>
      </c>
      <c r="K2862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62" s="9" t="str">
        <f t="shared" si="429"/>
        <v>140101284aguas_bravas</v>
      </c>
      <c r="M2862" s="39" t="str">
        <f t="shared" si="430"/>
        <v>INSERT INTO categoria VALUES (140101284,'Aguas Bravas','Aguas Bravas-140101284','Aguas Bravas-140101284 | Prod: Vehículos Construcción-140101 | Sector: Deporte | Industria: DEPORTE - 14',140101);</v>
      </c>
    </row>
    <row r="2863" spans="1:13" ht="40.799999999999997" x14ac:dyDescent="0.3">
      <c r="A2863" s="12">
        <f t="shared" si="425"/>
        <v>14</v>
      </c>
      <c r="B2863" s="8" t="str">
        <f>+VLOOKUP(A2863,Industria[],2,0)</f>
        <v>Deporte y ocio</v>
      </c>
      <c r="C2863" s="12">
        <f t="shared" si="426"/>
        <v>1401</v>
      </c>
      <c r="D2863" s="8" t="str">
        <f>+VLOOKUP(C2863,Sector[[Id_sector]:[Codigo]],3,0)</f>
        <v>Deporte y fitness</v>
      </c>
      <c r="E2863" s="12">
        <f t="shared" si="427"/>
        <v>140101</v>
      </c>
      <c r="F2863" s="8" t="str">
        <f>+VLOOKUP(E2863,Productos[[Id_producto]:[Codigo]],3,0)</f>
        <v>Tipos de Deporte</v>
      </c>
      <c r="G2863" s="13">
        <f t="shared" si="428"/>
        <v>140101285</v>
      </c>
      <c r="H2863" s="7">
        <v>285</v>
      </c>
      <c r="I2863" s="8" t="s">
        <v>3182</v>
      </c>
      <c r="J2863" s="37" t="str">
        <f>+Categorias[[#This Row],[Categoría]]&amp;"-"&amp;Categorias[[#This Row],[Id_categoría]]</f>
        <v>Aguas Tranquilas - Sprint-140101285</v>
      </c>
      <c r="K2863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63" s="9" t="str">
        <f t="shared" si="429"/>
        <v>140101285aguas_tranquilas_-_sprint</v>
      </c>
      <c r="M2863" s="39" t="str">
        <f t="shared" si="430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64" spans="1:13" ht="40.799999999999997" x14ac:dyDescent="0.3">
      <c r="A2864" s="12">
        <f t="shared" si="425"/>
        <v>14</v>
      </c>
      <c r="B2864" s="8" t="str">
        <f>+VLOOKUP(A2864,Industria[],2,0)</f>
        <v>Deporte y ocio</v>
      </c>
      <c r="C2864" s="12">
        <f t="shared" si="426"/>
        <v>1401</v>
      </c>
      <c r="D2864" s="8" t="str">
        <f>+VLOOKUP(C2864,Sector[[Id_sector]:[Codigo]],3,0)</f>
        <v>Deporte y fitness</v>
      </c>
      <c r="E2864" s="12">
        <f t="shared" si="427"/>
        <v>140101</v>
      </c>
      <c r="F2864" s="8" t="str">
        <f>+VLOOKUP(E2864,Productos[[Id_producto]:[Codigo]],3,0)</f>
        <v>Tipos de Deporte</v>
      </c>
      <c r="G2864" s="13">
        <f t="shared" si="428"/>
        <v>140101286</v>
      </c>
      <c r="H2864" s="7">
        <v>286</v>
      </c>
      <c r="I2864" s="8" t="s">
        <v>3183</v>
      </c>
      <c r="J2864" s="37" t="str">
        <f>+Categorias[[#This Row],[Categoría]]&amp;"-"&amp;Categorias[[#This Row],[Id_categoría]]</f>
        <v>Descensos, Ascensos Y Travesías-140101286</v>
      </c>
      <c r="K2864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64" s="9" t="str">
        <f t="shared" si="429"/>
        <v>140101286descensos,_ascensos_y_travesias</v>
      </c>
      <c r="M2864" s="39" t="str">
        <f t="shared" si="430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65" spans="1:13" ht="30.6" x14ac:dyDescent="0.3">
      <c r="A2865" s="12">
        <f t="shared" si="425"/>
        <v>14</v>
      </c>
      <c r="B2865" s="8" t="str">
        <f>+VLOOKUP(A2865,Industria[],2,0)</f>
        <v>Deporte y ocio</v>
      </c>
      <c r="C2865" s="12">
        <f t="shared" si="426"/>
        <v>1401</v>
      </c>
      <c r="D2865" s="8" t="str">
        <f>+VLOOKUP(C2865,Sector[[Id_sector]:[Codigo]],3,0)</f>
        <v>Deporte y fitness</v>
      </c>
      <c r="E2865" s="12">
        <f t="shared" si="427"/>
        <v>140101</v>
      </c>
      <c r="F2865" s="8" t="str">
        <f>+VLOOKUP(E2865,Productos[[Id_producto]:[Codigo]],3,0)</f>
        <v>Tipos de Deporte</v>
      </c>
      <c r="G2865" s="13">
        <f t="shared" si="428"/>
        <v>140101287</v>
      </c>
      <c r="H2865" s="7">
        <v>287</v>
      </c>
      <c r="I2865" s="8" t="s">
        <v>3184</v>
      </c>
      <c r="J2865" s="37" t="str">
        <f>+Categorias[[#This Row],[Categoría]]&amp;"-"&amp;Categorias[[#This Row],[Id_categoría]]</f>
        <v>Kayak Polo-140101287</v>
      </c>
      <c r="K2865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65" s="9" t="str">
        <f t="shared" si="429"/>
        <v>140101287kayak_polo</v>
      </c>
      <c r="M2865" s="39" t="str">
        <f t="shared" si="430"/>
        <v>INSERT INTO categoria VALUES (140101287,'Kayak Polo','Kayak Polo-140101287','Kayak Polo-140101287 | Prod: Vehículos Construcción-140101 | Sector: Deporte | Industria: DEPORTE - 14',140101);</v>
      </c>
    </row>
    <row r="2866" spans="1:13" ht="40.799999999999997" x14ac:dyDescent="0.3">
      <c r="A2866" s="12">
        <f t="shared" si="425"/>
        <v>14</v>
      </c>
      <c r="B2866" s="8" t="str">
        <f>+VLOOKUP(A2866,Industria[],2,0)</f>
        <v>Deporte y ocio</v>
      </c>
      <c r="C2866" s="12">
        <f t="shared" si="426"/>
        <v>1401</v>
      </c>
      <c r="D2866" s="8" t="str">
        <f>+VLOOKUP(C2866,Sector[[Id_sector]:[Codigo]],3,0)</f>
        <v>Deporte y fitness</v>
      </c>
      <c r="E2866" s="12">
        <f t="shared" si="427"/>
        <v>140101</v>
      </c>
      <c r="F2866" s="8" t="str">
        <f>+VLOOKUP(E2866,Productos[[Id_producto]:[Codigo]],3,0)</f>
        <v>Tipos de Deporte</v>
      </c>
      <c r="G2866" s="13">
        <f t="shared" si="428"/>
        <v>140101288</v>
      </c>
      <c r="H2866" s="7">
        <v>288</v>
      </c>
      <c r="I2866" s="8" t="s">
        <v>3185</v>
      </c>
      <c r="J2866" s="37" t="str">
        <f>+Categorias[[#This Row],[Categoría]]&amp;"-"&amp;Categorias[[#This Row],[Id_categoría]]</f>
        <v>Piragüismo Adaptado-140101288</v>
      </c>
      <c r="K2866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66" s="9" t="str">
        <f t="shared" si="429"/>
        <v>140101288piragüismo_adaptado</v>
      </c>
      <c r="M2866" s="39" t="str">
        <f t="shared" si="430"/>
        <v>INSERT INTO categoria VALUES (140101288,'Piragüismo Adaptado','Piragüismo Adaptado-140101288','Piragüismo Adaptado-140101288 | Prod: Vehículos Construcción-140101 | Sector: Deporte | Industria: DEPORTE - 14',140101);</v>
      </c>
    </row>
    <row r="2867" spans="1:13" ht="30.6" x14ac:dyDescent="0.3">
      <c r="A2867" s="12">
        <f t="shared" si="425"/>
        <v>14</v>
      </c>
      <c r="B2867" s="8" t="str">
        <f>+VLOOKUP(A2867,Industria[],2,0)</f>
        <v>Deporte y ocio</v>
      </c>
      <c r="C2867" s="12">
        <f t="shared" si="426"/>
        <v>1401</v>
      </c>
      <c r="D2867" s="8" t="str">
        <f>+VLOOKUP(C2867,Sector[[Id_sector]:[Codigo]],3,0)</f>
        <v>Deporte y fitness</v>
      </c>
      <c r="E2867" s="12">
        <f t="shared" si="427"/>
        <v>140101</v>
      </c>
      <c r="F2867" s="8" t="str">
        <f>+VLOOKUP(E2867,Productos[[Id_producto]:[Codigo]],3,0)</f>
        <v>Tipos de Deporte</v>
      </c>
      <c r="G2867" s="13">
        <f t="shared" si="428"/>
        <v>140101289</v>
      </c>
      <c r="H2867" s="7">
        <v>289</v>
      </c>
      <c r="I2867" s="8" t="s">
        <v>3186</v>
      </c>
      <c r="J2867" s="37" t="str">
        <f>+Categorias[[#This Row],[Categoría]]&amp;"-"&amp;Categorias[[#This Row],[Id_categoría]]</f>
        <v>Rafting-140101289</v>
      </c>
      <c r="K2867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67" s="9" t="str">
        <f t="shared" si="429"/>
        <v>140101289rafting</v>
      </c>
      <c r="M2867" s="39" t="str">
        <f t="shared" si="430"/>
        <v>INSERT INTO categoria VALUES (140101289,'Rafting','Rafting-140101289','Rafting-140101289 | Prod: Vehículos Construcción-140101 | Sector: Deporte | Industria: DEPORTE - 14',140101);</v>
      </c>
    </row>
    <row r="2868" spans="1:13" ht="30.6" x14ac:dyDescent="0.3">
      <c r="A2868" s="12">
        <f t="shared" si="425"/>
        <v>14</v>
      </c>
      <c r="B2868" s="8" t="str">
        <f>+VLOOKUP(A2868,Industria[],2,0)</f>
        <v>Deporte y ocio</v>
      </c>
      <c r="C2868" s="12">
        <f t="shared" si="426"/>
        <v>1401</v>
      </c>
      <c r="D2868" s="8" t="str">
        <f>+VLOOKUP(C2868,Sector[[Id_sector]:[Codigo]],3,0)</f>
        <v>Deporte y fitness</v>
      </c>
      <c r="E2868" s="12">
        <f t="shared" si="427"/>
        <v>140101</v>
      </c>
      <c r="F2868" s="8" t="str">
        <f>+VLOOKUP(E2868,Productos[[Id_producto]:[Codigo]],3,0)</f>
        <v>Tipos de Deporte</v>
      </c>
      <c r="G2868" s="13">
        <f t="shared" si="428"/>
        <v>140101290</v>
      </c>
      <c r="H2868" s="7">
        <v>290</v>
      </c>
      <c r="I2868" s="8" t="s">
        <v>3187</v>
      </c>
      <c r="J2868" s="37" t="str">
        <f>+Categorias[[#This Row],[Categoría]]&amp;"-"&amp;Categorias[[#This Row],[Id_categoría]]</f>
        <v>Polo-140101290</v>
      </c>
      <c r="K2868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68" s="9" t="str">
        <f t="shared" si="429"/>
        <v>140101290polo</v>
      </c>
      <c r="M2868" s="39" t="str">
        <f t="shared" si="430"/>
        <v>INSERT INTO categoria VALUES (140101290,'Polo','Polo-140101290','Polo-140101290 | Prod: Vehículos Construcción-140101 | Sector: Deporte | Industria: DEPORTE - 14',140101);</v>
      </c>
    </row>
    <row r="2869" spans="1:13" ht="30.6" x14ac:dyDescent="0.3">
      <c r="A2869" s="12">
        <f t="shared" si="425"/>
        <v>14</v>
      </c>
      <c r="B2869" s="8" t="str">
        <f>+VLOOKUP(A2869,Industria[],2,0)</f>
        <v>Deporte y ocio</v>
      </c>
      <c r="C2869" s="12">
        <f t="shared" si="426"/>
        <v>1401</v>
      </c>
      <c r="D2869" s="8" t="str">
        <f>+VLOOKUP(C2869,Sector[[Id_sector]:[Codigo]],3,0)</f>
        <v>Deporte y fitness</v>
      </c>
      <c r="E2869" s="12">
        <f t="shared" si="427"/>
        <v>140101</v>
      </c>
      <c r="F2869" s="8" t="str">
        <f>+VLOOKUP(E2869,Productos[[Id_producto]:[Codigo]],3,0)</f>
        <v>Tipos de Deporte</v>
      </c>
      <c r="G2869" s="13">
        <f t="shared" si="428"/>
        <v>140101291</v>
      </c>
      <c r="H2869" s="7">
        <v>291</v>
      </c>
      <c r="I2869" s="8" t="s">
        <v>3188</v>
      </c>
      <c r="J2869" s="37" t="str">
        <f>+Categorias[[#This Row],[Categoría]]&amp;"-"&amp;Categorias[[#This Row],[Id_categoría]]</f>
        <v>Remo-140101291</v>
      </c>
      <c r="K2869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69" s="9" t="str">
        <f t="shared" si="429"/>
        <v>140101291remo</v>
      </c>
      <c r="M2869" s="39" t="str">
        <f t="shared" si="430"/>
        <v>INSERT INTO categoria VALUES (140101291,'Remo','Remo-140101291','Remo-140101291 | Prod: Vehículos Construcción-140101 | Sector: Deporte | Industria: DEPORTE - 14',140101);</v>
      </c>
    </row>
    <row r="2870" spans="1:13" ht="30.6" x14ac:dyDescent="0.3">
      <c r="A2870" s="12">
        <f t="shared" si="425"/>
        <v>14</v>
      </c>
      <c r="B2870" s="8" t="str">
        <f>+VLOOKUP(A2870,Industria[],2,0)</f>
        <v>Deporte y ocio</v>
      </c>
      <c r="C2870" s="12">
        <f t="shared" si="426"/>
        <v>1401</v>
      </c>
      <c r="D2870" s="8" t="str">
        <f>+VLOOKUP(C2870,Sector[[Id_sector]:[Codigo]],3,0)</f>
        <v>Deporte y fitness</v>
      </c>
      <c r="E2870" s="12">
        <f t="shared" si="427"/>
        <v>140101</v>
      </c>
      <c r="F2870" s="8" t="str">
        <f>+VLOOKUP(E2870,Productos[[Id_producto]:[Codigo]],3,0)</f>
        <v>Tipos de Deporte</v>
      </c>
      <c r="G2870" s="13">
        <f t="shared" si="428"/>
        <v>140101292</v>
      </c>
      <c r="H2870" s="7">
        <v>292</v>
      </c>
      <c r="I2870" s="8" t="s">
        <v>3189</v>
      </c>
      <c r="J2870" s="37" t="str">
        <f>+Categorias[[#This Row],[Categoría]]&amp;"-"&amp;Categorias[[#This Row],[Id_categoría]]</f>
        <v>Remo Adaptado-140101292</v>
      </c>
      <c r="K2870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70" s="9" t="str">
        <f t="shared" si="429"/>
        <v>140101292remo_adaptado</v>
      </c>
      <c r="M2870" s="39" t="str">
        <f t="shared" si="430"/>
        <v>INSERT INTO categoria VALUES (140101292,'Remo Adaptado','Remo Adaptado-140101292','Remo Adaptado-140101292 | Prod: Vehículos Construcción-140101 | Sector: Deporte | Industria: DEPORTE - 14',140101);</v>
      </c>
    </row>
    <row r="2871" spans="1:13" ht="30.6" x14ac:dyDescent="0.3">
      <c r="A2871" s="12">
        <f t="shared" si="425"/>
        <v>14</v>
      </c>
      <c r="B2871" s="8" t="str">
        <f>+VLOOKUP(A2871,Industria[],2,0)</f>
        <v>Deporte y ocio</v>
      </c>
      <c r="C2871" s="12">
        <f t="shared" si="426"/>
        <v>1401</v>
      </c>
      <c r="D2871" s="8" t="str">
        <f>+VLOOKUP(C2871,Sector[[Id_sector]:[Codigo]],3,0)</f>
        <v>Deporte y fitness</v>
      </c>
      <c r="E2871" s="12">
        <f t="shared" si="427"/>
        <v>140101</v>
      </c>
      <c r="F2871" s="8" t="str">
        <f>+VLOOKUP(E2871,Productos[[Id_producto]:[Codigo]],3,0)</f>
        <v>Tipos de Deporte</v>
      </c>
      <c r="G2871" s="13">
        <f t="shared" si="428"/>
        <v>140101293</v>
      </c>
      <c r="H2871" s="7">
        <v>293</v>
      </c>
      <c r="I2871" s="8" t="s">
        <v>3190</v>
      </c>
      <c r="J2871" s="37" t="str">
        <f>+Categorias[[#This Row],[Categoría]]&amp;"-"&amp;Categorias[[#This Row],[Id_categoría]]</f>
        <v>Remo Banco Fijo-140101293</v>
      </c>
      <c r="K2871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71" s="9" t="str">
        <f t="shared" si="429"/>
        <v>140101293remo_banco_fijo</v>
      </c>
      <c r="M2871" s="39" t="str">
        <f t="shared" si="430"/>
        <v>INSERT INTO categoria VALUES (140101293,'Remo Banco Fijo','Remo Banco Fijo-140101293','Remo Banco Fijo-140101293 | Prod: Vehículos Construcción-140101 | Sector: Deporte | Industria: DEPORTE - 14',140101);</v>
      </c>
    </row>
    <row r="2872" spans="1:13" ht="30.6" x14ac:dyDescent="0.3">
      <c r="A2872" s="12">
        <f t="shared" si="425"/>
        <v>14</v>
      </c>
      <c r="B2872" s="8" t="str">
        <f>+VLOOKUP(A2872,Industria[],2,0)</f>
        <v>Deporte y ocio</v>
      </c>
      <c r="C2872" s="12">
        <f t="shared" si="426"/>
        <v>1401</v>
      </c>
      <c r="D2872" s="8" t="str">
        <f>+VLOOKUP(C2872,Sector[[Id_sector]:[Codigo]],3,0)</f>
        <v>Deporte y fitness</v>
      </c>
      <c r="E2872" s="12">
        <f t="shared" si="427"/>
        <v>140101</v>
      </c>
      <c r="F2872" s="8" t="str">
        <f>+VLOOKUP(E2872,Productos[[Id_producto]:[Codigo]],3,0)</f>
        <v>Tipos de Deporte</v>
      </c>
      <c r="G2872" s="13">
        <f t="shared" si="428"/>
        <v>140101294</v>
      </c>
      <c r="H2872" s="7">
        <v>294</v>
      </c>
      <c r="I2872" s="8" t="s">
        <v>3191</v>
      </c>
      <c r="J2872" s="37" t="str">
        <f>+Categorias[[#This Row],[Categoría]]&amp;"-"&amp;Categorias[[#This Row],[Id_categoría]]</f>
        <v>Remo Banco Móvil-140101294</v>
      </c>
      <c r="K2872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72" s="9" t="str">
        <f t="shared" si="429"/>
        <v>140101294remo_banco_movil</v>
      </c>
      <c r="M2872" s="39" t="str">
        <f t="shared" si="430"/>
        <v>INSERT INTO categoria VALUES (140101294,'Remo Banco Móvil','Remo Banco Móvil-140101294','Remo Banco Móvil-140101294 | Prod: Vehículos Construcción-140101 | Sector: Deporte | Industria: DEPORTE - 14',140101);</v>
      </c>
    </row>
    <row r="2873" spans="1:13" ht="30.6" x14ac:dyDescent="0.3">
      <c r="A2873" s="12">
        <f t="shared" si="425"/>
        <v>14</v>
      </c>
      <c r="B2873" s="8" t="str">
        <f>+VLOOKUP(A2873,Industria[],2,0)</f>
        <v>Deporte y ocio</v>
      </c>
      <c r="C2873" s="12">
        <f t="shared" si="426"/>
        <v>1401</v>
      </c>
      <c r="D2873" s="8" t="str">
        <f>+VLOOKUP(C2873,Sector[[Id_sector]:[Codigo]],3,0)</f>
        <v>Deporte y fitness</v>
      </c>
      <c r="E2873" s="12">
        <f t="shared" si="427"/>
        <v>140101</v>
      </c>
      <c r="F2873" s="8" t="str">
        <f>+VLOOKUP(E2873,Productos[[Id_producto]:[Codigo]],3,0)</f>
        <v>Tipos de Deporte</v>
      </c>
      <c r="G2873" s="13">
        <f t="shared" si="428"/>
        <v>140101295</v>
      </c>
      <c r="H2873" s="7">
        <v>295</v>
      </c>
      <c r="I2873" s="8" t="s">
        <v>3192</v>
      </c>
      <c r="J2873" s="37" t="str">
        <f>+Categorias[[#This Row],[Categoría]]&amp;"-"&amp;Categorias[[#This Row],[Id_categoría]]</f>
        <v>Remo De Mar-140101295</v>
      </c>
      <c r="K2873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73" s="9" t="str">
        <f t="shared" si="429"/>
        <v>140101295remo_de_mar</v>
      </c>
      <c r="M2873" s="39" t="str">
        <f t="shared" si="430"/>
        <v>INSERT INTO categoria VALUES (140101295,'Remo De Mar','Remo De Mar-140101295','Remo De Mar-140101295 | Prod: Vehículos Construcción-140101 | Sector: Deporte | Industria: DEPORTE - 14',140101);</v>
      </c>
    </row>
    <row r="2874" spans="1:13" ht="30.6" x14ac:dyDescent="0.3">
      <c r="A2874" s="12">
        <f t="shared" si="425"/>
        <v>14</v>
      </c>
      <c r="B2874" s="8" t="str">
        <f>+VLOOKUP(A2874,Industria[],2,0)</f>
        <v>Deporte y ocio</v>
      </c>
      <c r="C2874" s="12">
        <f t="shared" si="426"/>
        <v>1401</v>
      </c>
      <c r="D2874" s="8" t="str">
        <f>+VLOOKUP(C2874,Sector[[Id_sector]:[Codigo]],3,0)</f>
        <v>Deporte y fitness</v>
      </c>
      <c r="E2874" s="12">
        <f t="shared" si="427"/>
        <v>140101</v>
      </c>
      <c r="F2874" s="8" t="str">
        <f>+VLOOKUP(E2874,Productos[[Id_producto]:[Codigo]],3,0)</f>
        <v>Tipos de Deporte</v>
      </c>
      <c r="G2874" s="13">
        <f t="shared" si="428"/>
        <v>140101296</v>
      </c>
      <c r="H2874" s="7">
        <v>296</v>
      </c>
      <c r="I2874" s="8" t="s">
        <v>3193</v>
      </c>
      <c r="J2874" s="37" t="str">
        <f>+Categorias[[#This Row],[Categoría]]&amp;"-"&amp;Categorias[[#This Row],[Id_categoría]]</f>
        <v>Rugby-140101296</v>
      </c>
      <c r="K2874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74" s="9" t="str">
        <f t="shared" si="429"/>
        <v>140101296rugby</v>
      </c>
      <c r="M2874" s="39" t="str">
        <f t="shared" si="430"/>
        <v>INSERT INTO categoria VALUES (140101296,'Rugby','Rugby-140101296','Rugby-140101296 | Prod: Vehículos Construcción-140101 | Sector: Deporte | Industria: DEPORTE - 14',140101);</v>
      </c>
    </row>
    <row r="2875" spans="1:13" ht="30.6" x14ac:dyDescent="0.3">
      <c r="A2875" s="12">
        <f t="shared" si="425"/>
        <v>14</v>
      </c>
      <c r="B2875" s="8" t="str">
        <f>+VLOOKUP(A2875,Industria[],2,0)</f>
        <v>Deporte y ocio</v>
      </c>
      <c r="C2875" s="12">
        <f t="shared" si="426"/>
        <v>1401</v>
      </c>
      <c r="D2875" s="8" t="str">
        <f>+VLOOKUP(C2875,Sector[[Id_sector]:[Codigo]],3,0)</f>
        <v>Deporte y fitness</v>
      </c>
      <c r="E2875" s="12">
        <f t="shared" si="427"/>
        <v>140101</v>
      </c>
      <c r="F2875" s="8" t="str">
        <f>+VLOOKUP(E2875,Productos[[Id_producto]:[Codigo]],3,0)</f>
        <v>Tipos de Deporte</v>
      </c>
      <c r="G2875" s="13">
        <f t="shared" si="428"/>
        <v>140101297</v>
      </c>
      <c r="H2875" s="7">
        <v>297</v>
      </c>
      <c r="I2875" s="8" t="s">
        <v>3194</v>
      </c>
      <c r="J2875" s="37" t="str">
        <f>+Categorias[[#This Row],[Categoría]]&amp;"-"&amp;Categorias[[#This Row],[Id_categoría]]</f>
        <v>Fútbol Americano-140101297</v>
      </c>
      <c r="K2875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75" s="9" t="str">
        <f t="shared" si="429"/>
        <v>140101297futbol_americano</v>
      </c>
      <c r="M2875" s="39" t="str">
        <f t="shared" si="430"/>
        <v>INSERT INTO categoria VALUES (140101297,'Fútbol Americano','Fútbol Americano-140101297','Fútbol Americano-140101297 | Prod: Vehículos Construcción-140101 | Sector: Deporte | Industria: DEPORTE - 14',140101);</v>
      </c>
    </row>
    <row r="2876" spans="1:13" ht="30.6" x14ac:dyDescent="0.3">
      <c r="A2876" s="12">
        <f t="shared" si="425"/>
        <v>14</v>
      </c>
      <c r="B2876" s="8" t="str">
        <f>+VLOOKUP(A2876,Industria[],2,0)</f>
        <v>Deporte y ocio</v>
      </c>
      <c r="C2876" s="12">
        <f t="shared" si="426"/>
        <v>1401</v>
      </c>
      <c r="D2876" s="8" t="str">
        <f>+VLOOKUP(C2876,Sector[[Id_sector]:[Codigo]],3,0)</f>
        <v>Deporte y fitness</v>
      </c>
      <c r="E2876" s="12">
        <f t="shared" si="427"/>
        <v>140101</v>
      </c>
      <c r="F2876" s="8" t="str">
        <f>+VLOOKUP(E2876,Productos[[Id_producto]:[Codigo]],3,0)</f>
        <v>Tipos de Deporte</v>
      </c>
      <c r="G2876" s="13">
        <f t="shared" si="428"/>
        <v>140101298</v>
      </c>
      <c r="H2876" s="7">
        <v>298</v>
      </c>
      <c r="I2876" s="8" t="s">
        <v>3195</v>
      </c>
      <c r="J2876" s="37" t="str">
        <f>+Categorias[[#This Row],[Categoría]]&amp;"-"&amp;Categorias[[#This Row],[Id_categoría]]</f>
        <v>Rugby A 7-140101298</v>
      </c>
      <c r="K2876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76" s="9" t="str">
        <f t="shared" si="429"/>
        <v>140101298rugby_a_7</v>
      </c>
      <c r="M2876" s="39" t="str">
        <f t="shared" si="430"/>
        <v>INSERT INTO categoria VALUES (140101298,'Rugby A 7','Rugby A 7-140101298','Rugby A 7-140101298 | Prod: Vehículos Construcción-140101 | Sector: Deporte | Industria: DEPORTE - 14',140101);</v>
      </c>
    </row>
    <row r="2877" spans="1:13" ht="30.6" x14ac:dyDescent="0.3">
      <c r="A2877" s="12">
        <f t="shared" si="425"/>
        <v>14</v>
      </c>
      <c r="B2877" s="8" t="str">
        <f>+VLOOKUP(A2877,Industria[],2,0)</f>
        <v>Deporte y ocio</v>
      </c>
      <c r="C2877" s="12">
        <f t="shared" si="426"/>
        <v>1401</v>
      </c>
      <c r="D2877" s="8" t="str">
        <f>+VLOOKUP(C2877,Sector[[Id_sector]:[Codigo]],3,0)</f>
        <v>Deporte y fitness</v>
      </c>
      <c r="E2877" s="12">
        <f t="shared" si="427"/>
        <v>140101</v>
      </c>
      <c r="F2877" s="8" t="str">
        <f>+VLOOKUP(E2877,Productos[[Id_producto]:[Codigo]],3,0)</f>
        <v>Tipos de Deporte</v>
      </c>
      <c r="G2877" s="13">
        <f t="shared" si="428"/>
        <v>140101299</v>
      </c>
      <c r="H2877" s="7">
        <v>299</v>
      </c>
      <c r="I2877" s="8" t="s">
        <v>3196</v>
      </c>
      <c r="J2877" s="37" t="str">
        <f>+Categorias[[#This Row],[Categoría]]&amp;"-"&amp;Categorias[[#This Row],[Id_categoría]]</f>
        <v>Squash-140101299</v>
      </c>
      <c r="K2877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77" s="9" t="str">
        <f t="shared" si="429"/>
        <v>140101299squash</v>
      </c>
      <c r="M2877" s="39" t="str">
        <f t="shared" si="430"/>
        <v>INSERT INTO categoria VALUES (140101299,'Squash','Squash-140101299','Squash-140101299 | Prod: Vehículos Construcción-140101 | Sector: Deporte | Industria: DEPORTE - 14',140101);</v>
      </c>
    </row>
    <row r="2878" spans="1:13" ht="30.6" x14ac:dyDescent="0.3">
      <c r="A2878" s="12">
        <f t="shared" si="425"/>
        <v>14</v>
      </c>
      <c r="B2878" s="8" t="str">
        <f>+VLOOKUP(A2878,Industria[],2,0)</f>
        <v>Deporte y ocio</v>
      </c>
      <c r="C2878" s="12">
        <f t="shared" si="426"/>
        <v>1401</v>
      </c>
      <c r="D2878" s="8" t="str">
        <f>+VLOOKUP(C2878,Sector[[Id_sector]:[Codigo]],3,0)</f>
        <v>Deporte y fitness</v>
      </c>
      <c r="E2878" s="12">
        <f t="shared" si="427"/>
        <v>140101</v>
      </c>
      <c r="F2878" s="8" t="str">
        <f>+VLOOKUP(E2878,Productos[[Id_producto]:[Codigo]],3,0)</f>
        <v>Tipos de Deporte</v>
      </c>
      <c r="G2878" s="13">
        <f t="shared" si="428"/>
        <v>140101300</v>
      </c>
      <c r="H2878" s="7">
        <v>300</v>
      </c>
      <c r="I2878" s="8" t="s">
        <v>3197</v>
      </c>
      <c r="J2878" s="37" t="str">
        <f>+Categorias[[#This Row],[Categoría]]&amp;"-"&amp;Categorias[[#This Row],[Id_categoría]]</f>
        <v>Surf-140101300</v>
      </c>
      <c r="K2878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78" s="9" t="str">
        <f t="shared" si="429"/>
        <v>140101300surf</v>
      </c>
      <c r="M2878" s="39" t="str">
        <f t="shared" si="430"/>
        <v>INSERT INTO categoria VALUES (140101300,'Surf','Surf-140101300','Surf-140101300 | Prod: Vehículos Construcción-140101 | Sector: Deporte | Industria: DEPORTE - 14',140101);</v>
      </c>
    </row>
    <row r="2879" spans="1:13" ht="30.6" x14ac:dyDescent="0.3">
      <c r="A2879" s="12">
        <f t="shared" si="425"/>
        <v>14</v>
      </c>
      <c r="B2879" s="8" t="str">
        <f>+VLOOKUP(A2879,Industria[],2,0)</f>
        <v>Deporte y ocio</v>
      </c>
      <c r="C2879" s="12">
        <f t="shared" si="426"/>
        <v>1401</v>
      </c>
      <c r="D2879" s="8" t="str">
        <f>+VLOOKUP(C2879,Sector[[Id_sector]:[Codigo]],3,0)</f>
        <v>Deporte y fitness</v>
      </c>
      <c r="E2879" s="12">
        <f t="shared" si="427"/>
        <v>140101</v>
      </c>
      <c r="F2879" s="8" t="str">
        <f>+VLOOKUP(E2879,Productos[[Id_producto]:[Codigo]],3,0)</f>
        <v>Tipos de Deporte</v>
      </c>
      <c r="G2879" s="13">
        <f t="shared" si="428"/>
        <v>140101301</v>
      </c>
      <c r="H2879" s="7">
        <v>301</v>
      </c>
      <c r="I2879" s="8" t="s">
        <v>3198</v>
      </c>
      <c r="J2879" s="37" t="str">
        <f>+Categorias[[#This Row],[Categoría]]&amp;"-"&amp;Categorias[[#This Row],[Id_categoría]]</f>
        <v>Taekwondo-140101301</v>
      </c>
      <c r="K2879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79" s="9" t="str">
        <f t="shared" si="429"/>
        <v>140101301taekwondo</v>
      </c>
      <c r="M2879" s="39" t="str">
        <f t="shared" si="430"/>
        <v>INSERT INTO categoria VALUES (140101301,'Taekwondo','Taekwondo-140101301','Taekwondo-140101301 | Prod: Vehículos Construcción-140101 | Sector: Deporte | Industria: DEPORTE - 14',140101);</v>
      </c>
    </row>
    <row r="2880" spans="1:13" ht="30.6" x14ac:dyDescent="0.3">
      <c r="A2880" s="12">
        <f t="shared" si="425"/>
        <v>14</v>
      </c>
      <c r="B2880" s="8" t="str">
        <f>+VLOOKUP(A2880,Industria[],2,0)</f>
        <v>Deporte y ocio</v>
      </c>
      <c r="C2880" s="12">
        <f t="shared" si="426"/>
        <v>1401</v>
      </c>
      <c r="D2880" s="8" t="str">
        <f>+VLOOKUP(C2880,Sector[[Id_sector]:[Codigo]],3,0)</f>
        <v>Deporte y fitness</v>
      </c>
      <c r="E2880" s="12">
        <f t="shared" si="427"/>
        <v>140101</v>
      </c>
      <c r="F2880" s="8" t="str">
        <f>+VLOOKUP(E2880,Productos[[Id_producto]:[Codigo]],3,0)</f>
        <v>Tipos de Deporte</v>
      </c>
      <c r="G2880" s="13">
        <f t="shared" si="428"/>
        <v>140101302</v>
      </c>
      <c r="H2880" s="7">
        <v>302</v>
      </c>
      <c r="I2880" s="8" t="s">
        <v>3199</v>
      </c>
      <c r="J2880" s="37" t="str">
        <f>+Categorias[[#This Row],[Categoría]]&amp;"-"&amp;Categorias[[#This Row],[Id_categoría]]</f>
        <v>Hapkido-140101302</v>
      </c>
      <c r="K2880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80" s="9" t="str">
        <f t="shared" si="429"/>
        <v>140101302hapkido</v>
      </c>
      <c r="M2880" s="39" t="str">
        <f t="shared" si="430"/>
        <v>INSERT INTO categoria VALUES (140101302,'Hapkido','Hapkido-140101302','Hapkido-140101302 | Prod: Vehículos Construcción-140101 | Sector: Deporte | Industria: DEPORTE - 14',140101);</v>
      </c>
    </row>
    <row r="2881" spans="1:13" ht="30.6" x14ac:dyDescent="0.3">
      <c r="A2881" s="12">
        <f t="shared" si="425"/>
        <v>14</v>
      </c>
      <c r="B2881" s="8" t="str">
        <f>+VLOOKUP(A2881,Industria[],2,0)</f>
        <v>Deporte y ocio</v>
      </c>
      <c r="C2881" s="12">
        <f t="shared" si="426"/>
        <v>1401</v>
      </c>
      <c r="D2881" s="8" t="str">
        <f>+VLOOKUP(C2881,Sector[[Id_sector]:[Codigo]],3,0)</f>
        <v>Deporte y fitness</v>
      </c>
      <c r="E2881" s="12">
        <f t="shared" si="427"/>
        <v>140101</v>
      </c>
      <c r="F2881" s="8" t="str">
        <f>+VLOOKUP(E2881,Productos[[Id_producto]:[Codigo]],3,0)</f>
        <v>Tipos de Deporte</v>
      </c>
      <c r="G2881" s="13">
        <f t="shared" si="428"/>
        <v>140101303</v>
      </c>
      <c r="H2881" s="7">
        <v>303</v>
      </c>
      <c r="I2881" s="8" t="s">
        <v>3200</v>
      </c>
      <c r="J2881" s="37" t="str">
        <f>+Categorias[[#This Row],[Categoría]]&amp;"-"&amp;Categorias[[#This Row],[Id_categoría]]</f>
        <v>Para-Taekwondo-140101303</v>
      </c>
      <c r="K2881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81" s="9" t="str">
        <f t="shared" si="429"/>
        <v>140101303para-taekwondo</v>
      </c>
      <c r="M2881" s="39" t="str">
        <f t="shared" si="430"/>
        <v>INSERT INTO categoria VALUES (140101303,'Para-Taekwondo','Para-Taekwondo-140101303','Para-Taekwondo-140101303 | Prod: Vehículos Construcción-140101 | Sector: Deporte | Industria: DEPORTE - 14',140101);</v>
      </c>
    </row>
    <row r="2882" spans="1:13" ht="30.6" x14ac:dyDescent="0.3">
      <c r="A2882" s="12">
        <f t="shared" si="425"/>
        <v>14</v>
      </c>
      <c r="B2882" s="8" t="str">
        <f>+VLOOKUP(A2882,Industria[],2,0)</f>
        <v>Deporte y ocio</v>
      </c>
      <c r="C2882" s="12">
        <f t="shared" si="426"/>
        <v>1401</v>
      </c>
      <c r="D2882" s="8" t="str">
        <f>+VLOOKUP(C2882,Sector[[Id_sector]:[Codigo]],3,0)</f>
        <v>Deporte y fitness</v>
      </c>
      <c r="E2882" s="12">
        <f t="shared" si="427"/>
        <v>140101</v>
      </c>
      <c r="F2882" s="8" t="str">
        <f>+VLOOKUP(E2882,Productos[[Id_producto]:[Codigo]],3,0)</f>
        <v>Tipos de Deporte</v>
      </c>
      <c r="G2882" s="13">
        <f t="shared" si="428"/>
        <v>140101304</v>
      </c>
      <c r="H2882" s="7">
        <v>304</v>
      </c>
      <c r="I2882" s="8" t="s">
        <v>3201</v>
      </c>
      <c r="J2882" s="37" t="str">
        <f>+Categorias[[#This Row],[Categoría]]&amp;"-"&amp;Categorias[[#This Row],[Id_categoría]]</f>
        <v>Frontenis-140101304</v>
      </c>
      <c r="K2882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82" s="9" t="str">
        <f t="shared" si="429"/>
        <v>140101304frontenis</v>
      </c>
      <c r="M2882" s="39" t="str">
        <f t="shared" si="430"/>
        <v>INSERT INTO categoria VALUES (140101304,'Frontenis','Frontenis-140101304','Frontenis-140101304 | Prod: Vehículos Construcción-140101 | Sector: Deporte | Industria: DEPORTE - 14',140101);</v>
      </c>
    </row>
    <row r="2883" spans="1:13" ht="30.6" x14ac:dyDescent="0.3">
      <c r="A2883" s="12">
        <f t="shared" si="425"/>
        <v>14</v>
      </c>
      <c r="B2883" s="8" t="str">
        <f>+VLOOKUP(A2883,Industria[],2,0)</f>
        <v>Deporte y ocio</v>
      </c>
      <c r="C2883" s="12">
        <f t="shared" si="426"/>
        <v>1401</v>
      </c>
      <c r="D2883" s="8" t="str">
        <f>+VLOOKUP(C2883,Sector[[Id_sector]:[Codigo]],3,0)</f>
        <v>Deporte y fitness</v>
      </c>
      <c r="E2883" s="12">
        <f t="shared" si="427"/>
        <v>140101</v>
      </c>
      <c r="F2883" s="8" t="str">
        <f>+VLOOKUP(E2883,Productos[[Id_producto]:[Codigo]],3,0)</f>
        <v>Tipos de Deporte</v>
      </c>
      <c r="G2883" s="13">
        <f t="shared" si="428"/>
        <v>140101305</v>
      </c>
      <c r="H2883" s="7">
        <v>305</v>
      </c>
      <c r="I2883" s="8" t="s">
        <v>3202</v>
      </c>
      <c r="J2883" s="37" t="str">
        <f>+Categorias[[#This Row],[Categoría]]&amp;"-"&amp;Categorias[[#This Row],[Id_categoría]]</f>
        <v>Tenis-140101305</v>
      </c>
      <c r="K2883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83" s="9" t="str">
        <f t="shared" si="429"/>
        <v>140101305tenis</v>
      </c>
      <c r="M2883" s="39" t="str">
        <f t="shared" si="430"/>
        <v>INSERT INTO categoria VALUES (140101305,'Tenis','Tenis-140101305','Tenis-140101305 | Prod: Vehículos Construcción-140101 | Sector: Deporte | Industria: DEPORTE - 14',140101);</v>
      </c>
    </row>
    <row r="2884" spans="1:13" ht="40.799999999999997" x14ac:dyDescent="0.3">
      <c r="A2884" s="12">
        <f t="shared" si="425"/>
        <v>14</v>
      </c>
      <c r="B2884" s="8" t="str">
        <f>+VLOOKUP(A2884,Industria[],2,0)</f>
        <v>Deporte y ocio</v>
      </c>
      <c r="C2884" s="12">
        <f t="shared" si="426"/>
        <v>1401</v>
      </c>
      <c r="D2884" s="8" t="str">
        <f>+VLOOKUP(C2884,Sector[[Id_sector]:[Codigo]],3,0)</f>
        <v>Deporte y fitness</v>
      </c>
      <c r="E2884" s="12">
        <f t="shared" si="427"/>
        <v>140101</v>
      </c>
      <c r="F2884" s="8" t="str">
        <f>+VLOOKUP(E2884,Productos[[Id_producto]:[Codigo]],3,0)</f>
        <v>Tipos de Deporte</v>
      </c>
      <c r="G2884" s="13">
        <f t="shared" si="428"/>
        <v>140101306</v>
      </c>
      <c r="H2884" s="7">
        <v>306</v>
      </c>
      <c r="I2884" s="8" t="s">
        <v>3203</v>
      </c>
      <c r="J2884" s="37" t="str">
        <f>+Categorias[[#This Row],[Categoría]]&amp;"-"&amp;Categorias[[#This Row],[Id_categoría]]</f>
        <v>Tenis En Silla De Ruedas-140101306</v>
      </c>
      <c r="K2884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84" s="9" t="str">
        <f t="shared" si="429"/>
        <v>140101306tenis_en_silla_de_ruedas</v>
      </c>
      <c r="M2884" s="39" t="str">
        <f t="shared" si="430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85" spans="1:13" ht="30.6" x14ac:dyDescent="0.3">
      <c r="A2885" s="12">
        <f t="shared" si="425"/>
        <v>14</v>
      </c>
      <c r="B2885" s="8" t="str">
        <f>+VLOOKUP(A2885,Industria[],2,0)</f>
        <v>Deporte y ocio</v>
      </c>
      <c r="C2885" s="12">
        <f t="shared" si="426"/>
        <v>1401</v>
      </c>
      <c r="D2885" s="8" t="str">
        <f>+VLOOKUP(C2885,Sector[[Id_sector]:[Codigo]],3,0)</f>
        <v>Deporte y fitness</v>
      </c>
      <c r="E2885" s="12">
        <f t="shared" si="427"/>
        <v>140101</v>
      </c>
      <c r="F2885" s="8" t="str">
        <f>+VLOOKUP(E2885,Productos[[Id_producto]:[Codigo]],3,0)</f>
        <v>Tipos de Deporte</v>
      </c>
      <c r="G2885" s="13">
        <f t="shared" si="428"/>
        <v>140101307</v>
      </c>
      <c r="H2885" s="7">
        <v>307</v>
      </c>
      <c r="I2885" s="8" t="s">
        <v>3204</v>
      </c>
      <c r="J2885" s="37" t="str">
        <f>+Categorias[[#This Row],[Categoría]]&amp;"-"&amp;Categorias[[#This Row],[Id_categoría]]</f>
        <v>Tenis Playa-140101307</v>
      </c>
      <c r="K2885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85" s="9" t="str">
        <f t="shared" si="429"/>
        <v>140101307tenis_playa</v>
      </c>
      <c r="M2885" s="39" t="str">
        <f t="shared" si="430"/>
        <v>INSERT INTO categoria VALUES (140101307,'Tenis Playa','Tenis Playa-140101307','Tenis Playa-140101307 | Prod: Vehículos Construcción-140101 | Sector: Deporte | Industria: DEPORTE - 14',140101);</v>
      </c>
    </row>
    <row r="2886" spans="1:13" ht="30.6" x14ac:dyDescent="0.3">
      <c r="A2886" s="12">
        <f t="shared" si="425"/>
        <v>14</v>
      </c>
      <c r="B2886" s="8" t="str">
        <f>+VLOOKUP(A2886,Industria[],2,0)</f>
        <v>Deporte y ocio</v>
      </c>
      <c r="C2886" s="12">
        <f t="shared" si="426"/>
        <v>1401</v>
      </c>
      <c r="D2886" s="8" t="str">
        <f>+VLOOKUP(C2886,Sector[[Id_sector]:[Codigo]],3,0)</f>
        <v>Deporte y fitness</v>
      </c>
      <c r="E2886" s="12">
        <f t="shared" si="427"/>
        <v>140101</v>
      </c>
      <c r="F2886" s="8" t="str">
        <f>+VLOOKUP(E2886,Productos[[Id_producto]:[Codigo]],3,0)</f>
        <v>Tipos de Deporte</v>
      </c>
      <c r="G2886" s="13">
        <f t="shared" si="428"/>
        <v>140101308</v>
      </c>
      <c r="H2886" s="7">
        <v>308</v>
      </c>
      <c r="I2886" s="8" t="s">
        <v>3205</v>
      </c>
      <c r="J2886" s="37" t="str">
        <f>+Categorias[[#This Row],[Categoría]]&amp;"-"&amp;Categorias[[#This Row],[Id_categoría]]</f>
        <v>Tenis De Mesa-140101308</v>
      </c>
      <c r="K2886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86" s="9" t="str">
        <f t="shared" si="429"/>
        <v>140101308tenis_de_mesa</v>
      </c>
      <c r="M2886" s="39" t="str">
        <f t="shared" si="430"/>
        <v>INSERT INTO categoria VALUES (140101308,'Tenis De Mesa','Tenis De Mesa-140101308','Tenis De Mesa-140101308 | Prod: Vehículos Construcción-140101 | Sector: Deporte | Industria: DEPORTE - 14',140101);</v>
      </c>
    </row>
    <row r="2887" spans="1:13" ht="40.799999999999997" x14ac:dyDescent="0.3">
      <c r="A2887" s="12">
        <f t="shared" si="425"/>
        <v>14</v>
      </c>
      <c r="B2887" s="8" t="str">
        <f>+VLOOKUP(A2887,Industria[],2,0)</f>
        <v>Deporte y ocio</v>
      </c>
      <c r="C2887" s="12">
        <f t="shared" si="426"/>
        <v>1401</v>
      </c>
      <c r="D2887" s="8" t="str">
        <f>+VLOOKUP(C2887,Sector[[Id_sector]:[Codigo]],3,0)</f>
        <v>Deporte y fitness</v>
      </c>
      <c r="E2887" s="12">
        <f t="shared" si="427"/>
        <v>140101</v>
      </c>
      <c r="F2887" s="8" t="str">
        <f>+VLOOKUP(E2887,Productos[[Id_producto]:[Codigo]],3,0)</f>
        <v>Tipos de Deporte</v>
      </c>
      <c r="G2887" s="13">
        <f t="shared" si="428"/>
        <v>140101309</v>
      </c>
      <c r="H2887" s="7">
        <v>309</v>
      </c>
      <c r="I2887" s="8" t="s">
        <v>3206</v>
      </c>
      <c r="J2887" s="37" t="str">
        <f>+Categorias[[#This Row],[Categoría]]&amp;"-"&amp;Categorias[[#This Row],[Id_categoría]]</f>
        <v>Tenis De Mesa Adaptado-140101309</v>
      </c>
      <c r="K2887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87" s="9" t="str">
        <f t="shared" si="429"/>
        <v>140101309tenis_de_mesa_adaptado</v>
      </c>
      <c r="M2887" s="39" t="str">
        <f t="shared" si="430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88" spans="1:13" ht="30.6" x14ac:dyDescent="0.3">
      <c r="A2888" s="12">
        <f t="shared" si="425"/>
        <v>14</v>
      </c>
      <c r="B2888" s="8" t="str">
        <f>+VLOOKUP(A2888,Industria[],2,0)</f>
        <v>Deporte y ocio</v>
      </c>
      <c r="C2888" s="12">
        <f t="shared" si="426"/>
        <v>1401</v>
      </c>
      <c r="D2888" s="8" t="str">
        <f>+VLOOKUP(C2888,Sector[[Id_sector]:[Codigo]],3,0)</f>
        <v>Deporte y fitness</v>
      </c>
      <c r="E2888" s="12">
        <f t="shared" si="427"/>
        <v>140101</v>
      </c>
      <c r="F2888" s="8" t="str">
        <f>+VLOOKUP(E2888,Productos[[Id_producto]:[Codigo]],3,0)</f>
        <v>Tipos de Deporte</v>
      </c>
      <c r="G2888" s="13">
        <f t="shared" si="428"/>
        <v>140101310</v>
      </c>
      <c r="H2888" s="7">
        <v>310</v>
      </c>
      <c r="I2888" s="8" t="s">
        <v>3207</v>
      </c>
      <c r="J2888" s="37" t="str">
        <f>+Categorias[[#This Row],[Categoría]]&amp;"-"&amp;Categorias[[#This Row],[Id_categoría]]</f>
        <v>Tiro Al Vuelo-140101310</v>
      </c>
      <c r="K2888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88" s="9" t="str">
        <f t="shared" si="429"/>
        <v>140101310tiro_al_vuelo</v>
      </c>
      <c r="M2888" s="39" t="str">
        <f t="shared" si="430"/>
        <v>INSERT INTO categoria VALUES (140101310,'Tiro Al Vuelo','Tiro Al Vuelo-140101310','Tiro Al Vuelo-140101310 | Prod: Vehículos Construcción-140101 | Sector: Deporte | Industria: DEPORTE - 14',140101);</v>
      </c>
    </row>
    <row r="2889" spans="1:13" ht="30.6" x14ac:dyDescent="0.3">
      <c r="A2889" s="12">
        <f t="shared" si="425"/>
        <v>14</v>
      </c>
      <c r="B2889" s="8" t="str">
        <f>+VLOOKUP(A2889,Industria[],2,0)</f>
        <v>Deporte y ocio</v>
      </c>
      <c r="C2889" s="12">
        <f t="shared" si="426"/>
        <v>1401</v>
      </c>
      <c r="D2889" s="8" t="str">
        <f>+VLOOKUP(C2889,Sector[[Id_sector]:[Codigo]],3,0)</f>
        <v>Deporte y fitness</v>
      </c>
      <c r="E2889" s="12">
        <f t="shared" si="427"/>
        <v>140101</v>
      </c>
      <c r="F2889" s="8" t="str">
        <f>+VLOOKUP(E2889,Productos[[Id_producto]:[Codigo]],3,0)</f>
        <v>Tipos de Deporte</v>
      </c>
      <c r="G2889" s="13">
        <f t="shared" si="428"/>
        <v>140101311</v>
      </c>
      <c r="H2889" s="7">
        <v>311</v>
      </c>
      <c r="I2889" s="8" t="s">
        <v>3208</v>
      </c>
      <c r="J2889" s="37" t="str">
        <f>+Categorias[[#This Row],[Categoría]]&amp;"-"&amp;Categorias[[#This Row],[Id_categoría]]</f>
        <v>Tiro A Pichón-140101311</v>
      </c>
      <c r="K2889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89" s="9" t="str">
        <f t="shared" si="429"/>
        <v>140101311tiro_a_pichon</v>
      </c>
      <c r="M2889" s="39" t="str">
        <f t="shared" si="430"/>
        <v>INSERT INTO categoria VALUES (140101311,'Tiro A Pichón','Tiro A Pichón-140101311','Tiro A Pichón-140101311 | Prod: Vehículos Construcción-140101 | Sector: Deporte | Industria: DEPORTE - 14',140101);</v>
      </c>
    </row>
    <row r="2890" spans="1:13" ht="30.6" x14ac:dyDescent="0.3">
      <c r="A2890" s="12">
        <f t="shared" si="425"/>
        <v>14</v>
      </c>
      <c r="B2890" s="8" t="str">
        <f>+VLOOKUP(A2890,Industria[],2,0)</f>
        <v>Deporte y ocio</v>
      </c>
      <c r="C2890" s="12">
        <f t="shared" si="426"/>
        <v>1401</v>
      </c>
      <c r="D2890" s="8" t="str">
        <f>+VLOOKUP(C2890,Sector[[Id_sector]:[Codigo]],3,0)</f>
        <v>Deporte y fitness</v>
      </c>
      <c r="E2890" s="12">
        <f t="shared" si="427"/>
        <v>140101</v>
      </c>
      <c r="F2890" s="8" t="str">
        <f>+VLOOKUP(E2890,Productos[[Id_producto]:[Codigo]],3,0)</f>
        <v>Tipos de Deporte</v>
      </c>
      <c r="G2890" s="13">
        <f t="shared" si="428"/>
        <v>140101312</v>
      </c>
      <c r="H2890" s="7">
        <v>312</v>
      </c>
      <c r="I2890" s="8" t="s">
        <v>3209</v>
      </c>
      <c r="J2890" s="37" t="str">
        <f>+Categorias[[#This Row],[Categoría]]&amp;"-"&amp;Categorias[[#This Row],[Id_categoría]]</f>
        <v>Tiro De Hélices-140101312</v>
      </c>
      <c r="K2890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90" s="9" t="str">
        <f t="shared" si="429"/>
        <v>140101312tiro_de_helices</v>
      </c>
      <c r="M2890" s="39" t="str">
        <f t="shared" si="430"/>
        <v>INSERT INTO categoria VALUES (140101312,'Tiro De Hélices','Tiro De Hélices-140101312','Tiro De Hélices-140101312 | Prod: Vehículos Construcción-140101 | Sector: Deporte | Industria: DEPORTE - 14',140101);</v>
      </c>
    </row>
    <row r="2891" spans="1:13" ht="30.6" x14ac:dyDescent="0.3">
      <c r="A2891" s="12">
        <f t="shared" si="425"/>
        <v>14</v>
      </c>
      <c r="B2891" s="8" t="str">
        <f>+VLOOKUP(A2891,Industria[],2,0)</f>
        <v>Deporte y ocio</v>
      </c>
      <c r="C2891" s="12">
        <f t="shared" si="426"/>
        <v>1401</v>
      </c>
      <c r="D2891" s="8" t="str">
        <f>+VLOOKUP(C2891,Sector[[Id_sector]:[Codigo]],3,0)</f>
        <v>Deporte y fitness</v>
      </c>
      <c r="E2891" s="12">
        <f t="shared" si="427"/>
        <v>140101</v>
      </c>
      <c r="F2891" s="8" t="str">
        <f>+VLOOKUP(E2891,Productos[[Id_producto]:[Codigo]],3,0)</f>
        <v>Tipos de Deporte</v>
      </c>
      <c r="G2891" s="13">
        <f t="shared" si="428"/>
        <v>140101313</v>
      </c>
      <c r="H2891" s="7">
        <v>313</v>
      </c>
      <c r="I2891" s="8" t="s">
        <v>3210</v>
      </c>
      <c r="J2891" s="37" t="str">
        <f>+Categorias[[#This Row],[Categoría]]&amp;"-"&amp;Categorias[[#This Row],[Id_categoría]]</f>
        <v>Tiro Con Arco-140101313</v>
      </c>
      <c r="K2891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91" s="9" t="str">
        <f t="shared" si="429"/>
        <v>140101313tiro_con_arco</v>
      </c>
      <c r="M2891" s="39" t="str">
        <f t="shared" si="430"/>
        <v>INSERT INTO categoria VALUES (140101313,'Tiro Con Arco','Tiro Con Arco-140101313','Tiro Con Arco-140101313 | Prod: Vehículos Construcción-140101 | Sector: Deporte | Industria: DEPORTE - 14',140101);</v>
      </c>
    </row>
    <row r="2892" spans="1:13" ht="40.799999999999997" x14ac:dyDescent="0.3">
      <c r="A2892" s="12">
        <f t="shared" si="425"/>
        <v>14</v>
      </c>
      <c r="B2892" s="8" t="str">
        <f>+VLOOKUP(A2892,Industria[],2,0)</f>
        <v>Deporte y ocio</v>
      </c>
      <c r="C2892" s="12">
        <f t="shared" si="426"/>
        <v>1401</v>
      </c>
      <c r="D2892" s="8" t="str">
        <f>+VLOOKUP(C2892,Sector[[Id_sector]:[Codigo]],3,0)</f>
        <v>Deporte y fitness</v>
      </c>
      <c r="E2892" s="12">
        <f t="shared" si="427"/>
        <v>140101</v>
      </c>
      <c r="F2892" s="8" t="str">
        <f>+VLOOKUP(E2892,Productos[[Id_producto]:[Codigo]],3,0)</f>
        <v>Tipos de Deporte</v>
      </c>
      <c r="G2892" s="13">
        <f t="shared" si="428"/>
        <v>140101314</v>
      </c>
      <c r="H2892" s="7">
        <v>314</v>
      </c>
      <c r="I2892" s="8" t="s">
        <v>3211</v>
      </c>
      <c r="J2892" s="37" t="str">
        <f>+Categorias[[#This Row],[Categoría]]&amp;"-"&amp;Categorias[[#This Row],[Id_categoría]]</f>
        <v>Arco Discapacitados-140101314</v>
      </c>
      <c r="K2892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92" s="9" t="str">
        <f t="shared" si="429"/>
        <v>140101314arco_discapacitados</v>
      </c>
      <c r="M2892" s="39" t="str">
        <f t="shared" si="430"/>
        <v>INSERT INTO categoria VALUES (140101314,'Arco Discapacitados','Arco Discapacitados-140101314','Arco Discapacitados-140101314 | Prod: Vehículos Construcción-140101 | Sector: Deporte | Industria: DEPORTE - 14',140101);</v>
      </c>
    </row>
    <row r="2893" spans="1:13" ht="30.6" x14ac:dyDescent="0.3">
      <c r="A2893" s="12">
        <f t="shared" si="425"/>
        <v>14</v>
      </c>
      <c r="B2893" s="8" t="str">
        <f>+VLOOKUP(A2893,Industria[],2,0)</f>
        <v>Deporte y ocio</v>
      </c>
      <c r="C2893" s="12">
        <f t="shared" si="426"/>
        <v>1401</v>
      </c>
      <c r="D2893" s="8" t="str">
        <f>+VLOOKUP(C2893,Sector[[Id_sector]:[Codigo]],3,0)</f>
        <v>Deporte y fitness</v>
      </c>
      <c r="E2893" s="12">
        <f t="shared" si="427"/>
        <v>140101</v>
      </c>
      <c r="F2893" s="8" t="str">
        <f>+VLOOKUP(E2893,Productos[[Id_producto]:[Codigo]],3,0)</f>
        <v>Tipos de Deporte</v>
      </c>
      <c r="G2893" s="13">
        <f t="shared" si="428"/>
        <v>140101315</v>
      </c>
      <c r="H2893" s="7">
        <v>315</v>
      </c>
      <c r="I2893" s="8" t="s">
        <v>3212</v>
      </c>
      <c r="J2893" s="37" t="str">
        <f>+Categorias[[#This Row],[Categoría]]&amp;"-"&amp;Categorias[[#This Row],[Id_categoría]]</f>
        <v>Larga Distancia-140101315</v>
      </c>
      <c r="K2893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93" s="9" t="str">
        <f t="shared" si="429"/>
        <v>140101315larga_distancia</v>
      </c>
      <c r="M2893" s="39" t="str">
        <f t="shared" si="430"/>
        <v>INSERT INTO categoria VALUES (140101315,'Larga Distancia','Larga Distancia-140101315','Larga Distancia-140101315 | Prod: Vehículos Construcción-140101 | Sector: Deporte | Industria: DEPORTE - 14',140101);</v>
      </c>
    </row>
    <row r="2894" spans="1:13" ht="30.6" x14ac:dyDescent="0.3">
      <c r="A2894" s="12">
        <f t="shared" si="425"/>
        <v>14</v>
      </c>
      <c r="B2894" s="8" t="str">
        <f>+VLOOKUP(A2894,Industria[],2,0)</f>
        <v>Deporte y ocio</v>
      </c>
      <c r="C2894" s="12">
        <f t="shared" si="426"/>
        <v>1401</v>
      </c>
      <c r="D2894" s="8" t="str">
        <f>+VLOOKUP(C2894,Sector[[Id_sector]:[Codigo]],3,0)</f>
        <v>Deporte y fitness</v>
      </c>
      <c r="E2894" s="12">
        <f t="shared" si="427"/>
        <v>140101</v>
      </c>
      <c r="F2894" s="8" t="str">
        <f>+VLOOKUP(E2894,Productos[[Id_producto]:[Codigo]],3,0)</f>
        <v>Tipos de Deporte</v>
      </c>
      <c r="G2894" s="13">
        <f t="shared" si="428"/>
        <v>140101316</v>
      </c>
      <c r="H2894" s="7">
        <v>316</v>
      </c>
      <c r="I2894" s="8" t="s">
        <v>3213</v>
      </c>
      <c r="J2894" s="37" t="str">
        <f>+Categorias[[#This Row],[Categoría]]&amp;"-"&amp;Categorias[[#This Row],[Id_categoría]]</f>
        <v>Tiro 3D-140101316</v>
      </c>
      <c r="K2894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94" s="9" t="str">
        <f t="shared" si="429"/>
        <v>140101316tiro_3d</v>
      </c>
      <c r="M2894" s="39" t="str">
        <f t="shared" si="430"/>
        <v>INSERT INTO categoria VALUES (140101316,'Tiro 3D','Tiro 3D-140101316','Tiro 3D-140101316 | Prod: Vehículos Construcción-140101 | Sector: Deporte | Industria: DEPORTE - 14',140101);</v>
      </c>
    </row>
    <row r="2895" spans="1:13" ht="40.799999999999997" x14ac:dyDescent="0.3">
      <c r="A2895" s="12">
        <f t="shared" si="425"/>
        <v>14</v>
      </c>
      <c r="B2895" s="8" t="str">
        <f>+VLOOKUP(A2895,Industria[],2,0)</f>
        <v>Deporte y ocio</v>
      </c>
      <c r="C2895" s="12">
        <f t="shared" si="426"/>
        <v>1401</v>
      </c>
      <c r="D2895" s="8" t="str">
        <f>+VLOOKUP(C2895,Sector[[Id_sector]:[Codigo]],3,0)</f>
        <v>Deporte y fitness</v>
      </c>
      <c r="E2895" s="12">
        <f t="shared" si="427"/>
        <v>140101</v>
      </c>
      <c r="F2895" s="8" t="str">
        <f>+VLOOKUP(E2895,Productos[[Id_producto]:[Codigo]],3,0)</f>
        <v>Tipos de Deporte</v>
      </c>
      <c r="G2895" s="13">
        <f t="shared" si="428"/>
        <v>140101317</v>
      </c>
      <c r="H2895" s="7">
        <v>317</v>
      </c>
      <c r="I2895" s="8" t="s">
        <v>3214</v>
      </c>
      <c r="J2895" s="37" t="str">
        <f>+Categorias[[#This Row],[Categoría]]&amp;"-"&amp;Categorias[[#This Row],[Id_categoría]]</f>
        <v>Tiro Diana Aire Libre (Arco Recurvo)-140101317</v>
      </c>
      <c r="K2895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95" s="9" t="str">
        <f t="shared" si="429"/>
        <v>140101317tiro_diana_aire_libre_(arco_recurvo)</v>
      </c>
      <c r="M2895" s="39" t="str">
        <f t="shared" si="430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96" spans="1:13" ht="30.6" x14ac:dyDescent="0.3">
      <c r="A2896" s="12">
        <f t="shared" si="425"/>
        <v>14</v>
      </c>
      <c r="B2896" s="8" t="str">
        <f>+VLOOKUP(A2896,Industria[],2,0)</f>
        <v>Deporte y ocio</v>
      </c>
      <c r="C2896" s="12">
        <f t="shared" si="426"/>
        <v>1401</v>
      </c>
      <c r="D2896" s="8" t="str">
        <f>+VLOOKUP(C2896,Sector[[Id_sector]:[Codigo]],3,0)</f>
        <v>Deporte y fitness</v>
      </c>
      <c r="E2896" s="12">
        <f t="shared" si="427"/>
        <v>140101</v>
      </c>
      <c r="F2896" s="8" t="str">
        <f>+VLOOKUP(E2896,Productos[[Id_producto]:[Codigo]],3,0)</f>
        <v>Tipos de Deporte</v>
      </c>
      <c r="G2896" s="13">
        <f t="shared" si="428"/>
        <v>140101318</v>
      </c>
      <c r="H2896" s="7">
        <v>318</v>
      </c>
      <c r="I2896" s="8" t="s">
        <v>3215</v>
      </c>
      <c r="J2896" s="37" t="str">
        <f>+Categorias[[#This Row],[Categoría]]&amp;"-"&amp;Categorias[[#This Row],[Id_categoría]]</f>
        <v>Tiro En Sala-140101318</v>
      </c>
      <c r="K2896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96" s="9" t="str">
        <f t="shared" si="429"/>
        <v>140101318tiro_en_sala</v>
      </c>
      <c r="M2896" s="39" t="str">
        <f t="shared" si="430"/>
        <v>INSERT INTO categoria VALUES (140101318,'Tiro En Sala','Tiro En Sala-140101318','Tiro En Sala-140101318 | Prod: Vehículos Construcción-140101 | Sector: Deporte | Industria: DEPORTE - 14',140101);</v>
      </c>
    </row>
    <row r="2897" spans="1:13" ht="30.6" x14ac:dyDescent="0.3">
      <c r="A2897" s="12">
        <f t="shared" si="425"/>
        <v>14</v>
      </c>
      <c r="B2897" s="8" t="str">
        <f>+VLOOKUP(A2897,Industria[],2,0)</f>
        <v>Deporte y ocio</v>
      </c>
      <c r="C2897" s="12">
        <f t="shared" si="426"/>
        <v>1401</v>
      </c>
      <c r="D2897" s="8" t="str">
        <f>+VLOOKUP(C2897,Sector[[Id_sector]:[Codigo]],3,0)</f>
        <v>Deporte y fitness</v>
      </c>
      <c r="E2897" s="12">
        <f t="shared" si="427"/>
        <v>140101</v>
      </c>
      <c r="F2897" s="8" t="str">
        <f>+VLOOKUP(E2897,Productos[[Id_producto]:[Codigo]],3,0)</f>
        <v>Tipos de Deporte</v>
      </c>
      <c r="G2897" s="13">
        <f t="shared" si="428"/>
        <v>140101319</v>
      </c>
      <c r="H2897" s="7">
        <v>319</v>
      </c>
      <c r="I2897" s="8" t="s">
        <v>3216</v>
      </c>
      <c r="J2897" s="37" t="str">
        <f>+Categorias[[#This Row],[Categoría]]&amp;"-"&amp;Categorias[[#This Row],[Id_categoría]]</f>
        <v>Tiro Olímpico-140101319</v>
      </c>
      <c r="K2897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97" s="9" t="str">
        <f t="shared" si="429"/>
        <v>140101319tiro_olimpico</v>
      </c>
      <c r="M2897" s="39" t="str">
        <f t="shared" si="430"/>
        <v>INSERT INTO categoria VALUES (140101319,'Tiro Olímpico','Tiro Olímpico-140101319','Tiro Olímpico-140101319 | Prod: Vehículos Construcción-140101 | Sector: Deporte | Industria: DEPORTE - 14',140101);</v>
      </c>
    </row>
    <row r="2898" spans="1:13" ht="30.6" x14ac:dyDescent="0.3">
      <c r="A2898" s="12">
        <f t="shared" si="425"/>
        <v>14</v>
      </c>
      <c r="B2898" s="8" t="str">
        <f>+VLOOKUP(A2898,Industria[],2,0)</f>
        <v>Deporte y ocio</v>
      </c>
      <c r="C2898" s="12">
        <f t="shared" si="426"/>
        <v>1401</v>
      </c>
      <c r="D2898" s="8" t="str">
        <f>+VLOOKUP(C2898,Sector[[Id_sector]:[Codigo]],3,0)</f>
        <v>Deporte y fitness</v>
      </c>
      <c r="E2898" s="12">
        <f t="shared" si="427"/>
        <v>140101</v>
      </c>
      <c r="F2898" s="8" t="str">
        <f>+VLOOKUP(E2898,Productos[[Id_producto]:[Codigo]],3,0)</f>
        <v>Tipos de Deporte</v>
      </c>
      <c r="G2898" s="13">
        <f t="shared" si="428"/>
        <v>140101320</v>
      </c>
      <c r="H2898" s="7">
        <v>320</v>
      </c>
      <c r="I2898" s="8" t="s">
        <v>3217</v>
      </c>
      <c r="J2898" s="37" t="str">
        <f>+Categorias[[#This Row],[Categoría]]&amp;"-"&amp;Categorias[[#This Row],[Id_categoría]]</f>
        <v>Tiro-140101320</v>
      </c>
      <c r="K2898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98" s="9" t="str">
        <f t="shared" si="429"/>
        <v>140101320tiro</v>
      </c>
      <c r="M2898" s="39" t="str">
        <f t="shared" si="430"/>
        <v>INSERT INTO categoria VALUES (140101320,'Tiro','Tiro-140101320','Tiro-140101320 | Prod: Vehículos Construcción-140101 | Sector: Deporte | Industria: DEPORTE - 14',140101);</v>
      </c>
    </row>
    <row r="2899" spans="1:13" ht="30.6" x14ac:dyDescent="0.3">
      <c r="A2899" s="12">
        <f t="shared" si="425"/>
        <v>14</v>
      </c>
      <c r="B2899" s="8" t="str">
        <f>+VLOOKUP(A2899,Industria[],2,0)</f>
        <v>Deporte y ocio</v>
      </c>
      <c r="C2899" s="12">
        <f t="shared" si="426"/>
        <v>1401</v>
      </c>
      <c r="D2899" s="8" t="str">
        <f>+VLOOKUP(C2899,Sector[[Id_sector]:[Codigo]],3,0)</f>
        <v>Deporte y fitness</v>
      </c>
      <c r="E2899" s="12">
        <f t="shared" si="427"/>
        <v>140101</v>
      </c>
      <c r="F2899" s="8" t="str">
        <f>+VLOOKUP(E2899,Productos[[Id_producto]:[Codigo]],3,0)</f>
        <v>Tipos de Deporte</v>
      </c>
      <c r="G2899" s="13">
        <f t="shared" si="428"/>
        <v>140101321</v>
      </c>
      <c r="H2899" s="7">
        <v>321</v>
      </c>
      <c r="I2899" s="8" t="s">
        <v>3218</v>
      </c>
      <c r="J2899" s="37" t="str">
        <f>+Categorias[[#This Row],[Categoría]]&amp;"-"&amp;Categorias[[#This Row],[Id_categoría]]</f>
        <v>Tiro Al Plato-140101321</v>
      </c>
      <c r="K2899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99" s="9" t="str">
        <f t="shared" si="429"/>
        <v>140101321tiro_al_plato</v>
      </c>
      <c r="M2899" s="39" t="str">
        <f t="shared" si="430"/>
        <v>INSERT INTO categoria VALUES (140101321,'Tiro Al Plato','Tiro Al Plato-140101321','Tiro Al Plato-140101321 | Prod: Vehículos Construcción-140101 | Sector: Deporte | Industria: DEPORTE - 14',140101);</v>
      </c>
    </row>
    <row r="2900" spans="1:13" ht="40.799999999999997" x14ac:dyDescent="0.3">
      <c r="A2900" s="12">
        <f t="shared" si="425"/>
        <v>14</v>
      </c>
      <c r="B2900" s="8" t="str">
        <f>+VLOOKUP(A2900,Industria[],2,0)</f>
        <v>Deporte y ocio</v>
      </c>
      <c r="C2900" s="12">
        <f t="shared" si="426"/>
        <v>1401</v>
      </c>
      <c r="D2900" s="8" t="str">
        <f>+VLOOKUP(C2900,Sector[[Id_sector]:[Codigo]],3,0)</f>
        <v>Deporte y fitness</v>
      </c>
      <c r="E2900" s="12">
        <f t="shared" si="427"/>
        <v>140101</v>
      </c>
      <c r="F2900" s="8" t="str">
        <f>+VLOOKUP(E2900,Productos[[Id_producto]:[Codigo]],3,0)</f>
        <v>Tipos de Deporte</v>
      </c>
      <c r="G2900" s="13">
        <f t="shared" si="428"/>
        <v>140101322</v>
      </c>
      <c r="H2900" s="7">
        <v>322</v>
      </c>
      <c r="I2900" s="8" t="s">
        <v>3219</v>
      </c>
      <c r="J2900" s="37" t="str">
        <f>+Categorias[[#This Row],[Categoría]]&amp;"-"&amp;Categorias[[#This Row],[Id_categoría]]</f>
        <v>Tiro Alta Precisión (Bench Rest)-140101322</v>
      </c>
      <c r="K2900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900" s="9" t="str">
        <f t="shared" si="429"/>
        <v>140101322tiro_alta_precision_(bench_rest)</v>
      </c>
      <c r="M2900" s="39" t="str">
        <f t="shared" si="430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901" spans="1:13" ht="30.6" x14ac:dyDescent="0.3">
      <c r="A2901" s="12">
        <f t="shared" si="425"/>
        <v>14</v>
      </c>
      <c r="B2901" s="8" t="str">
        <f>+VLOOKUP(A2901,Industria[],2,0)</f>
        <v>Deporte y ocio</v>
      </c>
      <c r="C2901" s="12">
        <f t="shared" si="426"/>
        <v>1401</v>
      </c>
      <c r="D2901" s="8" t="str">
        <f>+VLOOKUP(C2901,Sector[[Id_sector]:[Codigo]],3,0)</f>
        <v>Deporte y fitness</v>
      </c>
      <c r="E2901" s="12">
        <f t="shared" si="427"/>
        <v>140101</v>
      </c>
      <c r="F2901" s="8" t="str">
        <f>+VLOOKUP(E2901,Productos[[Id_producto]:[Codigo]],3,0)</f>
        <v>Tipos de Deporte</v>
      </c>
      <c r="G2901" s="13">
        <f t="shared" si="428"/>
        <v>140101323</v>
      </c>
      <c r="H2901" s="7">
        <v>323</v>
      </c>
      <c r="I2901" s="8" t="s">
        <v>3220</v>
      </c>
      <c r="J2901" s="37" t="str">
        <f>+Categorias[[#This Row],[Categoría]]&amp;"-"&amp;Categorias[[#This Row],[Id_categoría]]</f>
        <v>Tiro Precisión-140101323</v>
      </c>
      <c r="K2901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901" s="9" t="str">
        <f t="shared" si="429"/>
        <v>140101323tiro_precision</v>
      </c>
      <c r="M2901" s="39" t="str">
        <f t="shared" si="430"/>
        <v>INSERT INTO categoria VALUES (140101323,'Tiro Precisión','Tiro Precisión-140101323','Tiro Precisión-140101323 | Prod: Vehículos Construcción-140101 | Sector: Deporte | Industria: DEPORTE - 14',140101);</v>
      </c>
    </row>
    <row r="2902" spans="1:13" ht="30.6" x14ac:dyDescent="0.3">
      <c r="A2902" s="12">
        <f t="shared" si="425"/>
        <v>14</v>
      </c>
      <c r="B2902" s="8" t="str">
        <f>+VLOOKUP(A2902,Industria[],2,0)</f>
        <v>Deporte y ocio</v>
      </c>
      <c r="C2902" s="12">
        <f t="shared" si="426"/>
        <v>1401</v>
      </c>
      <c r="D2902" s="8" t="str">
        <f>+VLOOKUP(C2902,Sector[[Id_sector]:[Codigo]],3,0)</f>
        <v>Deporte y fitness</v>
      </c>
      <c r="E2902" s="12">
        <f t="shared" si="427"/>
        <v>140101</v>
      </c>
      <c r="F2902" s="8" t="str">
        <f>+VLOOKUP(E2902,Productos[[Id_producto]:[Codigo]],3,0)</f>
        <v>Tipos de Deporte</v>
      </c>
      <c r="G2902" s="13">
        <f t="shared" si="428"/>
        <v>140101324</v>
      </c>
      <c r="H2902" s="7">
        <v>324</v>
      </c>
      <c r="I2902" s="8" t="s">
        <v>3221</v>
      </c>
      <c r="J2902" s="37" t="str">
        <f>+Categorias[[#This Row],[Categoría]]&amp;"-"&amp;Categorias[[#This Row],[Id_categoría]]</f>
        <v>Tiro Recorridos-140101324</v>
      </c>
      <c r="K2902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902" s="9" t="str">
        <f t="shared" si="429"/>
        <v>140101324tiro_recorridos</v>
      </c>
      <c r="M2902" s="39" t="str">
        <f t="shared" si="430"/>
        <v>INSERT INTO categoria VALUES (140101324,'Tiro Recorridos','Tiro Recorridos-140101324','Tiro Recorridos-140101324 | Prod: Vehículos Construcción-140101 | Sector: Deporte | Industria: DEPORTE - 14',140101);</v>
      </c>
    </row>
    <row r="2903" spans="1:13" ht="30.6" x14ac:dyDescent="0.3">
      <c r="A2903" s="12">
        <f t="shared" si="425"/>
        <v>14</v>
      </c>
      <c r="B2903" s="8" t="str">
        <f>+VLOOKUP(A2903,Industria[],2,0)</f>
        <v>Deporte y ocio</v>
      </c>
      <c r="C2903" s="12">
        <f t="shared" si="426"/>
        <v>1401</v>
      </c>
      <c r="D2903" s="8" t="str">
        <f>+VLOOKUP(C2903,Sector[[Id_sector]:[Codigo]],3,0)</f>
        <v>Deporte y fitness</v>
      </c>
      <c r="E2903" s="12">
        <f t="shared" si="427"/>
        <v>140101</v>
      </c>
      <c r="F2903" s="8" t="str">
        <f>+VLOOKUP(E2903,Productos[[Id_producto]:[Codigo]],3,0)</f>
        <v>Tipos de Deporte</v>
      </c>
      <c r="G2903" s="13">
        <f t="shared" si="428"/>
        <v>140101325</v>
      </c>
      <c r="H2903" s="7">
        <v>325</v>
      </c>
      <c r="I2903" s="8" t="s">
        <v>3222</v>
      </c>
      <c r="J2903" s="37" t="str">
        <f>+Categorias[[#This Row],[Categoría]]&amp;"-"&amp;Categorias[[#This Row],[Id_categoría]]</f>
        <v>Triatlón-140101325</v>
      </c>
      <c r="K2903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903" s="9" t="str">
        <f t="shared" si="429"/>
        <v>140101325triatlon</v>
      </c>
      <c r="M2903" s="39" t="str">
        <f t="shared" si="430"/>
        <v>INSERT INTO categoria VALUES (140101325,'Triatlón','Triatlón-140101325','Triatlón-140101325 | Prod: Vehículos Construcción-140101 | Sector: Deporte | Industria: DEPORTE - 14',140101);</v>
      </c>
    </row>
    <row r="2904" spans="1:13" ht="30.6" x14ac:dyDescent="0.3">
      <c r="A2904" s="12">
        <f t="shared" ref="A2904:A2967" si="431">+A2903</f>
        <v>14</v>
      </c>
      <c r="B2904" s="8" t="str">
        <f>+VLOOKUP(A2904,Industria[],2,0)</f>
        <v>Deporte y ocio</v>
      </c>
      <c r="C2904" s="12">
        <f t="shared" ref="C2904:C2967" si="432">+C2903</f>
        <v>1401</v>
      </c>
      <c r="D2904" s="8" t="str">
        <f>+VLOOKUP(C2904,Sector[[Id_sector]:[Codigo]],3,0)</f>
        <v>Deporte y fitness</v>
      </c>
      <c r="E2904" s="12">
        <f t="shared" ref="E2904:E2967" si="433">+IF(H2904=1,E2903+1,E2903)</f>
        <v>140101</v>
      </c>
      <c r="F2904" s="8" t="str">
        <f>+VLOOKUP(E2904,Productos[[Id_producto]:[Codigo]],3,0)</f>
        <v>Tipos de Deporte</v>
      </c>
      <c r="G2904" s="13">
        <f t="shared" ref="G2904:G2967" si="434">+E2904*1000+H2904</f>
        <v>140101326</v>
      </c>
      <c r="H2904" s="7">
        <v>326</v>
      </c>
      <c r="I2904" s="8" t="s">
        <v>3223</v>
      </c>
      <c r="J2904" s="37" t="str">
        <f>+Categorias[[#This Row],[Categoría]]&amp;"-"&amp;Categorias[[#This Row],[Id_categoría]]</f>
        <v>Acuatlón-140101326</v>
      </c>
      <c r="K2904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904" s="9" t="str">
        <f t="shared" ref="L2904:L2967" si="435">+SUBSTITUTE(G2904&amp;LOWER(SUBSTITUTE( SUBSTITUTE( SUBSTITUTE( SUBSTITUTE( SUBSTITUTE( SUBSTITUTE( SUBSTITUTE( SUBSTITUTE( SUBSTITUTE( SUBSTITUTE(I2904, "á", "a"), "é", "e"), "í", "i"), "ó", "o"), "ú", "u"), "Á", "A"), "É", "E"), "Í", "I"), "Ó", "O"), "Ú", "U"))," ","_")</f>
        <v>140101326acuatlon</v>
      </c>
      <c r="M2904" s="39" t="str">
        <f t="shared" ref="M2904:M2967" si="436">+"INSERT INTO categoria VALUES ("&amp;G2904&amp;",'"&amp;I2904&amp;"','"&amp;J2904&amp;"','"&amp;K2904&amp;"',"&amp;E2904&amp;");"</f>
        <v>INSERT INTO categoria VALUES (140101326,'Acuatlón','Acuatlón-140101326','Acuatlón-140101326 | Prod: Vehículos Construcción-140101 | Sector: Deporte | Industria: DEPORTE - 14',140101);</v>
      </c>
    </row>
    <row r="2905" spans="1:13" ht="30.6" x14ac:dyDescent="0.3">
      <c r="A2905" s="12">
        <f t="shared" si="431"/>
        <v>14</v>
      </c>
      <c r="B2905" s="8" t="str">
        <f>+VLOOKUP(A2905,Industria[],2,0)</f>
        <v>Deporte y ocio</v>
      </c>
      <c r="C2905" s="12">
        <f t="shared" si="432"/>
        <v>1401</v>
      </c>
      <c r="D2905" s="8" t="str">
        <f>+VLOOKUP(C2905,Sector[[Id_sector]:[Codigo]],3,0)</f>
        <v>Deporte y fitness</v>
      </c>
      <c r="E2905" s="12">
        <f t="shared" si="433"/>
        <v>140101</v>
      </c>
      <c r="F2905" s="8" t="str">
        <f>+VLOOKUP(E2905,Productos[[Id_producto]:[Codigo]],3,0)</f>
        <v>Tipos de Deporte</v>
      </c>
      <c r="G2905" s="13">
        <f t="shared" si="434"/>
        <v>140101327</v>
      </c>
      <c r="H2905" s="7">
        <v>327</v>
      </c>
      <c r="I2905" s="8" t="s">
        <v>3224</v>
      </c>
      <c r="J2905" s="37" t="str">
        <f>+Categorias[[#This Row],[Categoría]]&amp;"-"&amp;Categorias[[#This Row],[Id_categoría]]</f>
        <v>Cuadriatlón-140101327</v>
      </c>
      <c r="K2905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905" s="9" t="str">
        <f t="shared" si="435"/>
        <v>140101327cuadriatlon</v>
      </c>
      <c r="M2905" s="39" t="str">
        <f t="shared" si="436"/>
        <v>INSERT INTO categoria VALUES (140101327,'Cuadriatlón','Cuadriatlón-140101327','Cuadriatlón-140101327 | Prod: Vehículos Construcción-140101 | Sector: Deporte | Industria: DEPORTE - 14',140101);</v>
      </c>
    </row>
    <row r="2906" spans="1:13" ht="30.6" x14ac:dyDescent="0.3">
      <c r="A2906" s="12">
        <f t="shared" si="431"/>
        <v>14</v>
      </c>
      <c r="B2906" s="8" t="str">
        <f>+VLOOKUP(A2906,Industria[],2,0)</f>
        <v>Deporte y ocio</v>
      </c>
      <c r="C2906" s="12">
        <f t="shared" si="432"/>
        <v>1401</v>
      </c>
      <c r="D2906" s="8" t="str">
        <f>+VLOOKUP(C2906,Sector[[Id_sector]:[Codigo]],3,0)</f>
        <v>Deporte y fitness</v>
      </c>
      <c r="E2906" s="12">
        <f t="shared" si="433"/>
        <v>140101</v>
      </c>
      <c r="F2906" s="8" t="str">
        <f>+VLOOKUP(E2906,Productos[[Id_producto]:[Codigo]],3,0)</f>
        <v>Tipos de Deporte</v>
      </c>
      <c r="G2906" s="13">
        <f t="shared" si="434"/>
        <v>140101328</v>
      </c>
      <c r="H2906" s="7">
        <v>328</v>
      </c>
      <c r="I2906" s="8" t="s">
        <v>3225</v>
      </c>
      <c r="J2906" s="37" t="str">
        <f>+Categorias[[#This Row],[Categoría]]&amp;"-"&amp;Categorias[[#This Row],[Id_categoría]]</f>
        <v>Duatlón-140101328</v>
      </c>
      <c r="K2906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906" s="9" t="str">
        <f t="shared" si="435"/>
        <v>140101328duatlon</v>
      </c>
      <c r="M2906" s="39" t="str">
        <f t="shared" si="436"/>
        <v>INSERT INTO categoria VALUES (140101328,'Duatlón','Duatlón-140101328','Duatlón-140101328 | Prod: Vehículos Construcción-140101 | Sector: Deporte | Industria: DEPORTE - 14',140101);</v>
      </c>
    </row>
    <row r="2907" spans="1:13" ht="30.6" x14ac:dyDescent="0.3">
      <c r="A2907" s="12">
        <f t="shared" si="431"/>
        <v>14</v>
      </c>
      <c r="B2907" s="8" t="str">
        <f>+VLOOKUP(A2907,Industria[],2,0)</f>
        <v>Deporte y ocio</v>
      </c>
      <c r="C2907" s="12">
        <f t="shared" si="432"/>
        <v>1401</v>
      </c>
      <c r="D2907" s="8" t="str">
        <f>+VLOOKUP(C2907,Sector[[Id_sector]:[Codigo]],3,0)</f>
        <v>Deporte y fitness</v>
      </c>
      <c r="E2907" s="12">
        <f t="shared" si="433"/>
        <v>140101</v>
      </c>
      <c r="F2907" s="8" t="str">
        <f>+VLOOKUP(E2907,Productos[[Id_producto]:[Codigo]],3,0)</f>
        <v>Tipos de Deporte</v>
      </c>
      <c r="G2907" s="13">
        <f t="shared" si="434"/>
        <v>140101329</v>
      </c>
      <c r="H2907" s="7">
        <v>329</v>
      </c>
      <c r="I2907" s="8" t="s">
        <v>3226</v>
      </c>
      <c r="J2907" s="37" t="str">
        <f>+Categorias[[#This Row],[Categoría]]&amp;"-"&amp;Categorias[[#This Row],[Id_categoría]]</f>
        <v>Paratriatlón-140101329</v>
      </c>
      <c r="K2907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907" s="9" t="str">
        <f t="shared" si="435"/>
        <v>140101329paratriatlon</v>
      </c>
      <c r="M2907" s="39" t="str">
        <f t="shared" si="436"/>
        <v>INSERT INTO categoria VALUES (140101329,'Paratriatlón','Paratriatlón-140101329','Paratriatlón-140101329 | Prod: Vehículos Construcción-140101 | Sector: Deporte | Industria: DEPORTE - 14',140101);</v>
      </c>
    </row>
    <row r="2908" spans="1:13" ht="30.6" x14ac:dyDescent="0.3">
      <c r="A2908" s="12">
        <f t="shared" si="431"/>
        <v>14</v>
      </c>
      <c r="B2908" s="8" t="str">
        <f>+VLOOKUP(A2908,Industria[],2,0)</f>
        <v>Deporte y ocio</v>
      </c>
      <c r="C2908" s="12">
        <f t="shared" si="432"/>
        <v>1401</v>
      </c>
      <c r="D2908" s="8" t="str">
        <f>+VLOOKUP(C2908,Sector[[Id_sector]:[Codigo]],3,0)</f>
        <v>Deporte y fitness</v>
      </c>
      <c r="E2908" s="12">
        <f t="shared" si="433"/>
        <v>140101</v>
      </c>
      <c r="F2908" s="8" t="str">
        <f>+VLOOKUP(E2908,Productos[[Id_producto]:[Codigo]],3,0)</f>
        <v>Tipos de Deporte</v>
      </c>
      <c r="G2908" s="13">
        <f t="shared" si="434"/>
        <v>140101330</v>
      </c>
      <c r="H2908" s="7">
        <v>330</v>
      </c>
      <c r="I2908" s="8" t="s">
        <v>3227</v>
      </c>
      <c r="J2908" s="37" t="str">
        <f>+Categorias[[#This Row],[Categoría]]&amp;"-"&amp;Categorias[[#This Row],[Id_categoría]]</f>
        <v>Triatlón De Invierno-140101330</v>
      </c>
      <c r="K2908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908" s="9" t="str">
        <f t="shared" si="435"/>
        <v>140101330triatlon_de_invierno</v>
      </c>
      <c r="M2908" s="39" t="str">
        <f t="shared" si="436"/>
        <v>INSERT INTO categoria VALUES (140101330,'Triatlón De Invierno','Triatlón De Invierno-140101330','Triatlón De Invierno-140101330 | Prod: Vehículos Construcción-140101 | Sector: Deporte | Industria: DEPORTE - 14',140101);</v>
      </c>
    </row>
    <row r="2909" spans="1:13" ht="30.6" x14ac:dyDescent="0.3">
      <c r="A2909" s="12">
        <f t="shared" si="431"/>
        <v>14</v>
      </c>
      <c r="B2909" s="8" t="str">
        <f>+VLOOKUP(A2909,Industria[],2,0)</f>
        <v>Deporte y ocio</v>
      </c>
      <c r="C2909" s="12">
        <f t="shared" si="432"/>
        <v>1401</v>
      </c>
      <c r="D2909" s="8" t="str">
        <f>+VLOOKUP(C2909,Sector[[Id_sector]:[Codigo]],3,0)</f>
        <v>Deporte y fitness</v>
      </c>
      <c r="E2909" s="12">
        <f t="shared" si="433"/>
        <v>140101</v>
      </c>
      <c r="F2909" s="8" t="str">
        <f>+VLOOKUP(E2909,Productos[[Id_producto]:[Codigo]],3,0)</f>
        <v>Tipos de Deporte</v>
      </c>
      <c r="G2909" s="13">
        <f t="shared" si="434"/>
        <v>140101331</v>
      </c>
      <c r="H2909" s="7">
        <v>331</v>
      </c>
      <c r="I2909" s="8" t="s">
        <v>3228</v>
      </c>
      <c r="J2909" s="37" t="str">
        <f>+Categorias[[#This Row],[Categoría]]&amp;"-"&amp;Categorias[[#This Row],[Id_categoría]]</f>
        <v>Kiteboarding-140101331</v>
      </c>
      <c r="K2909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909" s="9" t="str">
        <f t="shared" si="435"/>
        <v>140101331kiteboarding</v>
      </c>
      <c r="M2909" s="39" t="str">
        <f t="shared" si="436"/>
        <v>INSERT INTO categoria VALUES (140101331,'Kiteboarding','Kiteboarding-140101331','Kiteboarding-140101331 | Prod: Vehículos Construcción-140101 | Sector: Deporte | Industria: DEPORTE - 14',140101);</v>
      </c>
    </row>
    <row r="2910" spans="1:13" ht="30.6" x14ac:dyDescent="0.3">
      <c r="A2910" s="12">
        <f t="shared" si="431"/>
        <v>14</v>
      </c>
      <c r="B2910" s="8" t="str">
        <f>+VLOOKUP(A2910,Industria[],2,0)</f>
        <v>Deporte y ocio</v>
      </c>
      <c r="C2910" s="12">
        <f t="shared" si="432"/>
        <v>1401</v>
      </c>
      <c r="D2910" s="8" t="str">
        <f>+VLOOKUP(C2910,Sector[[Id_sector]:[Codigo]],3,0)</f>
        <v>Deporte y fitness</v>
      </c>
      <c r="E2910" s="12">
        <f t="shared" si="433"/>
        <v>140101</v>
      </c>
      <c r="F2910" s="8" t="str">
        <f>+VLOOKUP(E2910,Productos[[Id_producto]:[Codigo]],3,0)</f>
        <v>Tipos de Deporte</v>
      </c>
      <c r="G2910" s="13">
        <f t="shared" si="434"/>
        <v>140101332</v>
      </c>
      <c r="H2910" s="7">
        <v>332</v>
      </c>
      <c r="I2910" s="8" t="s">
        <v>3229</v>
      </c>
      <c r="J2910" s="37" t="str">
        <f>+Categorias[[#This Row],[Categoría]]&amp;"-"&amp;Categorias[[#This Row],[Id_categoría]]</f>
        <v>Vela-140101332</v>
      </c>
      <c r="K2910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910" s="9" t="str">
        <f t="shared" si="435"/>
        <v>140101332vela</v>
      </c>
      <c r="M2910" s="39" t="str">
        <f t="shared" si="436"/>
        <v>INSERT INTO categoria VALUES (140101332,'Vela','Vela-140101332','Vela-140101332 | Prod: Vehículos Construcción-140101 | Sector: Deporte | Industria: DEPORTE - 14',140101);</v>
      </c>
    </row>
    <row r="2911" spans="1:13" ht="30.6" x14ac:dyDescent="0.3">
      <c r="A2911" s="12">
        <f t="shared" si="431"/>
        <v>14</v>
      </c>
      <c r="B2911" s="8" t="str">
        <f>+VLOOKUP(A2911,Industria[],2,0)</f>
        <v>Deporte y ocio</v>
      </c>
      <c r="C2911" s="12">
        <f t="shared" si="432"/>
        <v>1401</v>
      </c>
      <c r="D2911" s="8" t="str">
        <f>+VLOOKUP(C2911,Sector[[Id_sector]:[Codigo]],3,0)</f>
        <v>Deporte y fitness</v>
      </c>
      <c r="E2911" s="12">
        <f t="shared" si="433"/>
        <v>140101</v>
      </c>
      <c r="F2911" s="8" t="str">
        <f>+VLOOKUP(E2911,Productos[[Id_producto]:[Codigo]],3,0)</f>
        <v>Tipos de Deporte</v>
      </c>
      <c r="G2911" s="13">
        <f t="shared" si="434"/>
        <v>140101333</v>
      </c>
      <c r="H2911" s="7">
        <v>333</v>
      </c>
      <c r="I2911" s="8" t="s">
        <v>3230</v>
      </c>
      <c r="J2911" s="37" t="str">
        <f>+Categorias[[#This Row],[Categoría]]&amp;"-"&amp;Categorias[[#This Row],[Id_categoría]]</f>
        <v>Vela Adaptada-140101333</v>
      </c>
      <c r="K2911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911" s="9" t="str">
        <f t="shared" si="435"/>
        <v>140101333vela_adaptada</v>
      </c>
      <c r="M2911" s="39" t="str">
        <f t="shared" si="436"/>
        <v>INSERT INTO categoria VALUES (140101333,'Vela Adaptada','Vela Adaptada-140101333','Vela Adaptada-140101333 | Prod: Vehículos Construcción-140101 | Sector: Deporte | Industria: DEPORTE - 14',140101);</v>
      </c>
    </row>
    <row r="2912" spans="1:13" ht="30.6" x14ac:dyDescent="0.3">
      <c r="A2912" s="12">
        <f t="shared" si="431"/>
        <v>14</v>
      </c>
      <c r="B2912" s="8" t="str">
        <f>+VLOOKUP(A2912,Industria[],2,0)</f>
        <v>Deporte y ocio</v>
      </c>
      <c r="C2912" s="12">
        <f t="shared" si="432"/>
        <v>1401</v>
      </c>
      <c r="D2912" s="8" t="str">
        <f>+VLOOKUP(C2912,Sector[[Id_sector]:[Codigo]],3,0)</f>
        <v>Deporte y fitness</v>
      </c>
      <c r="E2912" s="12">
        <f t="shared" si="433"/>
        <v>140101</v>
      </c>
      <c r="F2912" s="8" t="str">
        <f>+VLOOKUP(E2912,Productos[[Id_producto]:[Codigo]],3,0)</f>
        <v>Tipos de Deporte</v>
      </c>
      <c r="G2912" s="13">
        <f t="shared" si="434"/>
        <v>140101334</v>
      </c>
      <c r="H2912" s="7">
        <v>334</v>
      </c>
      <c r="I2912" s="8" t="s">
        <v>3231</v>
      </c>
      <c r="J2912" s="37" t="str">
        <f>+Categorias[[#This Row],[Categoría]]&amp;"-"&amp;Categorias[[#This Row],[Id_categoría]]</f>
        <v>Vela Ligera-140101334</v>
      </c>
      <c r="K2912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912" s="9" t="str">
        <f t="shared" si="435"/>
        <v>140101334vela_ligera</v>
      </c>
      <c r="M2912" s="39" t="str">
        <f t="shared" si="436"/>
        <v>INSERT INTO categoria VALUES (140101334,'Vela Ligera','Vela Ligera-140101334','Vela Ligera-140101334 | Prod: Vehículos Construcción-140101 | Sector: Deporte | Industria: DEPORTE - 14',140101);</v>
      </c>
    </row>
    <row r="2913" spans="1:13" ht="30.6" x14ac:dyDescent="0.3">
      <c r="A2913" s="12">
        <f t="shared" si="431"/>
        <v>14</v>
      </c>
      <c r="B2913" s="8" t="str">
        <f>+VLOOKUP(A2913,Industria[],2,0)</f>
        <v>Deporte y ocio</v>
      </c>
      <c r="C2913" s="12">
        <f t="shared" si="432"/>
        <v>1401</v>
      </c>
      <c r="D2913" s="8" t="str">
        <f>+VLOOKUP(C2913,Sector[[Id_sector]:[Codigo]],3,0)</f>
        <v>Deporte y fitness</v>
      </c>
      <c r="E2913" s="12">
        <f t="shared" si="433"/>
        <v>140101</v>
      </c>
      <c r="F2913" s="8" t="str">
        <f>+VLOOKUP(E2913,Productos[[Id_producto]:[Codigo]],3,0)</f>
        <v>Tipos de Deporte</v>
      </c>
      <c r="G2913" s="13">
        <f t="shared" si="434"/>
        <v>140101335</v>
      </c>
      <c r="H2913" s="7">
        <v>335</v>
      </c>
      <c r="I2913" s="8" t="s">
        <v>3232</v>
      </c>
      <c r="J2913" s="37" t="str">
        <f>+Categorias[[#This Row],[Categoría]]&amp;"-"&amp;Categorias[[#This Row],[Id_categoría]]</f>
        <v>Windsurfing-140101335</v>
      </c>
      <c r="K2913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13" s="9" t="str">
        <f t="shared" si="435"/>
        <v>140101335windsurfing</v>
      </c>
      <c r="M2913" s="39" t="str">
        <f t="shared" si="436"/>
        <v>INSERT INTO categoria VALUES (140101335,'Windsurfing','Windsurfing-140101335','Windsurfing-140101335 | Prod: Vehículos Construcción-140101 | Sector: Deporte | Industria: DEPORTE - 14',140101);</v>
      </c>
    </row>
    <row r="2914" spans="1:13" ht="30.6" x14ac:dyDescent="0.3">
      <c r="A2914" s="12">
        <f t="shared" si="431"/>
        <v>14</v>
      </c>
      <c r="B2914" s="8" t="str">
        <f>+VLOOKUP(A2914,Industria[],2,0)</f>
        <v>Deporte y ocio</v>
      </c>
      <c r="C2914" s="12">
        <f t="shared" si="432"/>
        <v>1401</v>
      </c>
      <c r="D2914" s="8" t="str">
        <f>+VLOOKUP(C2914,Sector[[Id_sector]:[Codigo]],3,0)</f>
        <v>Deporte y fitness</v>
      </c>
      <c r="E2914" s="12">
        <f t="shared" si="433"/>
        <v>140101</v>
      </c>
      <c r="F2914" s="8" t="str">
        <f>+VLOOKUP(E2914,Productos[[Id_producto]:[Codigo]],3,0)</f>
        <v>Tipos de Deporte</v>
      </c>
      <c r="G2914" s="13">
        <f t="shared" si="434"/>
        <v>140101336</v>
      </c>
      <c r="H2914" s="7">
        <v>336</v>
      </c>
      <c r="I2914" s="8" t="s">
        <v>3233</v>
      </c>
      <c r="J2914" s="37" t="str">
        <f>+Categorias[[#This Row],[Categoría]]&amp;"-"&amp;Categorias[[#This Row],[Id_categoría]]</f>
        <v>Voleibol-140101336</v>
      </c>
      <c r="K2914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14" s="9" t="str">
        <f t="shared" si="435"/>
        <v>140101336voleibol</v>
      </c>
      <c r="M2914" s="39" t="str">
        <f t="shared" si="436"/>
        <v>INSERT INTO categoria VALUES (140101336,'Voleibol','Voleibol-140101336','Voleibol-140101336 | Prod: Vehículos Construcción-140101 | Sector: Deporte | Industria: DEPORTE - 14',140101);</v>
      </c>
    </row>
    <row r="2915" spans="1:13" ht="30.6" x14ac:dyDescent="0.3">
      <c r="A2915" s="12">
        <f t="shared" si="431"/>
        <v>14</v>
      </c>
      <c r="B2915" s="8" t="str">
        <f>+VLOOKUP(A2915,Industria[],2,0)</f>
        <v>Deporte y ocio</v>
      </c>
      <c r="C2915" s="12">
        <f t="shared" si="432"/>
        <v>1401</v>
      </c>
      <c r="D2915" s="8" t="str">
        <f>+VLOOKUP(C2915,Sector[[Id_sector]:[Codigo]],3,0)</f>
        <v>Deporte y fitness</v>
      </c>
      <c r="E2915" s="12">
        <f t="shared" si="433"/>
        <v>140101</v>
      </c>
      <c r="F2915" s="8" t="str">
        <f>+VLOOKUP(E2915,Productos[[Id_producto]:[Codigo]],3,0)</f>
        <v>Tipos de Deporte</v>
      </c>
      <c r="G2915" s="13">
        <f t="shared" si="434"/>
        <v>140101337</v>
      </c>
      <c r="H2915" s="7">
        <v>337</v>
      </c>
      <c r="I2915" s="8" t="s">
        <v>3234</v>
      </c>
      <c r="J2915" s="37" t="str">
        <f>+Categorias[[#This Row],[Categoría]]&amp;"-"&amp;Categorias[[#This Row],[Id_categoría]]</f>
        <v>Mini Voley-140101337</v>
      </c>
      <c r="K2915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15" s="9" t="str">
        <f t="shared" si="435"/>
        <v>140101337mini_voley</v>
      </c>
      <c r="M2915" s="39" t="str">
        <f t="shared" si="436"/>
        <v>INSERT INTO categoria VALUES (140101337,'Mini Voley','Mini Voley-140101337','Mini Voley-140101337 | Prod: Vehículos Construcción-140101 | Sector: Deporte | Industria: DEPORTE - 14',140101);</v>
      </c>
    </row>
    <row r="2916" spans="1:13" ht="30.6" x14ac:dyDescent="0.3">
      <c r="A2916" s="12">
        <f t="shared" si="431"/>
        <v>14</v>
      </c>
      <c r="B2916" s="8" t="str">
        <f>+VLOOKUP(A2916,Industria[],2,0)</f>
        <v>Deporte y ocio</v>
      </c>
      <c r="C2916" s="12">
        <f t="shared" si="432"/>
        <v>1401</v>
      </c>
      <c r="D2916" s="8" t="str">
        <f>+VLOOKUP(C2916,Sector[[Id_sector]:[Codigo]],3,0)</f>
        <v>Deporte y fitness</v>
      </c>
      <c r="E2916" s="12">
        <f t="shared" si="433"/>
        <v>140101</v>
      </c>
      <c r="F2916" s="8" t="str">
        <f>+VLOOKUP(E2916,Productos[[Id_producto]:[Codigo]],3,0)</f>
        <v>Tipos de Deporte</v>
      </c>
      <c r="G2916" s="13">
        <f t="shared" si="434"/>
        <v>140101338</v>
      </c>
      <c r="H2916" s="7">
        <v>338</v>
      </c>
      <c r="I2916" s="8" t="s">
        <v>3235</v>
      </c>
      <c r="J2916" s="37" t="str">
        <f>+Categorias[[#This Row],[Categoría]]&amp;"-"&amp;Categorias[[#This Row],[Id_categoría]]</f>
        <v>Voleibol Playa-140101338</v>
      </c>
      <c r="K2916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16" s="9" t="str">
        <f t="shared" si="435"/>
        <v>140101338voleibol_playa</v>
      </c>
      <c r="M2916" s="39" t="str">
        <f t="shared" si="436"/>
        <v>INSERT INTO categoria VALUES (140101338,'Voleibol Playa','Voleibol Playa-140101338','Voleibol Playa-140101338 | Prod: Vehículos Construcción-140101 | Sector: Deporte | Industria: DEPORTE - 14',140101);</v>
      </c>
    </row>
    <row r="2917" spans="1:13" ht="30.6" x14ac:dyDescent="0.3">
      <c r="A2917" s="12">
        <f t="shared" si="431"/>
        <v>14</v>
      </c>
      <c r="B2917" s="8" t="str">
        <f>+VLOOKUP(A2917,Industria[],2,0)</f>
        <v>Deporte y ocio</v>
      </c>
      <c r="C2917" s="12">
        <f t="shared" si="432"/>
        <v>1401</v>
      </c>
      <c r="D2917" s="8" t="str">
        <f>+VLOOKUP(C2917,Sector[[Id_sector]:[Codigo]],3,0)</f>
        <v>Deporte y fitness</v>
      </c>
      <c r="E2917" s="12">
        <f t="shared" si="433"/>
        <v>140102</v>
      </c>
      <c r="F2917" s="8" t="str">
        <f>+VLOOKUP(E2917,Productos[[Id_producto]:[Codigo]],3,0)</f>
        <v>Competencias Internacionales Deportivas</v>
      </c>
      <c r="G2917" s="13">
        <f t="shared" si="434"/>
        <v>140102001</v>
      </c>
      <c r="H2917" s="7">
        <v>1</v>
      </c>
      <c r="I2917" s="8" t="s">
        <v>3236</v>
      </c>
      <c r="J2917" s="37" t="str">
        <f>+Categorias[[#This Row],[Categoría]]&amp;"-"&amp;Categorias[[#This Row],[Id_categoría]]</f>
        <v>Olimpiadas-140102001</v>
      </c>
      <c r="K2917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17" s="9" t="str">
        <f t="shared" si="435"/>
        <v>140102001olimpiadas</v>
      </c>
      <c r="M2917" s="39" t="str">
        <f t="shared" si="436"/>
        <v>INSERT INTO categoria VALUES (140102001,'Olimpiadas','Olimpiadas-140102001','Olimpiadas-140102001 | Prod: Vehículos Construcción-140102 | Sector: Deporte | Industria: DEPORTE - 14',140102);</v>
      </c>
    </row>
    <row r="2918" spans="1:13" ht="30.6" x14ac:dyDescent="0.3">
      <c r="A2918" s="12">
        <f t="shared" si="431"/>
        <v>14</v>
      </c>
      <c r="B2918" s="8" t="str">
        <f>+VLOOKUP(A2918,Industria[],2,0)</f>
        <v>Deporte y ocio</v>
      </c>
      <c r="C2918" s="12">
        <f t="shared" si="432"/>
        <v>1401</v>
      </c>
      <c r="D2918" s="8" t="str">
        <f>+VLOOKUP(C2918,Sector[[Id_sector]:[Codigo]],3,0)</f>
        <v>Deporte y fitness</v>
      </c>
      <c r="E2918" s="12">
        <f t="shared" si="433"/>
        <v>140102</v>
      </c>
      <c r="F2918" s="8" t="str">
        <f>+VLOOKUP(E2918,Productos[[Id_producto]:[Codigo]],3,0)</f>
        <v>Competencias Internacionales Deportivas</v>
      </c>
      <c r="G2918" s="13">
        <f t="shared" si="434"/>
        <v>140102002</v>
      </c>
      <c r="H2918" s="7">
        <v>2</v>
      </c>
      <c r="I2918" s="8" t="s">
        <v>3237</v>
      </c>
      <c r="J2918" s="37" t="str">
        <f>+Categorias[[#This Row],[Categoría]]&amp;"-"&amp;Categorias[[#This Row],[Id_categoría]]</f>
        <v>Paraolimpiadas-140102002</v>
      </c>
      <c r="K2918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18" s="9" t="str">
        <f t="shared" si="435"/>
        <v>140102002paraolimpiadas</v>
      </c>
      <c r="M2918" s="39" t="str">
        <f t="shared" si="436"/>
        <v>INSERT INTO categoria VALUES (140102002,'Paraolimpiadas','Paraolimpiadas-140102002','Paraolimpiadas-140102002 | Prod: Vehículos Construcción-140102 | Sector: Deporte | Industria: DEPORTE - 14',140102);</v>
      </c>
    </row>
    <row r="2919" spans="1:13" ht="40.799999999999997" x14ac:dyDescent="0.3">
      <c r="A2919" s="12">
        <f t="shared" si="431"/>
        <v>14</v>
      </c>
      <c r="B2919" s="8" t="str">
        <f>+VLOOKUP(A2919,Industria[],2,0)</f>
        <v>Deporte y ocio</v>
      </c>
      <c r="C2919" s="12">
        <f t="shared" si="432"/>
        <v>1401</v>
      </c>
      <c r="D2919" s="8" t="str">
        <f>+VLOOKUP(C2919,Sector[[Id_sector]:[Codigo]],3,0)</f>
        <v>Deporte y fitness</v>
      </c>
      <c r="E2919" s="12">
        <f t="shared" si="433"/>
        <v>140102</v>
      </c>
      <c r="F2919" s="8" t="str">
        <f>+VLOOKUP(E2919,Productos[[Id_producto]:[Codigo]],3,0)</f>
        <v>Competencias Internacionales Deportivas</v>
      </c>
      <c r="G2919" s="13">
        <f t="shared" si="434"/>
        <v>140102003</v>
      </c>
      <c r="H2919" s="7">
        <v>3</v>
      </c>
      <c r="I2919" s="8" t="s">
        <v>3238</v>
      </c>
      <c r="J2919" s="37" t="str">
        <f>+Categorias[[#This Row],[Categoría]]&amp;"-"&amp;Categorias[[#This Row],[Id_categoría]]</f>
        <v>Juegos Panamericanos-140102003</v>
      </c>
      <c r="K2919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19" s="9" t="str">
        <f t="shared" si="435"/>
        <v>140102003juegos_panamericanos</v>
      </c>
      <c r="M2919" s="39" t="str">
        <f t="shared" si="436"/>
        <v>INSERT INTO categoria VALUES (140102003,'Juegos Panamericanos','Juegos Panamericanos-140102003','Juegos Panamericanos-140102003 | Prod: Vehículos Construcción-140102 | Sector: Deporte | Industria: DEPORTE - 14',140102);</v>
      </c>
    </row>
    <row r="2920" spans="1:13" ht="30.6" x14ac:dyDescent="0.3">
      <c r="A2920" s="12">
        <f t="shared" si="431"/>
        <v>14</v>
      </c>
      <c r="B2920" s="8" t="str">
        <f>+VLOOKUP(A2920,Industria[],2,0)</f>
        <v>Deporte y ocio</v>
      </c>
      <c r="C2920" s="12">
        <f t="shared" si="432"/>
        <v>1401</v>
      </c>
      <c r="D2920" s="8" t="str">
        <f>+VLOOKUP(C2920,Sector[[Id_sector]:[Codigo]],3,0)</f>
        <v>Deporte y fitness</v>
      </c>
      <c r="E2920" s="12">
        <f t="shared" si="433"/>
        <v>140102</v>
      </c>
      <c r="F2920" s="8" t="str">
        <f>+VLOOKUP(E2920,Productos[[Id_producto]:[Codigo]],3,0)</f>
        <v>Competencias Internacionales Deportivas</v>
      </c>
      <c r="G2920" s="13">
        <f t="shared" si="434"/>
        <v>140102004</v>
      </c>
      <c r="H2920" s="7">
        <v>4</v>
      </c>
      <c r="I2920" s="8" t="s">
        <v>3239</v>
      </c>
      <c r="J2920" s="37" t="str">
        <f>+Categorias[[#This Row],[Categoría]]&amp;"-"&amp;Categorias[[#This Row],[Id_categoría]]</f>
        <v>Copa América-140102004</v>
      </c>
      <c r="K2920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20" s="9" t="str">
        <f t="shared" si="435"/>
        <v>140102004copa_america</v>
      </c>
      <c r="M2920" s="39" t="str">
        <f t="shared" si="436"/>
        <v>INSERT INTO categoria VALUES (140102004,'Copa América','Copa América-140102004','Copa América-140102004 | Prod: Vehículos Construcción-140102 | Sector: Deporte | Industria: DEPORTE - 14',140102);</v>
      </c>
    </row>
    <row r="2921" spans="1:13" ht="30.6" x14ac:dyDescent="0.3">
      <c r="A2921" s="12">
        <f t="shared" si="431"/>
        <v>14</v>
      </c>
      <c r="B2921" s="8" t="str">
        <f>+VLOOKUP(A2921,Industria[],2,0)</f>
        <v>Deporte y ocio</v>
      </c>
      <c r="C2921" s="12">
        <f t="shared" si="432"/>
        <v>1401</v>
      </c>
      <c r="D2921" s="8" t="str">
        <f>+VLOOKUP(C2921,Sector[[Id_sector]:[Codigo]],3,0)</f>
        <v>Deporte y fitness</v>
      </c>
      <c r="E2921" s="12">
        <f t="shared" si="433"/>
        <v>140102</v>
      </c>
      <c r="F2921" s="8" t="str">
        <f>+VLOOKUP(E2921,Productos[[Id_producto]:[Codigo]],3,0)</f>
        <v>Competencias Internacionales Deportivas</v>
      </c>
      <c r="G2921" s="13">
        <f t="shared" si="434"/>
        <v>140102005</v>
      </c>
      <c r="H2921" s="7">
        <v>5</v>
      </c>
      <c r="I2921" s="8" t="s">
        <v>3240</v>
      </c>
      <c r="J2921" s="37" t="str">
        <f>+Categorias[[#This Row],[Categoría]]&amp;"-"&amp;Categorias[[#This Row],[Id_categoría]]</f>
        <v>Wimbledon-140102005</v>
      </c>
      <c r="K2921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21" s="9" t="str">
        <f t="shared" si="435"/>
        <v>140102005wimbledon</v>
      </c>
      <c r="M2921" s="39" t="str">
        <f t="shared" si="436"/>
        <v>INSERT INTO categoria VALUES (140102005,'Wimbledon','Wimbledon-140102005','Wimbledon-140102005 | Prod: Vehículos Construcción-140102 | Sector: Deporte | Industria: DEPORTE - 14',140102);</v>
      </c>
    </row>
    <row r="2922" spans="1:13" ht="40.799999999999997" x14ac:dyDescent="0.3">
      <c r="A2922" s="12">
        <f t="shared" si="431"/>
        <v>14</v>
      </c>
      <c r="B2922" s="8" t="str">
        <f>+VLOOKUP(A2922,Industria[],2,0)</f>
        <v>Deporte y ocio</v>
      </c>
      <c r="C2922" s="12">
        <f t="shared" si="432"/>
        <v>1401</v>
      </c>
      <c r="D2922" s="8" t="str">
        <f>+VLOOKUP(C2922,Sector[[Id_sector]:[Codigo]],3,0)</f>
        <v>Deporte y fitness</v>
      </c>
      <c r="E2922" s="12">
        <f t="shared" si="433"/>
        <v>140102</v>
      </c>
      <c r="F2922" s="8" t="str">
        <f>+VLOOKUP(E2922,Productos[[Id_producto]:[Codigo]],3,0)</f>
        <v>Competencias Internacionales Deportivas</v>
      </c>
      <c r="G2922" s="13">
        <f t="shared" si="434"/>
        <v>140102006</v>
      </c>
      <c r="H2922" s="7">
        <v>6</v>
      </c>
      <c r="I2922" s="8" t="s">
        <v>3241</v>
      </c>
      <c r="J2922" s="37" t="str">
        <f>+Categorias[[#This Row],[Categoría]]&amp;"-"&amp;Categorias[[#This Row],[Id_categoría]]</f>
        <v>Copa Mundial de la FIFA-140102006</v>
      </c>
      <c r="K2922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22" s="9" t="str">
        <f t="shared" si="435"/>
        <v>140102006copa_mundial_de_la_fifa</v>
      </c>
      <c r="M2922" s="39" t="str">
        <f t="shared" si="436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23" spans="1:13" ht="30.6" x14ac:dyDescent="0.3">
      <c r="A2923" s="12">
        <f t="shared" si="431"/>
        <v>14</v>
      </c>
      <c r="B2923" s="8" t="str">
        <f>+VLOOKUP(A2923,Industria[],2,0)</f>
        <v>Deporte y ocio</v>
      </c>
      <c r="C2923" s="12">
        <f t="shared" si="432"/>
        <v>1401</v>
      </c>
      <c r="D2923" s="8" t="str">
        <f>+VLOOKUP(C2923,Sector[[Id_sector]:[Codigo]],3,0)</f>
        <v>Deporte y fitness</v>
      </c>
      <c r="E2923" s="12">
        <f t="shared" si="433"/>
        <v>140102</v>
      </c>
      <c r="F2923" s="8" t="str">
        <f>+VLOOKUP(E2923,Productos[[Id_producto]:[Codigo]],3,0)</f>
        <v>Competencias Internacionales Deportivas</v>
      </c>
      <c r="G2923" s="13">
        <f t="shared" si="434"/>
        <v>140102007</v>
      </c>
      <c r="H2923" s="7">
        <v>7</v>
      </c>
      <c r="I2923" s="8" t="s">
        <v>3242</v>
      </c>
      <c r="J2923" s="37" t="str">
        <f>+Categorias[[#This Row],[Categoría]]&amp;"-"&amp;Categorias[[#This Row],[Id_categoría]]</f>
        <v>Maste de Golf-140102007</v>
      </c>
      <c r="K2923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23" s="9" t="str">
        <f t="shared" si="435"/>
        <v>140102007maste_de_golf</v>
      </c>
      <c r="M2923" s="39" t="str">
        <f t="shared" si="436"/>
        <v>INSERT INTO categoria VALUES (140102007,'Maste de Golf','Maste de Golf-140102007','Maste de Golf-140102007 | Prod: Vehículos Construcción-140102 | Sector: Deporte | Industria: DEPORTE - 14',140102);</v>
      </c>
    </row>
    <row r="2924" spans="1:13" ht="30.6" x14ac:dyDescent="0.3">
      <c r="A2924" s="12">
        <f t="shared" si="431"/>
        <v>14</v>
      </c>
      <c r="B2924" s="8" t="str">
        <f>+VLOOKUP(A2924,Industria[],2,0)</f>
        <v>Deporte y ocio</v>
      </c>
      <c r="C2924" s="12">
        <f t="shared" si="432"/>
        <v>1401</v>
      </c>
      <c r="D2924" s="8" t="str">
        <f>+VLOOKUP(C2924,Sector[[Id_sector]:[Codigo]],3,0)</f>
        <v>Deporte y fitness</v>
      </c>
      <c r="E2924" s="12">
        <f t="shared" si="433"/>
        <v>140102</v>
      </c>
      <c r="F2924" s="8" t="str">
        <f>+VLOOKUP(E2924,Productos[[Id_producto]:[Codigo]],3,0)</f>
        <v>Competencias Internacionales Deportivas</v>
      </c>
      <c r="G2924" s="13">
        <f t="shared" si="434"/>
        <v>140102008</v>
      </c>
      <c r="H2924" s="7">
        <v>8</v>
      </c>
      <c r="I2924" s="8" t="s">
        <v>3243</v>
      </c>
      <c r="J2924" s="37" t="str">
        <f>+Categorias[[#This Row],[Categoría]]&amp;"-"&amp;Categorias[[#This Row],[Id_categoría]]</f>
        <v>Dakar-140102008</v>
      </c>
      <c r="K2924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24" s="9" t="str">
        <f t="shared" si="435"/>
        <v>140102008dakar</v>
      </c>
      <c r="M2924" s="39" t="str">
        <f t="shared" si="436"/>
        <v>INSERT INTO categoria VALUES (140102008,'Dakar','Dakar-140102008','Dakar-140102008 | Prod: Vehículos Construcción-140102 | Sector: Deporte | Industria: DEPORTE - 14',140102);</v>
      </c>
    </row>
    <row r="2925" spans="1:13" ht="30.6" x14ac:dyDescent="0.3">
      <c r="A2925" s="12">
        <f t="shared" si="431"/>
        <v>14</v>
      </c>
      <c r="B2925" s="8" t="str">
        <f>+VLOOKUP(A2925,Industria[],2,0)</f>
        <v>Deporte y ocio</v>
      </c>
      <c r="C2925" s="12">
        <f t="shared" si="432"/>
        <v>1401</v>
      </c>
      <c r="D2925" s="8" t="str">
        <f>+VLOOKUP(C2925,Sector[[Id_sector]:[Codigo]],3,0)</f>
        <v>Deporte y fitness</v>
      </c>
      <c r="E2925" s="12">
        <f t="shared" si="433"/>
        <v>140102</v>
      </c>
      <c r="F2925" s="8" t="str">
        <f>+VLOOKUP(E2925,Productos[[Id_producto]:[Codigo]],3,0)</f>
        <v>Competencias Internacionales Deportivas</v>
      </c>
      <c r="G2925" s="13">
        <f t="shared" si="434"/>
        <v>140102009</v>
      </c>
      <c r="H2925" s="7">
        <v>9</v>
      </c>
      <c r="I2925" s="8" t="s">
        <v>3244</v>
      </c>
      <c r="J2925" s="37" t="str">
        <f>+Categorias[[#This Row],[Categoría]]&amp;"-"&amp;Categorias[[#This Row],[Id_categoría]]</f>
        <v>Mundial de Ironman-140102009</v>
      </c>
      <c r="K2925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25" s="9" t="str">
        <f t="shared" si="435"/>
        <v>140102009mundial_de_ironman</v>
      </c>
      <c r="M2925" s="39" t="str">
        <f t="shared" si="436"/>
        <v>INSERT INTO categoria VALUES (140102009,'Mundial de Ironman','Mundial de Ironman-140102009','Mundial de Ironman-140102009 | Prod: Vehículos Construcción-140102 | Sector: Deporte | Industria: DEPORTE - 14',140102);</v>
      </c>
    </row>
    <row r="2926" spans="1:13" ht="30.6" x14ac:dyDescent="0.3">
      <c r="A2926" s="12">
        <f t="shared" si="431"/>
        <v>14</v>
      </c>
      <c r="B2926" s="8" t="str">
        <f>+VLOOKUP(A2926,Industria[],2,0)</f>
        <v>Deporte y ocio</v>
      </c>
      <c r="C2926" s="12">
        <f t="shared" si="432"/>
        <v>1401</v>
      </c>
      <c r="D2926" s="8" t="str">
        <f>+VLOOKUP(C2926,Sector[[Id_sector]:[Codigo]],3,0)</f>
        <v>Deporte y fitness</v>
      </c>
      <c r="E2926" s="12">
        <f t="shared" si="433"/>
        <v>140102</v>
      </c>
      <c r="F2926" s="8" t="str">
        <f>+VLOOKUP(E2926,Productos[[Id_producto]:[Codigo]],3,0)</f>
        <v>Competencias Internacionales Deportivas</v>
      </c>
      <c r="G2926" s="13">
        <f t="shared" si="434"/>
        <v>140102010</v>
      </c>
      <c r="H2926" s="7">
        <v>10</v>
      </c>
      <c r="I2926" s="8" t="s">
        <v>3245</v>
      </c>
      <c r="J2926" s="37" t="str">
        <f>+Categorias[[#This Row],[Categoría]]&amp;"-"&amp;Categorias[[#This Row],[Id_categoría]]</f>
        <v>Roland Garros-140102010</v>
      </c>
      <c r="K2926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26" s="9" t="str">
        <f t="shared" si="435"/>
        <v>140102010roland_garros</v>
      </c>
      <c r="M2926" s="39" t="str">
        <f t="shared" si="436"/>
        <v>INSERT INTO categoria VALUES (140102010,'Roland Garros','Roland Garros-140102010','Roland Garros-140102010 | Prod: Vehículos Construcción-140102 | Sector: Deporte | Industria: DEPORTE - 14',140102);</v>
      </c>
    </row>
    <row r="2927" spans="1:13" ht="30.6" x14ac:dyDescent="0.3">
      <c r="A2927" s="12">
        <f t="shared" si="431"/>
        <v>14</v>
      </c>
      <c r="B2927" s="8" t="str">
        <f>+VLOOKUP(A2927,Industria[],2,0)</f>
        <v>Deporte y ocio</v>
      </c>
      <c r="C2927" s="12">
        <f t="shared" si="432"/>
        <v>1401</v>
      </c>
      <c r="D2927" s="8" t="str">
        <f>+VLOOKUP(C2927,Sector[[Id_sector]:[Codigo]],3,0)</f>
        <v>Deporte y fitness</v>
      </c>
      <c r="E2927" s="12">
        <f t="shared" si="433"/>
        <v>140102</v>
      </c>
      <c r="F2927" s="8" t="str">
        <f>+VLOOKUP(E2927,Productos[[Id_producto]:[Codigo]],3,0)</f>
        <v>Competencias Internacionales Deportivas</v>
      </c>
      <c r="G2927" s="13">
        <f t="shared" si="434"/>
        <v>140102011</v>
      </c>
      <c r="H2927" s="7">
        <v>11</v>
      </c>
      <c r="I2927" s="8" t="s">
        <v>3246</v>
      </c>
      <c r="J2927" s="37" t="str">
        <f>+Categorias[[#This Row],[Categoría]]&amp;"-"&amp;Categorias[[#This Row],[Id_categoría]]</f>
        <v>Australian Open-140102011</v>
      </c>
      <c r="K2927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27" s="9" t="str">
        <f t="shared" si="435"/>
        <v>140102011australian_open</v>
      </c>
      <c r="M2927" s="39" t="str">
        <f t="shared" si="436"/>
        <v>INSERT INTO categoria VALUES (140102011,'Australian Open','Australian Open-140102011','Australian Open-140102011 | Prod: Vehículos Construcción-140102 | Sector: Deporte | Industria: DEPORTE - 14',140102);</v>
      </c>
    </row>
    <row r="2928" spans="1:13" ht="30.6" x14ac:dyDescent="0.3">
      <c r="A2928" s="12">
        <f t="shared" si="431"/>
        <v>14</v>
      </c>
      <c r="B2928" s="8" t="str">
        <f>+VLOOKUP(A2928,Industria[],2,0)</f>
        <v>Deporte y ocio</v>
      </c>
      <c r="C2928" s="12">
        <f t="shared" si="432"/>
        <v>1401</v>
      </c>
      <c r="D2928" s="8" t="str">
        <f>+VLOOKUP(C2928,Sector[[Id_sector]:[Codigo]],3,0)</f>
        <v>Deporte y fitness</v>
      </c>
      <c r="E2928" s="12">
        <f t="shared" si="433"/>
        <v>140102</v>
      </c>
      <c r="F2928" s="8" t="str">
        <f>+VLOOKUP(E2928,Productos[[Id_producto]:[Codigo]],3,0)</f>
        <v>Competencias Internacionales Deportivas</v>
      </c>
      <c r="G2928" s="13">
        <f t="shared" si="434"/>
        <v>140102012</v>
      </c>
      <c r="H2928" s="7">
        <v>12</v>
      </c>
      <c r="I2928" s="8" t="s">
        <v>3247</v>
      </c>
      <c r="J2928" s="37" t="str">
        <f>+Categorias[[#This Row],[Categoría]]&amp;"-"&amp;Categorias[[#This Row],[Id_categoría]]</f>
        <v>Us Open-140102012</v>
      </c>
      <c r="K2928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28" s="9" t="str">
        <f t="shared" si="435"/>
        <v>140102012us_open</v>
      </c>
      <c r="M2928" s="39" t="str">
        <f t="shared" si="436"/>
        <v>INSERT INTO categoria VALUES (140102012,'Us Open','Us Open-140102012','Us Open-140102012 | Prod: Vehículos Construcción-140102 | Sector: Deporte | Industria: DEPORTE - 14',140102);</v>
      </c>
    </row>
    <row r="2929" spans="1:13" ht="30.6" x14ac:dyDescent="0.3">
      <c r="A2929" s="12">
        <f t="shared" si="431"/>
        <v>14</v>
      </c>
      <c r="B2929" s="8" t="str">
        <f>+VLOOKUP(A2929,Industria[],2,0)</f>
        <v>Deporte y ocio</v>
      </c>
      <c r="C2929" s="12">
        <f t="shared" si="432"/>
        <v>1401</v>
      </c>
      <c r="D2929" s="8" t="str">
        <f>+VLOOKUP(C2929,Sector[[Id_sector]:[Codigo]],3,0)</f>
        <v>Deporte y fitness</v>
      </c>
      <c r="E2929" s="12">
        <f t="shared" si="433"/>
        <v>140102</v>
      </c>
      <c r="F2929" s="8" t="str">
        <f>+VLOOKUP(E2929,Productos[[Id_producto]:[Codigo]],3,0)</f>
        <v>Competencias Internacionales Deportivas</v>
      </c>
      <c r="G2929" s="13">
        <f t="shared" si="434"/>
        <v>140102013</v>
      </c>
      <c r="H2929" s="7">
        <v>13</v>
      </c>
      <c r="I2929" s="8" t="s">
        <v>3248</v>
      </c>
      <c r="J2929" s="37" t="str">
        <f>+Categorias[[#This Row],[Categoría]]&amp;"-"&amp;Categorias[[#This Row],[Id_categoría]]</f>
        <v>Stanley Cup-140102013</v>
      </c>
      <c r="K2929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29" s="9" t="str">
        <f t="shared" si="435"/>
        <v>140102013stanley_cup</v>
      </c>
      <c r="M2929" s="39" t="str">
        <f t="shared" si="436"/>
        <v>INSERT INTO categoria VALUES (140102013,'Stanley Cup','Stanley Cup-140102013','Stanley Cup-140102013 | Prod: Vehículos Construcción-140102 | Sector: Deporte | Industria: DEPORTE - 14',140102);</v>
      </c>
    </row>
    <row r="2930" spans="1:13" ht="30.6" x14ac:dyDescent="0.3">
      <c r="A2930" s="12">
        <f t="shared" si="431"/>
        <v>14</v>
      </c>
      <c r="B2930" s="8" t="str">
        <f>+VLOOKUP(A2930,Industria[],2,0)</f>
        <v>Deporte y ocio</v>
      </c>
      <c r="C2930" s="12">
        <f t="shared" si="432"/>
        <v>1401</v>
      </c>
      <c r="D2930" s="8" t="str">
        <f>+VLOOKUP(C2930,Sector[[Id_sector]:[Codigo]],3,0)</f>
        <v>Deporte y fitness</v>
      </c>
      <c r="E2930" s="12">
        <f t="shared" si="433"/>
        <v>140102</v>
      </c>
      <c r="F2930" s="8" t="str">
        <f>+VLOOKUP(E2930,Productos[[Id_producto]:[Codigo]],3,0)</f>
        <v>Competencias Internacionales Deportivas</v>
      </c>
      <c r="G2930" s="13">
        <f t="shared" si="434"/>
        <v>140102014</v>
      </c>
      <c r="H2930" s="7">
        <v>14</v>
      </c>
      <c r="I2930" s="8" t="s">
        <v>3249</v>
      </c>
      <c r="J2930" s="37" t="str">
        <f>+Categorias[[#This Row],[Categoría]]&amp;"-"&amp;Categorias[[#This Row],[Id_categoría]]</f>
        <v>Super Bowl-140102014</v>
      </c>
      <c r="K2930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30" s="9" t="str">
        <f t="shared" si="435"/>
        <v>140102014super_bowl</v>
      </c>
      <c r="M2930" s="39" t="str">
        <f t="shared" si="436"/>
        <v>INSERT INTO categoria VALUES (140102014,'Super Bowl','Super Bowl-140102014','Super Bowl-140102014 | Prod: Vehículos Construcción-140102 | Sector: Deporte | Industria: DEPORTE - 14',140102);</v>
      </c>
    </row>
    <row r="2931" spans="1:13" ht="30.6" x14ac:dyDescent="0.3">
      <c r="A2931" s="12">
        <f t="shared" si="431"/>
        <v>14</v>
      </c>
      <c r="B2931" s="8" t="str">
        <f>+VLOOKUP(A2931,Industria[],2,0)</f>
        <v>Deporte y ocio</v>
      </c>
      <c r="C2931" s="12">
        <f t="shared" si="432"/>
        <v>1401</v>
      </c>
      <c r="D2931" s="8" t="str">
        <f>+VLOOKUP(C2931,Sector[[Id_sector]:[Codigo]],3,0)</f>
        <v>Deporte y fitness</v>
      </c>
      <c r="E2931" s="12">
        <f t="shared" si="433"/>
        <v>140102</v>
      </c>
      <c r="F2931" s="8" t="str">
        <f>+VLOOKUP(E2931,Productos[[Id_producto]:[Codigo]],3,0)</f>
        <v>Competencias Internacionales Deportivas</v>
      </c>
      <c r="G2931" s="13">
        <f t="shared" si="434"/>
        <v>140102015</v>
      </c>
      <c r="H2931" s="7">
        <v>15</v>
      </c>
      <c r="I2931" s="8" t="s">
        <v>3250</v>
      </c>
      <c r="J2931" s="37" t="str">
        <f>+Categorias[[#This Row],[Categoría]]&amp;"-"&amp;Categorias[[#This Row],[Id_categoría]]</f>
        <v>Mundial de Rugby-140102015</v>
      </c>
      <c r="K2931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31" s="9" t="str">
        <f t="shared" si="435"/>
        <v>140102015mundial_de_rugby</v>
      </c>
      <c r="M2931" s="39" t="str">
        <f t="shared" si="436"/>
        <v>INSERT INTO categoria VALUES (140102015,'Mundial de Rugby','Mundial de Rugby-140102015','Mundial de Rugby-140102015 | Prod: Vehículos Construcción-140102 | Sector: Deporte | Industria: DEPORTE - 14',140102);</v>
      </c>
    </row>
    <row r="2932" spans="1:13" ht="40.799999999999997" x14ac:dyDescent="0.3">
      <c r="A2932" s="12">
        <f t="shared" si="431"/>
        <v>14</v>
      </c>
      <c r="B2932" s="8" t="str">
        <f>+VLOOKUP(A2932,Industria[],2,0)</f>
        <v>Deporte y ocio</v>
      </c>
      <c r="C2932" s="12">
        <f t="shared" si="432"/>
        <v>1401</v>
      </c>
      <c r="D2932" s="8" t="str">
        <f>+VLOOKUP(C2932,Sector[[Id_sector]:[Codigo]],3,0)</f>
        <v>Deporte y fitness</v>
      </c>
      <c r="E2932" s="12">
        <f t="shared" si="433"/>
        <v>140102</v>
      </c>
      <c r="F2932" s="8" t="str">
        <f>+VLOOKUP(E2932,Productos[[Id_producto]:[Codigo]],3,0)</f>
        <v>Competencias Internacionales Deportivas</v>
      </c>
      <c r="G2932" s="13">
        <f t="shared" si="434"/>
        <v>140102016</v>
      </c>
      <c r="H2932" s="7">
        <v>16</v>
      </c>
      <c r="I2932" s="8" t="s">
        <v>3251</v>
      </c>
      <c r="J2932" s="37" t="str">
        <f>+Categorias[[#This Row],[Categoría]]&amp;"-"&amp;Categorias[[#This Row],[Id_categoría]]</f>
        <v>Olimpiadas de Inviernos-140102016</v>
      </c>
      <c r="K2932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32" s="9" t="str">
        <f t="shared" si="435"/>
        <v>140102016olimpiadas_de_inviernos</v>
      </c>
      <c r="M2932" s="39" t="str">
        <f t="shared" si="436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33" spans="1:13" ht="40.799999999999997" x14ac:dyDescent="0.3">
      <c r="A2933" s="12">
        <f t="shared" si="431"/>
        <v>14</v>
      </c>
      <c r="B2933" s="8" t="str">
        <f>+VLOOKUP(A2933,Industria[],2,0)</f>
        <v>Deporte y ocio</v>
      </c>
      <c r="C2933" s="12">
        <f t="shared" si="432"/>
        <v>1401</v>
      </c>
      <c r="D2933" s="8" t="str">
        <f>+VLOOKUP(C2933,Sector[[Id_sector]:[Codigo]],3,0)</f>
        <v>Deporte y fitness</v>
      </c>
      <c r="E2933" s="12">
        <f t="shared" si="433"/>
        <v>140102</v>
      </c>
      <c r="F2933" s="8" t="str">
        <f>+VLOOKUP(E2933,Productos[[Id_producto]:[Codigo]],3,0)</f>
        <v>Competencias Internacionales Deportivas</v>
      </c>
      <c r="G2933" s="13">
        <f t="shared" si="434"/>
        <v>140102017</v>
      </c>
      <c r="H2933" s="7">
        <v>17</v>
      </c>
      <c r="I2933" s="8" t="s">
        <v>3252</v>
      </c>
      <c r="J2933" s="37" t="str">
        <f>+Categorias[[#This Row],[Categoría]]&amp;"-"&amp;Categorias[[#This Row],[Id_categoría]]</f>
        <v>Juegos Mundiales de Surf-140102017</v>
      </c>
      <c r="K2933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33" s="9" t="str">
        <f t="shared" si="435"/>
        <v>140102017juegos_mundiales_de_surf</v>
      </c>
      <c r="M2933" s="39" t="str">
        <f t="shared" si="436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34" spans="1:13" ht="30.6" x14ac:dyDescent="0.3">
      <c r="A2934" s="12">
        <f t="shared" si="431"/>
        <v>14</v>
      </c>
      <c r="B2934" s="8" t="str">
        <f>+VLOOKUP(A2934,Industria[],2,0)</f>
        <v>Deporte y ocio</v>
      </c>
      <c r="C2934" s="12">
        <f t="shared" si="432"/>
        <v>1401</v>
      </c>
      <c r="D2934" s="8" t="str">
        <f>+VLOOKUP(C2934,Sector[[Id_sector]:[Codigo]],3,0)</f>
        <v>Deporte y fitness</v>
      </c>
      <c r="E2934" s="12">
        <f t="shared" si="433"/>
        <v>140102</v>
      </c>
      <c r="F2934" s="8" t="str">
        <f>+VLOOKUP(E2934,Productos[[Id_producto]:[Codigo]],3,0)</f>
        <v>Competencias Internacionales Deportivas</v>
      </c>
      <c r="G2934" s="13">
        <f t="shared" si="434"/>
        <v>140102018</v>
      </c>
      <c r="H2934" s="7">
        <v>18</v>
      </c>
      <c r="I2934" s="8" t="s">
        <v>3253</v>
      </c>
      <c r="J2934" s="37" t="str">
        <f>+Categorias[[#This Row],[Categoría]]&amp;"-"&amp;Categorias[[#This Row],[Id_categoría]]</f>
        <v>X Games-140102018</v>
      </c>
      <c r="K2934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34" s="9" t="str">
        <f t="shared" si="435"/>
        <v>140102018x_games</v>
      </c>
      <c r="M2934" s="39" t="str">
        <f t="shared" si="436"/>
        <v>INSERT INTO categoria VALUES (140102018,'X Games','X Games-140102018','X Games-140102018 | Prod: Vehículos Construcción-140102 | Sector: Deporte | Industria: DEPORTE - 14',140102);</v>
      </c>
    </row>
    <row r="2935" spans="1:13" ht="40.799999999999997" x14ac:dyDescent="0.3">
      <c r="A2935" s="12">
        <f t="shared" si="431"/>
        <v>14</v>
      </c>
      <c r="B2935" s="8" t="str">
        <f>+VLOOKUP(A2935,Industria[],2,0)</f>
        <v>Deporte y ocio</v>
      </c>
      <c r="C2935" s="12">
        <f t="shared" si="432"/>
        <v>1401</v>
      </c>
      <c r="D2935" s="8" t="str">
        <f>+VLOOKUP(C2935,Sector[[Id_sector]:[Codigo]],3,0)</f>
        <v>Deporte y fitness</v>
      </c>
      <c r="E2935" s="12">
        <f t="shared" si="433"/>
        <v>140102</v>
      </c>
      <c r="F2935" s="8" t="str">
        <f>+VLOOKUP(E2935,Productos[[Id_producto]:[Codigo]],3,0)</f>
        <v>Competencias Internacionales Deportivas</v>
      </c>
      <c r="G2935" s="13">
        <f t="shared" si="434"/>
        <v>140102019</v>
      </c>
      <c r="H2935" s="7">
        <v>19</v>
      </c>
      <c r="I2935" s="8" t="s">
        <v>3254</v>
      </c>
      <c r="J2935" s="37" t="str">
        <f>+Categorias[[#This Row],[Categoría]]&amp;"-"&amp;Categorias[[#This Row],[Id_categoría]]</f>
        <v>Copa Mundial de Baloncesto-140102019</v>
      </c>
      <c r="K2935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35" s="9" t="str">
        <f t="shared" si="435"/>
        <v>140102019copa_mundial_de_baloncesto</v>
      </c>
      <c r="M2935" s="39" t="str">
        <f t="shared" si="436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36" spans="1:13" ht="30.6" x14ac:dyDescent="0.3">
      <c r="A2936" s="12">
        <f t="shared" si="431"/>
        <v>14</v>
      </c>
      <c r="B2936" s="8" t="str">
        <f>+VLOOKUP(A2936,Industria[],2,0)</f>
        <v>Deporte y ocio</v>
      </c>
      <c r="C2936" s="12">
        <f t="shared" si="432"/>
        <v>1401</v>
      </c>
      <c r="D2936" s="8" t="str">
        <f>+VLOOKUP(C2936,Sector[[Id_sector]:[Codigo]],3,0)</f>
        <v>Deporte y fitness</v>
      </c>
      <c r="E2936" s="12">
        <f t="shared" si="433"/>
        <v>140102</v>
      </c>
      <c r="F2936" s="8" t="str">
        <f>+VLOOKUP(E2936,Productos[[Id_producto]:[Codigo]],3,0)</f>
        <v>Competencias Internacionales Deportivas</v>
      </c>
      <c r="G2936" s="13">
        <f t="shared" si="434"/>
        <v>140102020</v>
      </c>
      <c r="H2936" s="7">
        <v>20</v>
      </c>
      <c r="I2936" s="8" t="s">
        <v>3255</v>
      </c>
      <c r="J2936" s="37" t="str">
        <f>+Categorias[[#This Row],[Categoría]]&amp;"-"&amp;Categorias[[#This Row],[Id_categoría]]</f>
        <v>Copa Europa-140102020</v>
      </c>
      <c r="K2936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36" s="9" t="str">
        <f t="shared" si="435"/>
        <v>140102020copa_europa</v>
      </c>
      <c r="M2936" s="39" t="str">
        <f t="shared" si="436"/>
        <v>INSERT INTO categoria VALUES (140102020,'Copa Europa','Copa Europa-140102020','Copa Europa-140102020 | Prod: Vehículos Construcción-140102 | Sector: Deporte | Industria: DEPORTE - 14',140102);</v>
      </c>
    </row>
    <row r="2937" spans="1:13" ht="30.6" x14ac:dyDescent="0.3">
      <c r="A2937" s="12">
        <f t="shared" si="431"/>
        <v>14</v>
      </c>
      <c r="B2937" s="8" t="str">
        <f>+VLOOKUP(A2937,Industria[],2,0)</f>
        <v>Deporte y ocio</v>
      </c>
      <c r="C2937" s="12">
        <f t="shared" si="432"/>
        <v>1401</v>
      </c>
      <c r="D2937" s="8" t="str">
        <f>+VLOOKUP(C2937,Sector[[Id_sector]:[Codigo]],3,0)</f>
        <v>Deporte y fitness</v>
      </c>
      <c r="E2937" s="12">
        <f t="shared" si="433"/>
        <v>140102</v>
      </c>
      <c r="F2937" s="8" t="str">
        <f>+VLOOKUP(E2937,Productos[[Id_producto]:[Codigo]],3,0)</f>
        <v>Competencias Internacionales Deportivas</v>
      </c>
      <c r="G2937" s="13">
        <f t="shared" si="434"/>
        <v>140102021</v>
      </c>
      <c r="H2937" s="7">
        <v>21</v>
      </c>
      <c r="I2937" s="8" t="s">
        <v>3256</v>
      </c>
      <c r="J2937" s="37" t="str">
        <f>+Categorias[[#This Row],[Categoría]]&amp;"-"&amp;Categorias[[#This Row],[Id_categoría]]</f>
        <v>Copa Libertadores-140102021</v>
      </c>
      <c r="K2937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37" s="9" t="str">
        <f t="shared" si="435"/>
        <v>140102021copa_libertadores</v>
      </c>
      <c r="M2937" s="39" t="str">
        <f t="shared" si="436"/>
        <v>INSERT INTO categoria VALUES (140102021,'Copa Libertadores','Copa Libertadores-140102021','Copa Libertadores-140102021 | Prod: Vehículos Construcción-140102 | Sector: Deporte | Industria: DEPORTE - 14',140102);</v>
      </c>
    </row>
    <row r="2938" spans="1:13" ht="40.799999999999997" x14ac:dyDescent="0.3">
      <c r="A2938" s="12">
        <f t="shared" si="431"/>
        <v>14</v>
      </c>
      <c r="B2938" s="8" t="str">
        <f>+VLOOKUP(A2938,Industria[],2,0)</f>
        <v>Deporte y ocio</v>
      </c>
      <c r="C2938" s="12">
        <f t="shared" si="432"/>
        <v>1401</v>
      </c>
      <c r="D2938" s="8" t="str">
        <f>+VLOOKUP(C2938,Sector[[Id_sector]:[Codigo]],3,0)</f>
        <v>Deporte y fitness</v>
      </c>
      <c r="E2938" s="12">
        <f t="shared" si="433"/>
        <v>140102</v>
      </c>
      <c r="F2938" s="8" t="str">
        <f>+VLOOKUP(E2938,Productos[[Id_producto]:[Codigo]],3,0)</f>
        <v>Competencias Internacionales Deportivas</v>
      </c>
      <c r="G2938" s="13">
        <f t="shared" si="434"/>
        <v>140102022</v>
      </c>
      <c r="H2938" s="7">
        <v>22</v>
      </c>
      <c r="I2938" s="8" t="s">
        <v>3257</v>
      </c>
      <c r="J2938" s="37" t="str">
        <f>+Categorias[[#This Row],[Categoría]]&amp;"-"&amp;Categorias[[#This Row],[Id_categoría]]</f>
        <v>UEFA Champions League-140102022</v>
      </c>
      <c r="K2938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38" s="9" t="str">
        <f t="shared" si="435"/>
        <v>140102022uefa_champions_league</v>
      </c>
      <c r="M2938" s="39" t="str">
        <f t="shared" si="436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39" spans="1:13" ht="30.6" x14ac:dyDescent="0.3">
      <c r="A2939" s="12">
        <f t="shared" si="431"/>
        <v>14</v>
      </c>
      <c r="B2939" s="8" t="str">
        <f>+VLOOKUP(A2939,Industria[],2,0)</f>
        <v>Deporte y ocio</v>
      </c>
      <c r="C2939" s="12">
        <f t="shared" si="432"/>
        <v>1401</v>
      </c>
      <c r="D2939" s="8" t="str">
        <f>+VLOOKUP(C2939,Sector[[Id_sector]:[Codigo]],3,0)</f>
        <v>Deporte y fitness</v>
      </c>
      <c r="E2939" s="12">
        <f t="shared" si="433"/>
        <v>140102</v>
      </c>
      <c r="F2939" s="8" t="str">
        <f>+VLOOKUP(E2939,Productos[[Id_producto]:[Codigo]],3,0)</f>
        <v>Competencias Internacionales Deportivas</v>
      </c>
      <c r="G2939" s="13">
        <f t="shared" si="434"/>
        <v>140102023</v>
      </c>
      <c r="H2939" s="7">
        <v>23</v>
      </c>
      <c r="I2939" s="8" t="s">
        <v>3258</v>
      </c>
      <c r="J2939" s="37" t="str">
        <f>+Categorias[[#This Row],[Categoría]]&amp;"-"&amp;Categorias[[#This Row],[Id_categoría]]</f>
        <v>NBA Finals-140102023</v>
      </c>
      <c r="K2939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39" s="9" t="str">
        <f t="shared" si="435"/>
        <v>140102023nba_finals</v>
      </c>
      <c r="M2939" s="39" t="str">
        <f t="shared" si="436"/>
        <v>INSERT INTO categoria VALUES (140102023,'NBA Finals','NBA Finals-140102023','NBA Finals-140102023 | Prod: Vehículos Construcción-140102 | Sector: Deporte | Industria: DEPORTE - 14',140102);</v>
      </c>
    </row>
    <row r="2940" spans="1:13" ht="30.6" x14ac:dyDescent="0.3">
      <c r="A2940" s="12">
        <f t="shared" si="431"/>
        <v>14</v>
      </c>
      <c r="B2940" s="8" t="str">
        <f>+VLOOKUP(A2940,Industria[],2,0)</f>
        <v>Deporte y ocio</v>
      </c>
      <c r="C2940" s="12">
        <f t="shared" si="432"/>
        <v>1401</v>
      </c>
      <c r="D2940" s="8" t="str">
        <f>+VLOOKUP(C2940,Sector[[Id_sector]:[Codigo]],3,0)</f>
        <v>Deporte y fitness</v>
      </c>
      <c r="E2940" s="12">
        <f t="shared" si="433"/>
        <v>140102</v>
      </c>
      <c r="F2940" s="8" t="str">
        <f>+VLOOKUP(E2940,Productos[[Id_producto]:[Codigo]],3,0)</f>
        <v>Competencias Internacionales Deportivas</v>
      </c>
      <c r="G2940" s="13">
        <f t="shared" si="434"/>
        <v>140102024</v>
      </c>
      <c r="H2940" s="7">
        <v>24</v>
      </c>
      <c r="I2940" s="8" t="s">
        <v>3259</v>
      </c>
      <c r="J2940" s="37" t="str">
        <f>+Categorias[[#This Row],[Categoría]]&amp;"-"&amp;Categorias[[#This Row],[Id_categoría]]</f>
        <v>Copa Sudamericana-140102024</v>
      </c>
      <c r="K2940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40" s="9" t="str">
        <f t="shared" si="435"/>
        <v>140102024copa_sudamericana</v>
      </c>
      <c r="M2940" s="39" t="str">
        <f t="shared" si="436"/>
        <v>INSERT INTO categoria VALUES (140102024,'Copa Sudamericana','Copa Sudamericana-140102024','Copa Sudamericana-140102024 | Prod: Vehículos Construcción-140102 | Sector: Deporte | Industria: DEPORTE - 14',140102);</v>
      </c>
    </row>
    <row r="2941" spans="1:13" ht="30.6" x14ac:dyDescent="0.3">
      <c r="A2941" s="12">
        <f t="shared" si="431"/>
        <v>14</v>
      </c>
      <c r="B2941" s="8" t="str">
        <f>+VLOOKUP(A2941,Industria[],2,0)</f>
        <v>Deporte y ocio</v>
      </c>
      <c r="C2941" s="12">
        <f t="shared" si="432"/>
        <v>1401</v>
      </c>
      <c r="D2941" s="8" t="str">
        <f>+VLOOKUP(C2941,Sector[[Id_sector]:[Codigo]],3,0)</f>
        <v>Deporte y fitness</v>
      </c>
      <c r="E2941" s="12">
        <f t="shared" si="433"/>
        <v>140102</v>
      </c>
      <c r="F2941" s="8" t="str">
        <f>+VLOOKUP(E2941,Productos[[Id_producto]:[Codigo]],3,0)</f>
        <v>Competencias Internacionales Deportivas</v>
      </c>
      <c r="G2941" s="13">
        <f t="shared" si="434"/>
        <v>140102025</v>
      </c>
      <c r="H2941" s="7">
        <v>25</v>
      </c>
      <c r="I2941" s="8" t="s">
        <v>3260</v>
      </c>
      <c r="J2941" s="37" t="str">
        <f>+Categorias[[#This Row],[Categoría]]&amp;"-"&amp;Categorias[[#This Row],[Id_categoría]]</f>
        <v>Fórmula 1-140102025</v>
      </c>
      <c r="K2941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41" s="9" t="str">
        <f t="shared" si="435"/>
        <v>140102025formula_1</v>
      </c>
      <c r="M2941" s="39" t="str">
        <f t="shared" si="436"/>
        <v>INSERT INTO categoria VALUES (140102025,'Fórmula 1','Fórmula 1-140102025','Fórmula 1-140102025 | Prod: Vehículos Construcción-140102 | Sector: Deporte | Industria: DEPORTE - 14',140102);</v>
      </c>
    </row>
    <row r="2942" spans="1:13" ht="40.799999999999997" x14ac:dyDescent="0.3">
      <c r="A2942" s="12">
        <f t="shared" si="431"/>
        <v>14</v>
      </c>
      <c r="B2942" s="8" t="str">
        <f>+VLOOKUP(A2942,Industria[],2,0)</f>
        <v>Deporte y ocio</v>
      </c>
      <c r="C2942" s="12">
        <f t="shared" si="432"/>
        <v>1401</v>
      </c>
      <c r="D2942" s="8" t="str">
        <f>+VLOOKUP(C2942,Sector[[Id_sector]:[Codigo]],3,0)</f>
        <v>Deporte y fitness</v>
      </c>
      <c r="E2942" s="12">
        <f t="shared" si="433"/>
        <v>140102</v>
      </c>
      <c r="F2942" s="8" t="str">
        <f>+VLOOKUP(E2942,Productos[[Id_producto]:[Codigo]],3,0)</f>
        <v>Competencias Internacionales Deportivas</v>
      </c>
      <c r="G2942" s="13">
        <f t="shared" si="434"/>
        <v>140102026</v>
      </c>
      <c r="H2942" s="7">
        <v>26</v>
      </c>
      <c r="I2942" s="8" t="s">
        <v>3261</v>
      </c>
      <c r="J2942" s="37" t="str">
        <f>+Categorias[[#This Row],[Categoría]]&amp;"-"&amp;Categorias[[#This Row],[Id_categoría]]</f>
        <v>Copa Confederaciones-140102026</v>
      </c>
      <c r="K2942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42" s="9" t="str">
        <f t="shared" si="435"/>
        <v>140102026copa_confederaciones</v>
      </c>
      <c r="M2942" s="39" t="str">
        <f t="shared" si="436"/>
        <v>INSERT INTO categoria VALUES (140102026,'Copa Confederaciones','Copa Confederaciones-140102026','Copa Confederaciones-140102026 | Prod: Vehículos Construcción-140102 | Sector: Deporte | Industria: DEPORTE - 14',140102);</v>
      </c>
    </row>
    <row r="2943" spans="1:13" ht="30.6" x14ac:dyDescent="0.3">
      <c r="A2943" s="12">
        <f t="shared" si="431"/>
        <v>14</v>
      </c>
      <c r="B2943" s="8" t="str">
        <f>+VLOOKUP(A2943,Industria[],2,0)</f>
        <v>Deporte y ocio</v>
      </c>
      <c r="C2943" s="12">
        <f t="shared" si="432"/>
        <v>1401</v>
      </c>
      <c r="D2943" s="8" t="str">
        <f>+VLOOKUP(C2943,Sector[[Id_sector]:[Codigo]],3,0)</f>
        <v>Deporte y fitness</v>
      </c>
      <c r="E2943" s="12">
        <f t="shared" si="433"/>
        <v>140102</v>
      </c>
      <c r="F2943" s="8" t="str">
        <f>+VLOOKUP(E2943,Productos[[Id_producto]:[Codigo]],3,0)</f>
        <v>Competencias Internacionales Deportivas</v>
      </c>
      <c r="G2943" s="13">
        <f t="shared" si="434"/>
        <v>140102027</v>
      </c>
      <c r="H2943" s="7">
        <v>27</v>
      </c>
      <c r="I2943" s="8" t="s">
        <v>3262</v>
      </c>
      <c r="J2943" s="37" t="str">
        <f>+Categorias[[#This Row],[Categoría]]&amp;"-"&amp;Categorias[[#This Row],[Id_categoría]]</f>
        <v>China Cup-140102027</v>
      </c>
      <c r="K2943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43" s="9" t="str">
        <f t="shared" si="435"/>
        <v>140102027china_cup</v>
      </c>
      <c r="M2943" s="39" t="str">
        <f t="shared" si="436"/>
        <v>INSERT INTO categoria VALUES (140102027,'China Cup','China Cup-140102027','China Cup-140102027 | Prod: Vehículos Construcción-140102 | Sector: Deporte | Industria: DEPORTE - 14',140102);</v>
      </c>
    </row>
    <row r="2944" spans="1:13" ht="40.799999999999997" x14ac:dyDescent="0.3">
      <c r="A2944" s="12">
        <f t="shared" si="431"/>
        <v>14</v>
      </c>
      <c r="B2944" s="8" t="str">
        <f>+VLOOKUP(A2944,Industria[],2,0)</f>
        <v>Deporte y ocio</v>
      </c>
      <c r="C2944" s="12">
        <f t="shared" si="432"/>
        <v>1401</v>
      </c>
      <c r="D2944" s="8" t="str">
        <f>+VLOOKUP(C2944,Sector[[Id_sector]:[Codigo]],3,0)</f>
        <v>Deporte y fitness</v>
      </c>
      <c r="E2944" s="12">
        <f t="shared" si="433"/>
        <v>140102</v>
      </c>
      <c r="F2944" s="8" t="str">
        <f>+VLOOKUP(E2944,Productos[[Id_producto]:[Codigo]],3,0)</f>
        <v>Competencias Internacionales Deportivas</v>
      </c>
      <c r="G2944" s="13">
        <f t="shared" si="434"/>
        <v>140102028</v>
      </c>
      <c r="H2944" s="7">
        <v>28</v>
      </c>
      <c r="I2944" s="8" t="s">
        <v>3263</v>
      </c>
      <c r="J2944" s="37" t="str">
        <f>+Categorias[[#This Row],[Categoría]]&amp;"-"&amp;Categorias[[#This Row],[Id_categoría]]</f>
        <v>La Serie Mundial de las Grandes Ligas-140102028</v>
      </c>
      <c r="K2944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44" s="9" t="str">
        <f t="shared" si="435"/>
        <v>140102028la_serie_mundial_de_las_grandes_ligas</v>
      </c>
      <c r="M2944" s="39" t="str">
        <f t="shared" si="436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45" spans="1:13" ht="40.799999999999997" x14ac:dyDescent="0.3">
      <c r="A2945" s="12">
        <f t="shared" si="431"/>
        <v>14</v>
      </c>
      <c r="B2945" s="8" t="str">
        <f>+VLOOKUP(A2945,Industria[],2,0)</f>
        <v>Deporte y ocio</v>
      </c>
      <c r="C2945" s="12">
        <f t="shared" si="432"/>
        <v>1401</v>
      </c>
      <c r="D2945" s="8" t="str">
        <f>+VLOOKUP(C2945,Sector[[Id_sector]:[Codigo]],3,0)</f>
        <v>Deporte y fitness</v>
      </c>
      <c r="E2945" s="12">
        <f t="shared" si="433"/>
        <v>140102</v>
      </c>
      <c r="F2945" s="8" t="str">
        <f>+VLOOKUP(E2945,Productos[[Id_producto]:[Codigo]],3,0)</f>
        <v>Competencias Internacionales Deportivas</v>
      </c>
      <c r="G2945" s="13">
        <f t="shared" si="434"/>
        <v>140102029</v>
      </c>
      <c r="H2945" s="7">
        <v>29</v>
      </c>
      <c r="I2945" s="8" t="s">
        <v>3264</v>
      </c>
      <c r="J2945" s="37" t="str">
        <f>+Categorias[[#This Row],[Categoría]]&amp;"-"&amp;Categorias[[#This Row],[Id_categoría]]</f>
        <v>Gran Premio de Mónaco-140102029</v>
      </c>
      <c r="K2945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45" s="9" t="str">
        <f t="shared" si="435"/>
        <v>140102029gran_premio_de_monaco</v>
      </c>
      <c r="M2945" s="39" t="str">
        <f t="shared" si="436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46" spans="1:13" ht="30.6" x14ac:dyDescent="0.3">
      <c r="A2946" s="12">
        <f t="shared" si="431"/>
        <v>14</v>
      </c>
      <c r="B2946" s="8" t="str">
        <f>+VLOOKUP(A2946,Industria[],2,0)</f>
        <v>Deporte y ocio</v>
      </c>
      <c r="C2946" s="12">
        <f t="shared" si="432"/>
        <v>1401</v>
      </c>
      <c r="D2946" s="8" t="str">
        <f>+VLOOKUP(C2946,Sector[[Id_sector]:[Codigo]],3,0)</f>
        <v>Deporte y fitness</v>
      </c>
      <c r="E2946" s="12">
        <f t="shared" si="433"/>
        <v>140102</v>
      </c>
      <c r="F2946" s="8" t="str">
        <f>+VLOOKUP(E2946,Productos[[Id_producto]:[Codigo]],3,0)</f>
        <v>Competencias Internacionales Deportivas</v>
      </c>
      <c r="G2946" s="13">
        <f t="shared" si="434"/>
        <v>140102030</v>
      </c>
      <c r="H2946" s="7">
        <v>30</v>
      </c>
      <c r="I2946" s="8" t="s">
        <v>3265</v>
      </c>
      <c r="J2946" s="37" t="str">
        <f>+Categorias[[#This Row],[Categoría]]&amp;"-"&amp;Categorias[[#This Row],[Id_categoría]]</f>
        <v>Abierto de Palermo-140102030</v>
      </c>
      <c r="K2946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46" s="9" t="str">
        <f t="shared" si="435"/>
        <v>140102030abierto_de_palermo</v>
      </c>
      <c r="M2946" s="39" t="str">
        <f t="shared" si="436"/>
        <v>INSERT INTO categoria VALUES (140102030,'Abierto de Palermo','Abierto de Palermo-140102030','Abierto de Palermo-140102030 | Prod: Vehículos Construcción-140102 | Sector: Deporte | Industria: DEPORTE - 14',140102);</v>
      </c>
    </row>
    <row r="2947" spans="1:13" ht="30.6" x14ac:dyDescent="0.3">
      <c r="A2947" s="12">
        <f t="shared" si="431"/>
        <v>14</v>
      </c>
      <c r="B2947" s="8" t="str">
        <f>+VLOOKUP(A2947,Industria[],2,0)</f>
        <v>Deporte y ocio</v>
      </c>
      <c r="C2947" s="12">
        <f t="shared" si="432"/>
        <v>1401</v>
      </c>
      <c r="D2947" s="8" t="str">
        <f>+VLOOKUP(C2947,Sector[[Id_sector]:[Codigo]],3,0)</f>
        <v>Deporte y fitness</v>
      </c>
      <c r="E2947" s="12">
        <f t="shared" si="433"/>
        <v>140102</v>
      </c>
      <c r="F2947" s="8" t="str">
        <f>+VLOOKUP(E2947,Productos[[Id_producto]:[Codigo]],3,0)</f>
        <v>Competencias Internacionales Deportivas</v>
      </c>
      <c r="G2947" s="13">
        <f t="shared" si="434"/>
        <v>140102031</v>
      </c>
      <c r="H2947" s="7">
        <v>31</v>
      </c>
      <c r="I2947" s="8" t="s">
        <v>3266</v>
      </c>
      <c r="J2947" s="37" t="str">
        <f>+Categorias[[#This Row],[Categoría]]&amp;"-"&amp;Categorias[[#This Row],[Id_categoría]]</f>
        <v>Derby de Kentucky-140102031</v>
      </c>
      <c r="K2947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47" s="9" t="str">
        <f t="shared" si="435"/>
        <v>140102031derby_de_kentucky</v>
      </c>
      <c r="M2947" s="39" t="str">
        <f t="shared" si="436"/>
        <v>INSERT INTO categoria VALUES (140102031,'Derby de Kentucky','Derby de Kentucky-140102031','Derby de Kentucky-140102031 | Prod: Vehículos Construcción-140102 | Sector: Deporte | Industria: DEPORTE - 14',140102);</v>
      </c>
    </row>
    <row r="2948" spans="1:13" ht="30.6" x14ac:dyDescent="0.3">
      <c r="A2948" s="12">
        <f t="shared" si="431"/>
        <v>14</v>
      </c>
      <c r="B2948" s="8" t="str">
        <f>+VLOOKUP(A2948,Industria[],2,0)</f>
        <v>Deporte y ocio</v>
      </c>
      <c r="C2948" s="12">
        <f t="shared" si="432"/>
        <v>1401</v>
      </c>
      <c r="D2948" s="8" t="str">
        <f>+VLOOKUP(C2948,Sector[[Id_sector]:[Codigo]],3,0)</f>
        <v>Deporte y fitness</v>
      </c>
      <c r="E2948" s="12">
        <f t="shared" si="433"/>
        <v>140102</v>
      </c>
      <c r="F2948" s="8" t="str">
        <f>+VLOOKUP(E2948,Productos[[Id_producto]:[Codigo]],3,0)</f>
        <v>Competencias Internacionales Deportivas</v>
      </c>
      <c r="G2948" s="13">
        <f t="shared" si="434"/>
        <v>140102032</v>
      </c>
      <c r="H2948" s="7">
        <v>32</v>
      </c>
      <c r="I2948" s="8" t="s">
        <v>3267</v>
      </c>
      <c r="J2948" s="37" t="str">
        <f>+Categorias[[#This Row],[Categoría]]&amp;"-"&amp;Categorias[[#This Row],[Id_categoría]]</f>
        <v>Royal Ascot-140102032</v>
      </c>
      <c r="K2948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48" s="9" t="str">
        <f t="shared" si="435"/>
        <v>140102032royal_ascot</v>
      </c>
      <c r="M2948" s="39" t="str">
        <f t="shared" si="436"/>
        <v>INSERT INTO categoria VALUES (140102032,'Royal Ascot','Royal Ascot-140102032','Royal Ascot-140102032 | Prod: Vehículos Construcción-140102 | Sector: Deporte | Industria: DEPORTE - 14',140102);</v>
      </c>
    </row>
    <row r="2949" spans="1:13" ht="40.799999999999997" x14ac:dyDescent="0.3">
      <c r="A2949" s="12">
        <f t="shared" si="431"/>
        <v>14</v>
      </c>
      <c r="B2949" s="8" t="str">
        <f>+VLOOKUP(A2949,Industria[],2,0)</f>
        <v>Deporte y ocio</v>
      </c>
      <c r="C2949" s="12">
        <f t="shared" si="432"/>
        <v>1401</v>
      </c>
      <c r="D2949" s="8" t="str">
        <f>+VLOOKUP(C2949,Sector[[Id_sector]:[Codigo]],3,0)</f>
        <v>Deporte y fitness</v>
      </c>
      <c r="E2949" s="12">
        <f t="shared" si="433"/>
        <v>140102</v>
      </c>
      <c r="F2949" s="8" t="str">
        <f>+VLOOKUP(E2949,Productos[[Id_producto]:[Codigo]],3,0)</f>
        <v>Competencias Internacionales Deportivas</v>
      </c>
      <c r="G2949" s="13">
        <f t="shared" si="434"/>
        <v>140102033</v>
      </c>
      <c r="H2949" s="7">
        <v>33</v>
      </c>
      <c r="I2949" s="8" t="s">
        <v>3268</v>
      </c>
      <c r="J2949" s="37" t="str">
        <f>+Categorias[[#This Row],[Categoría]]&amp;"-"&amp;Categorias[[#This Row],[Id_categoría]]</f>
        <v>Copa Mundial de Cricket-140102033</v>
      </c>
      <c r="K2949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49" s="9" t="str">
        <f t="shared" si="435"/>
        <v>140102033copa_mundial_de_cricket</v>
      </c>
      <c r="M2949" s="39" t="str">
        <f t="shared" si="436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50" spans="1:13" ht="30.6" x14ac:dyDescent="0.3">
      <c r="A2950" s="12">
        <f t="shared" si="431"/>
        <v>14</v>
      </c>
      <c r="B2950" s="8" t="str">
        <f>+VLOOKUP(A2950,Industria[],2,0)</f>
        <v>Deporte y ocio</v>
      </c>
      <c r="C2950" s="12">
        <f t="shared" si="432"/>
        <v>1401</v>
      </c>
      <c r="D2950" s="8" t="str">
        <f>+VLOOKUP(C2950,Sector[[Id_sector]:[Codigo]],3,0)</f>
        <v>Deporte y fitness</v>
      </c>
      <c r="E2950" s="12">
        <f t="shared" si="433"/>
        <v>140102</v>
      </c>
      <c r="F2950" s="8" t="str">
        <f>+VLOOKUP(E2950,Productos[[Id_producto]:[Codigo]],3,0)</f>
        <v>Competencias Internacionales Deportivas</v>
      </c>
      <c r="G2950" s="13">
        <f t="shared" si="434"/>
        <v>140102034</v>
      </c>
      <c r="H2950" s="7">
        <v>34</v>
      </c>
      <c r="I2950" s="8" t="s">
        <v>3269</v>
      </c>
      <c r="J2950" s="37" t="str">
        <f>+Categorias[[#This Row],[Categoría]]&amp;"-"&amp;Categorias[[#This Row],[Id_categoría]]</f>
        <v>Otras Competencias-140102034</v>
      </c>
      <c r="K2950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50" s="9" t="str">
        <f t="shared" si="435"/>
        <v>140102034otras_competencias</v>
      </c>
      <c r="M2950" s="39" t="str">
        <f t="shared" si="436"/>
        <v>INSERT INTO categoria VALUES (140102034,'Otras Competencias','Otras Competencias-140102034','Otras Competencias-140102034 | Prod: Vehículos Construcción-140102 | Sector: Deporte | Industria: DEPORTE - 14',140102);</v>
      </c>
    </row>
    <row r="2951" spans="1:13" ht="51" x14ac:dyDescent="0.3">
      <c r="A2951" s="12">
        <f t="shared" si="431"/>
        <v>14</v>
      </c>
      <c r="B2951" s="8" t="str">
        <f>+VLOOKUP(A2951,Industria[],2,0)</f>
        <v>Deporte y ocio</v>
      </c>
      <c r="C2951" s="12">
        <f t="shared" si="432"/>
        <v>1401</v>
      </c>
      <c r="D2951" s="8" t="str">
        <f>+VLOOKUP(C2951,Sector[[Id_sector]:[Codigo]],3,0)</f>
        <v>Deporte y fitness</v>
      </c>
      <c r="E2951" s="12">
        <f t="shared" si="433"/>
        <v>140102</v>
      </c>
      <c r="F2951" s="8" t="str">
        <f>+VLOOKUP(E2951,Productos[[Id_producto]:[Codigo]],3,0)</f>
        <v>Competencias Internacionales Deportivas</v>
      </c>
      <c r="G2951" s="13">
        <f t="shared" si="434"/>
        <v>140102035</v>
      </c>
      <c r="H2951" s="7">
        <v>35</v>
      </c>
      <c r="I2951" s="8" t="s">
        <v>3270</v>
      </c>
      <c r="J2951" s="37" t="str">
        <f>+Categorias[[#This Row],[Categoría]]&amp;"-"&amp;Categorias[[#This Row],[Id_categoría]]</f>
        <v>Ganancias Relacionadas a Eventos Deportivos-140102035</v>
      </c>
      <c r="K2951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51" s="9" t="str">
        <f t="shared" si="435"/>
        <v>140102035ganancias_relacionadas_a_eventos_deportivos</v>
      </c>
      <c r="M2951" s="39" t="str">
        <f t="shared" si="436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52" spans="1:13" ht="30.6" x14ac:dyDescent="0.3">
      <c r="A2952" s="12">
        <f t="shared" si="431"/>
        <v>14</v>
      </c>
      <c r="B2952" s="8" t="str">
        <f>+VLOOKUP(A2952,Industria[],2,0)</f>
        <v>Deporte y ocio</v>
      </c>
      <c r="C2952" s="12">
        <f t="shared" si="432"/>
        <v>1401</v>
      </c>
      <c r="D2952" s="8" t="str">
        <f>+VLOOKUP(C2952,Sector[[Id_sector]:[Codigo]],3,0)</f>
        <v>Deporte y fitness</v>
      </c>
      <c r="E2952" s="12">
        <f t="shared" si="433"/>
        <v>140103</v>
      </c>
      <c r="F2952" s="8" t="str">
        <f>+VLOOKUP(E2952,Productos[[Id_producto]:[Codigo]],3,0)</f>
        <v>Implementos Deporte y Fitness</v>
      </c>
      <c r="G2952" s="13">
        <f t="shared" si="434"/>
        <v>140103001</v>
      </c>
      <c r="H2952" s="7">
        <v>1</v>
      </c>
      <c r="I2952" s="8" t="s">
        <v>3271</v>
      </c>
      <c r="J2952" s="37" t="str">
        <f>+Categorias[[#This Row],[Categoría]]&amp;"-"&amp;Categorias[[#This Row],[Id_categoría]]</f>
        <v>Casco-140103001</v>
      </c>
      <c r="K2952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52" s="9" t="str">
        <f t="shared" si="435"/>
        <v>140103001casco</v>
      </c>
      <c r="M2952" s="39" t="str">
        <f t="shared" si="436"/>
        <v>INSERT INTO categoria VALUES (140103001,'Casco','Casco-140103001','Casco-140103001 | Prod: Vehículos Construcción-140103 | Sector: Deporte | Industria: DEPORTE - 14',140103);</v>
      </c>
    </row>
    <row r="2953" spans="1:13" ht="30.6" x14ac:dyDescent="0.3">
      <c r="A2953" s="12">
        <f t="shared" si="431"/>
        <v>14</v>
      </c>
      <c r="B2953" s="8" t="str">
        <f>+VLOOKUP(A2953,Industria[],2,0)</f>
        <v>Deporte y ocio</v>
      </c>
      <c r="C2953" s="12">
        <f t="shared" si="432"/>
        <v>1401</v>
      </c>
      <c r="D2953" s="8" t="str">
        <f>+VLOOKUP(C2953,Sector[[Id_sector]:[Codigo]],3,0)</f>
        <v>Deporte y fitness</v>
      </c>
      <c r="E2953" s="12">
        <f t="shared" si="433"/>
        <v>140103</v>
      </c>
      <c r="F2953" s="8" t="str">
        <f>+VLOOKUP(E2953,Productos[[Id_producto]:[Codigo]],3,0)</f>
        <v>Implementos Deporte y Fitness</v>
      </c>
      <c r="G2953" s="13">
        <f t="shared" si="434"/>
        <v>140103002</v>
      </c>
      <c r="H2953" s="7">
        <v>2</v>
      </c>
      <c r="I2953" s="8" t="s">
        <v>3272</v>
      </c>
      <c r="J2953" s="37" t="str">
        <f>+Categorias[[#This Row],[Categoría]]&amp;"-"&amp;Categorias[[#This Row],[Id_categoría]]</f>
        <v>Guantes-140103002</v>
      </c>
      <c r="K2953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53" s="9" t="str">
        <f t="shared" si="435"/>
        <v>140103002guantes</v>
      </c>
      <c r="M2953" s="39" t="str">
        <f t="shared" si="436"/>
        <v>INSERT INTO categoria VALUES (140103002,'Guantes','Guantes-140103002','Guantes-140103002 | Prod: Vehículos Construcción-140103 | Sector: Deporte | Industria: DEPORTE - 14',140103);</v>
      </c>
    </row>
    <row r="2954" spans="1:13" ht="30.6" x14ac:dyDescent="0.3">
      <c r="A2954" s="12">
        <f t="shared" si="431"/>
        <v>14</v>
      </c>
      <c r="B2954" s="8" t="str">
        <f>+VLOOKUP(A2954,Industria[],2,0)</f>
        <v>Deporte y ocio</v>
      </c>
      <c r="C2954" s="12">
        <f t="shared" si="432"/>
        <v>1401</v>
      </c>
      <c r="D2954" s="8" t="str">
        <f>+VLOOKUP(C2954,Sector[[Id_sector]:[Codigo]],3,0)</f>
        <v>Deporte y fitness</v>
      </c>
      <c r="E2954" s="12">
        <f t="shared" si="433"/>
        <v>140103</v>
      </c>
      <c r="F2954" s="8" t="str">
        <f>+VLOOKUP(E2954,Productos[[Id_producto]:[Codigo]],3,0)</f>
        <v>Implementos Deporte y Fitness</v>
      </c>
      <c r="G2954" s="13">
        <f t="shared" si="434"/>
        <v>140103003</v>
      </c>
      <c r="H2954" s="7">
        <v>3</v>
      </c>
      <c r="I2954" s="8" t="s">
        <v>3273</v>
      </c>
      <c r="J2954" s="37" t="str">
        <f>+Categorias[[#This Row],[Categoría]]&amp;"-"&amp;Categorias[[#This Row],[Id_categoría]]</f>
        <v>Rodillera-140103003</v>
      </c>
      <c r="K2954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54" s="9" t="str">
        <f t="shared" si="435"/>
        <v>140103003rodillera</v>
      </c>
      <c r="M2954" s="39" t="str">
        <f t="shared" si="436"/>
        <v>INSERT INTO categoria VALUES (140103003,'Rodillera','Rodillera-140103003','Rodillera-140103003 | Prod: Vehículos Construcción-140103 | Sector: Deporte | Industria: DEPORTE - 14',140103);</v>
      </c>
    </row>
    <row r="2955" spans="1:13" ht="30.6" x14ac:dyDescent="0.3">
      <c r="A2955" s="12">
        <f t="shared" si="431"/>
        <v>14</v>
      </c>
      <c r="B2955" s="8" t="str">
        <f>+VLOOKUP(A2955,Industria[],2,0)</f>
        <v>Deporte y ocio</v>
      </c>
      <c r="C2955" s="12">
        <f t="shared" si="432"/>
        <v>1401</v>
      </c>
      <c r="D2955" s="8" t="str">
        <f>+VLOOKUP(C2955,Sector[[Id_sector]:[Codigo]],3,0)</f>
        <v>Deporte y fitness</v>
      </c>
      <c r="E2955" s="12">
        <f t="shared" si="433"/>
        <v>140103</v>
      </c>
      <c r="F2955" s="8" t="str">
        <f>+VLOOKUP(E2955,Productos[[Id_producto]:[Codigo]],3,0)</f>
        <v>Implementos Deporte y Fitness</v>
      </c>
      <c r="G2955" s="13">
        <f t="shared" si="434"/>
        <v>140103004</v>
      </c>
      <c r="H2955" s="7">
        <v>4</v>
      </c>
      <c r="I2955" s="8" t="s">
        <v>3274</v>
      </c>
      <c r="J2955" s="37" t="str">
        <f>+Categorias[[#This Row],[Categoría]]&amp;"-"&amp;Categorias[[#This Row],[Id_categoría]]</f>
        <v>Tablas-140103004</v>
      </c>
      <c r="K2955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55" s="9" t="str">
        <f t="shared" si="435"/>
        <v>140103004tablas</v>
      </c>
      <c r="M2955" s="39" t="str">
        <f t="shared" si="436"/>
        <v>INSERT INTO categoria VALUES (140103004,'Tablas','Tablas-140103004','Tablas-140103004 | Prod: Vehículos Construcción-140103 | Sector: Deporte | Industria: DEPORTE - 14',140103);</v>
      </c>
    </row>
    <row r="2956" spans="1:13" ht="30.6" x14ac:dyDescent="0.3">
      <c r="A2956" s="12">
        <f t="shared" si="431"/>
        <v>14</v>
      </c>
      <c r="B2956" s="8" t="str">
        <f>+VLOOKUP(A2956,Industria[],2,0)</f>
        <v>Deporte y ocio</v>
      </c>
      <c r="C2956" s="12">
        <f t="shared" si="432"/>
        <v>1401</v>
      </c>
      <c r="D2956" s="8" t="str">
        <f>+VLOOKUP(C2956,Sector[[Id_sector]:[Codigo]],3,0)</f>
        <v>Deporte y fitness</v>
      </c>
      <c r="E2956" s="12">
        <f t="shared" si="433"/>
        <v>140103</v>
      </c>
      <c r="F2956" s="8" t="str">
        <f>+VLOOKUP(E2956,Productos[[Id_producto]:[Codigo]],3,0)</f>
        <v>Implementos Deporte y Fitness</v>
      </c>
      <c r="G2956" s="13">
        <f t="shared" si="434"/>
        <v>140103005</v>
      </c>
      <c r="H2956" s="7">
        <v>5</v>
      </c>
      <c r="I2956" s="8" t="s">
        <v>3275</v>
      </c>
      <c r="J2956" s="37" t="str">
        <f>+Categorias[[#This Row],[Categoría]]&amp;"-"&amp;Categorias[[#This Row],[Id_categoría]]</f>
        <v>Balón de Gimnasia-140103005</v>
      </c>
      <c r="K2956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56" s="9" t="str">
        <f t="shared" si="435"/>
        <v>140103005balon_de_gimnasia</v>
      </c>
      <c r="M2956" s="39" t="str">
        <f t="shared" si="436"/>
        <v>INSERT INTO categoria VALUES (140103005,'Balón de Gimnasia','Balón de Gimnasia-140103005','Balón de Gimnasia-140103005 | Prod: Vehículos Construcción-140103 | Sector: Deporte | Industria: DEPORTE - 14',140103);</v>
      </c>
    </row>
    <row r="2957" spans="1:13" ht="30.6" x14ac:dyDescent="0.3">
      <c r="A2957" s="12">
        <f t="shared" si="431"/>
        <v>14</v>
      </c>
      <c r="B2957" s="8" t="str">
        <f>+VLOOKUP(A2957,Industria[],2,0)</f>
        <v>Deporte y ocio</v>
      </c>
      <c r="C2957" s="12">
        <f t="shared" si="432"/>
        <v>1401</v>
      </c>
      <c r="D2957" s="8" t="str">
        <f>+VLOOKUP(C2957,Sector[[Id_sector]:[Codigo]],3,0)</f>
        <v>Deporte y fitness</v>
      </c>
      <c r="E2957" s="12">
        <f t="shared" si="433"/>
        <v>140103</v>
      </c>
      <c r="F2957" s="8" t="str">
        <f>+VLOOKUP(E2957,Productos[[Id_producto]:[Codigo]],3,0)</f>
        <v>Implementos Deporte y Fitness</v>
      </c>
      <c r="G2957" s="13">
        <f t="shared" si="434"/>
        <v>140103006</v>
      </c>
      <c r="H2957" s="7">
        <v>6</v>
      </c>
      <c r="I2957" s="8" t="s">
        <v>3276</v>
      </c>
      <c r="J2957" s="37" t="str">
        <f>+Categorias[[#This Row],[Categoría]]&amp;"-"&amp;Categorias[[#This Row],[Id_categoría]]</f>
        <v>Cintas de Gimnasia-140103006</v>
      </c>
      <c r="K2957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57" s="9" t="str">
        <f t="shared" si="435"/>
        <v>140103006cintas_de_gimnasia</v>
      </c>
      <c r="M2957" s="39" t="str">
        <f t="shared" si="436"/>
        <v>INSERT INTO categoria VALUES (140103006,'Cintas de Gimnasia','Cintas de Gimnasia-140103006','Cintas de Gimnasia-140103006 | Prod: Vehículos Construcción-140103 | Sector: Deporte | Industria: DEPORTE - 14',140103);</v>
      </c>
    </row>
    <row r="2958" spans="1:13" ht="30.6" x14ac:dyDescent="0.3">
      <c r="A2958" s="12">
        <f t="shared" si="431"/>
        <v>14</v>
      </c>
      <c r="B2958" s="8" t="str">
        <f>+VLOOKUP(A2958,Industria[],2,0)</f>
        <v>Deporte y ocio</v>
      </c>
      <c r="C2958" s="12">
        <f t="shared" si="432"/>
        <v>1401</v>
      </c>
      <c r="D2958" s="8" t="str">
        <f>+VLOOKUP(C2958,Sector[[Id_sector]:[Codigo]],3,0)</f>
        <v>Deporte y fitness</v>
      </c>
      <c r="E2958" s="12">
        <f t="shared" si="433"/>
        <v>140103</v>
      </c>
      <c r="F2958" s="8" t="str">
        <f>+VLOOKUP(E2958,Productos[[Id_producto]:[Codigo]],3,0)</f>
        <v>Implementos Deporte y Fitness</v>
      </c>
      <c r="G2958" s="13">
        <f t="shared" si="434"/>
        <v>140103007</v>
      </c>
      <c r="H2958" s="7">
        <v>7</v>
      </c>
      <c r="I2958" s="8" t="s">
        <v>3277</v>
      </c>
      <c r="J2958" s="37" t="str">
        <f>+Categorias[[#This Row],[Categoría]]&amp;"-"&amp;Categorias[[#This Row],[Id_categoría]]</f>
        <v>Barra de Flexiones-140103007</v>
      </c>
      <c r="K2958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58" s="9" t="str">
        <f t="shared" si="435"/>
        <v>140103007barra_de_flexiones</v>
      </c>
      <c r="M2958" s="39" t="str">
        <f t="shared" si="436"/>
        <v>INSERT INTO categoria VALUES (140103007,'Barra de Flexiones','Barra de Flexiones-140103007','Barra de Flexiones-140103007 | Prod: Vehículos Construcción-140103 | Sector: Deporte | Industria: DEPORTE - 14',140103);</v>
      </c>
    </row>
    <row r="2959" spans="1:13" ht="30.6" x14ac:dyDescent="0.3">
      <c r="A2959" s="12">
        <f t="shared" si="431"/>
        <v>14</v>
      </c>
      <c r="B2959" s="8" t="str">
        <f>+VLOOKUP(A2959,Industria[],2,0)</f>
        <v>Deporte y ocio</v>
      </c>
      <c r="C2959" s="12">
        <f t="shared" si="432"/>
        <v>1401</v>
      </c>
      <c r="D2959" s="8" t="str">
        <f>+VLOOKUP(C2959,Sector[[Id_sector]:[Codigo]],3,0)</f>
        <v>Deporte y fitness</v>
      </c>
      <c r="E2959" s="12">
        <f t="shared" si="433"/>
        <v>140103</v>
      </c>
      <c r="F2959" s="8" t="str">
        <f>+VLOOKUP(E2959,Productos[[Id_producto]:[Codigo]],3,0)</f>
        <v>Implementos Deporte y Fitness</v>
      </c>
      <c r="G2959" s="13">
        <f t="shared" si="434"/>
        <v>140103008</v>
      </c>
      <c r="H2959" s="7">
        <v>8</v>
      </c>
      <c r="I2959" s="8" t="s">
        <v>3278</v>
      </c>
      <c r="J2959" s="37" t="str">
        <f>+Categorias[[#This Row],[Categoría]]&amp;"-"&amp;Categorias[[#This Row],[Id_categoría]]</f>
        <v>Bandas Elásticas-140103008</v>
      </c>
      <c r="K2959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59" s="9" t="str">
        <f t="shared" si="435"/>
        <v>140103008bandas_elasticas</v>
      </c>
      <c r="M2959" s="39" t="str">
        <f t="shared" si="436"/>
        <v>INSERT INTO categoria VALUES (140103008,'Bandas Elásticas','Bandas Elásticas-140103008','Bandas Elásticas-140103008 | Prod: Vehículos Construcción-140103 | Sector: Deporte | Industria: DEPORTE - 14',140103);</v>
      </c>
    </row>
    <row r="2960" spans="1:13" ht="40.799999999999997" x14ac:dyDescent="0.3">
      <c r="A2960" s="12">
        <f t="shared" si="431"/>
        <v>14</v>
      </c>
      <c r="B2960" s="8" t="str">
        <f>+VLOOKUP(A2960,Industria[],2,0)</f>
        <v>Deporte y ocio</v>
      </c>
      <c r="C2960" s="12">
        <f t="shared" si="432"/>
        <v>1401</v>
      </c>
      <c r="D2960" s="8" t="str">
        <f>+VLOOKUP(C2960,Sector[[Id_sector]:[Codigo]],3,0)</f>
        <v>Deporte y fitness</v>
      </c>
      <c r="E2960" s="12">
        <f t="shared" si="433"/>
        <v>140103</v>
      </c>
      <c r="F2960" s="8" t="str">
        <f>+VLOOKUP(E2960,Productos[[Id_producto]:[Codigo]],3,0)</f>
        <v>Implementos Deporte y Fitness</v>
      </c>
      <c r="G2960" s="13">
        <f t="shared" si="434"/>
        <v>140103009</v>
      </c>
      <c r="H2960" s="7">
        <v>9</v>
      </c>
      <c r="I2960" s="8" t="s">
        <v>3279</v>
      </c>
      <c r="J2960" s="37" t="str">
        <f>+Categorias[[#This Row],[Categoría]]&amp;"-"&amp;Categorias[[#This Row],[Id_categoría]]</f>
        <v>TRX Suspension Training-140103009</v>
      </c>
      <c r="K2960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60" s="9" t="str">
        <f t="shared" si="435"/>
        <v>140103009trx_suspension_training</v>
      </c>
      <c r="M2960" s="39" t="str">
        <f t="shared" si="436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61" spans="1:13" ht="30.6" x14ac:dyDescent="0.3">
      <c r="A2961" s="12">
        <f t="shared" si="431"/>
        <v>14</v>
      </c>
      <c r="B2961" s="8" t="str">
        <f>+VLOOKUP(A2961,Industria[],2,0)</f>
        <v>Deporte y ocio</v>
      </c>
      <c r="C2961" s="12">
        <f t="shared" si="432"/>
        <v>1401</v>
      </c>
      <c r="D2961" s="8" t="str">
        <f>+VLOOKUP(C2961,Sector[[Id_sector]:[Codigo]],3,0)</f>
        <v>Deporte y fitness</v>
      </c>
      <c r="E2961" s="12">
        <f t="shared" si="433"/>
        <v>140103</v>
      </c>
      <c r="F2961" s="8" t="str">
        <f>+VLOOKUP(E2961,Productos[[Id_producto]:[Codigo]],3,0)</f>
        <v>Implementos Deporte y Fitness</v>
      </c>
      <c r="G2961" s="13">
        <f t="shared" si="434"/>
        <v>140103010</v>
      </c>
      <c r="H2961" s="7">
        <v>10</v>
      </c>
      <c r="I2961" s="8" t="s">
        <v>3280</v>
      </c>
      <c r="J2961" s="37" t="str">
        <f>+Categorias[[#This Row],[Categoría]]&amp;"-"&amp;Categorias[[#This Row],[Id_categoría]]</f>
        <v>Rigid Rung Ladder-140103010</v>
      </c>
      <c r="K2961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61" s="9" t="str">
        <f t="shared" si="435"/>
        <v>140103010rigid_rung_ladder</v>
      </c>
      <c r="M2961" s="39" t="str">
        <f t="shared" si="436"/>
        <v>INSERT INTO categoria VALUES (140103010,'Rigid Rung Ladder','Rigid Rung Ladder-140103010','Rigid Rung Ladder-140103010 | Prod: Vehículos Construcción-140103 | Sector: Deporte | Industria: DEPORTE - 14',140103);</v>
      </c>
    </row>
    <row r="2962" spans="1:13" ht="30.6" x14ac:dyDescent="0.3">
      <c r="A2962" s="12">
        <f t="shared" si="431"/>
        <v>14</v>
      </c>
      <c r="B2962" s="8" t="str">
        <f>+VLOOKUP(A2962,Industria[],2,0)</f>
        <v>Deporte y ocio</v>
      </c>
      <c r="C2962" s="12">
        <f t="shared" si="432"/>
        <v>1401</v>
      </c>
      <c r="D2962" s="8" t="str">
        <f>+VLOOKUP(C2962,Sector[[Id_sector]:[Codigo]],3,0)</f>
        <v>Deporte y fitness</v>
      </c>
      <c r="E2962" s="12">
        <f t="shared" si="433"/>
        <v>140103</v>
      </c>
      <c r="F2962" s="8" t="str">
        <f>+VLOOKUP(E2962,Productos[[Id_producto]:[Codigo]],3,0)</f>
        <v>Implementos Deporte y Fitness</v>
      </c>
      <c r="G2962" s="13">
        <f t="shared" si="434"/>
        <v>140103011</v>
      </c>
      <c r="H2962" s="7">
        <v>11</v>
      </c>
      <c r="I2962" s="8" t="s">
        <v>3281</v>
      </c>
      <c r="J2962" s="37" t="str">
        <f>+Categorias[[#This Row],[Categoría]]&amp;"-"&amp;Categorias[[#This Row],[Id_categoría]]</f>
        <v>Mancuernas-140103011</v>
      </c>
      <c r="K2962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62" s="9" t="str">
        <f t="shared" si="435"/>
        <v>140103011mancuernas</v>
      </c>
      <c r="M2962" s="39" t="str">
        <f t="shared" si="436"/>
        <v>INSERT INTO categoria VALUES (140103011,'Mancuernas','Mancuernas-140103011','Mancuernas-140103011 | Prod: Vehículos Construcción-140103 | Sector: Deporte | Industria: DEPORTE - 14',140103);</v>
      </c>
    </row>
    <row r="2963" spans="1:13" ht="30.6" x14ac:dyDescent="0.3">
      <c r="A2963" s="12">
        <f t="shared" si="431"/>
        <v>14</v>
      </c>
      <c r="B2963" s="8" t="str">
        <f>+VLOOKUP(A2963,Industria[],2,0)</f>
        <v>Deporte y ocio</v>
      </c>
      <c r="C2963" s="12">
        <f t="shared" si="432"/>
        <v>1401</v>
      </c>
      <c r="D2963" s="8" t="str">
        <f>+VLOOKUP(C2963,Sector[[Id_sector]:[Codigo]],3,0)</f>
        <v>Deporte y fitness</v>
      </c>
      <c r="E2963" s="12">
        <f t="shared" si="433"/>
        <v>140103</v>
      </c>
      <c r="F2963" s="8" t="str">
        <f>+VLOOKUP(E2963,Productos[[Id_producto]:[Codigo]],3,0)</f>
        <v>Implementos Deporte y Fitness</v>
      </c>
      <c r="G2963" s="13">
        <f t="shared" si="434"/>
        <v>140103012</v>
      </c>
      <c r="H2963" s="7">
        <v>12</v>
      </c>
      <c r="I2963" s="8" t="s">
        <v>3282</v>
      </c>
      <c r="J2963" s="37" t="str">
        <f>+Categorias[[#This Row],[Categoría]]&amp;"-"&amp;Categorias[[#This Row],[Id_categoría]]</f>
        <v>Pesas-140103012</v>
      </c>
      <c r="K2963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63" s="9" t="str">
        <f t="shared" si="435"/>
        <v>140103012pesas</v>
      </c>
      <c r="M2963" s="39" t="str">
        <f t="shared" si="436"/>
        <v>INSERT INTO categoria VALUES (140103012,'Pesas','Pesas-140103012','Pesas-140103012 | Prod: Vehículos Construcción-140103 | Sector: Deporte | Industria: DEPORTE - 14',140103);</v>
      </c>
    </row>
    <row r="2964" spans="1:13" ht="30.6" x14ac:dyDescent="0.3">
      <c r="A2964" s="12">
        <f t="shared" si="431"/>
        <v>14</v>
      </c>
      <c r="B2964" s="8" t="str">
        <f>+VLOOKUP(A2964,Industria[],2,0)</f>
        <v>Deporte y ocio</v>
      </c>
      <c r="C2964" s="12">
        <f t="shared" si="432"/>
        <v>1401</v>
      </c>
      <c r="D2964" s="8" t="str">
        <f>+VLOOKUP(C2964,Sector[[Id_sector]:[Codigo]],3,0)</f>
        <v>Deporte y fitness</v>
      </c>
      <c r="E2964" s="12">
        <f t="shared" si="433"/>
        <v>140103</v>
      </c>
      <c r="F2964" s="8" t="str">
        <f>+VLOOKUP(E2964,Productos[[Id_producto]:[Codigo]],3,0)</f>
        <v>Implementos Deporte y Fitness</v>
      </c>
      <c r="G2964" s="13">
        <f t="shared" si="434"/>
        <v>140103013</v>
      </c>
      <c r="H2964" s="7">
        <v>13</v>
      </c>
      <c r="I2964" s="8" t="s">
        <v>3283</v>
      </c>
      <c r="J2964" s="37" t="str">
        <f>+Categorias[[#This Row],[Categoría]]&amp;"-"&amp;Categorias[[#This Row],[Id_categoría]]</f>
        <v>Fitbit-140103013</v>
      </c>
      <c r="K2964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64" s="9" t="str">
        <f t="shared" si="435"/>
        <v>140103013fitbit</v>
      </c>
      <c r="M2964" s="39" t="str">
        <f t="shared" si="436"/>
        <v>INSERT INTO categoria VALUES (140103013,'Fitbit','Fitbit-140103013','Fitbit-140103013 | Prod: Vehículos Construcción-140103 | Sector: Deporte | Industria: DEPORTE - 14',140103);</v>
      </c>
    </row>
    <row r="2965" spans="1:13" ht="30.6" x14ac:dyDescent="0.3">
      <c r="A2965" s="12">
        <f t="shared" si="431"/>
        <v>14</v>
      </c>
      <c r="B2965" s="8" t="str">
        <f>+VLOOKUP(A2965,Industria[],2,0)</f>
        <v>Deporte y ocio</v>
      </c>
      <c r="C2965" s="12">
        <f t="shared" si="432"/>
        <v>1401</v>
      </c>
      <c r="D2965" s="8" t="str">
        <f>+VLOOKUP(C2965,Sector[[Id_sector]:[Codigo]],3,0)</f>
        <v>Deporte y fitness</v>
      </c>
      <c r="E2965" s="12">
        <f t="shared" si="433"/>
        <v>140103</v>
      </c>
      <c r="F2965" s="8" t="str">
        <f>+VLOOKUP(E2965,Productos[[Id_producto]:[Codigo]],3,0)</f>
        <v>Implementos Deporte y Fitness</v>
      </c>
      <c r="G2965" s="13">
        <f t="shared" si="434"/>
        <v>140103014</v>
      </c>
      <c r="H2965" s="7">
        <v>14</v>
      </c>
      <c r="I2965" s="8" t="s">
        <v>3284</v>
      </c>
      <c r="J2965" s="37" t="str">
        <f>+Categorias[[#This Row],[Categoría]]&amp;"-"&amp;Categorias[[#This Row],[Id_categoría]]</f>
        <v>Colchoneta-140103014</v>
      </c>
      <c r="K2965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65" s="9" t="str">
        <f t="shared" si="435"/>
        <v>140103014colchoneta</v>
      </c>
      <c r="M2965" s="39" t="str">
        <f t="shared" si="436"/>
        <v>INSERT INTO categoria VALUES (140103014,'Colchoneta','Colchoneta-140103014','Colchoneta-140103014 | Prod: Vehículos Construcción-140103 | Sector: Deporte | Industria: DEPORTE - 14',140103);</v>
      </c>
    </row>
    <row r="2966" spans="1:13" ht="30.6" x14ac:dyDescent="0.3">
      <c r="A2966" s="12">
        <f t="shared" si="431"/>
        <v>14</v>
      </c>
      <c r="B2966" s="8" t="str">
        <f>+VLOOKUP(A2966,Industria[],2,0)</f>
        <v>Deporte y ocio</v>
      </c>
      <c r="C2966" s="12">
        <f t="shared" si="432"/>
        <v>1401</v>
      </c>
      <c r="D2966" s="8" t="str">
        <f>+VLOOKUP(C2966,Sector[[Id_sector]:[Codigo]],3,0)</f>
        <v>Deporte y fitness</v>
      </c>
      <c r="E2966" s="12">
        <f t="shared" si="433"/>
        <v>140103</v>
      </c>
      <c r="F2966" s="8" t="str">
        <f>+VLOOKUP(E2966,Productos[[Id_producto]:[Codigo]],3,0)</f>
        <v>Implementos Deporte y Fitness</v>
      </c>
      <c r="G2966" s="13">
        <f t="shared" si="434"/>
        <v>140103015</v>
      </c>
      <c r="H2966" s="7">
        <v>15</v>
      </c>
      <c r="I2966" s="8" t="s">
        <v>3285</v>
      </c>
      <c r="J2966" s="37" t="str">
        <f>+Categorias[[#This Row],[Categoría]]&amp;"-"&amp;Categorias[[#This Row],[Id_categoría]]</f>
        <v>Mat -140103015</v>
      </c>
      <c r="K2966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66" s="9" t="str">
        <f t="shared" si="435"/>
        <v>140103015mat_</v>
      </c>
      <c r="M2966" s="39" t="str">
        <f t="shared" si="436"/>
        <v>INSERT INTO categoria VALUES (140103015,'Mat ','Mat -140103015','Mat -140103015 | Prod: Vehículos Construcción-140103 | Sector: Deporte | Industria: DEPORTE - 14',140103);</v>
      </c>
    </row>
    <row r="2967" spans="1:13" ht="30.6" x14ac:dyDescent="0.3">
      <c r="A2967" s="12">
        <f t="shared" si="431"/>
        <v>14</v>
      </c>
      <c r="B2967" s="8" t="str">
        <f>+VLOOKUP(A2967,Industria[],2,0)</f>
        <v>Deporte y ocio</v>
      </c>
      <c r="C2967" s="12">
        <f t="shared" si="432"/>
        <v>1401</v>
      </c>
      <c r="D2967" s="8" t="str">
        <f>+VLOOKUP(C2967,Sector[[Id_sector]:[Codigo]],3,0)</f>
        <v>Deporte y fitness</v>
      </c>
      <c r="E2967" s="12">
        <f t="shared" si="433"/>
        <v>140103</v>
      </c>
      <c r="F2967" s="8" t="str">
        <f>+VLOOKUP(E2967,Productos[[Id_producto]:[Codigo]],3,0)</f>
        <v>Implementos Deporte y Fitness</v>
      </c>
      <c r="G2967" s="13">
        <f t="shared" si="434"/>
        <v>140103016</v>
      </c>
      <c r="H2967" s="7">
        <v>16</v>
      </c>
      <c r="I2967" s="8" t="s">
        <v>3286</v>
      </c>
      <c r="J2967" s="37" t="str">
        <f>+Categorias[[#This Row],[Categoría]]&amp;"-"&amp;Categorias[[#This Row],[Id_categoría]]</f>
        <v>Cuerda para saltar-140103016</v>
      </c>
      <c r="K2967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67" s="9" t="str">
        <f t="shared" si="435"/>
        <v>140103016cuerda_para_saltar</v>
      </c>
      <c r="M2967" s="39" t="str">
        <f t="shared" si="436"/>
        <v>INSERT INTO categoria VALUES (140103016,'Cuerda para saltar','Cuerda para saltar-140103016','Cuerda para saltar-140103016 | Prod: Vehículos Construcción-140103 | Sector: Deporte | Industria: DEPORTE - 14',140103);</v>
      </c>
    </row>
    <row r="2968" spans="1:13" ht="30.6" x14ac:dyDescent="0.3">
      <c r="A2968" s="12">
        <f t="shared" ref="A2968:A3031" si="437">+A2967</f>
        <v>14</v>
      </c>
      <c r="B2968" s="8" t="str">
        <f>+VLOOKUP(A2968,Industria[],2,0)</f>
        <v>Deporte y ocio</v>
      </c>
      <c r="C2968" s="12">
        <f t="shared" ref="C2968:C3031" si="438">+C2967</f>
        <v>1401</v>
      </c>
      <c r="D2968" s="8" t="str">
        <f>+VLOOKUP(C2968,Sector[[Id_sector]:[Codigo]],3,0)</f>
        <v>Deporte y fitness</v>
      </c>
      <c r="E2968" s="12">
        <f t="shared" ref="E2968:E3031" si="439">+IF(H2968=1,E2967+1,E2967)</f>
        <v>140103</v>
      </c>
      <c r="F2968" s="8" t="str">
        <f>+VLOOKUP(E2968,Productos[[Id_producto]:[Codigo]],3,0)</f>
        <v>Implementos Deporte y Fitness</v>
      </c>
      <c r="G2968" s="13">
        <f t="shared" ref="G2968:G3031" si="440">+E2968*1000+H2968</f>
        <v>140103017</v>
      </c>
      <c r="H2968" s="7">
        <v>17</v>
      </c>
      <c r="I2968" s="8" t="s">
        <v>3287</v>
      </c>
      <c r="J2968" s="37" t="str">
        <f>+Categorias[[#This Row],[Categoría]]&amp;"-"&amp;Categorias[[#This Row],[Id_categoría]]</f>
        <v>Aros de Pilates-140103017</v>
      </c>
      <c r="K2968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68" s="9" t="str">
        <f t="shared" ref="L2968:L3031" si="441">+SUBSTITUTE(G2968&amp;LOWER(SUBSTITUTE( SUBSTITUTE( SUBSTITUTE( SUBSTITUTE( SUBSTITUTE( SUBSTITUTE( SUBSTITUTE( SUBSTITUTE( SUBSTITUTE( SUBSTITUTE(I2968, "á", "a"), "é", "e"), "í", "i"), "ó", "o"), "ú", "u"), "Á", "A"), "É", "E"), "Í", "I"), "Ó", "O"), "Ú", "U"))," ","_")</f>
        <v>140103017aros_de_pilates</v>
      </c>
      <c r="M2968" s="39" t="str">
        <f t="shared" ref="M2968:M3031" si="442">+"INSERT INTO categoria VALUES ("&amp;G2968&amp;",'"&amp;I2968&amp;"','"&amp;J2968&amp;"','"&amp;K2968&amp;"',"&amp;E2968&amp;");"</f>
        <v>INSERT INTO categoria VALUES (140103017,'Aros de Pilates','Aros de Pilates-140103017','Aros de Pilates-140103017 | Prod: Vehículos Construcción-140103 | Sector: Deporte | Industria: DEPORTE - 14',140103);</v>
      </c>
    </row>
    <row r="2969" spans="1:13" ht="30.6" x14ac:dyDescent="0.3">
      <c r="A2969" s="12">
        <f t="shared" si="437"/>
        <v>14</v>
      </c>
      <c r="B2969" s="8" t="str">
        <f>+VLOOKUP(A2969,Industria[],2,0)</f>
        <v>Deporte y ocio</v>
      </c>
      <c r="C2969" s="12">
        <f t="shared" si="438"/>
        <v>1401</v>
      </c>
      <c r="D2969" s="8" t="str">
        <f>+VLOOKUP(C2969,Sector[[Id_sector]:[Codigo]],3,0)</f>
        <v>Deporte y fitness</v>
      </c>
      <c r="E2969" s="12">
        <f t="shared" si="439"/>
        <v>140103</v>
      </c>
      <c r="F2969" s="8" t="str">
        <f>+VLOOKUP(E2969,Productos[[Id_producto]:[Codigo]],3,0)</f>
        <v>Implementos Deporte y Fitness</v>
      </c>
      <c r="G2969" s="13">
        <f t="shared" si="440"/>
        <v>140103018</v>
      </c>
      <c r="H2969" s="7">
        <v>18</v>
      </c>
      <c r="I2969" s="8" t="s">
        <v>3288</v>
      </c>
      <c r="J2969" s="37" t="str">
        <f>+Categorias[[#This Row],[Categoría]]&amp;"-"&amp;Categorias[[#This Row],[Id_categoría]]</f>
        <v>Pelota de Pilates-140103018</v>
      </c>
      <c r="K2969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69" s="9" t="str">
        <f t="shared" si="441"/>
        <v>140103018pelota_de_pilates</v>
      </c>
      <c r="M2969" s="39" t="str">
        <f t="shared" si="442"/>
        <v>INSERT INTO categoria VALUES (140103018,'Pelota de Pilates','Pelota de Pilates-140103018','Pelota de Pilates-140103018 | Prod: Vehículos Construcción-140103 | Sector: Deporte | Industria: DEPORTE - 14',140103);</v>
      </c>
    </row>
    <row r="2970" spans="1:13" ht="30.6" x14ac:dyDescent="0.3">
      <c r="A2970" s="12">
        <f t="shared" si="437"/>
        <v>14</v>
      </c>
      <c r="B2970" s="8" t="str">
        <f>+VLOOKUP(A2970,Industria[],2,0)</f>
        <v>Deporte y ocio</v>
      </c>
      <c r="C2970" s="12">
        <f t="shared" si="438"/>
        <v>1401</v>
      </c>
      <c r="D2970" s="8" t="str">
        <f>+VLOOKUP(C2970,Sector[[Id_sector]:[Codigo]],3,0)</f>
        <v>Deporte y fitness</v>
      </c>
      <c r="E2970" s="12">
        <f t="shared" si="439"/>
        <v>140103</v>
      </c>
      <c r="F2970" s="8" t="str">
        <f>+VLOOKUP(E2970,Productos[[Id_producto]:[Codigo]],3,0)</f>
        <v>Implementos Deporte y Fitness</v>
      </c>
      <c r="G2970" s="13">
        <f t="shared" si="440"/>
        <v>140103019</v>
      </c>
      <c r="H2970" s="7">
        <v>19</v>
      </c>
      <c r="I2970" s="8" t="s">
        <v>3289</v>
      </c>
      <c r="J2970" s="37" t="str">
        <f>+Categorias[[#This Row],[Categoría]]&amp;"-"&amp;Categorias[[#This Row],[Id_categoría]]</f>
        <v>Reformer-140103019</v>
      </c>
      <c r="K2970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70" s="9" t="str">
        <f t="shared" si="441"/>
        <v>140103019reformer</v>
      </c>
      <c r="M2970" s="39" t="str">
        <f t="shared" si="442"/>
        <v>INSERT INTO categoria VALUES (140103019,'Reformer','Reformer-140103019','Reformer-140103019 | Prod: Vehículos Construcción-140103 | Sector: Deporte | Industria: DEPORTE - 14',140103);</v>
      </c>
    </row>
    <row r="2971" spans="1:13" ht="30.6" x14ac:dyDescent="0.3">
      <c r="A2971" s="12">
        <f t="shared" si="437"/>
        <v>14</v>
      </c>
      <c r="B2971" s="8" t="str">
        <f>+VLOOKUP(A2971,Industria[],2,0)</f>
        <v>Deporte y ocio</v>
      </c>
      <c r="C2971" s="12">
        <f t="shared" si="438"/>
        <v>1401</v>
      </c>
      <c r="D2971" s="8" t="str">
        <f>+VLOOKUP(C2971,Sector[[Id_sector]:[Codigo]],3,0)</f>
        <v>Deporte y fitness</v>
      </c>
      <c r="E2971" s="12">
        <f t="shared" si="439"/>
        <v>140103</v>
      </c>
      <c r="F2971" s="8" t="str">
        <f>+VLOOKUP(E2971,Productos[[Id_producto]:[Codigo]],3,0)</f>
        <v>Implementos Deporte y Fitness</v>
      </c>
      <c r="G2971" s="13">
        <f t="shared" si="440"/>
        <v>140103020</v>
      </c>
      <c r="H2971" s="7">
        <v>20</v>
      </c>
      <c r="I2971" s="8" t="s">
        <v>3290</v>
      </c>
      <c r="J2971" s="37" t="str">
        <f>+Categorias[[#This Row],[Categoría]]&amp;"-"&amp;Categorias[[#This Row],[Id_categoría]]</f>
        <v>Caña de Pescar-140103020</v>
      </c>
      <c r="K2971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71" s="9" t="str">
        <f t="shared" si="441"/>
        <v>140103020caña_de_pescar</v>
      </c>
      <c r="M2971" s="39" t="str">
        <f t="shared" si="442"/>
        <v>INSERT INTO categoria VALUES (140103020,'Caña de Pescar','Caña de Pescar-140103020','Caña de Pescar-140103020 | Prod: Vehículos Construcción-140103 | Sector: Deporte | Industria: DEPORTE - 14',140103);</v>
      </c>
    </row>
    <row r="2972" spans="1:13" ht="30.6" x14ac:dyDescent="0.3">
      <c r="A2972" s="12">
        <f t="shared" si="437"/>
        <v>14</v>
      </c>
      <c r="B2972" s="8" t="str">
        <f>+VLOOKUP(A2972,Industria[],2,0)</f>
        <v>Deporte y ocio</v>
      </c>
      <c r="C2972" s="12">
        <f t="shared" si="438"/>
        <v>1401</v>
      </c>
      <c r="D2972" s="8" t="str">
        <f>+VLOOKUP(C2972,Sector[[Id_sector]:[Codigo]],3,0)</f>
        <v>Deporte y fitness</v>
      </c>
      <c r="E2972" s="12">
        <f t="shared" si="439"/>
        <v>140103</v>
      </c>
      <c r="F2972" s="8" t="str">
        <f>+VLOOKUP(E2972,Productos[[Id_producto]:[Codigo]],3,0)</f>
        <v>Implementos Deporte y Fitness</v>
      </c>
      <c r="G2972" s="13">
        <f t="shared" si="440"/>
        <v>140103021</v>
      </c>
      <c r="H2972" s="7">
        <v>21</v>
      </c>
      <c r="I2972" s="8" t="s">
        <v>3291</v>
      </c>
      <c r="J2972" s="37" t="str">
        <f>+Categorias[[#This Row],[Categoría]]&amp;"-"&amp;Categorias[[#This Row],[Id_categoría]]</f>
        <v>Anzuelo-140103021</v>
      </c>
      <c r="K2972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72" s="9" t="str">
        <f t="shared" si="441"/>
        <v>140103021anzuelo</v>
      </c>
      <c r="M2972" s="39" t="str">
        <f t="shared" si="442"/>
        <v>INSERT INTO categoria VALUES (140103021,'Anzuelo','Anzuelo-140103021','Anzuelo-140103021 | Prod: Vehículos Construcción-140103 | Sector: Deporte | Industria: DEPORTE - 14',140103);</v>
      </c>
    </row>
    <row r="2973" spans="1:13" ht="30.6" x14ac:dyDescent="0.3">
      <c r="A2973" s="12">
        <f t="shared" si="437"/>
        <v>14</v>
      </c>
      <c r="B2973" s="8" t="str">
        <f>+VLOOKUP(A2973,Industria[],2,0)</f>
        <v>Deporte y ocio</v>
      </c>
      <c r="C2973" s="12">
        <f t="shared" si="438"/>
        <v>1401</v>
      </c>
      <c r="D2973" s="8" t="str">
        <f>+VLOOKUP(C2973,Sector[[Id_sector]:[Codigo]],3,0)</f>
        <v>Deporte y fitness</v>
      </c>
      <c r="E2973" s="12">
        <f t="shared" si="439"/>
        <v>140103</v>
      </c>
      <c r="F2973" s="8" t="str">
        <f>+VLOOKUP(E2973,Productos[[Id_producto]:[Codigo]],3,0)</f>
        <v>Implementos Deporte y Fitness</v>
      </c>
      <c r="G2973" s="13">
        <f t="shared" si="440"/>
        <v>140103022</v>
      </c>
      <c r="H2973" s="7">
        <v>22</v>
      </c>
      <c r="I2973" s="8" t="s">
        <v>3292</v>
      </c>
      <c r="J2973" s="37" t="str">
        <f>+Categorias[[#This Row],[Categoría]]&amp;"-"&amp;Categorias[[#This Row],[Id_categoría]]</f>
        <v>Redes-140103022</v>
      </c>
      <c r="K2973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73" s="9" t="str">
        <f t="shared" si="441"/>
        <v>140103022redes</v>
      </c>
      <c r="M2973" s="39" t="str">
        <f t="shared" si="442"/>
        <v>INSERT INTO categoria VALUES (140103022,'Redes','Redes-140103022','Redes-140103022 | Prod: Vehículos Construcción-140103 | Sector: Deporte | Industria: DEPORTE - 14',140103);</v>
      </c>
    </row>
    <row r="2974" spans="1:13" ht="30.6" x14ac:dyDescent="0.3">
      <c r="A2974" s="12">
        <f t="shared" si="437"/>
        <v>14</v>
      </c>
      <c r="B2974" s="8" t="str">
        <f>+VLOOKUP(A2974,Industria[],2,0)</f>
        <v>Deporte y ocio</v>
      </c>
      <c r="C2974" s="12">
        <f t="shared" si="438"/>
        <v>1401</v>
      </c>
      <c r="D2974" s="8" t="str">
        <f>+VLOOKUP(C2974,Sector[[Id_sector]:[Codigo]],3,0)</f>
        <v>Deporte y fitness</v>
      </c>
      <c r="E2974" s="12">
        <f t="shared" si="439"/>
        <v>140103</v>
      </c>
      <c r="F2974" s="8" t="str">
        <f>+VLOOKUP(E2974,Productos[[Id_producto]:[Codigo]],3,0)</f>
        <v>Implementos Deporte y Fitness</v>
      </c>
      <c r="G2974" s="13">
        <f t="shared" si="440"/>
        <v>140103023</v>
      </c>
      <c r="H2974" s="7">
        <v>23</v>
      </c>
      <c r="I2974" s="8" t="s">
        <v>3293</v>
      </c>
      <c r="J2974" s="37" t="str">
        <f>+Categorias[[#This Row],[Categoría]]&amp;"-"&amp;Categorias[[#This Row],[Id_categoría]]</f>
        <v>Arma de Caza-140103023</v>
      </c>
      <c r="K2974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74" s="9" t="str">
        <f t="shared" si="441"/>
        <v>140103023arma_de_caza</v>
      </c>
      <c r="M2974" s="39" t="str">
        <f t="shared" si="442"/>
        <v>INSERT INTO categoria VALUES (140103023,'Arma de Caza','Arma de Caza-140103023','Arma de Caza-140103023 | Prod: Vehículos Construcción-140103 | Sector: Deporte | Industria: DEPORTE - 14',140103);</v>
      </c>
    </row>
    <row r="2975" spans="1:13" ht="30.6" x14ac:dyDescent="0.3">
      <c r="A2975" s="12">
        <f t="shared" si="437"/>
        <v>14</v>
      </c>
      <c r="B2975" s="8" t="str">
        <f>+VLOOKUP(A2975,Industria[],2,0)</f>
        <v>Deporte y ocio</v>
      </c>
      <c r="C2975" s="12">
        <f t="shared" si="438"/>
        <v>1401</v>
      </c>
      <c r="D2975" s="8" t="str">
        <f>+VLOOKUP(C2975,Sector[[Id_sector]:[Codigo]],3,0)</f>
        <v>Deporte y fitness</v>
      </c>
      <c r="E2975" s="12">
        <f t="shared" si="439"/>
        <v>140103</v>
      </c>
      <c r="F2975" s="8" t="str">
        <f>+VLOOKUP(E2975,Productos[[Id_producto]:[Codigo]],3,0)</f>
        <v>Implementos Deporte y Fitness</v>
      </c>
      <c r="G2975" s="13">
        <f t="shared" si="440"/>
        <v>140103024</v>
      </c>
      <c r="H2975" s="7">
        <v>24</v>
      </c>
      <c r="I2975" s="8" t="s">
        <v>3294</v>
      </c>
      <c r="J2975" s="37" t="str">
        <f>+Categorias[[#This Row],[Categoría]]&amp;"-"&amp;Categorias[[#This Row],[Id_categoría]]</f>
        <v>Patines de Hielo-140103024</v>
      </c>
      <c r="K2975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75" s="9" t="str">
        <f t="shared" si="441"/>
        <v>140103024patines_de_hielo</v>
      </c>
      <c r="M2975" s="39" t="str">
        <f t="shared" si="442"/>
        <v>INSERT INTO categoria VALUES (140103024,'Patines de Hielo','Patines de Hielo-140103024','Patines de Hielo-140103024 | Prod: Vehículos Construcción-140103 | Sector: Deporte | Industria: DEPORTE - 14',140103);</v>
      </c>
    </row>
    <row r="2976" spans="1:13" ht="30.6" x14ac:dyDescent="0.3">
      <c r="A2976" s="12">
        <f t="shared" si="437"/>
        <v>14</v>
      </c>
      <c r="B2976" s="8" t="str">
        <f>+VLOOKUP(A2976,Industria[],2,0)</f>
        <v>Deporte y ocio</v>
      </c>
      <c r="C2976" s="12">
        <f t="shared" si="438"/>
        <v>1401</v>
      </c>
      <c r="D2976" s="8" t="str">
        <f>+VLOOKUP(C2976,Sector[[Id_sector]:[Codigo]],3,0)</f>
        <v>Deporte y fitness</v>
      </c>
      <c r="E2976" s="12">
        <f t="shared" si="439"/>
        <v>140103</v>
      </c>
      <c r="F2976" s="8" t="str">
        <f>+VLOOKUP(E2976,Productos[[Id_producto]:[Codigo]],3,0)</f>
        <v>Implementos Deporte y Fitness</v>
      </c>
      <c r="G2976" s="13">
        <f t="shared" si="440"/>
        <v>140103025</v>
      </c>
      <c r="H2976" s="7">
        <v>25</v>
      </c>
      <c r="I2976" s="8" t="s">
        <v>3295</v>
      </c>
      <c r="J2976" s="37" t="str">
        <f>+Categorias[[#This Row],[Categoría]]&amp;"-"&amp;Categorias[[#This Row],[Id_categoría]]</f>
        <v>Patines de Rueda-140103025</v>
      </c>
      <c r="K2976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76" s="9" t="str">
        <f t="shared" si="441"/>
        <v>140103025patines_de_rueda</v>
      </c>
      <c r="M2976" s="39" t="str">
        <f t="shared" si="442"/>
        <v>INSERT INTO categoria VALUES (140103025,'Patines de Rueda','Patines de Rueda-140103025','Patines de Rueda-140103025 | Prod: Vehículos Construcción-140103 | Sector: Deporte | Industria: DEPORTE - 14',140103);</v>
      </c>
    </row>
    <row r="2977" spans="1:13" ht="30.6" x14ac:dyDescent="0.3">
      <c r="A2977" s="12">
        <f t="shared" si="437"/>
        <v>14</v>
      </c>
      <c r="B2977" s="8" t="str">
        <f>+VLOOKUP(A2977,Industria[],2,0)</f>
        <v>Deporte y ocio</v>
      </c>
      <c r="C2977" s="12">
        <f t="shared" si="438"/>
        <v>1401</v>
      </c>
      <c r="D2977" s="8" t="str">
        <f>+VLOOKUP(C2977,Sector[[Id_sector]:[Codigo]],3,0)</f>
        <v>Deporte y fitness</v>
      </c>
      <c r="E2977" s="12">
        <f t="shared" si="439"/>
        <v>140103</v>
      </c>
      <c r="F2977" s="8" t="str">
        <f>+VLOOKUP(E2977,Productos[[Id_producto]:[Codigo]],3,0)</f>
        <v>Implementos Deporte y Fitness</v>
      </c>
      <c r="G2977" s="13">
        <f t="shared" si="440"/>
        <v>140103026</v>
      </c>
      <c r="H2977" s="7">
        <v>26</v>
      </c>
      <c r="I2977" s="8" t="s">
        <v>3296</v>
      </c>
      <c r="J2977" s="37" t="str">
        <f>+Categorias[[#This Row],[Categoría]]&amp;"-"&amp;Categorias[[#This Row],[Id_categoría]]</f>
        <v>Raqueta-140103026</v>
      </c>
      <c r="K2977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77" s="9" t="str">
        <f t="shared" si="441"/>
        <v>140103026raqueta</v>
      </c>
      <c r="M2977" s="39" t="str">
        <f t="shared" si="442"/>
        <v>INSERT INTO categoria VALUES (140103026,'Raqueta','Raqueta-140103026','Raqueta-140103026 | Prod: Vehículos Construcción-140103 | Sector: Deporte | Industria: DEPORTE - 14',140103);</v>
      </c>
    </row>
    <row r="2978" spans="1:13" ht="30.6" x14ac:dyDescent="0.3">
      <c r="A2978" s="12">
        <f t="shared" si="437"/>
        <v>14</v>
      </c>
      <c r="B2978" s="8" t="str">
        <f>+VLOOKUP(A2978,Industria[],2,0)</f>
        <v>Deporte y ocio</v>
      </c>
      <c r="C2978" s="12">
        <f t="shared" si="438"/>
        <v>1401</v>
      </c>
      <c r="D2978" s="8" t="str">
        <f>+VLOOKUP(C2978,Sector[[Id_sector]:[Codigo]],3,0)</f>
        <v>Deporte y fitness</v>
      </c>
      <c r="E2978" s="12">
        <f t="shared" si="439"/>
        <v>140103</v>
      </c>
      <c r="F2978" s="8" t="str">
        <f>+VLOOKUP(E2978,Productos[[Id_producto]:[Codigo]],3,0)</f>
        <v>Implementos Deporte y Fitness</v>
      </c>
      <c r="G2978" s="13">
        <f t="shared" si="440"/>
        <v>140103027</v>
      </c>
      <c r="H2978" s="7">
        <v>27</v>
      </c>
      <c r="I2978" s="8" t="s">
        <v>3169</v>
      </c>
      <c r="J2978" s="37" t="str">
        <f>+Categorias[[#This Row],[Categoría]]&amp;"-"&amp;Categorias[[#This Row],[Id_categoría]]</f>
        <v>Pelota-140103027</v>
      </c>
      <c r="K2978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78" s="9" t="str">
        <f t="shared" si="441"/>
        <v>140103027pelota</v>
      </c>
      <c r="M2978" s="39" t="str">
        <f t="shared" si="442"/>
        <v>INSERT INTO categoria VALUES (140103027,'Pelota','Pelota-140103027','Pelota-140103027 | Prod: Vehículos Construcción-140103 | Sector: Deporte | Industria: DEPORTE - 14',140103);</v>
      </c>
    </row>
    <row r="2979" spans="1:13" ht="30.6" x14ac:dyDescent="0.3">
      <c r="A2979" s="12">
        <f t="shared" si="437"/>
        <v>14</v>
      </c>
      <c r="B2979" s="8" t="str">
        <f>+VLOOKUP(A2979,Industria[],2,0)</f>
        <v>Deporte y ocio</v>
      </c>
      <c r="C2979" s="12">
        <f t="shared" si="438"/>
        <v>1401</v>
      </c>
      <c r="D2979" s="8" t="str">
        <f>+VLOOKUP(C2979,Sector[[Id_sector]:[Codigo]],3,0)</f>
        <v>Deporte y fitness</v>
      </c>
      <c r="E2979" s="12">
        <f t="shared" si="439"/>
        <v>140103</v>
      </c>
      <c r="F2979" s="8" t="str">
        <f>+VLOOKUP(E2979,Productos[[Id_producto]:[Codigo]],3,0)</f>
        <v>Implementos Deporte y Fitness</v>
      </c>
      <c r="G2979" s="13">
        <f t="shared" si="440"/>
        <v>140103028</v>
      </c>
      <c r="H2979" s="7">
        <v>28</v>
      </c>
      <c r="I2979" s="8" t="s">
        <v>3297</v>
      </c>
      <c r="J2979" s="37" t="str">
        <f>+Categorias[[#This Row],[Categoría]]&amp;"-"&amp;Categorias[[#This Row],[Id_categoría]]</f>
        <v>Palo de Golf-140103028</v>
      </c>
      <c r="K2979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79" s="9" t="str">
        <f t="shared" si="441"/>
        <v>140103028palo_de_golf</v>
      </c>
      <c r="M2979" s="39" t="str">
        <f t="shared" si="442"/>
        <v>INSERT INTO categoria VALUES (140103028,'Palo de Golf','Palo de Golf-140103028','Palo de Golf-140103028 | Prod: Vehículos Construcción-140103 | Sector: Deporte | Industria: DEPORTE - 14',140103);</v>
      </c>
    </row>
    <row r="2980" spans="1:13" ht="30.6" x14ac:dyDescent="0.3">
      <c r="A2980" s="12">
        <f t="shared" si="437"/>
        <v>14</v>
      </c>
      <c r="B2980" s="8" t="str">
        <f>+VLOOKUP(A2980,Industria[],2,0)</f>
        <v>Deporte y ocio</v>
      </c>
      <c r="C2980" s="12">
        <f t="shared" si="438"/>
        <v>1401</v>
      </c>
      <c r="D2980" s="8" t="str">
        <f>+VLOOKUP(C2980,Sector[[Id_sector]:[Codigo]],3,0)</f>
        <v>Deporte y fitness</v>
      </c>
      <c r="E2980" s="12">
        <f t="shared" si="439"/>
        <v>140103</v>
      </c>
      <c r="F2980" s="8" t="str">
        <f>+VLOOKUP(E2980,Productos[[Id_producto]:[Codigo]],3,0)</f>
        <v>Implementos Deporte y Fitness</v>
      </c>
      <c r="G2980" s="13">
        <f t="shared" si="440"/>
        <v>140103029</v>
      </c>
      <c r="H2980" s="7">
        <v>29</v>
      </c>
      <c r="I2980" s="8" t="s">
        <v>3298</v>
      </c>
      <c r="J2980" s="37" t="str">
        <f>+Categorias[[#This Row],[Categoría]]&amp;"-"&amp;Categorias[[#This Row],[Id_categoría]]</f>
        <v>Bate de Baseball-140103029</v>
      </c>
      <c r="K2980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80" s="9" t="str">
        <f t="shared" si="441"/>
        <v>140103029bate_de_baseball</v>
      </c>
      <c r="M2980" s="39" t="str">
        <f t="shared" si="442"/>
        <v>INSERT INTO categoria VALUES (140103029,'Bate de Baseball','Bate de Baseball-140103029','Bate de Baseball-140103029 | Prod: Vehículos Construcción-140103 | Sector: Deporte | Industria: DEPORTE - 14',140103);</v>
      </c>
    </row>
    <row r="2981" spans="1:13" ht="40.799999999999997" x14ac:dyDescent="0.3">
      <c r="A2981" s="12">
        <f t="shared" si="437"/>
        <v>14</v>
      </c>
      <c r="B2981" s="8" t="str">
        <f>+VLOOKUP(A2981,Industria[],2,0)</f>
        <v>Deporte y ocio</v>
      </c>
      <c r="C2981" s="12">
        <f t="shared" si="438"/>
        <v>1401</v>
      </c>
      <c r="D2981" s="8" t="str">
        <f>+VLOOKUP(C2981,Sector[[Id_sector]:[Codigo]],3,0)</f>
        <v>Deporte y fitness</v>
      </c>
      <c r="E2981" s="12">
        <f t="shared" si="439"/>
        <v>140103</v>
      </c>
      <c r="F2981" s="8" t="str">
        <f>+VLOOKUP(E2981,Productos[[Id_producto]:[Codigo]],3,0)</f>
        <v>Implementos Deporte y Fitness</v>
      </c>
      <c r="G2981" s="13">
        <f t="shared" si="440"/>
        <v>140103030</v>
      </c>
      <c r="H2981" s="7">
        <v>30</v>
      </c>
      <c r="I2981" s="8" t="s">
        <v>3299</v>
      </c>
      <c r="J2981" s="37" t="str">
        <f>+Categorias[[#This Row],[Categoría]]&amp;"-"&amp;Categorias[[#This Row],[Id_categoría]]</f>
        <v>Paleta de Tenis de Mesa-140103030</v>
      </c>
      <c r="K2981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81" s="9" t="str">
        <f t="shared" si="441"/>
        <v>140103030paleta_de_tenis_de_mesa</v>
      </c>
      <c r="M2981" s="39" t="str">
        <f t="shared" si="442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82" spans="1:13" ht="30.6" x14ac:dyDescent="0.3">
      <c r="A2982" s="12">
        <f t="shared" si="437"/>
        <v>14</v>
      </c>
      <c r="B2982" s="8" t="str">
        <f>+VLOOKUP(A2982,Industria[],2,0)</f>
        <v>Deporte y ocio</v>
      </c>
      <c r="C2982" s="12">
        <f t="shared" si="438"/>
        <v>1401</v>
      </c>
      <c r="D2982" s="8" t="str">
        <f>+VLOOKUP(C2982,Sector[[Id_sector]:[Codigo]],3,0)</f>
        <v>Deporte y fitness</v>
      </c>
      <c r="E2982" s="12">
        <f t="shared" si="439"/>
        <v>140103</v>
      </c>
      <c r="F2982" s="8" t="str">
        <f>+VLOOKUP(E2982,Productos[[Id_producto]:[Codigo]],3,0)</f>
        <v>Implementos Deporte y Fitness</v>
      </c>
      <c r="G2982" s="13">
        <f t="shared" si="440"/>
        <v>140103031</v>
      </c>
      <c r="H2982" s="7">
        <v>31</v>
      </c>
      <c r="I2982" s="8" t="s">
        <v>3300</v>
      </c>
      <c r="J2982" s="37" t="str">
        <f>+Categorias[[#This Row],[Categoría]]&amp;"-"&amp;Categorias[[#This Row],[Id_categoría]]</f>
        <v>Paleta de Padel-140103031</v>
      </c>
      <c r="K2982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82" s="9" t="str">
        <f t="shared" si="441"/>
        <v>140103031paleta_de_padel</v>
      </c>
      <c r="M2982" s="39" t="str">
        <f t="shared" si="442"/>
        <v>INSERT INTO categoria VALUES (140103031,'Paleta de Padel','Paleta de Padel-140103031','Paleta de Padel-140103031 | Prod: Vehículos Construcción-140103 | Sector: Deporte | Industria: DEPORTE - 14',140103);</v>
      </c>
    </row>
    <row r="2983" spans="1:13" ht="30.6" x14ac:dyDescent="0.3">
      <c r="A2983" s="12">
        <f t="shared" si="437"/>
        <v>14</v>
      </c>
      <c r="B2983" s="8" t="str">
        <f>+VLOOKUP(A2983,Industria[],2,0)</f>
        <v>Deporte y ocio</v>
      </c>
      <c r="C2983" s="12">
        <f t="shared" si="438"/>
        <v>1401</v>
      </c>
      <c r="D2983" s="8" t="str">
        <f>+VLOOKUP(C2983,Sector[[Id_sector]:[Codigo]],3,0)</f>
        <v>Deporte y fitness</v>
      </c>
      <c r="E2983" s="12">
        <f t="shared" si="439"/>
        <v>140103</v>
      </c>
      <c r="F2983" s="8" t="str">
        <f>+VLOOKUP(E2983,Productos[[Id_producto]:[Codigo]],3,0)</f>
        <v>Implementos Deporte y Fitness</v>
      </c>
      <c r="G2983" s="13">
        <f t="shared" si="440"/>
        <v>140103032</v>
      </c>
      <c r="H2983" s="7">
        <v>32</v>
      </c>
      <c r="I2983" s="8" t="s">
        <v>3301</v>
      </c>
      <c r="J2983" s="37" t="str">
        <f>+Categorias[[#This Row],[Categoría]]&amp;"-"&amp;Categorias[[#This Row],[Id_categoría]]</f>
        <v>Pesa Rusa-140103032</v>
      </c>
      <c r="K2983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83" s="9" t="str">
        <f t="shared" si="441"/>
        <v>140103032pesa_rusa</v>
      </c>
      <c r="M2983" s="39" t="str">
        <f t="shared" si="442"/>
        <v>INSERT INTO categoria VALUES (140103032,'Pesa Rusa','Pesa Rusa-140103032','Pesa Rusa-140103032 | Prod: Vehículos Construcción-140103 | Sector: Deporte | Industria: DEPORTE - 14',140103);</v>
      </c>
    </row>
    <row r="2984" spans="1:13" ht="30.6" x14ac:dyDescent="0.3">
      <c r="A2984" s="12">
        <f t="shared" si="437"/>
        <v>14</v>
      </c>
      <c r="B2984" s="8" t="str">
        <f>+VLOOKUP(A2984,Industria[],2,0)</f>
        <v>Deporte y ocio</v>
      </c>
      <c r="C2984" s="12">
        <f t="shared" si="438"/>
        <v>1401</v>
      </c>
      <c r="D2984" s="8" t="str">
        <f>+VLOOKUP(C2984,Sector[[Id_sector]:[Codigo]],3,0)</f>
        <v>Deporte y fitness</v>
      </c>
      <c r="E2984" s="12">
        <f t="shared" si="439"/>
        <v>140103</v>
      </c>
      <c r="F2984" s="8" t="str">
        <f>+VLOOKUP(E2984,Productos[[Id_producto]:[Codigo]],3,0)</f>
        <v>Implementos Deporte y Fitness</v>
      </c>
      <c r="G2984" s="13">
        <f t="shared" si="440"/>
        <v>140103033</v>
      </c>
      <c r="H2984" s="7">
        <v>33</v>
      </c>
      <c r="I2984" s="8" t="s">
        <v>2664</v>
      </c>
      <c r="J2984" s="37" t="str">
        <f>+Categorias[[#This Row],[Categoría]]&amp;"-"&amp;Categorias[[#This Row],[Id_categoría]]</f>
        <v>Bicicleta-140103033</v>
      </c>
      <c r="K2984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84" s="9" t="str">
        <f t="shared" si="441"/>
        <v>140103033bicicleta</v>
      </c>
      <c r="M2984" s="39" t="str">
        <f t="shared" si="442"/>
        <v>INSERT INTO categoria VALUES (140103033,'Bicicleta','Bicicleta-140103033','Bicicleta-140103033 | Prod: Vehículos Construcción-140103 | Sector: Deporte | Industria: DEPORTE - 14',140103);</v>
      </c>
    </row>
    <row r="2985" spans="1:13" ht="30.6" x14ac:dyDescent="0.3">
      <c r="A2985" s="12">
        <f t="shared" si="437"/>
        <v>14</v>
      </c>
      <c r="B2985" s="8" t="str">
        <f>+VLOOKUP(A2985,Industria[],2,0)</f>
        <v>Deporte y ocio</v>
      </c>
      <c r="C2985" s="12">
        <f t="shared" si="438"/>
        <v>1401</v>
      </c>
      <c r="D2985" s="8" t="str">
        <f>+VLOOKUP(C2985,Sector[[Id_sector]:[Codigo]],3,0)</f>
        <v>Deporte y fitness</v>
      </c>
      <c r="E2985" s="12">
        <f t="shared" si="439"/>
        <v>140103</v>
      </c>
      <c r="F2985" s="8" t="str">
        <f>+VLOOKUP(E2985,Productos[[Id_producto]:[Codigo]],3,0)</f>
        <v>Implementos Deporte y Fitness</v>
      </c>
      <c r="G2985" s="13">
        <f t="shared" si="440"/>
        <v>140103034</v>
      </c>
      <c r="H2985" s="7">
        <v>34</v>
      </c>
      <c r="I2985" s="8" t="s">
        <v>3302</v>
      </c>
      <c r="J2985" s="37" t="str">
        <f>+Categorias[[#This Row],[Categoría]]&amp;"-"&amp;Categorias[[#This Row],[Id_categoría]]</f>
        <v>Skies-140103034</v>
      </c>
      <c r="K2985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85" s="9" t="str">
        <f t="shared" si="441"/>
        <v>140103034skies</v>
      </c>
      <c r="M2985" s="39" t="str">
        <f t="shared" si="442"/>
        <v>INSERT INTO categoria VALUES (140103034,'Skies','Skies-140103034','Skies-140103034 | Prod: Vehículos Construcción-140103 | Sector: Deporte | Industria: DEPORTE - 14',140103);</v>
      </c>
    </row>
    <row r="2986" spans="1:13" ht="30.6" x14ac:dyDescent="0.3">
      <c r="A2986" s="12">
        <f t="shared" si="437"/>
        <v>14</v>
      </c>
      <c r="B2986" s="8" t="str">
        <f>+VLOOKUP(A2986,Industria[],2,0)</f>
        <v>Deporte y ocio</v>
      </c>
      <c r="C2986" s="12">
        <f t="shared" si="438"/>
        <v>1401</v>
      </c>
      <c r="D2986" s="8" t="str">
        <f>+VLOOKUP(C2986,Sector[[Id_sector]:[Codigo]],3,0)</f>
        <v>Deporte y fitness</v>
      </c>
      <c r="E2986" s="12">
        <f t="shared" si="439"/>
        <v>140103</v>
      </c>
      <c r="F2986" s="8" t="str">
        <f>+VLOOKUP(E2986,Productos[[Id_producto]:[Codigo]],3,0)</f>
        <v>Implementos Deporte y Fitness</v>
      </c>
      <c r="G2986" s="13">
        <f t="shared" si="440"/>
        <v>140103035</v>
      </c>
      <c r="H2986" s="7">
        <v>35</v>
      </c>
      <c r="I2986" s="8" t="s">
        <v>3303</v>
      </c>
      <c r="J2986" s="37" t="str">
        <f>+Categorias[[#This Row],[Categoría]]&amp;"-"&amp;Categorias[[#This Row],[Id_categoría]]</f>
        <v>Barras Asimétricas-140103035</v>
      </c>
      <c r="K2986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86" s="9" t="str">
        <f t="shared" si="441"/>
        <v>140103035barras_asimetricas</v>
      </c>
      <c r="M2986" s="39" t="str">
        <f t="shared" si="442"/>
        <v>INSERT INTO categoria VALUES (140103035,'Barras Asimétricas','Barras Asimétricas-140103035','Barras Asimétricas-140103035 | Prod: Vehículos Construcción-140103 | Sector: Deporte | Industria: DEPORTE - 14',140103);</v>
      </c>
    </row>
    <row r="2987" spans="1:13" ht="30.6" x14ac:dyDescent="0.3">
      <c r="A2987" s="12">
        <f t="shared" si="437"/>
        <v>14</v>
      </c>
      <c r="B2987" s="8" t="str">
        <f>+VLOOKUP(A2987,Industria[],2,0)</f>
        <v>Deporte y ocio</v>
      </c>
      <c r="C2987" s="12">
        <f t="shared" si="438"/>
        <v>1401</v>
      </c>
      <c r="D2987" s="8" t="str">
        <f>+VLOOKUP(C2987,Sector[[Id_sector]:[Codigo]],3,0)</f>
        <v>Deporte y fitness</v>
      </c>
      <c r="E2987" s="12">
        <f t="shared" si="439"/>
        <v>140103</v>
      </c>
      <c r="F2987" s="8" t="str">
        <f>+VLOOKUP(E2987,Productos[[Id_producto]:[Codigo]],3,0)</f>
        <v>Implementos Deporte y Fitness</v>
      </c>
      <c r="G2987" s="13">
        <f t="shared" si="440"/>
        <v>140103036</v>
      </c>
      <c r="H2987" s="7">
        <v>36</v>
      </c>
      <c r="I2987" s="8" t="s">
        <v>3304</v>
      </c>
      <c r="J2987" s="37" t="str">
        <f>+Categorias[[#This Row],[Categoría]]&amp;"-"&amp;Categorias[[#This Row],[Id_categoría]]</f>
        <v>Barras Paralelas-140103036</v>
      </c>
      <c r="K2987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87" s="9" t="str">
        <f t="shared" si="441"/>
        <v>140103036barras_paralelas</v>
      </c>
      <c r="M2987" s="39" t="str">
        <f t="shared" si="442"/>
        <v>INSERT INTO categoria VALUES (140103036,'Barras Paralelas','Barras Paralelas-140103036','Barras Paralelas-140103036 | Prod: Vehículos Construcción-140103 | Sector: Deporte | Industria: DEPORTE - 14',140103);</v>
      </c>
    </row>
    <row r="2988" spans="1:13" ht="30.6" x14ac:dyDescent="0.3">
      <c r="A2988" s="12">
        <f t="shared" si="437"/>
        <v>14</v>
      </c>
      <c r="B2988" s="8" t="str">
        <f>+VLOOKUP(A2988,Industria[],2,0)</f>
        <v>Deporte y ocio</v>
      </c>
      <c r="C2988" s="12">
        <f t="shared" si="438"/>
        <v>1401</v>
      </c>
      <c r="D2988" s="8" t="str">
        <f>+VLOOKUP(C2988,Sector[[Id_sector]:[Codigo]],3,0)</f>
        <v>Deporte y fitness</v>
      </c>
      <c r="E2988" s="12">
        <f t="shared" si="439"/>
        <v>140103</v>
      </c>
      <c r="F2988" s="8" t="str">
        <f>+VLOOKUP(E2988,Productos[[Id_producto]:[Codigo]],3,0)</f>
        <v>Implementos Deporte y Fitness</v>
      </c>
      <c r="G2988" s="13">
        <f t="shared" si="440"/>
        <v>140103037</v>
      </c>
      <c r="H2988" s="7">
        <v>37</v>
      </c>
      <c r="I2988" s="8" t="s">
        <v>3305</v>
      </c>
      <c r="J2988" s="37" t="str">
        <f>+Categorias[[#This Row],[Categoría]]&amp;"-"&amp;Categorias[[#This Row],[Id_categoría]]</f>
        <v>Tablero de Ajedrez-140103037</v>
      </c>
      <c r="K2988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88" s="9" t="str">
        <f t="shared" si="441"/>
        <v>140103037tablero_de_ajedrez</v>
      </c>
      <c r="M2988" s="39" t="str">
        <f t="shared" si="442"/>
        <v>INSERT INTO categoria VALUES (140103037,'Tablero de Ajedrez','Tablero de Ajedrez-140103037','Tablero de Ajedrez-140103037 | Prod: Vehículos Construcción-140103 | Sector: Deporte | Industria: DEPORTE - 14',140103);</v>
      </c>
    </row>
    <row r="2989" spans="1:13" ht="30.6" x14ac:dyDescent="0.3">
      <c r="A2989" s="12">
        <f t="shared" si="437"/>
        <v>14</v>
      </c>
      <c r="B2989" s="8" t="str">
        <f>+VLOOKUP(A2989,Industria[],2,0)</f>
        <v>Deporte y ocio</v>
      </c>
      <c r="C2989" s="12">
        <f t="shared" si="438"/>
        <v>1401</v>
      </c>
      <c r="D2989" s="8" t="str">
        <f>+VLOOKUP(C2989,Sector[[Id_sector]:[Codigo]],3,0)</f>
        <v>Deporte y fitness</v>
      </c>
      <c r="E2989" s="12">
        <f t="shared" si="439"/>
        <v>140103</v>
      </c>
      <c r="F2989" s="8" t="str">
        <f>+VLOOKUP(E2989,Productos[[Id_producto]:[Codigo]],3,0)</f>
        <v>Implementos Deporte y Fitness</v>
      </c>
      <c r="G2989" s="13">
        <f t="shared" si="440"/>
        <v>140103038</v>
      </c>
      <c r="H2989" s="7">
        <v>38</v>
      </c>
      <c r="I2989" s="8" t="s">
        <v>3306</v>
      </c>
      <c r="J2989" s="37" t="str">
        <f>+Categorias[[#This Row],[Categoría]]&amp;"-"&amp;Categorias[[#This Row],[Id_categoría]]</f>
        <v>Paracaídas-140103038</v>
      </c>
      <c r="K2989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89" s="9" t="str">
        <f t="shared" si="441"/>
        <v>140103038paracaidas</v>
      </c>
      <c r="M2989" s="39" t="str">
        <f t="shared" si="442"/>
        <v>INSERT INTO categoria VALUES (140103038,'Paracaídas','Paracaídas-140103038','Paracaídas-140103038 | Prod: Vehículos Construcción-140103 | Sector: Deporte | Industria: DEPORTE - 14',140103);</v>
      </c>
    </row>
    <row r="2990" spans="1:13" ht="30.6" x14ac:dyDescent="0.3">
      <c r="A2990" s="12">
        <f t="shared" si="437"/>
        <v>14</v>
      </c>
      <c r="B2990" s="8" t="str">
        <f>+VLOOKUP(A2990,Industria[],2,0)</f>
        <v>Deporte y ocio</v>
      </c>
      <c r="C2990" s="12">
        <f t="shared" si="438"/>
        <v>1401</v>
      </c>
      <c r="D2990" s="8" t="str">
        <f>+VLOOKUP(C2990,Sector[[Id_sector]:[Codigo]],3,0)</f>
        <v>Deporte y fitness</v>
      </c>
      <c r="E2990" s="12">
        <f t="shared" si="439"/>
        <v>140103</v>
      </c>
      <c r="F2990" s="8" t="str">
        <f>+VLOOKUP(E2990,Productos[[Id_producto]:[Codigo]],3,0)</f>
        <v>Implementos Deporte y Fitness</v>
      </c>
      <c r="G2990" s="13">
        <f t="shared" si="440"/>
        <v>140103039</v>
      </c>
      <c r="H2990" s="7">
        <v>39</v>
      </c>
      <c r="I2990" s="8" t="s">
        <v>3307</v>
      </c>
      <c r="J2990" s="37" t="str">
        <f>+Categorias[[#This Row],[Categoría]]&amp;"-"&amp;Categorias[[#This Row],[Id_categoría]]</f>
        <v>Protector Dental-140103039</v>
      </c>
      <c r="K2990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90" s="9" t="str">
        <f t="shared" si="441"/>
        <v>140103039protector_dental</v>
      </c>
      <c r="M2990" s="39" t="str">
        <f t="shared" si="442"/>
        <v>INSERT INTO categoria VALUES (140103039,'Protector Dental','Protector Dental-140103039','Protector Dental-140103039 | Prod: Vehículos Construcción-140103 | Sector: Deporte | Industria: DEPORTE - 14',140103);</v>
      </c>
    </row>
    <row r="2991" spans="1:13" ht="30.6" x14ac:dyDescent="0.3">
      <c r="A2991" s="12">
        <f t="shared" si="437"/>
        <v>14</v>
      </c>
      <c r="B2991" s="8" t="str">
        <f>+VLOOKUP(A2991,Industria[],2,0)</f>
        <v>Deporte y ocio</v>
      </c>
      <c r="C2991" s="12">
        <f t="shared" si="438"/>
        <v>1401</v>
      </c>
      <c r="D2991" s="8" t="str">
        <f>+VLOOKUP(C2991,Sector[[Id_sector]:[Codigo]],3,0)</f>
        <v>Deporte y fitness</v>
      </c>
      <c r="E2991" s="12">
        <f t="shared" si="439"/>
        <v>140103</v>
      </c>
      <c r="F2991" s="8" t="str">
        <f>+VLOOKUP(E2991,Productos[[Id_producto]:[Codigo]],3,0)</f>
        <v>Implementos Deporte y Fitness</v>
      </c>
      <c r="G2991" s="13">
        <f t="shared" si="440"/>
        <v>140103040</v>
      </c>
      <c r="H2991" s="7">
        <v>40</v>
      </c>
      <c r="I2991" s="8" t="s">
        <v>3308</v>
      </c>
      <c r="J2991" s="37" t="str">
        <f>+Categorias[[#This Row],[Categoría]]&amp;"-"&amp;Categorias[[#This Row],[Id_categoría]]</f>
        <v>Otros Implementos-140103040</v>
      </c>
      <c r="K2991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91" s="9" t="str">
        <f t="shared" si="441"/>
        <v>140103040otros_implementos</v>
      </c>
      <c r="M2991" s="39" t="str">
        <f t="shared" si="442"/>
        <v>INSERT INTO categoria VALUES (140103040,'Otros Implementos','Otros Implementos-140103040','Otros Implementos-140103040 | Prod: Vehículos Construcción-140103 | Sector: Deporte | Industria: DEPORTE - 14',140103);</v>
      </c>
    </row>
    <row r="2992" spans="1:13" ht="51" x14ac:dyDescent="0.3">
      <c r="A2992" s="12">
        <f t="shared" si="437"/>
        <v>14</v>
      </c>
      <c r="B2992" s="8" t="str">
        <f>+VLOOKUP(A2992,Industria[],2,0)</f>
        <v>Deporte y ocio</v>
      </c>
      <c r="C2992" s="12">
        <f t="shared" si="438"/>
        <v>1401</v>
      </c>
      <c r="D2992" s="8" t="str">
        <f>+VLOOKUP(C2992,Sector[[Id_sector]:[Codigo]],3,0)</f>
        <v>Deporte y fitness</v>
      </c>
      <c r="E2992" s="12">
        <f t="shared" si="439"/>
        <v>140103</v>
      </c>
      <c r="F2992" s="8" t="str">
        <f>+VLOOKUP(E2992,Productos[[Id_producto]:[Codigo]],3,0)</f>
        <v>Implementos Deporte y Fitness</v>
      </c>
      <c r="G2992" s="13">
        <f t="shared" si="440"/>
        <v>140103041</v>
      </c>
      <c r="H2992" s="7">
        <v>41</v>
      </c>
      <c r="I2992" s="8" t="s">
        <v>3309</v>
      </c>
      <c r="J2992" s="37" t="str">
        <f>+Categorias[[#This Row],[Categoría]]&amp;"-"&amp;Categorias[[#This Row],[Id_categoría]]</f>
        <v>Ganancias Relacionadas a Implementos Deportivos-140103041</v>
      </c>
      <c r="K2992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92" s="9" t="str">
        <f t="shared" si="441"/>
        <v>140103041ganancias_relacionadas_a_implementos_deportivos</v>
      </c>
      <c r="M2992" s="39" t="str">
        <f t="shared" si="442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93" spans="1:13" ht="30.6" x14ac:dyDescent="0.3">
      <c r="A2993" s="12">
        <f t="shared" si="437"/>
        <v>14</v>
      </c>
      <c r="B2993" s="8" t="str">
        <f>+VLOOKUP(A2993,Industria[],2,0)</f>
        <v>Deporte y ocio</v>
      </c>
      <c r="C2993" s="12">
        <f t="shared" si="438"/>
        <v>1401</v>
      </c>
      <c r="D2993" s="8" t="str">
        <f>+VLOOKUP(C2993,Sector[[Id_sector]:[Codigo]],3,0)</f>
        <v>Deporte y fitness</v>
      </c>
      <c r="E2993" s="12">
        <f t="shared" si="439"/>
        <v>140104</v>
      </c>
      <c r="F2993" s="8" t="str">
        <f>+VLOOKUP(E2993,Productos[[Id_producto]:[Codigo]],3,0)</f>
        <v>Recintos Deportivos</v>
      </c>
      <c r="G2993" s="13">
        <f t="shared" si="440"/>
        <v>140104001</v>
      </c>
      <c r="H2993" s="7">
        <v>1</v>
      </c>
      <c r="I2993" s="8" t="s">
        <v>3310</v>
      </c>
      <c r="J2993" s="37" t="str">
        <f>+Categorias[[#This Row],[Categoría]]&amp;"-"&amp;Categorias[[#This Row],[Id_categoría]]</f>
        <v>Gimnasios-140104001</v>
      </c>
      <c r="K2993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93" s="9" t="str">
        <f t="shared" si="441"/>
        <v>140104001gimnasios</v>
      </c>
      <c r="M2993" s="39" t="str">
        <f t="shared" si="442"/>
        <v>INSERT INTO categoria VALUES (140104001,'Gimnasios','Gimnasios-140104001','Gimnasios-140104001 | Prod: Vehículos Construcción-140104 | Sector: Deporte | Industria: DEPORTE - 14',140104);</v>
      </c>
    </row>
    <row r="2994" spans="1:13" ht="30.6" x14ac:dyDescent="0.3">
      <c r="A2994" s="12">
        <f t="shared" si="437"/>
        <v>14</v>
      </c>
      <c r="B2994" s="8" t="str">
        <f>+VLOOKUP(A2994,Industria[],2,0)</f>
        <v>Deporte y ocio</v>
      </c>
      <c r="C2994" s="12">
        <f t="shared" si="438"/>
        <v>1401</v>
      </c>
      <c r="D2994" s="8" t="str">
        <f>+VLOOKUP(C2994,Sector[[Id_sector]:[Codigo]],3,0)</f>
        <v>Deporte y fitness</v>
      </c>
      <c r="E2994" s="12">
        <f t="shared" si="439"/>
        <v>140104</v>
      </c>
      <c r="F2994" s="8" t="str">
        <f>+VLOOKUP(E2994,Productos[[Id_producto]:[Codigo]],3,0)</f>
        <v>Recintos Deportivos</v>
      </c>
      <c r="G2994" s="13">
        <f t="shared" si="440"/>
        <v>140104002</v>
      </c>
      <c r="H2994" s="7">
        <v>2</v>
      </c>
      <c r="I2994" s="8" t="s">
        <v>3311</v>
      </c>
      <c r="J2994" s="37" t="str">
        <f>+Categorias[[#This Row],[Categoría]]&amp;"-"&amp;Categorias[[#This Row],[Id_categoría]]</f>
        <v>Piscina Olímpica-140104002</v>
      </c>
      <c r="K2994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94" s="9" t="str">
        <f t="shared" si="441"/>
        <v>140104002piscina_olimpica</v>
      </c>
      <c r="M2994" s="39" t="str">
        <f t="shared" si="442"/>
        <v>INSERT INTO categoria VALUES (140104002,'Piscina Olímpica','Piscina Olímpica-140104002','Piscina Olímpica-140104002 | Prod: Vehículos Construcción-140104 | Sector: Deporte | Industria: DEPORTE - 14',140104);</v>
      </c>
    </row>
    <row r="2995" spans="1:13" ht="30.6" x14ac:dyDescent="0.3">
      <c r="A2995" s="12">
        <f t="shared" si="437"/>
        <v>14</v>
      </c>
      <c r="B2995" s="8" t="str">
        <f>+VLOOKUP(A2995,Industria[],2,0)</f>
        <v>Deporte y ocio</v>
      </c>
      <c r="C2995" s="12">
        <f t="shared" si="438"/>
        <v>1401</v>
      </c>
      <c r="D2995" s="8" t="str">
        <f>+VLOOKUP(C2995,Sector[[Id_sector]:[Codigo]],3,0)</f>
        <v>Deporte y fitness</v>
      </c>
      <c r="E2995" s="12">
        <f t="shared" si="439"/>
        <v>140104</v>
      </c>
      <c r="F2995" s="8" t="str">
        <f>+VLOOKUP(E2995,Productos[[Id_producto]:[Codigo]],3,0)</f>
        <v>Recintos Deportivos</v>
      </c>
      <c r="G2995" s="13">
        <f t="shared" si="440"/>
        <v>140104003</v>
      </c>
      <c r="H2995" s="7">
        <v>3</v>
      </c>
      <c r="I2995" s="8" t="s">
        <v>3312</v>
      </c>
      <c r="J2995" s="37" t="str">
        <f>+Categorias[[#This Row],[Categoría]]&amp;"-"&amp;Categorias[[#This Row],[Id_categoría]]</f>
        <v>Estadios-140104003</v>
      </c>
      <c r="K2995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95" s="9" t="str">
        <f t="shared" si="441"/>
        <v>140104003estadios</v>
      </c>
      <c r="M2995" s="39" t="str">
        <f t="shared" si="442"/>
        <v>INSERT INTO categoria VALUES (140104003,'Estadios','Estadios-140104003','Estadios-140104003 | Prod: Vehículos Construcción-140104 | Sector: Deporte | Industria: DEPORTE - 14',140104);</v>
      </c>
    </row>
    <row r="2996" spans="1:13" ht="40.799999999999997" x14ac:dyDescent="0.3">
      <c r="A2996" s="12">
        <f t="shared" si="437"/>
        <v>14</v>
      </c>
      <c r="B2996" s="8" t="str">
        <f>+VLOOKUP(A2996,Industria[],2,0)</f>
        <v>Deporte y ocio</v>
      </c>
      <c r="C2996" s="12">
        <f t="shared" si="438"/>
        <v>1401</v>
      </c>
      <c r="D2996" s="8" t="str">
        <f>+VLOOKUP(C2996,Sector[[Id_sector]:[Codigo]],3,0)</f>
        <v>Deporte y fitness</v>
      </c>
      <c r="E2996" s="12">
        <f t="shared" si="439"/>
        <v>140104</v>
      </c>
      <c r="F2996" s="8" t="str">
        <f>+VLOOKUP(E2996,Productos[[Id_producto]:[Codigo]],3,0)</f>
        <v>Recintos Deportivos</v>
      </c>
      <c r="G2996" s="13">
        <f t="shared" si="440"/>
        <v>140104004</v>
      </c>
      <c r="H2996" s="7">
        <v>4</v>
      </c>
      <c r="I2996" s="8" t="s">
        <v>3313</v>
      </c>
      <c r="J2996" s="37" t="str">
        <f>+Categorias[[#This Row],[Categoría]]&amp;"-"&amp;Categorias[[#This Row],[Id_categoría]]</f>
        <v>Pabellones Deportivos-140104004</v>
      </c>
      <c r="K2996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96" s="9" t="str">
        <f t="shared" si="441"/>
        <v>140104004pabellones_deportivos</v>
      </c>
      <c r="M2996" s="39" t="str">
        <f t="shared" si="442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97" spans="1:13" ht="30.6" x14ac:dyDescent="0.3">
      <c r="A2997" s="12">
        <f t="shared" si="437"/>
        <v>14</v>
      </c>
      <c r="B2997" s="8" t="str">
        <f>+VLOOKUP(A2997,Industria[],2,0)</f>
        <v>Deporte y ocio</v>
      </c>
      <c r="C2997" s="12">
        <f t="shared" si="438"/>
        <v>1401</v>
      </c>
      <c r="D2997" s="8" t="str">
        <f>+VLOOKUP(C2997,Sector[[Id_sector]:[Codigo]],3,0)</f>
        <v>Deporte y fitness</v>
      </c>
      <c r="E2997" s="12">
        <f t="shared" si="439"/>
        <v>140104</v>
      </c>
      <c r="F2997" s="8" t="str">
        <f>+VLOOKUP(E2997,Productos[[Id_producto]:[Codigo]],3,0)</f>
        <v>Recintos Deportivos</v>
      </c>
      <c r="G2997" s="13">
        <f t="shared" si="440"/>
        <v>140104005</v>
      </c>
      <c r="H2997" s="7">
        <v>5</v>
      </c>
      <c r="I2997" s="8" t="s">
        <v>3314</v>
      </c>
      <c r="J2997" s="37" t="str">
        <f>+Categorias[[#This Row],[Categoría]]&amp;"-"&amp;Categorias[[#This Row],[Id_categoría]]</f>
        <v>Velódromos-140104005</v>
      </c>
      <c r="K2997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97" s="9" t="str">
        <f t="shared" si="441"/>
        <v>140104005velodromos</v>
      </c>
      <c r="M2997" s="39" t="str">
        <f t="shared" si="442"/>
        <v>INSERT INTO categoria VALUES (140104005,'Velódromos','Velódromos-140104005','Velódromos-140104005 | Prod: Vehículos Construcción-140104 | Sector: Deporte | Industria: DEPORTE - 14',140104);</v>
      </c>
    </row>
    <row r="2998" spans="1:13" ht="30.6" x14ac:dyDescent="0.3">
      <c r="A2998" s="12">
        <f t="shared" si="437"/>
        <v>14</v>
      </c>
      <c r="B2998" s="8" t="str">
        <f>+VLOOKUP(A2998,Industria[],2,0)</f>
        <v>Deporte y ocio</v>
      </c>
      <c r="C2998" s="12">
        <f t="shared" si="438"/>
        <v>1401</v>
      </c>
      <c r="D2998" s="8" t="str">
        <f>+VLOOKUP(C2998,Sector[[Id_sector]:[Codigo]],3,0)</f>
        <v>Deporte y fitness</v>
      </c>
      <c r="E2998" s="12">
        <f t="shared" si="439"/>
        <v>140104</v>
      </c>
      <c r="F2998" s="8" t="str">
        <f>+VLOOKUP(E2998,Productos[[Id_producto]:[Codigo]],3,0)</f>
        <v>Recintos Deportivos</v>
      </c>
      <c r="G2998" s="13">
        <f t="shared" si="440"/>
        <v>140104006</v>
      </c>
      <c r="H2998" s="7">
        <v>6</v>
      </c>
      <c r="I2998" s="8" t="s">
        <v>3315</v>
      </c>
      <c r="J2998" s="37" t="str">
        <f>+Categorias[[#This Row],[Categoría]]&amp;"-"&amp;Categorias[[#This Row],[Id_categoría]]</f>
        <v>Canchas-140104006</v>
      </c>
      <c r="K2998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98" s="9" t="str">
        <f t="shared" si="441"/>
        <v>140104006canchas</v>
      </c>
      <c r="M2998" s="39" t="str">
        <f t="shared" si="442"/>
        <v>INSERT INTO categoria VALUES (140104006,'Canchas','Canchas-140104006','Canchas-140104006 | Prod: Vehículos Construcción-140104 | Sector: Deporte | Industria: DEPORTE - 14',140104);</v>
      </c>
    </row>
    <row r="2999" spans="1:13" ht="30.6" x14ac:dyDescent="0.3">
      <c r="A2999" s="12">
        <f t="shared" si="437"/>
        <v>14</v>
      </c>
      <c r="B2999" s="8" t="str">
        <f>+VLOOKUP(A2999,Industria[],2,0)</f>
        <v>Deporte y ocio</v>
      </c>
      <c r="C2999" s="12">
        <f t="shared" si="438"/>
        <v>1401</v>
      </c>
      <c r="D2999" s="8" t="str">
        <f>+VLOOKUP(C2999,Sector[[Id_sector]:[Codigo]],3,0)</f>
        <v>Deporte y fitness</v>
      </c>
      <c r="E2999" s="12">
        <f t="shared" si="439"/>
        <v>140104</v>
      </c>
      <c r="F2999" s="8" t="str">
        <f>+VLOOKUP(E2999,Productos[[Id_producto]:[Codigo]],3,0)</f>
        <v>Recintos Deportivos</v>
      </c>
      <c r="G2999" s="13">
        <f t="shared" si="440"/>
        <v>140104007</v>
      </c>
      <c r="H2999" s="7">
        <v>7</v>
      </c>
      <c r="I2999" s="8" t="s">
        <v>3316</v>
      </c>
      <c r="J2999" s="37" t="str">
        <f>+Categorias[[#This Row],[Categoría]]&amp;"-"&amp;Categorias[[#This Row],[Id_categoría]]</f>
        <v>Estaciones de Ski-140104007</v>
      </c>
      <c r="K2999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99" s="9" t="str">
        <f t="shared" si="441"/>
        <v>140104007estaciones_de_ski</v>
      </c>
      <c r="M2999" s="39" t="str">
        <f t="shared" si="442"/>
        <v>INSERT INTO categoria VALUES (140104007,'Estaciones de Ski','Estaciones de Ski-140104007','Estaciones de Ski-140104007 | Prod: Vehículos Construcción-140104 | Sector: Deporte | Industria: DEPORTE - 14',140104);</v>
      </c>
    </row>
    <row r="3000" spans="1:13" ht="40.799999999999997" x14ac:dyDescent="0.3">
      <c r="A3000" s="12">
        <f t="shared" si="437"/>
        <v>14</v>
      </c>
      <c r="B3000" s="8" t="str">
        <f>+VLOOKUP(A3000,Industria[],2,0)</f>
        <v>Deporte y ocio</v>
      </c>
      <c r="C3000" s="12">
        <f t="shared" si="438"/>
        <v>1401</v>
      </c>
      <c r="D3000" s="8" t="str">
        <f>+VLOOKUP(C3000,Sector[[Id_sector]:[Codigo]],3,0)</f>
        <v>Deporte y fitness</v>
      </c>
      <c r="E3000" s="12">
        <f t="shared" si="439"/>
        <v>140104</v>
      </c>
      <c r="F3000" s="8" t="str">
        <f>+VLOOKUP(E3000,Productos[[Id_producto]:[Codigo]],3,0)</f>
        <v>Recintos Deportivos</v>
      </c>
      <c r="G3000" s="13">
        <f t="shared" si="440"/>
        <v>140104008</v>
      </c>
      <c r="H3000" s="7">
        <v>8</v>
      </c>
      <c r="I3000" s="8" t="s">
        <v>3317</v>
      </c>
      <c r="J3000" s="37" t="str">
        <f>+Categorias[[#This Row],[Categoría]]&amp;"-"&amp;Categorias[[#This Row],[Id_categoría]]</f>
        <v>Circuitos de Bicicletas-140104008</v>
      </c>
      <c r="K3000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3000" s="9" t="str">
        <f t="shared" si="441"/>
        <v>140104008circuitos_de_bicicletas</v>
      </c>
      <c r="M3000" s="39" t="str">
        <f t="shared" si="442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3001" spans="1:13" ht="30.6" x14ac:dyDescent="0.3">
      <c r="A3001" s="12">
        <f t="shared" si="437"/>
        <v>14</v>
      </c>
      <c r="B3001" s="8" t="str">
        <f>+VLOOKUP(A3001,Industria[],2,0)</f>
        <v>Deporte y ocio</v>
      </c>
      <c r="C3001" s="12">
        <f t="shared" si="438"/>
        <v>1401</v>
      </c>
      <c r="D3001" s="8" t="str">
        <f>+VLOOKUP(C3001,Sector[[Id_sector]:[Codigo]],3,0)</f>
        <v>Deporte y fitness</v>
      </c>
      <c r="E3001" s="12">
        <f t="shared" si="439"/>
        <v>140104</v>
      </c>
      <c r="F3001" s="8" t="str">
        <f>+VLOOKUP(E3001,Productos[[Id_producto]:[Codigo]],3,0)</f>
        <v>Recintos Deportivos</v>
      </c>
      <c r="G3001" s="13">
        <f t="shared" si="440"/>
        <v>140104009</v>
      </c>
      <c r="H3001" s="7">
        <v>9</v>
      </c>
      <c r="I3001" s="8" t="s">
        <v>3318</v>
      </c>
      <c r="J3001" s="37" t="str">
        <f>+Categorias[[#This Row],[Categoría]]&amp;"-"&amp;Categorias[[#This Row],[Id_categoría]]</f>
        <v>Campos de Tiro-140104009</v>
      </c>
      <c r="K3001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3001" s="9" t="str">
        <f t="shared" si="441"/>
        <v>140104009campos_de_tiro</v>
      </c>
      <c r="M3001" s="39" t="str">
        <f t="shared" si="442"/>
        <v>INSERT INTO categoria VALUES (140104009,'Campos de Tiro','Campos de Tiro-140104009','Campos de Tiro-140104009 | Prod: Vehículos Construcción-140104 | Sector: Deporte | Industria: DEPORTE - 14',140104);</v>
      </c>
    </row>
    <row r="3002" spans="1:13" ht="30.6" x14ac:dyDescent="0.3">
      <c r="A3002" s="12">
        <f t="shared" si="437"/>
        <v>14</v>
      </c>
      <c r="B3002" s="8" t="str">
        <f>+VLOOKUP(A3002,Industria[],2,0)</f>
        <v>Deporte y ocio</v>
      </c>
      <c r="C3002" s="12">
        <f t="shared" si="438"/>
        <v>1401</v>
      </c>
      <c r="D3002" s="8" t="str">
        <f>+VLOOKUP(C3002,Sector[[Id_sector]:[Codigo]],3,0)</f>
        <v>Deporte y fitness</v>
      </c>
      <c r="E3002" s="12">
        <f t="shared" si="439"/>
        <v>140104</v>
      </c>
      <c r="F3002" s="8" t="str">
        <f>+VLOOKUP(E3002,Productos[[Id_producto]:[Codigo]],3,0)</f>
        <v>Recintos Deportivos</v>
      </c>
      <c r="G3002" s="13">
        <f t="shared" si="440"/>
        <v>140104010</v>
      </c>
      <c r="H3002" s="7">
        <v>10</v>
      </c>
      <c r="I3002" s="8" t="s">
        <v>3319</v>
      </c>
      <c r="J3002" s="37" t="str">
        <f>+Categorias[[#This Row],[Categoría]]&amp;"-"&amp;Categorias[[#This Row],[Id_categoría]]</f>
        <v>Campos de Hípica-140104010</v>
      </c>
      <c r="K3002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3002" s="9" t="str">
        <f t="shared" si="441"/>
        <v>140104010campos_de_hipica</v>
      </c>
      <c r="M3002" s="39" t="str">
        <f t="shared" si="442"/>
        <v>INSERT INTO categoria VALUES (140104010,'Campos de Hípica','Campos de Hípica-140104010','Campos de Hípica-140104010 | Prod: Vehículos Construcción-140104 | Sector: Deporte | Industria: DEPORTE - 14',140104);</v>
      </c>
    </row>
    <row r="3003" spans="1:13" ht="30.6" x14ac:dyDescent="0.3">
      <c r="A3003" s="12">
        <f t="shared" si="437"/>
        <v>14</v>
      </c>
      <c r="B3003" s="8" t="str">
        <f>+VLOOKUP(A3003,Industria[],2,0)</f>
        <v>Deporte y ocio</v>
      </c>
      <c r="C3003" s="12">
        <f t="shared" si="438"/>
        <v>1401</v>
      </c>
      <c r="D3003" s="8" t="str">
        <f>+VLOOKUP(C3003,Sector[[Id_sector]:[Codigo]],3,0)</f>
        <v>Deporte y fitness</v>
      </c>
      <c r="E3003" s="12">
        <f t="shared" si="439"/>
        <v>140104</v>
      </c>
      <c r="F3003" s="8" t="str">
        <f>+VLOOKUP(E3003,Productos[[Id_producto]:[Codigo]],3,0)</f>
        <v>Recintos Deportivos</v>
      </c>
      <c r="G3003" s="13">
        <f t="shared" si="440"/>
        <v>140104011</v>
      </c>
      <c r="H3003" s="7">
        <v>11</v>
      </c>
      <c r="I3003" s="8" t="s">
        <v>3320</v>
      </c>
      <c r="J3003" s="37" t="str">
        <f>+Categorias[[#This Row],[Categoría]]&amp;"-"&amp;Categorias[[#This Row],[Id_categoría]]</f>
        <v>Campos de Golf-140104011</v>
      </c>
      <c r="K3003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3003" s="9" t="str">
        <f t="shared" si="441"/>
        <v>140104011campos_de_golf</v>
      </c>
      <c r="M3003" s="39" t="str">
        <f t="shared" si="442"/>
        <v>INSERT INTO categoria VALUES (140104011,'Campos de Golf','Campos de Golf-140104011','Campos de Golf-140104011 | Prod: Vehículos Construcción-140104 | Sector: Deporte | Industria: DEPORTE - 14',140104);</v>
      </c>
    </row>
    <row r="3004" spans="1:13" ht="30.6" x14ac:dyDescent="0.3">
      <c r="A3004" s="12">
        <f t="shared" si="437"/>
        <v>14</v>
      </c>
      <c r="B3004" s="8" t="str">
        <f>+VLOOKUP(A3004,Industria[],2,0)</f>
        <v>Deporte y ocio</v>
      </c>
      <c r="C3004" s="12">
        <f t="shared" si="438"/>
        <v>1401</v>
      </c>
      <c r="D3004" s="8" t="str">
        <f>+VLOOKUP(C3004,Sector[[Id_sector]:[Codigo]],3,0)</f>
        <v>Deporte y fitness</v>
      </c>
      <c r="E3004" s="12">
        <f t="shared" si="439"/>
        <v>140104</v>
      </c>
      <c r="F3004" s="8" t="str">
        <f>+VLOOKUP(E3004,Productos[[Id_producto]:[Codigo]],3,0)</f>
        <v>Recintos Deportivos</v>
      </c>
      <c r="G3004" s="13">
        <f t="shared" si="440"/>
        <v>140104012</v>
      </c>
      <c r="H3004" s="7">
        <v>12</v>
      </c>
      <c r="I3004" s="8" t="s">
        <v>3321</v>
      </c>
      <c r="J3004" s="37" t="str">
        <f>+Categorias[[#This Row],[Categoría]]&amp;"-"&amp;Categorias[[#This Row],[Id_categoría]]</f>
        <v>Canales de Remo-140104012</v>
      </c>
      <c r="K3004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3004" s="9" t="str">
        <f t="shared" si="441"/>
        <v>140104012canales_de_remo</v>
      </c>
      <c r="M3004" s="39" t="str">
        <f t="shared" si="442"/>
        <v>INSERT INTO categoria VALUES (140104012,'Canales de Remo','Canales de Remo-140104012','Canales de Remo-140104012 | Prod: Vehículos Construcción-140104 | Sector: Deporte | Industria: DEPORTE - 14',140104);</v>
      </c>
    </row>
    <row r="3005" spans="1:13" ht="30.6" x14ac:dyDescent="0.3">
      <c r="A3005" s="12">
        <f t="shared" si="437"/>
        <v>14</v>
      </c>
      <c r="B3005" s="8" t="str">
        <f>+VLOOKUP(A3005,Industria[],2,0)</f>
        <v>Deporte y ocio</v>
      </c>
      <c r="C3005" s="12">
        <f t="shared" si="438"/>
        <v>1401</v>
      </c>
      <c r="D3005" s="8" t="str">
        <f>+VLOOKUP(C3005,Sector[[Id_sector]:[Codigo]],3,0)</f>
        <v>Deporte y fitness</v>
      </c>
      <c r="E3005" s="12">
        <f t="shared" si="439"/>
        <v>140104</v>
      </c>
      <c r="F3005" s="8" t="str">
        <f>+VLOOKUP(E3005,Productos[[Id_producto]:[Codigo]],3,0)</f>
        <v>Recintos Deportivos</v>
      </c>
      <c r="G3005" s="13">
        <f t="shared" si="440"/>
        <v>140104013</v>
      </c>
      <c r="H3005" s="7">
        <v>13</v>
      </c>
      <c r="I3005" s="8" t="s">
        <v>3322</v>
      </c>
      <c r="J3005" s="37" t="str">
        <f>+Categorias[[#This Row],[Categoría]]&amp;"-"&amp;Categorias[[#This Row],[Id_categoría]]</f>
        <v>Rocódromos-140104013</v>
      </c>
      <c r="K3005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3005" s="9" t="str">
        <f t="shared" si="441"/>
        <v>140104013rocodromos</v>
      </c>
      <c r="M3005" s="39" t="str">
        <f t="shared" si="442"/>
        <v>INSERT INTO categoria VALUES (140104013,'Rocódromos','Rocódromos-140104013','Rocódromos-140104013 | Prod: Vehículos Construcción-140104 | Sector: Deporte | Industria: DEPORTE - 14',140104);</v>
      </c>
    </row>
    <row r="3006" spans="1:13" ht="40.799999999999997" x14ac:dyDescent="0.3">
      <c r="A3006" s="12">
        <f t="shared" si="437"/>
        <v>14</v>
      </c>
      <c r="B3006" s="8" t="str">
        <f>+VLOOKUP(A3006,Industria[],2,0)</f>
        <v>Deporte y ocio</v>
      </c>
      <c r="C3006" s="12">
        <f t="shared" si="438"/>
        <v>1401</v>
      </c>
      <c r="D3006" s="8" t="str">
        <f>+VLOOKUP(C3006,Sector[[Id_sector]:[Codigo]],3,0)</f>
        <v>Deporte y fitness</v>
      </c>
      <c r="E3006" s="12">
        <f t="shared" si="439"/>
        <v>140104</v>
      </c>
      <c r="F3006" s="8" t="str">
        <f>+VLOOKUP(E3006,Productos[[Id_producto]:[Codigo]],3,0)</f>
        <v>Recintos Deportivos</v>
      </c>
      <c r="G3006" s="13">
        <f t="shared" si="440"/>
        <v>140104014</v>
      </c>
      <c r="H3006" s="7">
        <v>14</v>
      </c>
      <c r="I3006" s="8" t="s">
        <v>3323</v>
      </c>
      <c r="J3006" s="37" t="str">
        <f>+Categorias[[#This Row],[Categoría]]&amp;"-"&amp;Categorias[[#This Row],[Id_categoría]]</f>
        <v>Circuitos de Carrera a Pie-140104014</v>
      </c>
      <c r="K3006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3006" s="9" t="str">
        <f t="shared" si="441"/>
        <v>140104014circuitos_de_carrera_a_pie</v>
      </c>
      <c r="M3006" s="39" t="str">
        <f t="shared" si="442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3007" spans="1:13" ht="30.6" x14ac:dyDescent="0.3">
      <c r="A3007" s="12">
        <f t="shared" si="437"/>
        <v>14</v>
      </c>
      <c r="B3007" s="8" t="str">
        <f>+VLOOKUP(A3007,Industria[],2,0)</f>
        <v>Deporte y ocio</v>
      </c>
      <c r="C3007" s="12">
        <f t="shared" si="438"/>
        <v>1401</v>
      </c>
      <c r="D3007" s="8" t="str">
        <f>+VLOOKUP(C3007,Sector[[Id_sector]:[Codigo]],3,0)</f>
        <v>Deporte y fitness</v>
      </c>
      <c r="E3007" s="12">
        <f t="shared" si="439"/>
        <v>140104</v>
      </c>
      <c r="F3007" s="8" t="str">
        <f>+VLOOKUP(E3007,Productos[[Id_producto]:[Codigo]],3,0)</f>
        <v>Recintos Deportivos</v>
      </c>
      <c r="G3007" s="13">
        <f t="shared" si="440"/>
        <v>140104015</v>
      </c>
      <c r="H3007" s="7">
        <v>15</v>
      </c>
      <c r="I3007" s="8" t="s">
        <v>3324</v>
      </c>
      <c r="J3007" s="37" t="str">
        <f>+Categorias[[#This Row],[Categoría]]&amp;"-"&amp;Categorias[[#This Row],[Id_categoría]]</f>
        <v>Circuitos de Motor-140104015</v>
      </c>
      <c r="K3007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3007" s="9" t="str">
        <f t="shared" si="441"/>
        <v>140104015circuitos_de_motor</v>
      </c>
      <c r="M3007" s="39" t="str">
        <f t="shared" si="442"/>
        <v>INSERT INTO categoria VALUES (140104015,'Circuitos de Motor','Circuitos de Motor-140104015','Circuitos de Motor-140104015 | Prod: Vehículos Construcción-140104 | Sector: Deporte | Industria: DEPORTE - 14',140104);</v>
      </c>
    </row>
    <row r="3008" spans="1:13" ht="30.6" x14ac:dyDescent="0.3">
      <c r="A3008" s="12">
        <f t="shared" si="437"/>
        <v>14</v>
      </c>
      <c r="B3008" s="8" t="str">
        <f>+VLOOKUP(A3008,Industria[],2,0)</f>
        <v>Deporte y ocio</v>
      </c>
      <c r="C3008" s="12">
        <f t="shared" si="438"/>
        <v>1401</v>
      </c>
      <c r="D3008" s="8" t="str">
        <f>+VLOOKUP(C3008,Sector[[Id_sector]:[Codigo]],3,0)</f>
        <v>Deporte y fitness</v>
      </c>
      <c r="E3008" s="12">
        <f t="shared" si="439"/>
        <v>140104</v>
      </c>
      <c r="F3008" s="8" t="str">
        <f>+VLOOKUP(E3008,Productos[[Id_producto]:[Codigo]],3,0)</f>
        <v>Recintos Deportivos</v>
      </c>
      <c r="G3008" s="13">
        <f t="shared" si="440"/>
        <v>140104016</v>
      </c>
      <c r="H3008" s="7">
        <v>16</v>
      </c>
      <c r="I3008" s="8" t="s">
        <v>3325</v>
      </c>
      <c r="J3008" s="37" t="str">
        <f>+Categorias[[#This Row],[Categoría]]&amp;"-"&amp;Categorias[[#This Row],[Id_categoría]]</f>
        <v>Canal de Regata-140104016</v>
      </c>
      <c r="K3008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3008" s="9" t="str">
        <f t="shared" si="441"/>
        <v>140104016canal_de_regata</v>
      </c>
      <c r="M3008" s="39" t="str">
        <f t="shared" si="442"/>
        <v>INSERT INTO categoria VALUES (140104016,'Canal de Regata','Canal de Regata-140104016','Canal de Regata-140104016 | Prod: Vehículos Construcción-140104 | Sector: Deporte | Industria: DEPORTE - 14',140104);</v>
      </c>
    </row>
    <row r="3009" spans="1:13" ht="30.6" x14ac:dyDescent="0.3">
      <c r="A3009" s="12">
        <f t="shared" si="437"/>
        <v>14</v>
      </c>
      <c r="B3009" s="8" t="str">
        <f>+VLOOKUP(A3009,Industria[],2,0)</f>
        <v>Deporte y ocio</v>
      </c>
      <c r="C3009" s="12">
        <f t="shared" si="438"/>
        <v>1401</v>
      </c>
      <c r="D3009" s="8" t="str">
        <f>+VLOOKUP(C3009,Sector[[Id_sector]:[Codigo]],3,0)</f>
        <v>Deporte y fitness</v>
      </c>
      <c r="E3009" s="12">
        <f t="shared" si="439"/>
        <v>140104</v>
      </c>
      <c r="F3009" s="8" t="str">
        <f>+VLOOKUP(E3009,Productos[[Id_producto]:[Codigo]],3,0)</f>
        <v>Recintos Deportivos</v>
      </c>
      <c r="G3009" s="13">
        <f t="shared" si="440"/>
        <v>140104017</v>
      </c>
      <c r="H3009" s="7">
        <v>17</v>
      </c>
      <c r="I3009" s="8" t="s">
        <v>3326</v>
      </c>
      <c r="J3009" s="37" t="str">
        <f>+Categorias[[#This Row],[Categoría]]&amp;"-"&amp;Categorias[[#This Row],[Id_categoría]]</f>
        <v>Polideportivos-140104017</v>
      </c>
      <c r="K3009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3009" s="9" t="str">
        <f t="shared" si="441"/>
        <v>140104017polideportivos</v>
      </c>
      <c r="M3009" s="39" t="str">
        <f t="shared" si="442"/>
        <v>INSERT INTO categoria VALUES (140104017,'Polideportivos','Polideportivos-140104017','Polideportivos-140104017 | Prod: Vehículos Construcción-140104 | Sector: Deporte | Industria: DEPORTE - 14',140104);</v>
      </c>
    </row>
    <row r="3010" spans="1:13" ht="30.6" x14ac:dyDescent="0.3">
      <c r="A3010" s="12">
        <f t="shared" si="437"/>
        <v>14</v>
      </c>
      <c r="B3010" s="8" t="str">
        <f>+VLOOKUP(A3010,Industria[],2,0)</f>
        <v>Deporte y ocio</v>
      </c>
      <c r="C3010" s="12">
        <f t="shared" si="438"/>
        <v>1401</v>
      </c>
      <c r="D3010" s="8" t="str">
        <f>+VLOOKUP(C3010,Sector[[Id_sector]:[Codigo]],3,0)</f>
        <v>Deporte y fitness</v>
      </c>
      <c r="E3010" s="12">
        <f t="shared" si="439"/>
        <v>140104</v>
      </c>
      <c r="F3010" s="8" t="str">
        <f>+VLOOKUP(E3010,Productos[[Id_producto]:[Codigo]],3,0)</f>
        <v>Recintos Deportivos</v>
      </c>
      <c r="G3010" s="13">
        <f t="shared" si="440"/>
        <v>140104018</v>
      </c>
      <c r="H3010" s="7">
        <v>18</v>
      </c>
      <c r="I3010" s="8" t="s">
        <v>3327</v>
      </c>
      <c r="J3010" s="37" t="str">
        <f>+Categorias[[#This Row],[Categoría]]&amp;"-"&amp;Categorias[[#This Row],[Id_categoría]]</f>
        <v>Estudios-140104018</v>
      </c>
      <c r="K3010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3010" s="9" t="str">
        <f t="shared" si="441"/>
        <v>140104018estudios</v>
      </c>
      <c r="M3010" s="39" t="str">
        <f t="shared" si="442"/>
        <v>INSERT INTO categoria VALUES (140104018,'Estudios','Estudios-140104018','Estudios-140104018 | Prod: Vehículos Construcción-140104 | Sector: Deporte | Industria: DEPORTE - 14',140104);</v>
      </c>
    </row>
    <row r="3011" spans="1:13" ht="30.6" x14ac:dyDescent="0.3">
      <c r="A3011" s="12">
        <f t="shared" si="437"/>
        <v>14</v>
      </c>
      <c r="B3011" s="8" t="str">
        <f>+VLOOKUP(A3011,Industria[],2,0)</f>
        <v>Deporte y ocio</v>
      </c>
      <c r="C3011" s="12">
        <f t="shared" si="438"/>
        <v>1401</v>
      </c>
      <c r="D3011" s="8" t="str">
        <f>+VLOOKUP(C3011,Sector[[Id_sector]:[Codigo]],3,0)</f>
        <v>Deporte y fitness</v>
      </c>
      <c r="E3011" s="12">
        <f t="shared" si="439"/>
        <v>140104</v>
      </c>
      <c r="F3011" s="8" t="str">
        <f>+VLOOKUP(E3011,Productos[[Id_producto]:[Codigo]],3,0)</f>
        <v>Recintos Deportivos</v>
      </c>
      <c r="G3011" s="13">
        <f t="shared" si="440"/>
        <v>140104019</v>
      </c>
      <c r="H3011" s="7">
        <v>19</v>
      </c>
      <c r="I3011" s="8" t="s">
        <v>3328</v>
      </c>
      <c r="J3011" s="37" t="str">
        <f>+Categorias[[#This Row],[Categoría]]&amp;"-"&amp;Categorias[[#This Row],[Id_categoría]]</f>
        <v>Otros Recintos-140104019</v>
      </c>
      <c r="K3011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3011" s="9" t="str">
        <f t="shared" si="441"/>
        <v>140104019otros_recintos</v>
      </c>
      <c r="M3011" s="39" t="str">
        <f t="shared" si="442"/>
        <v>INSERT INTO categoria VALUES (140104019,'Otros Recintos','Otros Recintos-140104019','Otros Recintos-140104019 | Prod: Vehículos Construcción-140104 | Sector: Deporte | Industria: DEPORTE - 14',140104);</v>
      </c>
    </row>
    <row r="3012" spans="1:13" ht="30.6" x14ac:dyDescent="0.3">
      <c r="A3012" s="12">
        <f t="shared" si="437"/>
        <v>14</v>
      </c>
      <c r="B3012" s="8" t="str">
        <f>+VLOOKUP(A3012,Industria[],2,0)</f>
        <v>Deporte y ocio</v>
      </c>
      <c r="C3012" s="12">
        <f t="shared" si="438"/>
        <v>1401</v>
      </c>
      <c r="D3012" s="8" t="str">
        <f>+VLOOKUP(C3012,Sector[[Id_sector]:[Codigo]],3,0)</f>
        <v>Deporte y fitness</v>
      </c>
      <c r="E3012" s="12">
        <f t="shared" si="439"/>
        <v>140105</v>
      </c>
      <c r="F3012" s="8" t="str">
        <f>+VLOOKUP(E3012,Productos[[Id_producto]:[Codigo]],3,0)</f>
        <v>Profesiones Deportivas</v>
      </c>
      <c r="G3012" s="13">
        <f t="shared" si="440"/>
        <v>140105001</v>
      </c>
      <c r="H3012" s="7">
        <v>1</v>
      </c>
      <c r="I3012" s="8" t="s">
        <v>3329</v>
      </c>
      <c r="J3012" s="37" t="str">
        <f>+Categorias[[#This Row],[Categoría]]&amp;"-"&amp;Categorias[[#This Row],[Id_categoría]]</f>
        <v>Futbolista-140105001</v>
      </c>
      <c r="K3012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3012" s="9" t="str">
        <f t="shared" si="441"/>
        <v>140105001futbolista</v>
      </c>
      <c r="M3012" s="39" t="str">
        <f t="shared" si="442"/>
        <v>INSERT INTO categoria VALUES (140105001,'Futbolista','Futbolista-140105001','Futbolista-140105001 | Prod: -140105 | Sector: Deporte | Industria: DEPORTE - 14',140105);</v>
      </c>
    </row>
    <row r="3013" spans="1:13" ht="30.6" x14ac:dyDescent="0.3">
      <c r="A3013" s="12">
        <f t="shared" si="437"/>
        <v>14</v>
      </c>
      <c r="B3013" s="8" t="str">
        <f>+VLOOKUP(A3013,Industria[],2,0)</f>
        <v>Deporte y ocio</v>
      </c>
      <c r="C3013" s="12">
        <f t="shared" si="438"/>
        <v>1401</v>
      </c>
      <c r="D3013" s="8" t="str">
        <f>+VLOOKUP(C3013,Sector[[Id_sector]:[Codigo]],3,0)</f>
        <v>Deporte y fitness</v>
      </c>
      <c r="E3013" s="12">
        <f t="shared" si="439"/>
        <v>140105</v>
      </c>
      <c r="F3013" s="8" t="str">
        <f>+VLOOKUP(E3013,Productos[[Id_producto]:[Codigo]],3,0)</f>
        <v>Profesiones Deportivas</v>
      </c>
      <c r="G3013" s="13">
        <f t="shared" si="440"/>
        <v>140105002</v>
      </c>
      <c r="H3013" s="7">
        <v>2</v>
      </c>
      <c r="I3013" s="8" t="s">
        <v>3330</v>
      </c>
      <c r="J3013" s="37" t="str">
        <f>+Categorias[[#This Row],[Categoría]]&amp;"-"&amp;Categorias[[#This Row],[Id_categoría]]</f>
        <v>Tenista-140105002</v>
      </c>
      <c r="K3013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13" s="9" t="str">
        <f t="shared" si="441"/>
        <v>140105002tenista</v>
      </c>
      <c r="M3013" s="39" t="str">
        <f t="shared" si="442"/>
        <v>INSERT INTO categoria VALUES (140105002,'Tenista','Tenista-140105002','Tenista-140105002 | Prod: -140105 | Sector: Deporte | Industria: DEPORTE - 14',140105);</v>
      </c>
    </row>
    <row r="3014" spans="1:13" ht="30.6" x14ac:dyDescent="0.3">
      <c r="A3014" s="12">
        <f t="shared" si="437"/>
        <v>14</v>
      </c>
      <c r="B3014" s="8" t="str">
        <f>+VLOOKUP(A3014,Industria[],2,0)</f>
        <v>Deporte y ocio</v>
      </c>
      <c r="C3014" s="12">
        <f t="shared" si="438"/>
        <v>1401</v>
      </c>
      <c r="D3014" s="8" t="str">
        <f>+VLOOKUP(C3014,Sector[[Id_sector]:[Codigo]],3,0)</f>
        <v>Deporte y fitness</v>
      </c>
      <c r="E3014" s="12">
        <f t="shared" si="439"/>
        <v>140105</v>
      </c>
      <c r="F3014" s="8" t="str">
        <f>+VLOOKUP(E3014,Productos[[Id_producto]:[Codigo]],3,0)</f>
        <v>Profesiones Deportivas</v>
      </c>
      <c r="G3014" s="13">
        <f t="shared" si="440"/>
        <v>140105003</v>
      </c>
      <c r="H3014" s="7">
        <v>3</v>
      </c>
      <c r="I3014" s="8" t="s">
        <v>3331</v>
      </c>
      <c r="J3014" s="37" t="str">
        <f>+Categorias[[#This Row],[Categoría]]&amp;"-"&amp;Categorias[[#This Row],[Id_categoría]]</f>
        <v>Voleibolista-140105003</v>
      </c>
      <c r="K3014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14" s="9" t="str">
        <f t="shared" si="441"/>
        <v>140105003voleibolista</v>
      </c>
      <c r="M3014" s="39" t="str">
        <f t="shared" si="442"/>
        <v>INSERT INTO categoria VALUES (140105003,'Voleibolista','Voleibolista-140105003','Voleibolista-140105003 | Prod: -140105 | Sector: Deporte | Industria: DEPORTE - 14',140105);</v>
      </c>
    </row>
    <row r="3015" spans="1:13" ht="30.6" x14ac:dyDescent="0.3">
      <c r="A3015" s="12">
        <f t="shared" si="437"/>
        <v>14</v>
      </c>
      <c r="B3015" s="8" t="str">
        <f>+VLOOKUP(A3015,Industria[],2,0)</f>
        <v>Deporte y ocio</v>
      </c>
      <c r="C3015" s="12">
        <f t="shared" si="438"/>
        <v>1401</v>
      </c>
      <c r="D3015" s="8" t="str">
        <f>+VLOOKUP(C3015,Sector[[Id_sector]:[Codigo]],3,0)</f>
        <v>Deporte y fitness</v>
      </c>
      <c r="E3015" s="12">
        <f t="shared" si="439"/>
        <v>140105</v>
      </c>
      <c r="F3015" s="8" t="str">
        <f>+VLOOKUP(E3015,Productos[[Id_producto]:[Codigo]],3,0)</f>
        <v>Profesiones Deportivas</v>
      </c>
      <c r="G3015" s="13">
        <f t="shared" si="440"/>
        <v>140105004</v>
      </c>
      <c r="H3015" s="7">
        <v>4</v>
      </c>
      <c r="I3015" s="8" t="s">
        <v>3332</v>
      </c>
      <c r="J3015" s="37" t="str">
        <f>+Categorias[[#This Row],[Categoría]]&amp;"-"&amp;Categorias[[#This Row],[Id_categoría]]</f>
        <v>Basketbolista-140105004</v>
      </c>
      <c r="K3015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15" s="9" t="str">
        <f t="shared" si="441"/>
        <v>140105004basketbolista</v>
      </c>
      <c r="M3015" s="39" t="str">
        <f t="shared" si="442"/>
        <v>INSERT INTO categoria VALUES (140105004,'Basketbolista','Basketbolista-140105004','Basketbolista-140105004 | Prod: -140105 | Sector: Deporte | Industria: DEPORTE - 14',140105);</v>
      </c>
    </row>
    <row r="3016" spans="1:13" ht="30.6" x14ac:dyDescent="0.3">
      <c r="A3016" s="12">
        <f t="shared" si="437"/>
        <v>14</v>
      </c>
      <c r="B3016" s="8" t="str">
        <f>+VLOOKUP(A3016,Industria[],2,0)</f>
        <v>Deporte y ocio</v>
      </c>
      <c r="C3016" s="12">
        <f t="shared" si="438"/>
        <v>1401</v>
      </c>
      <c r="D3016" s="8" t="str">
        <f>+VLOOKUP(C3016,Sector[[Id_sector]:[Codigo]],3,0)</f>
        <v>Deporte y fitness</v>
      </c>
      <c r="E3016" s="12">
        <f t="shared" si="439"/>
        <v>140105</v>
      </c>
      <c r="F3016" s="8" t="str">
        <f>+VLOOKUP(E3016,Productos[[Id_producto]:[Codigo]],3,0)</f>
        <v>Profesiones Deportivas</v>
      </c>
      <c r="G3016" s="13">
        <f t="shared" si="440"/>
        <v>140105005</v>
      </c>
      <c r="H3016" s="7">
        <v>5</v>
      </c>
      <c r="I3016" s="8" t="s">
        <v>3333</v>
      </c>
      <c r="J3016" s="37" t="str">
        <f>+Categorias[[#This Row],[Categoría]]&amp;"-"&amp;Categorias[[#This Row],[Id_categoría]]</f>
        <v>Golfista-140105005</v>
      </c>
      <c r="K3016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16" s="9" t="str">
        <f t="shared" si="441"/>
        <v>140105005golfista</v>
      </c>
      <c r="M3016" s="39" t="str">
        <f t="shared" si="442"/>
        <v>INSERT INTO categoria VALUES (140105005,'Golfista','Golfista-140105005','Golfista-140105005 | Prod: -140105 | Sector: Deporte | Industria: DEPORTE - 14',140105);</v>
      </c>
    </row>
    <row r="3017" spans="1:13" ht="30.6" x14ac:dyDescent="0.3">
      <c r="A3017" s="12">
        <f t="shared" si="437"/>
        <v>14</v>
      </c>
      <c r="B3017" s="8" t="str">
        <f>+VLOOKUP(A3017,Industria[],2,0)</f>
        <v>Deporte y ocio</v>
      </c>
      <c r="C3017" s="12">
        <f t="shared" si="438"/>
        <v>1401</v>
      </c>
      <c r="D3017" s="8" t="str">
        <f>+VLOOKUP(C3017,Sector[[Id_sector]:[Codigo]],3,0)</f>
        <v>Deporte y fitness</v>
      </c>
      <c r="E3017" s="12">
        <f t="shared" si="439"/>
        <v>140105</v>
      </c>
      <c r="F3017" s="8" t="str">
        <f>+VLOOKUP(E3017,Productos[[Id_producto]:[Codigo]],3,0)</f>
        <v>Profesiones Deportivas</v>
      </c>
      <c r="G3017" s="13">
        <f t="shared" si="440"/>
        <v>140105006</v>
      </c>
      <c r="H3017" s="7">
        <v>6</v>
      </c>
      <c r="I3017" s="8" t="s">
        <v>3334</v>
      </c>
      <c r="J3017" s="37" t="str">
        <f>+Categorias[[#This Row],[Categoría]]&amp;"-"&amp;Categorias[[#This Row],[Id_categoría]]</f>
        <v>Nadador-140105006</v>
      </c>
      <c r="K3017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17" s="9" t="str">
        <f t="shared" si="441"/>
        <v>140105006nadador</v>
      </c>
      <c r="M3017" s="39" t="str">
        <f t="shared" si="442"/>
        <v>INSERT INTO categoria VALUES (140105006,'Nadador','Nadador-140105006','Nadador-140105006 | Prod: -140105 | Sector: Deporte | Industria: DEPORTE - 14',140105);</v>
      </c>
    </row>
    <row r="3018" spans="1:13" ht="30.6" x14ac:dyDescent="0.3">
      <c r="A3018" s="12">
        <f t="shared" si="437"/>
        <v>14</v>
      </c>
      <c r="B3018" s="8" t="str">
        <f>+VLOOKUP(A3018,Industria[],2,0)</f>
        <v>Deporte y ocio</v>
      </c>
      <c r="C3018" s="12">
        <f t="shared" si="438"/>
        <v>1401</v>
      </c>
      <c r="D3018" s="8" t="str">
        <f>+VLOOKUP(C3018,Sector[[Id_sector]:[Codigo]],3,0)</f>
        <v>Deporte y fitness</v>
      </c>
      <c r="E3018" s="12">
        <f t="shared" si="439"/>
        <v>140105</v>
      </c>
      <c r="F3018" s="8" t="str">
        <f>+VLOOKUP(E3018,Productos[[Id_producto]:[Codigo]],3,0)</f>
        <v>Profesiones Deportivas</v>
      </c>
      <c r="G3018" s="13">
        <f t="shared" si="440"/>
        <v>140105007</v>
      </c>
      <c r="H3018" s="7">
        <v>7</v>
      </c>
      <c r="I3018" s="8" t="s">
        <v>3335</v>
      </c>
      <c r="J3018" s="37" t="str">
        <f>+Categorias[[#This Row],[Categoría]]&amp;"-"&amp;Categorias[[#This Row],[Id_categoría]]</f>
        <v>Ciclista-140105007</v>
      </c>
      <c r="K3018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18" s="9" t="str">
        <f t="shared" si="441"/>
        <v>140105007ciclista</v>
      </c>
      <c r="M3018" s="39" t="str">
        <f t="shared" si="442"/>
        <v>INSERT INTO categoria VALUES (140105007,'Ciclista','Ciclista-140105007','Ciclista-140105007 | Prod: -140105 | Sector: Deporte | Industria: DEPORTE - 14',140105);</v>
      </c>
    </row>
    <row r="3019" spans="1:13" ht="30.6" x14ac:dyDescent="0.3">
      <c r="A3019" s="12">
        <f t="shared" si="437"/>
        <v>14</v>
      </c>
      <c r="B3019" s="8" t="str">
        <f>+VLOOKUP(A3019,Industria[],2,0)</f>
        <v>Deporte y ocio</v>
      </c>
      <c r="C3019" s="12">
        <f t="shared" si="438"/>
        <v>1401</v>
      </c>
      <c r="D3019" s="8" t="str">
        <f>+VLOOKUP(C3019,Sector[[Id_sector]:[Codigo]],3,0)</f>
        <v>Deporte y fitness</v>
      </c>
      <c r="E3019" s="12">
        <f t="shared" si="439"/>
        <v>140105</v>
      </c>
      <c r="F3019" s="8" t="str">
        <f>+VLOOKUP(E3019,Productos[[Id_producto]:[Codigo]],3,0)</f>
        <v>Profesiones Deportivas</v>
      </c>
      <c r="G3019" s="13">
        <f t="shared" si="440"/>
        <v>140105008</v>
      </c>
      <c r="H3019" s="7">
        <v>8</v>
      </c>
      <c r="I3019" s="8" t="s">
        <v>3336</v>
      </c>
      <c r="J3019" s="37" t="str">
        <f>+Categorias[[#This Row],[Categoría]]&amp;"-"&amp;Categorias[[#This Row],[Id_categoría]]</f>
        <v>Rugbista-140105008</v>
      </c>
      <c r="K3019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19" s="9" t="str">
        <f t="shared" si="441"/>
        <v>140105008rugbista</v>
      </c>
      <c r="M3019" s="39" t="str">
        <f t="shared" si="442"/>
        <v>INSERT INTO categoria VALUES (140105008,'Rugbista','Rugbista-140105008','Rugbista-140105008 | Prod: -140105 | Sector: Deporte | Industria: DEPORTE - 14',140105);</v>
      </c>
    </row>
    <row r="3020" spans="1:13" ht="30.6" x14ac:dyDescent="0.3">
      <c r="A3020" s="12">
        <f t="shared" si="437"/>
        <v>14</v>
      </c>
      <c r="B3020" s="8" t="str">
        <f>+VLOOKUP(A3020,Industria[],2,0)</f>
        <v>Deporte y ocio</v>
      </c>
      <c r="C3020" s="12">
        <f t="shared" si="438"/>
        <v>1401</v>
      </c>
      <c r="D3020" s="8" t="str">
        <f>+VLOOKUP(C3020,Sector[[Id_sector]:[Codigo]],3,0)</f>
        <v>Deporte y fitness</v>
      </c>
      <c r="E3020" s="12">
        <f t="shared" si="439"/>
        <v>140105</v>
      </c>
      <c r="F3020" s="8" t="str">
        <f>+VLOOKUP(E3020,Productos[[Id_producto]:[Codigo]],3,0)</f>
        <v>Profesiones Deportivas</v>
      </c>
      <c r="G3020" s="13">
        <f t="shared" si="440"/>
        <v>140105009</v>
      </c>
      <c r="H3020" s="7">
        <v>9</v>
      </c>
      <c r="I3020" s="8" t="s">
        <v>3337</v>
      </c>
      <c r="J3020" s="37" t="str">
        <f>+Categorias[[#This Row],[Categoría]]&amp;"-"&amp;Categorias[[#This Row],[Id_categoría]]</f>
        <v>Gimnasta-140105009</v>
      </c>
      <c r="K3020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20" s="9" t="str">
        <f t="shared" si="441"/>
        <v>140105009gimnasta</v>
      </c>
      <c r="M3020" s="39" t="str">
        <f t="shared" si="442"/>
        <v>INSERT INTO categoria VALUES (140105009,'Gimnasta','Gimnasta-140105009','Gimnasta-140105009 | Prod: -140105 | Sector: Deporte | Industria: DEPORTE - 14',140105);</v>
      </c>
    </row>
    <row r="3021" spans="1:13" ht="30.6" x14ac:dyDescent="0.3">
      <c r="A3021" s="12">
        <f t="shared" si="437"/>
        <v>14</v>
      </c>
      <c r="B3021" s="8" t="str">
        <f>+VLOOKUP(A3021,Industria[],2,0)</f>
        <v>Deporte y ocio</v>
      </c>
      <c r="C3021" s="12">
        <f t="shared" si="438"/>
        <v>1401</v>
      </c>
      <c r="D3021" s="8" t="str">
        <f>+VLOOKUP(C3021,Sector[[Id_sector]:[Codigo]],3,0)</f>
        <v>Deporte y fitness</v>
      </c>
      <c r="E3021" s="12">
        <f t="shared" si="439"/>
        <v>140105</v>
      </c>
      <c r="F3021" s="8" t="str">
        <f>+VLOOKUP(E3021,Productos[[Id_producto]:[Codigo]],3,0)</f>
        <v>Profesiones Deportivas</v>
      </c>
      <c r="G3021" s="13">
        <f t="shared" si="440"/>
        <v>140105010</v>
      </c>
      <c r="H3021" s="7">
        <v>10</v>
      </c>
      <c r="I3021" s="8" t="s">
        <v>3338</v>
      </c>
      <c r="J3021" s="37" t="str">
        <f>+Categorias[[#This Row],[Categoría]]&amp;"-"&amp;Categorias[[#This Row],[Id_categoría]]</f>
        <v>Triatleta-140105010</v>
      </c>
      <c r="K3021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21" s="9" t="str">
        <f t="shared" si="441"/>
        <v>140105010triatleta</v>
      </c>
      <c r="M3021" s="39" t="str">
        <f t="shared" si="442"/>
        <v>INSERT INTO categoria VALUES (140105010,'Triatleta','Triatleta-140105010','Triatleta-140105010 | Prod: -140105 | Sector: Deporte | Industria: DEPORTE - 14',140105);</v>
      </c>
    </row>
    <row r="3022" spans="1:13" ht="30.6" x14ac:dyDescent="0.3">
      <c r="A3022" s="12">
        <f t="shared" si="437"/>
        <v>14</v>
      </c>
      <c r="B3022" s="8" t="str">
        <f>+VLOOKUP(A3022,Industria[],2,0)</f>
        <v>Deporte y ocio</v>
      </c>
      <c r="C3022" s="12">
        <f t="shared" si="438"/>
        <v>1401</v>
      </c>
      <c r="D3022" s="8" t="str">
        <f>+VLOOKUP(C3022,Sector[[Id_sector]:[Codigo]],3,0)</f>
        <v>Deporte y fitness</v>
      </c>
      <c r="E3022" s="12">
        <f t="shared" si="439"/>
        <v>140105</v>
      </c>
      <c r="F3022" s="8" t="str">
        <f>+VLOOKUP(E3022,Productos[[Id_producto]:[Codigo]],3,0)</f>
        <v>Profesiones Deportivas</v>
      </c>
      <c r="G3022" s="13">
        <f t="shared" si="440"/>
        <v>140105011</v>
      </c>
      <c r="H3022" s="7">
        <v>11</v>
      </c>
      <c r="I3022" s="8" t="s">
        <v>3339</v>
      </c>
      <c r="J3022" s="37" t="str">
        <f>+Categorias[[#This Row],[Categoría]]&amp;"-"&amp;Categorias[[#This Row],[Id_categoría]]</f>
        <v>Atleta-140105011</v>
      </c>
      <c r="K3022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22" s="9" t="str">
        <f t="shared" si="441"/>
        <v>140105011atleta</v>
      </c>
      <c r="M3022" s="39" t="str">
        <f t="shared" si="442"/>
        <v>INSERT INTO categoria VALUES (140105011,'Atleta','Atleta-140105011','Atleta-140105011 | Prod: -140105 | Sector: Deporte | Industria: DEPORTE - 14',140105);</v>
      </c>
    </row>
    <row r="3023" spans="1:13" ht="30.6" x14ac:dyDescent="0.3">
      <c r="A3023" s="12">
        <f t="shared" si="437"/>
        <v>14</v>
      </c>
      <c r="B3023" s="8" t="str">
        <f>+VLOOKUP(A3023,Industria[],2,0)</f>
        <v>Deporte y ocio</v>
      </c>
      <c r="C3023" s="12">
        <f t="shared" si="438"/>
        <v>1401</v>
      </c>
      <c r="D3023" s="8" t="str">
        <f>+VLOOKUP(C3023,Sector[[Id_sector]:[Codigo]],3,0)</f>
        <v>Deporte y fitness</v>
      </c>
      <c r="E3023" s="12">
        <f t="shared" si="439"/>
        <v>140105</v>
      </c>
      <c r="F3023" s="8" t="str">
        <f>+VLOOKUP(E3023,Productos[[Id_producto]:[Codigo]],3,0)</f>
        <v>Profesiones Deportivas</v>
      </c>
      <c r="G3023" s="13">
        <f t="shared" si="440"/>
        <v>140105012</v>
      </c>
      <c r="H3023" s="7">
        <v>12</v>
      </c>
      <c r="I3023" s="8" t="s">
        <v>3340</v>
      </c>
      <c r="J3023" s="37" t="str">
        <f>+Categorias[[#This Row],[Categoría]]&amp;"-"&amp;Categorias[[#This Row],[Id_categoría]]</f>
        <v>Surfista-140105012</v>
      </c>
      <c r="K3023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23" s="9" t="str">
        <f t="shared" si="441"/>
        <v>140105012surfista</v>
      </c>
      <c r="M3023" s="39" t="str">
        <f t="shared" si="442"/>
        <v>INSERT INTO categoria VALUES (140105012,'Surfista','Surfista-140105012','Surfista-140105012 | Prod: -140105 | Sector: Deporte | Industria: DEPORTE - 14',140105);</v>
      </c>
    </row>
    <row r="3024" spans="1:13" ht="30.6" x14ac:dyDescent="0.3">
      <c r="A3024" s="12">
        <f t="shared" si="437"/>
        <v>14</v>
      </c>
      <c r="B3024" s="8" t="str">
        <f>+VLOOKUP(A3024,Industria[],2,0)</f>
        <v>Deporte y ocio</v>
      </c>
      <c r="C3024" s="12">
        <f t="shared" si="438"/>
        <v>1401</v>
      </c>
      <c r="D3024" s="8" t="str">
        <f>+VLOOKUP(C3024,Sector[[Id_sector]:[Codigo]],3,0)</f>
        <v>Deporte y fitness</v>
      </c>
      <c r="E3024" s="12">
        <f t="shared" si="439"/>
        <v>140105</v>
      </c>
      <c r="F3024" s="8" t="str">
        <f>+VLOOKUP(E3024,Productos[[Id_producto]:[Codigo]],3,0)</f>
        <v>Profesiones Deportivas</v>
      </c>
      <c r="G3024" s="13">
        <f t="shared" si="440"/>
        <v>140105013</v>
      </c>
      <c r="H3024" s="7">
        <v>13</v>
      </c>
      <c r="I3024" s="8" t="s">
        <v>3341</v>
      </c>
      <c r="J3024" s="37" t="str">
        <f>+Categorias[[#This Row],[Categoría]]&amp;"-"&amp;Categorias[[#This Row],[Id_categoría]]</f>
        <v>Patinador-140105013</v>
      </c>
      <c r="K3024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24" s="9" t="str">
        <f t="shared" si="441"/>
        <v>140105013patinador</v>
      </c>
      <c r="M3024" s="39" t="str">
        <f t="shared" si="442"/>
        <v>INSERT INTO categoria VALUES (140105013,'Patinador','Patinador-140105013','Patinador-140105013 | Prod: -140105 | Sector: Deporte | Industria: DEPORTE - 14',140105);</v>
      </c>
    </row>
    <row r="3025" spans="1:13" ht="30.6" x14ac:dyDescent="0.3">
      <c r="A3025" s="12">
        <f t="shared" si="437"/>
        <v>14</v>
      </c>
      <c r="B3025" s="8" t="str">
        <f>+VLOOKUP(A3025,Industria[],2,0)</f>
        <v>Deporte y ocio</v>
      </c>
      <c r="C3025" s="12">
        <f t="shared" si="438"/>
        <v>1401</v>
      </c>
      <c r="D3025" s="8" t="str">
        <f>+VLOOKUP(C3025,Sector[[Id_sector]:[Codigo]],3,0)</f>
        <v>Deporte y fitness</v>
      </c>
      <c r="E3025" s="12">
        <f t="shared" si="439"/>
        <v>140105</v>
      </c>
      <c r="F3025" s="8" t="str">
        <f>+VLOOKUP(E3025,Productos[[Id_producto]:[Codigo]],3,0)</f>
        <v>Profesiones Deportivas</v>
      </c>
      <c r="G3025" s="13">
        <f t="shared" si="440"/>
        <v>140105014</v>
      </c>
      <c r="H3025" s="7">
        <v>14</v>
      </c>
      <c r="I3025" s="8" t="s">
        <v>3342</v>
      </c>
      <c r="J3025" s="37" t="str">
        <f>+Categorias[[#This Row],[Categoría]]&amp;"-"&amp;Categorias[[#This Row],[Id_categoría]]</f>
        <v>Esquiador-140105014</v>
      </c>
      <c r="K3025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25" s="9" t="str">
        <f t="shared" si="441"/>
        <v>140105014esquiador</v>
      </c>
      <c r="M3025" s="39" t="str">
        <f t="shared" si="442"/>
        <v>INSERT INTO categoria VALUES (140105014,'Esquiador','Esquiador-140105014','Esquiador-140105014 | Prod: -140105 | Sector: Deporte | Industria: DEPORTE - 14',140105);</v>
      </c>
    </row>
    <row r="3026" spans="1:13" ht="30.6" x14ac:dyDescent="0.3">
      <c r="A3026" s="12">
        <f t="shared" si="437"/>
        <v>14</v>
      </c>
      <c r="B3026" s="8" t="str">
        <f>+VLOOKUP(A3026,Industria[],2,0)</f>
        <v>Deporte y ocio</v>
      </c>
      <c r="C3026" s="12">
        <f t="shared" si="438"/>
        <v>1401</v>
      </c>
      <c r="D3026" s="8" t="str">
        <f>+VLOOKUP(C3026,Sector[[Id_sector]:[Codigo]],3,0)</f>
        <v>Deporte y fitness</v>
      </c>
      <c r="E3026" s="12">
        <f t="shared" si="439"/>
        <v>140105</v>
      </c>
      <c r="F3026" s="8" t="str">
        <f>+VLOOKUP(E3026,Productos[[Id_producto]:[Codigo]],3,0)</f>
        <v>Profesiones Deportivas</v>
      </c>
      <c r="G3026" s="13">
        <f t="shared" si="440"/>
        <v>140105015</v>
      </c>
      <c r="H3026" s="7">
        <v>15</v>
      </c>
      <c r="I3026" s="8" t="s">
        <v>3343</v>
      </c>
      <c r="J3026" s="37" t="str">
        <f>+Categorias[[#This Row],[Categoría]]&amp;"-"&amp;Categorias[[#This Row],[Id_categoría]]</f>
        <v>Ajedrecista-140105015</v>
      </c>
      <c r="K3026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26" s="9" t="str">
        <f t="shared" si="441"/>
        <v>140105015ajedrecista</v>
      </c>
      <c r="M3026" s="39" t="str">
        <f t="shared" si="442"/>
        <v>INSERT INTO categoria VALUES (140105015,'Ajedrecista','Ajedrecista-140105015','Ajedrecista-140105015 | Prod: -140105 | Sector: Deporte | Industria: DEPORTE - 14',140105);</v>
      </c>
    </row>
    <row r="3027" spans="1:13" ht="30.6" x14ac:dyDescent="0.3">
      <c r="A3027" s="12">
        <f t="shared" si="437"/>
        <v>14</v>
      </c>
      <c r="B3027" s="8" t="str">
        <f>+VLOOKUP(A3027,Industria[],2,0)</f>
        <v>Deporte y ocio</v>
      </c>
      <c r="C3027" s="12">
        <f t="shared" si="438"/>
        <v>1401</v>
      </c>
      <c r="D3027" s="8" t="str">
        <f>+VLOOKUP(C3027,Sector[[Id_sector]:[Codigo]],3,0)</f>
        <v>Deporte y fitness</v>
      </c>
      <c r="E3027" s="12">
        <f t="shared" si="439"/>
        <v>140105</v>
      </c>
      <c r="F3027" s="8" t="str">
        <f>+VLOOKUP(E3027,Productos[[Id_producto]:[Codigo]],3,0)</f>
        <v>Profesiones Deportivas</v>
      </c>
      <c r="G3027" s="13">
        <f t="shared" si="440"/>
        <v>140105016</v>
      </c>
      <c r="H3027" s="7">
        <v>16</v>
      </c>
      <c r="I3027" s="8" t="s">
        <v>3344</v>
      </c>
      <c r="J3027" s="37" t="str">
        <f>+Categorias[[#This Row],[Categoría]]&amp;"-"&amp;Categorias[[#This Row],[Id_categoría]]</f>
        <v>Motociclista-140105016</v>
      </c>
      <c r="K3027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27" s="9" t="str">
        <f t="shared" si="441"/>
        <v>140105016motociclista</v>
      </c>
      <c r="M3027" s="39" t="str">
        <f t="shared" si="442"/>
        <v>INSERT INTO categoria VALUES (140105016,'Motociclista','Motociclista-140105016','Motociclista-140105016 | Prod: -140105 | Sector: Deporte | Industria: DEPORTE - 14',140105);</v>
      </c>
    </row>
    <row r="3028" spans="1:13" ht="30.6" x14ac:dyDescent="0.3">
      <c r="A3028" s="12">
        <f t="shared" si="437"/>
        <v>14</v>
      </c>
      <c r="B3028" s="8" t="str">
        <f>+VLOOKUP(A3028,Industria[],2,0)</f>
        <v>Deporte y ocio</v>
      </c>
      <c r="C3028" s="12">
        <f t="shared" si="438"/>
        <v>1401</v>
      </c>
      <c r="D3028" s="8" t="str">
        <f>+VLOOKUP(C3028,Sector[[Id_sector]:[Codigo]],3,0)</f>
        <v>Deporte y fitness</v>
      </c>
      <c r="E3028" s="12">
        <f t="shared" si="439"/>
        <v>140105</v>
      </c>
      <c r="F3028" s="8" t="str">
        <f>+VLOOKUP(E3028,Productos[[Id_producto]:[Codigo]],3,0)</f>
        <v>Profesiones Deportivas</v>
      </c>
      <c r="G3028" s="13">
        <f t="shared" si="440"/>
        <v>140105017</v>
      </c>
      <c r="H3028" s="7">
        <v>17</v>
      </c>
      <c r="I3028" s="8" t="s">
        <v>3345</v>
      </c>
      <c r="J3028" s="37" t="str">
        <f>+Categorias[[#This Row],[Categoría]]&amp;"-"&amp;Categorias[[#This Row],[Id_categoría]]</f>
        <v>Levantador de Pesa-140105017</v>
      </c>
      <c r="K3028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28" s="9" t="str">
        <f t="shared" si="441"/>
        <v>140105017levantador_de_pesa</v>
      </c>
      <c r="M3028" s="39" t="str">
        <f t="shared" si="442"/>
        <v>INSERT INTO categoria VALUES (140105017,'Levantador de Pesa','Levantador de Pesa-140105017','Levantador de Pesa-140105017 | Prod: -140105 | Sector: Deporte | Industria: DEPORTE - 14',140105);</v>
      </c>
    </row>
    <row r="3029" spans="1:13" ht="30.6" x14ac:dyDescent="0.3">
      <c r="A3029" s="12">
        <f t="shared" si="437"/>
        <v>14</v>
      </c>
      <c r="B3029" s="8" t="str">
        <f>+VLOOKUP(A3029,Industria[],2,0)</f>
        <v>Deporte y ocio</v>
      </c>
      <c r="C3029" s="12">
        <f t="shared" si="438"/>
        <v>1401</v>
      </c>
      <c r="D3029" s="8" t="str">
        <f>+VLOOKUP(C3029,Sector[[Id_sector]:[Codigo]],3,0)</f>
        <v>Deporte y fitness</v>
      </c>
      <c r="E3029" s="12">
        <f t="shared" si="439"/>
        <v>140105</v>
      </c>
      <c r="F3029" s="8" t="str">
        <f>+VLOOKUP(E3029,Productos[[Id_producto]:[Codigo]],3,0)</f>
        <v>Profesiones Deportivas</v>
      </c>
      <c r="G3029" s="13">
        <f t="shared" si="440"/>
        <v>140105018</v>
      </c>
      <c r="H3029" s="7">
        <v>18</v>
      </c>
      <c r="I3029" s="8" t="s">
        <v>3346</v>
      </c>
      <c r="J3029" s="37" t="str">
        <f>+Categorias[[#This Row],[Categoría]]&amp;"-"&amp;Categorias[[#This Row],[Id_categoría]]</f>
        <v>Hockista-140105018</v>
      </c>
      <c r="K3029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29" s="9" t="str">
        <f t="shared" si="441"/>
        <v>140105018hockista</v>
      </c>
      <c r="M3029" s="39" t="str">
        <f t="shared" si="442"/>
        <v>INSERT INTO categoria VALUES (140105018,'Hockista','Hockista-140105018','Hockista-140105018 | Prod: -140105 | Sector: Deporte | Industria: DEPORTE - 14',140105);</v>
      </c>
    </row>
    <row r="3030" spans="1:13" ht="30.6" x14ac:dyDescent="0.3">
      <c r="A3030" s="12">
        <f t="shared" si="437"/>
        <v>14</v>
      </c>
      <c r="B3030" s="8" t="str">
        <f>+VLOOKUP(A3030,Industria[],2,0)</f>
        <v>Deporte y ocio</v>
      </c>
      <c r="C3030" s="12">
        <f t="shared" si="438"/>
        <v>1401</v>
      </c>
      <c r="D3030" s="8" t="str">
        <f>+VLOOKUP(C3030,Sector[[Id_sector]:[Codigo]],3,0)</f>
        <v>Deporte y fitness</v>
      </c>
      <c r="E3030" s="12">
        <f t="shared" si="439"/>
        <v>140105</v>
      </c>
      <c r="F3030" s="8" t="str">
        <f>+VLOOKUP(E3030,Productos[[Id_producto]:[Codigo]],3,0)</f>
        <v>Profesiones Deportivas</v>
      </c>
      <c r="G3030" s="13">
        <f t="shared" si="440"/>
        <v>140105019</v>
      </c>
      <c r="H3030" s="7">
        <v>19</v>
      </c>
      <c r="I3030" s="8" t="s">
        <v>3347</v>
      </c>
      <c r="J3030" s="37" t="str">
        <f>+Categorias[[#This Row],[Categoría]]&amp;"-"&amp;Categorias[[#This Row],[Id_categoría]]</f>
        <v>Jinete-140105019</v>
      </c>
      <c r="K3030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30" s="9" t="str">
        <f t="shared" si="441"/>
        <v>140105019jinete</v>
      </c>
      <c r="M3030" s="39" t="str">
        <f t="shared" si="442"/>
        <v>INSERT INTO categoria VALUES (140105019,'Jinete','Jinete-140105019','Jinete-140105019 | Prod: -140105 | Sector: Deporte | Industria: DEPORTE - 14',140105);</v>
      </c>
    </row>
    <row r="3031" spans="1:13" ht="30.6" x14ac:dyDescent="0.3">
      <c r="A3031" s="12">
        <f t="shared" si="437"/>
        <v>14</v>
      </c>
      <c r="B3031" s="8" t="str">
        <f>+VLOOKUP(A3031,Industria[],2,0)</f>
        <v>Deporte y ocio</v>
      </c>
      <c r="C3031" s="12">
        <f t="shared" si="438"/>
        <v>1401</v>
      </c>
      <c r="D3031" s="8" t="str">
        <f>+VLOOKUP(C3031,Sector[[Id_sector]:[Codigo]],3,0)</f>
        <v>Deporte y fitness</v>
      </c>
      <c r="E3031" s="12">
        <f t="shared" si="439"/>
        <v>140105</v>
      </c>
      <c r="F3031" s="8" t="str">
        <f>+VLOOKUP(E3031,Productos[[Id_producto]:[Codigo]],3,0)</f>
        <v>Profesiones Deportivas</v>
      </c>
      <c r="G3031" s="13">
        <f t="shared" si="440"/>
        <v>140105020</v>
      </c>
      <c r="H3031" s="7">
        <v>20</v>
      </c>
      <c r="I3031" s="8" t="s">
        <v>3348</v>
      </c>
      <c r="J3031" s="37" t="str">
        <f>+Categorias[[#This Row],[Categoría]]&amp;"-"&amp;Categorias[[#This Row],[Id_categoría]]</f>
        <v>Instructor de Fitness-140105020</v>
      </c>
      <c r="K3031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31" s="9" t="str">
        <f t="shared" si="441"/>
        <v>140105020instructor_de_fitness</v>
      </c>
      <c r="M3031" s="39" t="str">
        <f t="shared" si="442"/>
        <v>INSERT INTO categoria VALUES (140105020,'Instructor de Fitness','Instructor de Fitness-140105020','Instructor de Fitness-140105020 | Prod: -140105 | Sector: Deporte | Industria: DEPORTE - 14',140105);</v>
      </c>
    </row>
    <row r="3032" spans="1:13" ht="30.6" x14ac:dyDescent="0.3">
      <c r="A3032" s="12">
        <f t="shared" ref="A3032:A3095" si="443">+A3031</f>
        <v>14</v>
      </c>
      <c r="B3032" s="8" t="str">
        <f>+VLOOKUP(A3032,Industria[],2,0)</f>
        <v>Deporte y ocio</v>
      </c>
      <c r="C3032" s="12">
        <f t="shared" ref="C3032:C3095" si="444">+C3031</f>
        <v>1401</v>
      </c>
      <c r="D3032" s="8" t="str">
        <f>+VLOOKUP(C3032,Sector[[Id_sector]:[Codigo]],3,0)</f>
        <v>Deporte y fitness</v>
      </c>
      <c r="E3032" s="12">
        <f t="shared" ref="E3032:E3095" si="445">+IF(H3032=1,E3031+1,E3031)</f>
        <v>140105</v>
      </c>
      <c r="F3032" s="8" t="str">
        <f>+VLOOKUP(E3032,Productos[[Id_producto]:[Codigo]],3,0)</f>
        <v>Profesiones Deportivas</v>
      </c>
      <c r="G3032" s="13">
        <f t="shared" ref="G3032:G3095" si="446">+E3032*1000+H3032</f>
        <v>140105021</v>
      </c>
      <c r="H3032" s="7">
        <v>21</v>
      </c>
      <c r="I3032" s="8" t="s">
        <v>3349</v>
      </c>
      <c r="J3032" s="37" t="str">
        <f>+Categorias[[#This Row],[Categoría]]&amp;"-"&amp;Categorias[[#This Row],[Id_categoría]]</f>
        <v>Profesor de Yoga-140105021</v>
      </c>
      <c r="K3032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32" s="9" t="str">
        <f t="shared" ref="L3032:L3095" si="447">+SUBSTITUTE(G3032&amp;LOWER(SUBSTITUTE( SUBSTITUTE( SUBSTITUTE( SUBSTITUTE( SUBSTITUTE( SUBSTITUTE( SUBSTITUTE( SUBSTITUTE( SUBSTITUTE( SUBSTITUTE(I3032, "á", "a"), "é", "e"), "í", "i"), "ó", "o"), "ú", "u"), "Á", "A"), "É", "E"), "Í", "I"), "Ó", "O"), "Ú", "U"))," ","_")</f>
        <v>140105021profesor_de_yoga</v>
      </c>
      <c r="M3032" s="39" t="str">
        <f t="shared" ref="M3032:M3095" si="448">+"INSERT INTO categoria VALUES ("&amp;G3032&amp;",'"&amp;I3032&amp;"','"&amp;J3032&amp;"','"&amp;K3032&amp;"',"&amp;E3032&amp;");"</f>
        <v>INSERT INTO categoria VALUES (140105021,'Profesor de Yoga','Profesor de Yoga-140105021','Profesor de Yoga-140105021 | Prod: -140105 | Sector: Deporte | Industria: DEPORTE - 14',140105);</v>
      </c>
    </row>
    <row r="3033" spans="1:13" ht="40.799999999999997" x14ac:dyDescent="0.3">
      <c r="A3033" s="12">
        <f t="shared" si="443"/>
        <v>14</v>
      </c>
      <c r="B3033" s="8" t="str">
        <f>+VLOOKUP(A3033,Industria[],2,0)</f>
        <v>Deporte y ocio</v>
      </c>
      <c r="C3033" s="12">
        <f t="shared" si="444"/>
        <v>1401</v>
      </c>
      <c r="D3033" s="8" t="str">
        <f>+VLOOKUP(C3033,Sector[[Id_sector]:[Codigo]],3,0)</f>
        <v>Deporte y fitness</v>
      </c>
      <c r="E3033" s="12">
        <f t="shared" si="445"/>
        <v>140105</v>
      </c>
      <c r="F3033" s="8" t="str">
        <f>+VLOOKUP(E3033,Productos[[Id_producto]:[Codigo]],3,0)</f>
        <v>Profesiones Deportivas</v>
      </c>
      <c r="G3033" s="13">
        <f t="shared" si="446"/>
        <v>140105022</v>
      </c>
      <c r="H3033" s="7">
        <v>22</v>
      </c>
      <c r="I3033" s="8" t="s">
        <v>3350</v>
      </c>
      <c r="J3033" s="37" t="str">
        <f>+Categorias[[#This Row],[Categoría]]&amp;"-"&amp;Categorias[[#This Row],[Id_categoría]]</f>
        <v>Profesor de Educación Física-140105022</v>
      </c>
      <c r="K3033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33" s="9" t="str">
        <f t="shared" si="447"/>
        <v>140105022profesor_de_educacion_fisica</v>
      </c>
      <c r="M3033" s="39" t="str">
        <f t="shared" si="448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34" spans="1:13" ht="30.6" x14ac:dyDescent="0.3">
      <c r="A3034" s="12">
        <f t="shared" si="443"/>
        <v>14</v>
      </c>
      <c r="B3034" s="8" t="str">
        <f>+VLOOKUP(A3034,Industria[],2,0)</f>
        <v>Deporte y ocio</v>
      </c>
      <c r="C3034" s="12">
        <f t="shared" si="444"/>
        <v>1401</v>
      </c>
      <c r="D3034" s="8" t="str">
        <f>+VLOOKUP(C3034,Sector[[Id_sector]:[Codigo]],3,0)</f>
        <v>Deporte y fitness</v>
      </c>
      <c r="E3034" s="12">
        <f t="shared" si="445"/>
        <v>140105</v>
      </c>
      <c r="F3034" s="8" t="str">
        <f>+VLOOKUP(E3034,Productos[[Id_producto]:[Codigo]],3,0)</f>
        <v>Profesiones Deportivas</v>
      </c>
      <c r="G3034" s="13">
        <f t="shared" si="446"/>
        <v>140105023</v>
      </c>
      <c r="H3034" s="7">
        <v>23</v>
      </c>
      <c r="I3034" s="8" t="s">
        <v>3351</v>
      </c>
      <c r="J3034" s="37" t="str">
        <f>+Categorias[[#This Row],[Categoría]]&amp;"-"&amp;Categorias[[#This Row],[Id_categoría]]</f>
        <v>Instructor  -140105023</v>
      </c>
      <c r="K3034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34" s="9" t="str">
        <f t="shared" si="447"/>
        <v>140105023instructor__</v>
      </c>
      <c r="M3034" s="39" t="str">
        <f t="shared" si="448"/>
        <v>INSERT INTO categoria VALUES (140105023,'Instructor  ','Instructor  -140105023','Instructor  -140105023 | Prod: -140105 | Sector: Deporte | Industria: DEPORTE - 14',140105);</v>
      </c>
    </row>
    <row r="3035" spans="1:13" ht="30.6" x14ac:dyDescent="0.3">
      <c r="A3035" s="12">
        <f t="shared" si="443"/>
        <v>14</v>
      </c>
      <c r="B3035" s="8" t="str">
        <f>+VLOOKUP(A3035,Industria[],2,0)</f>
        <v>Deporte y ocio</v>
      </c>
      <c r="C3035" s="12">
        <f t="shared" si="444"/>
        <v>1401</v>
      </c>
      <c r="D3035" s="8" t="str">
        <f>+VLOOKUP(C3035,Sector[[Id_sector]:[Codigo]],3,0)</f>
        <v>Deporte y fitness</v>
      </c>
      <c r="E3035" s="12">
        <f t="shared" si="445"/>
        <v>140105</v>
      </c>
      <c r="F3035" s="8" t="str">
        <f>+VLOOKUP(E3035,Productos[[Id_producto]:[Codigo]],3,0)</f>
        <v>Profesiones Deportivas</v>
      </c>
      <c r="G3035" s="13">
        <f t="shared" si="446"/>
        <v>140105024</v>
      </c>
      <c r="H3035" s="7">
        <v>24</v>
      </c>
      <c r="I3035" s="8" t="s">
        <v>3352</v>
      </c>
      <c r="J3035" s="37" t="str">
        <f>+Categorias[[#This Row],[Categoría]]&amp;"-"&amp;Categorias[[#This Row],[Id_categoría]]</f>
        <v>Entrenador-140105024</v>
      </c>
      <c r="K3035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35" s="9" t="str">
        <f t="shared" si="447"/>
        <v>140105024entrenador</v>
      </c>
      <c r="M3035" s="39" t="str">
        <f t="shared" si="448"/>
        <v>INSERT INTO categoria VALUES (140105024,'Entrenador','Entrenador-140105024','Entrenador-140105024 | Prod: -140105 | Sector: Deporte | Industria: DEPORTE - 14',140105);</v>
      </c>
    </row>
    <row r="3036" spans="1:13" ht="40.799999999999997" x14ac:dyDescent="0.3">
      <c r="A3036" s="12">
        <f t="shared" si="443"/>
        <v>14</v>
      </c>
      <c r="B3036" s="8" t="str">
        <f>+VLOOKUP(A3036,Industria[],2,0)</f>
        <v>Deporte y ocio</v>
      </c>
      <c r="C3036" s="12">
        <f t="shared" si="444"/>
        <v>1401</v>
      </c>
      <c r="D3036" s="8" t="str">
        <f>+VLOOKUP(C3036,Sector[[Id_sector]:[Codigo]],3,0)</f>
        <v>Deporte y fitness</v>
      </c>
      <c r="E3036" s="12">
        <f t="shared" si="445"/>
        <v>140105</v>
      </c>
      <c r="F3036" s="8" t="str">
        <f>+VLOOKUP(E3036,Productos[[Id_producto]:[Codigo]],3,0)</f>
        <v>Profesiones Deportivas</v>
      </c>
      <c r="G3036" s="13">
        <f t="shared" si="446"/>
        <v>140105025</v>
      </c>
      <c r="H3036" s="7">
        <v>25</v>
      </c>
      <c r="I3036" s="8" t="s">
        <v>3353</v>
      </c>
      <c r="J3036" s="37" t="str">
        <f>+Categorias[[#This Row],[Categoría]]&amp;"-"&amp;Categorias[[#This Row],[Id_categoría]]</f>
        <v>Deportista Profesional-140105025</v>
      </c>
      <c r="K3036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36" s="9" t="str">
        <f t="shared" si="447"/>
        <v>140105025deportista_profesional</v>
      </c>
      <c r="M3036" s="39" t="str">
        <f t="shared" si="448"/>
        <v>INSERT INTO categoria VALUES (140105025,'Deportista Profesional','Deportista Profesional-140105025','Deportista Profesional-140105025 | Prod: -140105 | Sector: Deporte | Industria: DEPORTE - 14',140105);</v>
      </c>
    </row>
    <row r="3037" spans="1:13" ht="30.6" x14ac:dyDescent="0.3">
      <c r="A3037" s="12">
        <f t="shared" si="443"/>
        <v>14</v>
      </c>
      <c r="B3037" s="8" t="str">
        <f>+VLOOKUP(A3037,Industria[],2,0)</f>
        <v>Deporte y ocio</v>
      </c>
      <c r="C3037" s="12">
        <f t="shared" si="444"/>
        <v>1401</v>
      </c>
      <c r="D3037" s="8" t="str">
        <f>+VLOOKUP(C3037,Sector[[Id_sector]:[Codigo]],3,0)</f>
        <v>Deporte y fitness</v>
      </c>
      <c r="E3037" s="12">
        <f t="shared" si="445"/>
        <v>140105</v>
      </c>
      <c r="F3037" s="8" t="str">
        <f>+VLOOKUP(E3037,Productos[[Id_producto]:[Codigo]],3,0)</f>
        <v>Profesiones Deportivas</v>
      </c>
      <c r="G3037" s="13">
        <f t="shared" si="446"/>
        <v>140105026</v>
      </c>
      <c r="H3037" s="7">
        <v>26</v>
      </c>
      <c r="I3037" s="8" t="s">
        <v>3354</v>
      </c>
      <c r="J3037" s="37" t="str">
        <f>+Categorias[[#This Row],[Categoría]]&amp;"-"&amp;Categorias[[#This Row],[Id_categoría]]</f>
        <v>Científico Deportivo-140105026</v>
      </c>
      <c r="K3037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37" s="9" t="str">
        <f t="shared" si="447"/>
        <v>140105026cientifico_deportivo</v>
      </c>
      <c r="M3037" s="39" t="str">
        <f t="shared" si="448"/>
        <v>INSERT INTO categoria VALUES (140105026,'Científico Deportivo','Científico Deportivo-140105026','Científico Deportivo-140105026 | Prod: -140105 | Sector: Deporte | Industria: DEPORTE - 14',140105);</v>
      </c>
    </row>
    <row r="3038" spans="1:13" ht="30.6" x14ac:dyDescent="0.3">
      <c r="A3038" s="12">
        <f t="shared" si="443"/>
        <v>14</v>
      </c>
      <c r="B3038" s="8" t="str">
        <f>+VLOOKUP(A3038,Industria[],2,0)</f>
        <v>Deporte y ocio</v>
      </c>
      <c r="C3038" s="12">
        <f t="shared" si="444"/>
        <v>1401</v>
      </c>
      <c r="D3038" s="8" t="str">
        <f>+VLOOKUP(C3038,Sector[[Id_sector]:[Codigo]],3,0)</f>
        <v>Deporte y fitness</v>
      </c>
      <c r="E3038" s="12">
        <f t="shared" si="445"/>
        <v>140105</v>
      </c>
      <c r="F3038" s="8" t="str">
        <f>+VLOOKUP(E3038,Productos[[Id_producto]:[Codigo]],3,0)</f>
        <v>Profesiones Deportivas</v>
      </c>
      <c r="G3038" s="13">
        <f t="shared" si="446"/>
        <v>140105027</v>
      </c>
      <c r="H3038" s="7">
        <v>27</v>
      </c>
      <c r="I3038" s="8" t="s">
        <v>3355</v>
      </c>
      <c r="J3038" s="37" t="str">
        <f>+Categorias[[#This Row],[Categoría]]&amp;"-"&amp;Categorias[[#This Row],[Id_categoría]]</f>
        <v>Terapeuta Deportivo-140105027</v>
      </c>
      <c r="K3038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38" s="9" t="str">
        <f t="shared" si="447"/>
        <v>140105027terapeuta_deportivo</v>
      </c>
      <c r="M3038" s="39" t="str">
        <f t="shared" si="448"/>
        <v>INSERT INTO categoria VALUES (140105027,'Terapeuta Deportivo','Terapeuta Deportivo-140105027','Terapeuta Deportivo-140105027 | Prod: -140105 | Sector: Deporte | Industria: DEPORTE - 14',140105);</v>
      </c>
    </row>
    <row r="3039" spans="1:13" ht="30.6" x14ac:dyDescent="0.3">
      <c r="A3039" s="12">
        <f t="shared" si="443"/>
        <v>14</v>
      </c>
      <c r="B3039" s="8" t="str">
        <f>+VLOOKUP(A3039,Industria[],2,0)</f>
        <v>Deporte y ocio</v>
      </c>
      <c r="C3039" s="12">
        <f t="shared" si="444"/>
        <v>1401</v>
      </c>
      <c r="D3039" s="8" t="str">
        <f>+VLOOKUP(C3039,Sector[[Id_sector]:[Codigo]],3,0)</f>
        <v>Deporte y fitness</v>
      </c>
      <c r="E3039" s="12">
        <f t="shared" si="445"/>
        <v>140105</v>
      </c>
      <c r="F3039" s="8" t="str">
        <f>+VLOOKUP(E3039,Productos[[Id_producto]:[Codigo]],3,0)</f>
        <v>Profesiones Deportivas</v>
      </c>
      <c r="G3039" s="13">
        <f t="shared" si="446"/>
        <v>140105028</v>
      </c>
      <c r="H3039" s="7">
        <v>28</v>
      </c>
      <c r="I3039" s="8" t="s">
        <v>3356</v>
      </c>
      <c r="J3039" s="37" t="str">
        <f>+Categorias[[#This Row],[Categoría]]&amp;"-"&amp;Categorias[[#This Row],[Id_categoría]]</f>
        <v>Entrenador Personal-140105028</v>
      </c>
      <c r="K3039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39" s="9" t="str">
        <f t="shared" si="447"/>
        <v>140105028entrenador_personal</v>
      </c>
      <c r="M3039" s="39" t="str">
        <f t="shared" si="448"/>
        <v>INSERT INTO categoria VALUES (140105028,'Entrenador Personal','Entrenador Personal-140105028','Entrenador Personal-140105028 | Prod: -140105 | Sector: Deporte | Industria: DEPORTE - 14',140105);</v>
      </c>
    </row>
    <row r="3040" spans="1:13" ht="30.6" x14ac:dyDescent="0.3">
      <c r="A3040" s="12">
        <f t="shared" si="443"/>
        <v>14</v>
      </c>
      <c r="B3040" s="8" t="str">
        <f>+VLOOKUP(A3040,Industria[],2,0)</f>
        <v>Deporte y ocio</v>
      </c>
      <c r="C3040" s="12">
        <f t="shared" si="444"/>
        <v>1401</v>
      </c>
      <c r="D3040" s="8" t="str">
        <f>+VLOOKUP(C3040,Sector[[Id_sector]:[Codigo]],3,0)</f>
        <v>Deporte y fitness</v>
      </c>
      <c r="E3040" s="12">
        <f t="shared" si="445"/>
        <v>140105</v>
      </c>
      <c r="F3040" s="8" t="str">
        <f>+VLOOKUP(E3040,Productos[[Id_producto]:[Codigo]],3,0)</f>
        <v>Profesiones Deportivas</v>
      </c>
      <c r="G3040" s="13">
        <f t="shared" si="446"/>
        <v>140105029</v>
      </c>
      <c r="H3040" s="7">
        <v>29</v>
      </c>
      <c r="I3040" s="8" t="s">
        <v>3357</v>
      </c>
      <c r="J3040" s="37" t="str">
        <f>+Categorias[[#This Row],[Categoría]]&amp;"-"&amp;Categorias[[#This Row],[Id_categoría]]</f>
        <v>Arbitro-140105029</v>
      </c>
      <c r="K3040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40" s="9" t="str">
        <f t="shared" si="447"/>
        <v>140105029arbitro</v>
      </c>
      <c r="M3040" s="39" t="str">
        <f t="shared" si="448"/>
        <v>INSERT INTO categoria VALUES (140105029,'Arbitro','Arbitro-140105029','Arbitro-140105029 | Prod: -140105 | Sector: Deporte | Industria: DEPORTE - 14',140105);</v>
      </c>
    </row>
    <row r="3041" spans="1:13" ht="30.6" x14ac:dyDescent="0.3">
      <c r="A3041" s="12">
        <f t="shared" si="443"/>
        <v>14</v>
      </c>
      <c r="B3041" s="8" t="str">
        <f>+VLOOKUP(A3041,Industria[],2,0)</f>
        <v>Deporte y ocio</v>
      </c>
      <c r="C3041" s="12">
        <f t="shared" si="444"/>
        <v>1401</v>
      </c>
      <c r="D3041" s="8" t="str">
        <f>+VLOOKUP(C3041,Sector[[Id_sector]:[Codigo]],3,0)</f>
        <v>Deporte y fitness</v>
      </c>
      <c r="E3041" s="12">
        <f t="shared" si="445"/>
        <v>140105</v>
      </c>
      <c r="F3041" s="8" t="str">
        <f>+VLOOKUP(E3041,Productos[[Id_producto]:[Codigo]],3,0)</f>
        <v>Profesiones Deportivas</v>
      </c>
      <c r="G3041" s="13">
        <f t="shared" si="446"/>
        <v>140105030</v>
      </c>
      <c r="H3041" s="7">
        <v>30</v>
      </c>
      <c r="I3041" s="8" t="s">
        <v>3358</v>
      </c>
      <c r="J3041" s="37" t="str">
        <f>+Categorias[[#This Row],[Categoría]]&amp;"-"&amp;Categorias[[#This Row],[Id_categoría]]</f>
        <v>Moderador Deportivo-140105030</v>
      </c>
      <c r="K3041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41" s="9" t="str">
        <f t="shared" si="447"/>
        <v>140105030moderador_deportivo</v>
      </c>
      <c r="M3041" s="39" t="str">
        <f t="shared" si="448"/>
        <v>INSERT INTO categoria VALUES (140105030,'Moderador Deportivo','Moderador Deportivo-140105030','Moderador Deportivo-140105030 | Prod: -140105 | Sector: Deporte | Industria: DEPORTE - 14',140105);</v>
      </c>
    </row>
    <row r="3042" spans="1:13" ht="30.6" x14ac:dyDescent="0.3">
      <c r="A3042" s="12">
        <f t="shared" si="443"/>
        <v>14</v>
      </c>
      <c r="B3042" s="8" t="str">
        <f>+VLOOKUP(A3042,Industria[],2,0)</f>
        <v>Deporte y ocio</v>
      </c>
      <c r="C3042" s="12">
        <f t="shared" si="444"/>
        <v>1401</v>
      </c>
      <c r="D3042" s="8" t="str">
        <f>+VLOOKUP(C3042,Sector[[Id_sector]:[Codigo]],3,0)</f>
        <v>Deporte y fitness</v>
      </c>
      <c r="E3042" s="12">
        <f t="shared" si="445"/>
        <v>140105</v>
      </c>
      <c r="F3042" s="8" t="str">
        <f>+VLOOKUP(E3042,Productos[[Id_producto]:[Codigo]],3,0)</f>
        <v>Profesiones Deportivas</v>
      </c>
      <c r="G3042" s="13">
        <f t="shared" si="446"/>
        <v>140105031</v>
      </c>
      <c r="H3042" s="7">
        <v>31</v>
      </c>
      <c r="I3042" s="8" t="s">
        <v>3359</v>
      </c>
      <c r="J3042" s="37" t="str">
        <f>+Categorias[[#This Row],[Categoría]]&amp;"-"&amp;Categorias[[#This Row],[Id_categoría]]</f>
        <v>Otras Profesiones-140105031</v>
      </c>
      <c r="K3042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42" s="9" t="str">
        <f t="shared" si="447"/>
        <v>140105031otras_profesiones</v>
      </c>
      <c r="M3042" s="39" t="str">
        <f t="shared" si="448"/>
        <v>INSERT INTO categoria VALUES (140105031,'Otras Profesiones','Otras Profesiones-140105031','Otras Profesiones-140105031 | Prod: -140105 | Sector: Deporte | Industria: DEPORTE - 14',140105);</v>
      </c>
    </row>
    <row r="3043" spans="1:13" ht="40.799999999999997" x14ac:dyDescent="0.3">
      <c r="A3043" s="12">
        <f t="shared" si="443"/>
        <v>14</v>
      </c>
      <c r="B3043" s="8" t="str">
        <f>+VLOOKUP(A3043,Industria[],2,0)</f>
        <v>Deporte y ocio</v>
      </c>
      <c r="C3043" s="12">
        <f t="shared" si="444"/>
        <v>1401</v>
      </c>
      <c r="D3043" s="8" t="str">
        <f>+VLOOKUP(C3043,Sector[[Id_sector]:[Codigo]],3,0)</f>
        <v>Deporte y fitness</v>
      </c>
      <c r="E3043" s="12">
        <f t="shared" si="445"/>
        <v>140105</v>
      </c>
      <c r="F3043" s="8" t="str">
        <f>+VLOOKUP(E3043,Productos[[Id_producto]:[Codigo]],3,0)</f>
        <v>Profesiones Deportivas</v>
      </c>
      <c r="G3043" s="13">
        <f t="shared" si="446"/>
        <v>140105032</v>
      </c>
      <c r="H3043" s="7">
        <v>32</v>
      </c>
      <c r="I3043" s="8" t="s">
        <v>3360</v>
      </c>
      <c r="J3043" s="37" t="str">
        <f>+Categorias[[#This Row],[Categoría]]&amp;"-"&amp;Categorias[[#This Row],[Id_categoría]]</f>
        <v>Sueldo de Profesionales del Deporte-140105032</v>
      </c>
      <c r="K3043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43" s="9" t="str">
        <f t="shared" si="447"/>
        <v>140105032sueldo_de_profesionales_del_deporte</v>
      </c>
      <c r="M3043" s="39" t="str">
        <f t="shared" si="448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44" spans="1:13" ht="30.6" x14ac:dyDescent="0.3">
      <c r="A3044" s="12">
        <f t="shared" si="443"/>
        <v>14</v>
      </c>
      <c r="B3044" s="8" t="str">
        <f>+VLOOKUP(A3044,Industria[],2,0)</f>
        <v>Deporte y ocio</v>
      </c>
      <c r="C3044" s="12">
        <f t="shared" si="444"/>
        <v>1401</v>
      </c>
      <c r="D3044" s="8" t="str">
        <f>+VLOOKUP(C3044,Sector[[Id_sector]:[Codigo]],3,0)</f>
        <v>Deporte y fitness</v>
      </c>
      <c r="E3044" s="12">
        <f t="shared" si="445"/>
        <v>140106</v>
      </c>
      <c r="F3044" s="8" t="str">
        <f>+VLOOKUP(E3044,Productos[[Id_producto]:[Codigo]],3,0)</f>
        <v>Marcas del Rubro Deporte y Fitness</v>
      </c>
      <c r="G3044" s="13">
        <f t="shared" si="446"/>
        <v>140106001</v>
      </c>
      <c r="H3044" s="7">
        <v>1</v>
      </c>
      <c r="I3044" s="8" t="s">
        <v>3361</v>
      </c>
      <c r="J3044" s="37" t="str">
        <f>+Categorias[[#This Row],[Categoría]]&amp;"-"&amp;Categorias[[#This Row],[Id_categoría]]</f>
        <v>Adidas-140106001</v>
      </c>
      <c r="K3044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44" s="9" t="str">
        <f t="shared" si="447"/>
        <v>140106001adidas</v>
      </c>
      <c r="M3044" s="39" t="str">
        <f t="shared" si="448"/>
        <v>INSERT INTO categoria VALUES (140106001,'Adidas','Adidas-140106001','Adidas-140106001 | Prod: -140106 | Sector: Deporte | Industria: DEPORTE - 14',140106);</v>
      </c>
    </row>
    <row r="3045" spans="1:13" ht="30.6" x14ac:dyDescent="0.3">
      <c r="A3045" s="12">
        <f t="shared" si="443"/>
        <v>14</v>
      </c>
      <c r="B3045" s="8" t="str">
        <f>+VLOOKUP(A3045,Industria[],2,0)</f>
        <v>Deporte y ocio</v>
      </c>
      <c r="C3045" s="12">
        <f t="shared" si="444"/>
        <v>1401</v>
      </c>
      <c r="D3045" s="8" t="str">
        <f>+VLOOKUP(C3045,Sector[[Id_sector]:[Codigo]],3,0)</f>
        <v>Deporte y fitness</v>
      </c>
      <c r="E3045" s="12">
        <f t="shared" si="445"/>
        <v>140106</v>
      </c>
      <c r="F3045" s="8" t="str">
        <f>+VLOOKUP(E3045,Productos[[Id_producto]:[Codigo]],3,0)</f>
        <v>Marcas del Rubro Deporte y Fitness</v>
      </c>
      <c r="G3045" s="13">
        <f t="shared" si="446"/>
        <v>140106002</v>
      </c>
      <c r="H3045" s="7">
        <v>2</v>
      </c>
      <c r="I3045" s="8" t="s">
        <v>3362</v>
      </c>
      <c r="J3045" s="37" t="str">
        <f>+Categorias[[#This Row],[Categoría]]&amp;"-"&amp;Categorias[[#This Row],[Id_categoría]]</f>
        <v>Nike-140106002</v>
      </c>
      <c r="K3045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45" s="9" t="str">
        <f t="shared" si="447"/>
        <v>140106002nike</v>
      </c>
      <c r="M3045" s="39" t="str">
        <f t="shared" si="448"/>
        <v>INSERT INTO categoria VALUES (140106002,'Nike','Nike-140106002','Nike-140106002 | Prod: -140106 | Sector: Deporte | Industria: DEPORTE - 14',140106);</v>
      </c>
    </row>
    <row r="3046" spans="1:13" ht="30.6" x14ac:dyDescent="0.3">
      <c r="A3046" s="12">
        <f t="shared" si="443"/>
        <v>14</v>
      </c>
      <c r="B3046" s="8" t="str">
        <f>+VLOOKUP(A3046,Industria[],2,0)</f>
        <v>Deporte y ocio</v>
      </c>
      <c r="C3046" s="12">
        <f t="shared" si="444"/>
        <v>1401</v>
      </c>
      <c r="D3046" s="8" t="str">
        <f>+VLOOKUP(C3046,Sector[[Id_sector]:[Codigo]],3,0)</f>
        <v>Deporte y fitness</v>
      </c>
      <c r="E3046" s="12">
        <f t="shared" si="445"/>
        <v>140106</v>
      </c>
      <c r="F3046" s="8" t="str">
        <f>+VLOOKUP(E3046,Productos[[Id_producto]:[Codigo]],3,0)</f>
        <v>Marcas del Rubro Deporte y Fitness</v>
      </c>
      <c r="G3046" s="13">
        <f t="shared" si="446"/>
        <v>140106003</v>
      </c>
      <c r="H3046" s="7">
        <v>3</v>
      </c>
      <c r="I3046" s="8" t="s">
        <v>3363</v>
      </c>
      <c r="J3046" s="37" t="str">
        <f>+Categorias[[#This Row],[Categoría]]&amp;"-"&amp;Categorias[[#This Row],[Id_categoría]]</f>
        <v>New Balance-140106003</v>
      </c>
      <c r="K3046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46" s="9" t="str">
        <f t="shared" si="447"/>
        <v>140106003new_balance</v>
      </c>
      <c r="M3046" s="39" t="str">
        <f t="shared" si="448"/>
        <v>INSERT INTO categoria VALUES (140106003,'New Balance','New Balance-140106003','New Balance-140106003 | Prod: -140106 | Sector: Deporte | Industria: DEPORTE - 14',140106);</v>
      </c>
    </row>
    <row r="3047" spans="1:13" ht="30.6" x14ac:dyDescent="0.3">
      <c r="A3047" s="12">
        <f t="shared" si="443"/>
        <v>14</v>
      </c>
      <c r="B3047" s="8" t="str">
        <f>+VLOOKUP(A3047,Industria[],2,0)</f>
        <v>Deporte y ocio</v>
      </c>
      <c r="C3047" s="12">
        <f t="shared" si="444"/>
        <v>1401</v>
      </c>
      <c r="D3047" s="8" t="str">
        <f>+VLOOKUP(C3047,Sector[[Id_sector]:[Codigo]],3,0)</f>
        <v>Deporte y fitness</v>
      </c>
      <c r="E3047" s="12">
        <f t="shared" si="445"/>
        <v>140106</v>
      </c>
      <c r="F3047" s="8" t="str">
        <f>+VLOOKUP(E3047,Productos[[Id_producto]:[Codigo]],3,0)</f>
        <v>Marcas del Rubro Deporte y Fitness</v>
      </c>
      <c r="G3047" s="13">
        <f t="shared" si="446"/>
        <v>140106004</v>
      </c>
      <c r="H3047" s="7">
        <v>4</v>
      </c>
      <c r="I3047" s="8" t="s">
        <v>3364</v>
      </c>
      <c r="J3047" s="37" t="str">
        <f>+Categorias[[#This Row],[Categoría]]&amp;"-"&amp;Categorias[[#This Row],[Id_categoría]]</f>
        <v>Reebok-140106004</v>
      </c>
      <c r="K3047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47" s="9" t="str">
        <f t="shared" si="447"/>
        <v>140106004reebok</v>
      </c>
      <c r="M3047" s="39" t="str">
        <f t="shared" si="448"/>
        <v>INSERT INTO categoria VALUES (140106004,'Reebok','Reebok-140106004','Reebok-140106004 | Prod: -140106 | Sector: Deporte | Industria: DEPORTE - 14',140106);</v>
      </c>
    </row>
    <row r="3048" spans="1:13" ht="30.6" x14ac:dyDescent="0.3">
      <c r="A3048" s="12">
        <f t="shared" si="443"/>
        <v>14</v>
      </c>
      <c r="B3048" s="8" t="str">
        <f>+VLOOKUP(A3048,Industria[],2,0)</f>
        <v>Deporte y ocio</v>
      </c>
      <c r="C3048" s="12">
        <f t="shared" si="444"/>
        <v>1401</v>
      </c>
      <c r="D3048" s="8" t="str">
        <f>+VLOOKUP(C3048,Sector[[Id_sector]:[Codigo]],3,0)</f>
        <v>Deporte y fitness</v>
      </c>
      <c r="E3048" s="12">
        <f t="shared" si="445"/>
        <v>140106</v>
      </c>
      <c r="F3048" s="8" t="str">
        <f>+VLOOKUP(E3048,Productos[[Id_producto]:[Codigo]],3,0)</f>
        <v>Marcas del Rubro Deporte y Fitness</v>
      </c>
      <c r="G3048" s="13">
        <f t="shared" si="446"/>
        <v>140106005</v>
      </c>
      <c r="H3048" s="7">
        <v>5</v>
      </c>
      <c r="I3048" s="8" t="s">
        <v>3365</v>
      </c>
      <c r="J3048" s="37" t="str">
        <f>+Categorias[[#This Row],[Categoría]]&amp;"-"&amp;Categorias[[#This Row],[Id_categoría]]</f>
        <v>Under Armour-140106005</v>
      </c>
      <c r="K3048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48" s="9" t="str">
        <f t="shared" si="447"/>
        <v>140106005under_armour</v>
      </c>
      <c r="M3048" s="39" t="str">
        <f t="shared" si="448"/>
        <v>INSERT INTO categoria VALUES (140106005,'Under Armour','Under Armour-140106005','Under Armour-140106005 | Prod: -140106 | Sector: Deporte | Industria: DEPORTE - 14',140106);</v>
      </c>
    </row>
    <row r="3049" spans="1:13" ht="30.6" x14ac:dyDescent="0.3">
      <c r="A3049" s="12">
        <f t="shared" si="443"/>
        <v>14</v>
      </c>
      <c r="B3049" s="8" t="str">
        <f>+VLOOKUP(A3049,Industria[],2,0)</f>
        <v>Deporte y ocio</v>
      </c>
      <c r="C3049" s="12">
        <f t="shared" si="444"/>
        <v>1401</v>
      </c>
      <c r="D3049" s="8" t="str">
        <f>+VLOOKUP(C3049,Sector[[Id_sector]:[Codigo]],3,0)</f>
        <v>Deporte y fitness</v>
      </c>
      <c r="E3049" s="12">
        <f t="shared" si="445"/>
        <v>140106</v>
      </c>
      <c r="F3049" s="8" t="str">
        <f>+VLOOKUP(E3049,Productos[[Id_producto]:[Codigo]],3,0)</f>
        <v>Marcas del Rubro Deporte y Fitness</v>
      </c>
      <c r="G3049" s="13">
        <f t="shared" si="446"/>
        <v>140106006</v>
      </c>
      <c r="H3049" s="7">
        <v>6</v>
      </c>
      <c r="I3049" s="8" t="s">
        <v>3366</v>
      </c>
      <c r="J3049" s="37" t="str">
        <f>+Categorias[[#This Row],[Categoría]]&amp;"-"&amp;Categorias[[#This Row],[Id_categoría]]</f>
        <v>Trek-140106006</v>
      </c>
      <c r="K3049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49" s="9" t="str">
        <f t="shared" si="447"/>
        <v>140106006trek</v>
      </c>
      <c r="M3049" s="39" t="str">
        <f t="shared" si="448"/>
        <v>INSERT INTO categoria VALUES (140106006,'Trek','Trek-140106006','Trek-140106006 | Prod: -140106 | Sector: Deporte | Industria: DEPORTE - 14',140106);</v>
      </c>
    </row>
    <row r="3050" spans="1:13" ht="30.6" x14ac:dyDescent="0.3">
      <c r="A3050" s="12">
        <f t="shared" si="443"/>
        <v>14</v>
      </c>
      <c r="B3050" s="8" t="str">
        <f>+VLOOKUP(A3050,Industria[],2,0)</f>
        <v>Deporte y ocio</v>
      </c>
      <c r="C3050" s="12">
        <f t="shared" si="444"/>
        <v>1401</v>
      </c>
      <c r="D3050" s="8" t="str">
        <f>+VLOOKUP(C3050,Sector[[Id_sector]:[Codigo]],3,0)</f>
        <v>Deporte y fitness</v>
      </c>
      <c r="E3050" s="12">
        <f t="shared" si="445"/>
        <v>140106</v>
      </c>
      <c r="F3050" s="8" t="str">
        <f>+VLOOKUP(E3050,Productos[[Id_producto]:[Codigo]],3,0)</f>
        <v>Marcas del Rubro Deporte y Fitness</v>
      </c>
      <c r="G3050" s="13">
        <f t="shared" si="446"/>
        <v>140106007</v>
      </c>
      <c r="H3050" s="7">
        <v>7</v>
      </c>
      <c r="I3050" s="8" t="s">
        <v>3367</v>
      </c>
      <c r="J3050" s="37" t="str">
        <f>+Categorias[[#This Row],[Categoría]]&amp;"-"&amp;Categorias[[#This Row],[Id_categoría]]</f>
        <v>Oxford-140106007</v>
      </c>
      <c r="K3050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50" s="9" t="str">
        <f t="shared" si="447"/>
        <v>140106007oxford</v>
      </c>
      <c r="M3050" s="39" t="str">
        <f t="shared" si="448"/>
        <v>INSERT INTO categoria VALUES (140106007,'Oxford','Oxford-140106007','Oxford-140106007 | Prod: -140106 | Sector: Deporte | Industria: DEPORTE - 14',140106);</v>
      </c>
    </row>
    <row r="3051" spans="1:13" ht="30.6" x14ac:dyDescent="0.3">
      <c r="A3051" s="12">
        <f t="shared" si="443"/>
        <v>14</v>
      </c>
      <c r="B3051" s="8" t="str">
        <f>+VLOOKUP(A3051,Industria[],2,0)</f>
        <v>Deporte y ocio</v>
      </c>
      <c r="C3051" s="12">
        <f t="shared" si="444"/>
        <v>1401</v>
      </c>
      <c r="D3051" s="8" t="str">
        <f>+VLOOKUP(C3051,Sector[[Id_sector]:[Codigo]],3,0)</f>
        <v>Deporte y fitness</v>
      </c>
      <c r="E3051" s="12">
        <f t="shared" si="445"/>
        <v>140106</v>
      </c>
      <c r="F3051" s="8" t="str">
        <f>+VLOOKUP(E3051,Productos[[Id_producto]:[Codigo]],3,0)</f>
        <v>Marcas del Rubro Deporte y Fitness</v>
      </c>
      <c r="G3051" s="13">
        <f t="shared" si="446"/>
        <v>140106008</v>
      </c>
      <c r="H3051" s="7">
        <v>8</v>
      </c>
      <c r="I3051" s="8" t="s">
        <v>3368</v>
      </c>
      <c r="J3051" s="37" t="str">
        <f>+Categorias[[#This Row],[Categoría]]&amp;"-"&amp;Categorias[[#This Row],[Id_categoría]]</f>
        <v>Puma-140106008</v>
      </c>
      <c r="K3051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51" s="9" t="str">
        <f t="shared" si="447"/>
        <v>140106008puma</v>
      </c>
      <c r="M3051" s="39" t="str">
        <f t="shared" si="448"/>
        <v>INSERT INTO categoria VALUES (140106008,'Puma','Puma-140106008','Puma-140106008 | Prod: -140106 | Sector: Deporte | Industria: DEPORTE - 14',140106);</v>
      </c>
    </row>
    <row r="3052" spans="1:13" ht="30.6" x14ac:dyDescent="0.3">
      <c r="A3052" s="12">
        <f t="shared" si="443"/>
        <v>14</v>
      </c>
      <c r="B3052" s="8" t="str">
        <f>+VLOOKUP(A3052,Industria[],2,0)</f>
        <v>Deporte y ocio</v>
      </c>
      <c r="C3052" s="12">
        <f t="shared" si="444"/>
        <v>1401</v>
      </c>
      <c r="D3052" s="8" t="str">
        <f>+VLOOKUP(C3052,Sector[[Id_sector]:[Codigo]],3,0)</f>
        <v>Deporte y fitness</v>
      </c>
      <c r="E3052" s="12">
        <f t="shared" si="445"/>
        <v>140106</v>
      </c>
      <c r="F3052" s="8" t="str">
        <f>+VLOOKUP(E3052,Productos[[Id_producto]:[Codigo]],3,0)</f>
        <v>Marcas del Rubro Deporte y Fitness</v>
      </c>
      <c r="G3052" s="13">
        <f t="shared" si="446"/>
        <v>140106009</v>
      </c>
      <c r="H3052" s="7">
        <v>9</v>
      </c>
      <c r="I3052" s="8" t="s">
        <v>3369</v>
      </c>
      <c r="J3052" s="37" t="str">
        <f>+Categorias[[#This Row],[Categoría]]&amp;"-"&amp;Categorias[[#This Row],[Id_categoría]]</f>
        <v>Bianchi-140106009</v>
      </c>
      <c r="K3052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52" s="9" t="str">
        <f t="shared" si="447"/>
        <v>140106009bianchi</v>
      </c>
      <c r="M3052" s="39" t="str">
        <f t="shared" si="448"/>
        <v>INSERT INTO categoria VALUES (140106009,'Bianchi','Bianchi-140106009','Bianchi-140106009 | Prod: -140106 | Sector: Deporte | Industria: DEPORTE - 14',140106);</v>
      </c>
    </row>
    <row r="3053" spans="1:13" ht="30.6" x14ac:dyDescent="0.3">
      <c r="A3053" s="12">
        <f t="shared" si="443"/>
        <v>14</v>
      </c>
      <c r="B3053" s="8" t="str">
        <f>+VLOOKUP(A3053,Industria[],2,0)</f>
        <v>Deporte y ocio</v>
      </c>
      <c r="C3053" s="12">
        <f t="shared" si="444"/>
        <v>1401</v>
      </c>
      <c r="D3053" s="8" t="str">
        <f>+VLOOKUP(C3053,Sector[[Id_sector]:[Codigo]],3,0)</f>
        <v>Deporte y fitness</v>
      </c>
      <c r="E3053" s="12">
        <f t="shared" si="445"/>
        <v>140106</v>
      </c>
      <c r="F3053" s="8" t="str">
        <f>+VLOOKUP(E3053,Productos[[Id_producto]:[Codigo]],3,0)</f>
        <v>Marcas del Rubro Deporte y Fitness</v>
      </c>
      <c r="G3053" s="13">
        <f t="shared" si="446"/>
        <v>140106010</v>
      </c>
      <c r="H3053" s="7">
        <v>10</v>
      </c>
      <c r="I3053" s="8" t="s">
        <v>3370</v>
      </c>
      <c r="J3053" s="37" t="str">
        <f>+Categorias[[#This Row],[Categoría]]&amp;"-"&amp;Categorias[[#This Row],[Id_categoría]]</f>
        <v>North Face-140106010</v>
      </c>
      <c r="K3053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53" s="9" t="str">
        <f t="shared" si="447"/>
        <v>140106010north_face</v>
      </c>
      <c r="M3053" s="39" t="str">
        <f t="shared" si="448"/>
        <v>INSERT INTO categoria VALUES (140106010,'North Face','North Face-140106010','North Face-140106010 | Prod: -140106 | Sector: Deporte | Industria: DEPORTE - 14',140106);</v>
      </c>
    </row>
    <row r="3054" spans="1:13" ht="30.6" x14ac:dyDescent="0.3">
      <c r="A3054" s="12">
        <f t="shared" si="443"/>
        <v>14</v>
      </c>
      <c r="B3054" s="8" t="str">
        <f>+VLOOKUP(A3054,Industria[],2,0)</f>
        <v>Deporte y ocio</v>
      </c>
      <c r="C3054" s="12">
        <f t="shared" si="444"/>
        <v>1401</v>
      </c>
      <c r="D3054" s="8" t="str">
        <f>+VLOOKUP(C3054,Sector[[Id_sector]:[Codigo]],3,0)</f>
        <v>Deporte y fitness</v>
      </c>
      <c r="E3054" s="12">
        <f t="shared" si="445"/>
        <v>140106</v>
      </c>
      <c r="F3054" s="8" t="str">
        <f>+VLOOKUP(E3054,Productos[[Id_producto]:[Codigo]],3,0)</f>
        <v>Marcas del Rubro Deporte y Fitness</v>
      </c>
      <c r="G3054" s="13">
        <f t="shared" si="446"/>
        <v>140106011</v>
      </c>
      <c r="H3054" s="7">
        <v>11</v>
      </c>
      <c r="I3054" s="8" t="s">
        <v>3371</v>
      </c>
      <c r="J3054" s="37" t="str">
        <f>+Categorias[[#This Row],[Categoría]]&amp;"-"&amp;Categorias[[#This Row],[Id_categoría]]</f>
        <v>Columbia-140106011</v>
      </c>
      <c r="K3054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54" s="9" t="str">
        <f t="shared" si="447"/>
        <v>140106011columbia</v>
      </c>
      <c r="M3054" s="39" t="str">
        <f t="shared" si="448"/>
        <v>INSERT INTO categoria VALUES (140106011,'Columbia','Columbia-140106011','Columbia-140106011 | Prod: -140106 | Sector: Deporte | Industria: DEPORTE - 14',140106);</v>
      </c>
    </row>
    <row r="3055" spans="1:13" ht="30.6" x14ac:dyDescent="0.3">
      <c r="A3055" s="12">
        <f t="shared" si="443"/>
        <v>14</v>
      </c>
      <c r="B3055" s="8" t="str">
        <f>+VLOOKUP(A3055,Industria[],2,0)</f>
        <v>Deporte y ocio</v>
      </c>
      <c r="C3055" s="12">
        <f t="shared" si="444"/>
        <v>1401</v>
      </c>
      <c r="D3055" s="8" t="str">
        <f>+VLOOKUP(C3055,Sector[[Id_sector]:[Codigo]],3,0)</f>
        <v>Deporte y fitness</v>
      </c>
      <c r="E3055" s="12">
        <f t="shared" si="445"/>
        <v>140106</v>
      </c>
      <c r="F3055" s="8" t="str">
        <f>+VLOOKUP(E3055,Productos[[Id_producto]:[Codigo]],3,0)</f>
        <v>Marcas del Rubro Deporte y Fitness</v>
      </c>
      <c r="G3055" s="13">
        <f t="shared" si="446"/>
        <v>140106012</v>
      </c>
      <c r="H3055" s="7">
        <v>12</v>
      </c>
      <c r="I3055" s="8" t="s">
        <v>3372</v>
      </c>
      <c r="J3055" s="37" t="str">
        <f>+Categorias[[#This Row],[Categoría]]&amp;"-"&amp;Categorias[[#This Row],[Id_categoría]]</f>
        <v>Doitte-140106012</v>
      </c>
      <c r="K3055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55" s="9" t="str">
        <f t="shared" si="447"/>
        <v>140106012doitte</v>
      </c>
      <c r="M3055" s="39" t="str">
        <f t="shared" si="448"/>
        <v>INSERT INTO categoria VALUES (140106012,'Doitte','Doitte-140106012','Doitte-140106012 | Prod: -140106 | Sector: Deporte | Industria: DEPORTE - 14',140106);</v>
      </c>
    </row>
    <row r="3056" spans="1:13" ht="30.6" x14ac:dyDescent="0.3">
      <c r="A3056" s="12">
        <f t="shared" si="443"/>
        <v>14</v>
      </c>
      <c r="B3056" s="8" t="str">
        <f>+VLOOKUP(A3056,Industria[],2,0)</f>
        <v>Deporte y ocio</v>
      </c>
      <c r="C3056" s="12">
        <f t="shared" si="444"/>
        <v>1401</v>
      </c>
      <c r="D3056" s="8" t="str">
        <f>+VLOOKUP(C3056,Sector[[Id_sector]:[Codigo]],3,0)</f>
        <v>Deporte y fitness</v>
      </c>
      <c r="E3056" s="12">
        <f t="shared" si="445"/>
        <v>140106</v>
      </c>
      <c r="F3056" s="8" t="str">
        <f>+VLOOKUP(E3056,Productos[[Id_producto]:[Codigo]],3,0)</f>
        <v>Marcas del Rubro Deporte y Fitness</v>
      </c>
      <c r="G3056" s="13">
        <f t="shared" si="446"/>
        <v>140106013</v>
      </c>
      <c r="H3056" s="7">
        <v>13</v>
      </c>
      <c r="I3056" s="8" t="s">
        <v>3373</v>
      </c>
      <c r="J3056" s="37" t="str">
        <f>+Categorias[[#This Row],[Categoría]]&amp;"-"&amp;Categorias[[#This Row],[Id_categoría]]</f>
        <v>Redbull-140106013</v>
      </c>
      <c r="K3056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56" s="9" t="str">
        <f t="shared" si="447"/>
        <v>140106013redbull</v>
      </c>
      <c r="M3056" s="39" t="str">
        <f t="shared" si="448"/>
        <v>INSERT INTO categoria VALUES (140106013,'Redbull','Redbull-140106013','Redbull-140106013 | Prod: -140106 | Sector: Deporte | Industria: DEPORTE - 14',140106);</v>
      </c>
    </row>
    <row r="3057" spans="1:13" ht="30.6" x14ac:dyDescent="0.3">
      <c r="A3057" s="12">
        <f t="shared" si="443"/>
        <v>14</v>
      </c>
      <c r="B3057" s="8" t="str">
        <f>+VLOOKUP(A3057,Industria[],2,0)</f>
        <v>Deporte y ocio</v>
      </c>
      <c r="C3057" s="12">
        <f t="shared" si="444"/>
        <v>1401</v>
      </c>
      <c r="D3057" s="8" t="str">
        <f>+VLOOKUP(C3057,Sector[[Id_sector]:[Codigo]],3,0)</f>
        <v>Deporte y fitness</v>
      </c>
      <c r="E3057" s="12">
        <f t="shared" si="445"/>
        <v>140106</v>
      </c>
      <c r="F3057" s="8" t="str">
        <f>+VLOOKUP(E3057,Productos[[Id_producto]:[Codigo]],3,0)</f>
        <v>Marcas del Rubro Deporte y Fitness</v>
      </c>
      <c r="G3057" s="13">
        <f t="shared" si="446"/>
        <v>140106014</v>
      </c>
      <c r="H3057" s="7">
        <v>14</v>
      </c>
      <c r="I3057" s="8" t="s">
        <v>3374</v>
      </c>
      <c r="J3057" s="37" t="str">
        <f>+Categorias[[#This Row],[Categoría]]&amp;"-"&amp;Categorias[[#This Row],[Id_categoría]]</f>
        <v>ESPN-140106014</v>
      </c>
      <c r="K3057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57" s="9" t="str">
        <f t="shared" si="447"/>
        <v>140106014espn</v>
      </c>
      <c r="M3057" s="39" t="str">
        <f t="shared" si="448"/>
        <v>INSERT INTO categoria VALUES (140106014,'ESPN','ESPN-140106014','ESPN-140106014 | Prod: -140106 | Sector: Deporte | Industria: DEPORTE - 14',140106);</v>
      </c>
    </row>
    <row r="3058" spans="1:13" ht="30.6" x14ac:dyDescent="0.3">
      <c r="A3058" s="12">
        <f t="shared" si="443"/>
        <v>14</v>
      </c>
      <c r="B3058" s="8" t="str">
        <f>+VLOOKUP(A3058,Industria[],2,0)</f>
        <v>Deporte y ocio</v>
      </c>
      <c r="C3058" s="12">
        <f t="shared" si="444"/>
        <v>1401</v>
      </c>
      <c r="D3058" s="8" t="str">
        <f>+VLOOKUP(C3058,Sector[[Id_sector]:[Codigo]],3,0)</f>
        <v>Deporte y fitness</v>
      </c>
      <c r="E3058" s="12">
        <f t="shared" si="445"/>
        <v>140106</v>
      </c>
      <c r="F3058" s="8" t="str">
        <f>+VLOOKUP(E3058,Productos[[Id_producto]:[Codigo]],3,0)</f>
        <v>Marcas del Rubro Deporte y Fitness</v>
      </c>
      <c r="G3058" s="13">
        <f t="shared" si="446"/>
        <v>140106015</v>
      </c>
      <c r="H3058" s="7">
        <v>15</v>
      </c>
      <c r="I3058" s="8" t="s">
        <v>3375</v>
      </c>
      <c r="J3058" s="37" t="str">
        <f>+Categorias[[#This Row],[Categoría]]&amp;"-"&amp;Categorias[[#This Row],[Id_categoría]]</f>
        <v>Sky Sports-140106015</v>
      </c>
      <c r="K3058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58" s="9" t="str">
        <f t="shared" si="447"/>
        <v>140106015sky_sports</v>
      </c>
      <c r="M3058" s="39" t="str">
        <f t="shared" si="448"/>
        <v>INSERT INTO categoria VALUES (140106015,'Sky Sports','Sky Sports-140106015','Sky Sports-140106015 | Prod: -140106 | Sector: Deporte | Industria: DEPORTE - 14',140106);</v>
      </c>
    </row>
    <row r="3059" spans="1:13" ht="30.6" x14ac:dyDescent="0.3">
      <c r="A3059" s="12">
        <f t="shared" si="443"/>
        <v>14</v>
      </c>
      <c r="B3059" s="8" t="str">
        <f>+VLOOKUP(A3059,Industria[],2,0)</f>
        <v>Deporte y ocio</v>
      </c>
      <c r="C3059" s="12">
        <f t="shared" si="444"/>
        <v>1401</v>
      </c>
      <c r="D3059" s="8" t="str">
        <f>+VLOOKUP(C3059,Sector[[Id_sector]:[Codigo]],3,0)</f>
        <v>Deporte y fitness</v>
      </c>
      <c r="E3059" s="12">
        <f t="shared" si="445"/>
        <v>140106</v>
      </c>
      <c r="F3059" s="8" t="str">
        <f>+VLOOKUP(E3059,Productos[[Id_producto]:[Codigo]],3,0)</f>
        <v>Marcas del Rubro Deporte y Fitness</v>
      </c>
      <c r="G3059" s="13">
        <f t="shared" si="446"/>
        <v>140106016</v>
      </c>
      <c r="H3059" s="7">
        <v>16</v>
      </c>
      <c r="I3059" s="8" t="s">
        <v>3376</v>
      </c>
      <c r="J3059" s="37" t="str">
        <f>+Categorias[[#This Row],[Categoría]]&amp;"-"&amp;Categorias[[#This Row],[Id_categoría]]</f>
        <v>Molten-140106016</v>
      </c>
      <c r="K3059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59" s="9" t="str">
        <f t="shared" si="447"/>
        <v>140106016molten</v>
      </c>
      <c r="M3059" s="39" t="str">
        <f t="shared" si="448"/>
        <v>INSERT INTO categoria VALUES (140106016,'Molten','Molten-140106016','Molten-140106016 | Prod: -140106 | Sector: Deporte | Industria: DEPORTE - 14',140106);</v>
      </c>
    </row>
    <row r="3060" spans="1:13" ht="30.6" x14ac:dyDescent="0.3">
      <c r="A3060" s="12">
        <f t="shared" si="443"/>
        <v>14</v>
      </c>
      <c r="B3060" s="8" t="str">
        <f>+VLOOKUP(A3060,Industria[],2,0)</f>
        <v>Deporte y ocio</v>
      </c>
      <c r="C3060" s="12">
        <f t="shared" si="444"/>
        <v>1401</v>
      </c>
      <c r="D3060" s="8" t="str">
        <f>+VLOOKUP(C3060,Sector[[Id_sector]:[Codigo]],3,0)</f>
        <v>Deporte y fitness</v>
      </c>
      <c r="E3060" s="12">
        <f t="shared" si="445"/>
        <v>140106</v>
      </c>
      <c r="F3060" s="8" t="str">
        <f>+VLOOKUP(E3060,Productos[[Id_producto]:[Codigo]],3,0)</f>
        <v>Marcas del Rubro Deporte y Fitness</v>
      </c>
      <c r="G3060" s="13">
        <f t="shared" si="446"/>
        <v>140106017</v>
      </c>
      <c r="H3060" s="7">
        <v>17</v>
      </c>
      <c r="I3060" s="8" t="s">
        <v>3377</v>
      </c>
      <c r="J3060" s="37" t="str">
        <f>+Categorias[[#This Row],[Categoría]]&amp;"-"&amp;Categorias[[#This Row],[Id_categoría]]</f>
        <v>Belda Bikes-140106017</v>
      </c>
      <c r="K3060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60" s="9" t="str">
        <f t="shared" si="447"/>
        <v>140106017belda_bikes</v>
      </c>
      <c r="M3060" s="39" t="str">
        <f t="shared" si="448"/>
        <v>INSERT INTO categoria VALUES (140106017,'Belda Bikes','Belda Bikes-140106017','Belda Bikes-140106017 | Prod: -140106 | Sector: Deporte | Industria: DEPORTE - 14',140106);</v>
      </c>
    </row>
    <row r="3061" spans="1:13" ht="30.6" x14ac:dyDescent="0.3">
      <c r="A3061" s="12">
        <f t="shared" si="443"/>
        <v>14</v>
      </c>
      <c r="B3061" s="8" t="str">
        <f>+VLOOKUP(A3061,Industria[],2,0)</f>
        <v>Deporte y ocio</v>
      </c>
      <c r="C3061" s="12">
        <f t="shared" si="444"/>
        <v>1401</v>
      </c>
      <c r="D3061" s="8" t="str">
        <f>+VLOOKUP(C3061,Sector[[Id_sector]:[Codigo]],3,0)</f>
        <v>Deporte y fitness</v>
      </c>
      <c r="E3061" s="12">
        <f t="shared" si="445"/>
        <v>140106</v>
      </c>
      <c r="F3061" s="8" t="str">
        <f>+VLOOKUP(E3061,Productos[[Id_producto]:[Codigo]],3,0)</f>
        <v>Marcas del Rubro Deporte y Fitness</v>
      </c>
      <c r="G3061" s="13">
        <f t="shared" si="446"/>
        <v>140106018</v>
      </c>
      <c r="H3061" s="7">
        <v>18</v>
      </c>
      <c r="I3061" s="8" t="s">
        <v>3378</v>
      </c>
      <c r="J3061" s="37" t="str">
        <f>+Categorias[[#This Row],[Categoría]]&amp;"-"&amp;Categorias[[#This Row],[Id_categoría]]</f>
        <v>Wilson-140106018</v>
      </c>
      <c r="K3061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61" s="9" t="str">
        <f t="shared" si="447"/>
        <v>140106018wilson</v>
      </c>
      <c r="M3061" s="39" t="str">
        <f t="shared" si="448"/>
        <v>INSERT INTO categoria VALUES (140106018,'Wilson','Wilson-140106018','Wilson-140106018 | Prod: -140106 | Sector: Deporte | Industria: DEPORTE - 14',140106);</v>
      </c>
    </row>
    <row r="3062" spans="1:13" ht="30.6" x14ac:dyDescent="0.3">
      <c r="A3062" s="12">
        <f t="shared" si="443"/>
        <v>14</v>
      </c>
      <c r="B3062" s="8" t="str">
        <f>+VLOOKUP(A3062,Industria[],2,0)</f>
        <v>Deporte y ocio</v>
      </c>
      <c r="C3062" s="12">
        <f t="shared" si="444"/>
        <v>1401</v>
      </c>
      <c r="D3062" s="8" t="str">
        <f>+VLOOKUP(C3062,Sector[[Id_sector]:[Codigo]],3,0)</f>
        <v>Deporte y fitness</v>
      </c>
      <c r="E3062" s="12">
        <f t="shared" si="445"/>
        <v>140106</v>
      </c>
      <c r="F3062" s="8" t="str">
        <f>+VLOOKUP(E3062,Productos[[Id_producto]:[Codigo]],3,0)</f>
        <v>Marcas del Rubro Deporte y Fitness</v>
      </c>
      <c r="G3062" s="13">
        <f t="shared" si="446"/>
        <v>140106019</v>
      </c>
      <c r="H3062" s="7">
        <v>19</v>
      </c>
      <c r="I3062" s="8" t="s">
        <v>3379</v>
      </c>
      <c r="J3062" s="37" t="str">
        <f>+Categorias[[#This Row],[Categoría]]&amp;"-"&amp;Categorias[[#This Row],[Id_categoría]]</f>
        <v>Head-140106019</v>
      </c>
      <c r="K3062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62" s="9" t="str">
        <f t="shared" si="447"/>
        <v>140106019head</v>
      </c>
      <c r="M3062" s="39" t="str">
        <f t="shared" si="448"/>
        <v>INSERT INTO categoria VALUES (140106019,'Head','Head-140106019','Head-140106019 | Prod: -140106 | Sector: Deporte | Industria: DEPORTE - 14',140106);</v>
      </c>
    </row>
    <row r="3063" spans="1:13" ht="30.6" x14ac:dyDescent="0.3">
      <c r="A3063" s="12">
        <f t="shared" si="443"/>
        <v>14</v>
      </c>
      <c r="B3063" s="8" t="str">
        <f>+VLOOKUP(A3063,Industria[],2,0)</f>
        <v>Deporte y ocio</v>
      </c>
      <c r="C3063" s="12">
        <f t="shared" si="444"/>
        <v>1401</v>
      </c>
      <c r="D3063" s="8" t="str">
        <f>+VLOOKUP(C3063,Sector[[Id_sector]:[Codigo]],3,0)</f>
        <v>Deporte y fitness</v>
      </c>
      <c r="E3063" s="12">
        <f t="shared" si="445"/>
        <v>140106</v>
      </c>
      <c r="F3063" s="8" t="str">
        <f>+VLOOKUP(E3063,Productos[[Id_producto]:[Codigo]],3,0)</f>
        <v>Marcas del Rubro Deporte y Fitness</v>
      </c>
      <c r="G3063" s="13">
        <f t="shared" si="446"/>
        <v>140106020</v>
      </c>
      <c r="H3063" s="7">
        <v>20</v>
      </c>
      <c r="I3063" s="8" t="s">
        <v>3380</v>
      </c>
      <c r="J3063" s="37" t="str">
        <f>+Categorias[[#This Row],[Categoría]]&amp;"-"&amp;Categorias[[#This Row],[Id_categoría]]</f>
        <v>Babolat-140106020</v>
      </c>
      <c r="K3063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63" s="9" t="str">
        <f t="shared" si="447"/>
        <v>140106020babolat</v>
      </c>
      <c r="M3063" s="39" t="str">
        <f t="shared" si="448"/>
        <v>INSERT INTO categoria VALUES (140106020,'Babolat','Babolat-140106020','Babolat-140106020 | Prod: -140106 | Sector: Deporte | Industria: DEPORTE - 14',140106);</v>
      </c>
    </row>
    <row r="3064" spans="1:13" ht="30.6" x14ac:dyDescent="0.3">
      <c r="A3064" s="12">
        <f t="shared" si="443"/>
        <v>14</v>
      </c>
      <c r="B3064" s="8" t="str">
        <f>+VLOOKUP(A3064,Industria[],2,0)</f>
        <v>Deporte y ocio</v>
      </c>
      <c r="C3064" s="12">
        <f t="shared" si="444"/>
        <v>1401</v>
      </c>
      <c r="D3064" s="8" t="str">
        <f>+VLOOKUP(C3064,Sector[[Id_sector]:[Codigo]],3,0)</f>
        <v>Deporte y fitness</v>
      </c>
      <c r="E3064" s="12">
        <f t="shared" si="445"/>
        <v>140106</v>
      </c>
      <c r="F3064" s="8" t="str">
        <f>+VLOOKUP(E3064,Productos[[Id_producto]:[Codigo]],3,0)</f>
        <v>Marcas del Rubro Deporte y Fitness</v>
      </c>
      <c r="G3064" s="13">
        <f t="shared" si="446"/>
        <v>140106021</v>
      </c>
      <c r="H3064" s="7">
        <v>21</v>
      </c>
      <c r="I3064" s="8" t="s">
        <v>3381</v>
      </c>
      <c r="J3064" s="37" t="str">
        <f>+Categorias[[#This Row],[Categoría]]&amp;"-"&amp;Categorias[[#This Row],[Id_categoría]]</f>
        <v>Dunlop-140106021</v>
      </c>
      <c r="K3064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64" s="9" t="str">
        <f t="shared" si="447"/>
        <v>140106021dunlop</v>
      </c>
      <c r="M3064" s="39" t="str">
        <f t="shared" si="448"/>
        <v>INSERT INTO categoria VALUES (140106021,'Dunlop','Dunlop-140106021','Dunlop-140106021 | Prod: -140106 | Sector: Deporte | Industria: DEPORTE - 14',140106);</v>
      </c>
    </row>
    <row r="3065" spans="1:13" ht="30.6" x14ac:dyDescent="0.3">
      <c r="A3065" s="12">
        <f t="shared" si="443"/>
        <v>14</v>
      </c>
      <c r="B3065" s="8" t="str">
        <f>+VLOOKUP(A3065,Industria[],2,0)</f>
        <v>Deporte y ocio</v>
      </c>
      <c r="C3065" s="12">
        <f t="shared" si="444"/>
        <v>1401</v>
      </c>
      <c r="D3065" s="8" t="str">
        <f>+VLOOKUP(C3065,Sector[[Id_sector]:[Codigo]],3,0)</f>
        <v>Deporte y fitness</v>
      </c>
      <c r="E3065" s="12">
        <f t="shared" si="445"/>
        <v>140106</v>
      </c>
      <c r="F3065" s="8" t="str">
        <f>+VLOOKUP(E3065,Productos[[Id_producto]:[Codigo]],3,0)</f>
        <v>Marcas del Rubro Deporte y Fitness</v>
      </c>
      <c r="G3065" s="13">
        <f t="shared" si="446"/>
        <v>140106022</v>
      </c>
      <c r="H3065" s="7">
        <v>22</v>
      </c>
      <c r="I3065" s="8" t="s">
        <v>3382</v>
      </c>
      <c r="J3065" s="37" t="str">
        <f>+Categorias[[#This Row],[Categoría]]&amp;"-"&amp;Categorias[[#This Row],[Id_categoría]]</f>
        <v>Caterpillar-140106022</v>
      </c>
      <c r="K3065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65" s="9" t="str">
        <f t="shared" si="447"/>
        <v>140106022caterpillar</v>
      </c>
      <c r="M3065" s="39" t="str">
        <f t="shared" si="448"/>
        <v>INSERT INTO categoria VALUES (140106022,'Caterpillar','Caterpillar-140106022','Caterpillar-140106022 | Prod: -140106 | Sector: Deporte | Industria: DEPORTE - 14',140106);</v>
      </c>
    </row>
    <row r="3066" spans="1:13" ht="30.6" x14ac:dyDescent="0.3">
      <c r="A3066" s="12">
        <f t="shared" si="443"/>
        <v>14</v>
      </c>
      <c r="B3066" s="8" t="str">
        <f>+VLOOKUP(A3066,Industria[],2,0)</f>
        <v>Deporte y ocio</v>
      </c>
      <c r="C3066" s="12">
        <f t="shared" si="444"/>
        <v>1401</v>
      </c>
      <c r="D3066" s="8" t="str">
        <f>+VLOOKUP(C3066,Sector[[Id_sector]:[Codigo]],3,0)</f>
        <v>Deporte y fitness</v>
      </c>
      <c r="E3066" s="12">
        <f t="shared" si="445"/>
        <v>140106</v>
      </c>
      <c r="F3066" s="8" t="str">
        <f>+VLOOKUP(E3066,Productos[[Id_producto]:[Codigo]],3,0)</f>
        <v>Marcas del Rubro Deporte y Fitness</v>
      </c>
      <c r="G3066" s="13">
        <f t="shared" si="446"/>
        <v>140106023</v>
      </c>
      <c r="H3066" s="7">
        <v>23</v>
      </c>
      <c r="I3066" s="8" t="s">
        <v>3383</v>
      </c>
      <c r="J3066" s="37" t="str">
        <f>+Categorias[[#This Row],[Categoría]]&amp;"-"&amp;Categorias[[#This Row],[Id_categoría]]</f>
        <v>Renault-140106023</v>
      </c>
      <c r="K3066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66" s="9" t="str">
        <f t="shared" si="447"/>
        <v>140106023renault</v>
      </c>
      <c r="M3066" s="39" t="str">
        <f t="shared" si="448"/>
        <v>INSERT INTO categoria VALUES (140106023,'Renault','Renault-140106023','Renault-140106023 | Prod: -140106 | Sector: Deporte | Industria: DEPORTE - 14',140106);</v>
      </c>
    </row>
    <row r="3067" spans="1:13" ht="30.6" x14ac:dyDescent="0.3">
      <c r="A3067" s="12">
        <f t="shared" si="443"/>
        <v>14</v>
      </c>
      <c r="B3067" s="8" t="str">
        <f>+VLOOKUP(A3067,Industria[],2,0)</f>
        <v>Deporte y ocio</v>
      </c>
      <c r="C3067" s="12">
        <f t="shared" si="444"/>
        <v>1401</v>
      </c>
      <c r="D3067" s="8" t="str">
        <f>+VLOOKUP(C3067,Sector[[Id_sector]:[Codigo]],3,0)</f>
        <v>Deporte y fitness</v>
      </c>
      <c r="E3067" s="12">
        <f t="shared" si="445"/>
        <v>140106</v>
      </c>
      <c r="F3067" s="8" t="str">
        <f>+VLOOKUP(E3067,Productos[[Id_producto]:[Codigo]],3,0)</f>
        <v>Marcas del Rubro Deporte y Fitness</v>
      </c>
      <c r="G3067" s="13">
        <f t="shared" si="446"/>
        <v>140106024</v>
      </c>
      <c r="H3067" s="7">
        <v>24</v>
      </c>
      <c r="I3067" s="8" t="s">
        <v>3384</v>
      </c>
      <c r="J3067" s="37" t="str">
        <f>+Categorias[[#This Row],[Categoría]]&amp;"-"&amp;Categorias[[#This Row],[Id_categoría]]</f>
        <v>Mercedes Benz-140106024</v>
      </c>
      <c r="K3067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67" s="9" t="str">
        <f t="shared" si="447"/>
        <v>140106024mercedes_benz</v>
      </c>
      <c r="M3067" s="39" t="str">
        <f t="shared" si="448"/>
        <v>INSERT INTO categoria VALUES (140106024,'Mercedes Benz','Mercedes Benz-140106024','Mercedes Benz-140106024 | Prod: -140106 | Sector: Deporte | Industria: DEPORTE - 14',140106);</v>
      </c>
    </row>
    <row r="3068" spans="1:13" ht="30.6" x14ac:dyDescent="0.3">
      <c r="A3068" s="12">
        <f t="shared" si="443"/>
        <v>14</v>
      </c>
      <c r="B3068" s="8" t="str">
        <f>+VLOOKUP(A3068,Industria[],2,0)</f>
        <v>Deporte y ocio</v>
      </c>
      <c r="C3068" s="12">
        <f t="shared" si="444"/>
        <v>1401</v>
      </c>
      <c r="D3068" s="8" t="str">
        <f>+VLOOKUP(C3068,Sector[[Id_sector]:[Codigo]],3,0)</f>
        <v>Deporte y fitness</v>
      </c>
      <c r="E3068" s="12">
        <f t="shared" si="445"/>
        <v>140106</v>
      </c>
      <c r="F3068" s="8" t="str">
        <f>+VLOOKUP(E3068,Productos[[Id_producto]:[Codigo]],3,0)</f>
        <v>Marcas del Rubro Deporte y Fitness</v>
      </c>
      <c r="G3068" s="13">
        <f t="shared" si="446"/>
        <v>140106025</v>
      </c>
      <c r="H3068" s="7">
        <v>25</v>
      </c>
      <c r="I3068" s="8" t="s">
        <v>3385</v>
      </c>
      <c r="J3068" s="37" t="str">
        <f>+Categorias[[#This Row],[Categoría]]&amp;"-"&amp;Categorias[[#This Row],[Id_categoría]]</f>
        <v>Aston Martin-140106025</v>
      </c>
      <c r="K3068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68" s="9" t="str">
        <f t="shared" si="447"/>
        <v>140106025aston_martin</v>
      </c>
      <c r="M3068" s="39" t="str">
        <f t="shared" si="448"/>
        <v>INSERT INTO categoria VALUES (140106025,'Aston Martin','Aston Martin-140106025','Aston Martin-140106025 | Prod: -140106 | Sector: Deporte | Industria: DEPORTE - 14',140106);</v>
      </c>
    </row>
    <row r="3069" spans="1:13" ht="30.6" x14ac:dyDescent="0.3">
      <c r="A3069" s="12">
        <f t="shared" si="443"/>
        <v>14</v>
      </c>
      <c r="B3069" s="8" t="str">
        <f>+VLOOKUP(A3069,Industria[],2,0)</f>
        <v>Deporte y ocio</v>
      </c>
      <c r="C3069" s="12">
        <f t="shared" si="444"/>
        <v>1401</v>
      </c>
      <c r="D3069" s="8" t="str">
        <f>+VLOOKUP(C3069,Sector[[Id_sector]:[Codigo]],3,0)</f>
        <v>Deporte y fitness</v>
      </c>
      <c r="E3069" s="12">
        <f t="shared" si="445"/>
        <v>140106</v>
      </c>
      <c r="F3069" s="8" t="str">
        <f>+VLOOKUP(E3069,Productos[[Id_producto]:[Codigo]],3,0)</f>
        <v>Marcas del Rubro Deporte y Fitness</v>
      </c>
      <c r="G3069" s="13">
        <f t="shared" si="446"/>
        <v>140106026</v>
      </c>
      <c r="H3069" s="7">
        <v>26</v>
      </c>
      <c r="I3069" s="8" t="s">
        <v>3386</v>
      </c>
      <c r="J3069" s="37" t="str">
        <f>+Categorias[[#This Row],[Categoría]]&amp;"-"&amp;Categorias[[#This Row],[Id_categoría]]</f>
        <v>Toyota-140106026</v>
      </c>
      <c r="K3069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69" s="9" t="str">
        <f t="shared" si="447"/>
        <v>140106026toyota</v>
      </c>
      <c r="M3069" s="39" t="str">
        <f t="shared" si="448"/>
        <v>INSERT INTO categoria VALUES (140106026,'Toyota','Toyota-140106026','Toyota-140106026 | Prod: -140106 | Sector: Deporte | Industria: DEPORTE - 14',140106);</v>
      </c>
    </row>
    <row r="3070" spans="1:13" ht="30.6" x14ac:dyDescent="0.3">
      <c r="A3070" s="12">
        <f t="shared" si="443"/>
        <v>14</v>
      </c>
      <c r="B3070" s="8" t="str">
        <f>+VLOOKUP(A3070,Industria[],2,0)</f>
        <v>Deporte y ocio</v>
      </c>
      <c r="C3070" s="12">
        <f t="shared" si="444"/>
        <v>1401</v>
      </c>
      <c r="D3070" s="8" t="str">
        <f>+VLOOKUP(C3070,Sector[[Id_sector]:[Codigo]],3,0)</f>
        <v>Deporte y fitness</v>
      </c>
      <c r="E3070" s="12">
        <f t="shared" si="445"/>
        <v>140106</v>
      </c>
      <c r="F3070" s="8" t="str">
        <f>+VLOOKUP(E3070,Productos[[Id_producto]:[Codigo]],3,0)</f>
        <v>Marcas del Rubro Deporte y Fitness</v>
      </c>
      <c r="G3070" s="13">
        <f t="shared" si="446"/>
        <v>140106027</v>
      </c>
      <c r="H3070" s="7">
        <v>27</v>
      </c>
      <c r="I3070" s="8" t="s">
        <v>3387</v>
      </c>
      <c r="J3070" s="37" t="str">
        <f>+Categorias[[#This Row],[Categoría]]&amp;"-"&amp;Categorias[[#This Row],[Id_categoría]]</f>
        <v>Alfa Romeo-140106027</v>
      </c>
      <c r="K3070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70" s="9" t="str">
        <f t="shared" si="447"/>
        <v>140106027alfa_romeo</v>
      </c>
      <c r="M3070" s="39" t="str">
        <f t="shared" si="448"/>
        <v>INSERT INTO categoria VALUES (140106027,'Alfa Romeo','Alfa Romeo-140106027','Alfa Romeo-140106027 | Prod: -140106 | Sector: Deporte | Industria: DEPORTE - 14',140106);</v>
      </c>
    </row>
    <row r="3071" spans="1:13" ht="30.6" x14ac:dyDescent="0.3">
      <c r="A3071" s="12">
        <f t="shared" si="443"/>
        <v>14</v>
      </c>
      <c r="B3071" s="8" t="str">
        <f>+VLOOKUP(A3071,Industria[],2,0)</f>
        <v>Deporte y ocio</v>
      </c>
      <c r="C3071" s="12">
        <f t="shared" si="444"/>
        <v>1401</v>
      </c>
      <c r="D3071" s="8" t="str">
        <f>+VLOOKUP(C3071,Sector[[Id_sector]:[Codigo]],3,0)</f>
        <v>Deporte y fitness</v>
      </c>
      <c r="E3071" s="12">
        <f t="shared" si="445"/>
        <v>140106</v>
      </c>
      <c r="F3071" s="8" t="str">
        <f>+VLOOKUP(E3071,Productos[[Id_producto]:[Codigo]],3,0)</f>
        <v>Marcas del Rubro Deporte y Fitness</v>
      </c>
      <c r="G3071" s="13">
        <f t="shared" si="446"/>
        <v>140106028</v>
      </c>
      <c r="H3071" s="7">
        <v>28</v>
      </c>
      <c r="I3071" s="8" t="s">
        <v>3388</v>
      </c>
      <c r="J3071" s="37" t="str">
        <f>+Categorias[[#This Row],[Categoría]]&amp;"-"&amp;Categorias[[#This Row],[Id_categoría]]</f>
        <v>Maserati-140106028</v>
      </c>
      <c r="K3071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71" s="9" t="str">
        <f t="shared" si="447"/>
        <v>140106028maserati</v>
      </c>
      <c r="M3071" s="39" t="str">
        <f t="shared" si="448"/>
        <v>INSERT INTO categoria VALUES (140106028,'Maserati','Maserati-140106028','Maserati-140106028 | Prod: -140106 | Sector: Deporte | Industria: DEPORTE - 14',140106);</v>
      </c>
    </row>
    <row r="3072" spans="1:13" ht="30.6" x14ac:dyDescent="0.3">
      <c r="A3072" s="12">
        <f t="shared" si="443"/>
        <v>14</v>
      </c>
      <c r="B3072" s="8" t="str">
        <f>+VLOOKUP(A3072,Industria[],2,0)</f>
        <v>Deporte y ocio</v>
      </c>
      <c r="C3072" s="12">
        <f t="shared" si="444"/>
        <v>1401</v>
      </c>
      <c r="D3072" s="8" t="str">
        <f>+VLOOKUP(C3072,Sector[[Id_sector]:[Codigo]],3,0)</f>
        <v>Deporte y fitness</v>
      </c>
      <c r="E3072" s="12">
        <f t="shared" si="445"/>
        <v>140106</v>
      </c>
      <c r="F3072" s="8" t="str">
        <f>+VLOOKUP(E3072,Productos[[Id_producto]:[Codigo]],3,0)</f>
        <v>Marcas del Rubro Deporte y Fitness</v>
      </c>
      <c r="G3072" s="13">
        <f t="shared" si="446"/>
        <v>140106029</v>
      </c>
      <c r="H3072" s="7">
        <v>29</v>
      </c>
      <c r="I3072" s="8" t="s">
        <v>3389</v>
      </c>
      <c r="J3072" s="37" t="str">
        <f>+Categorias[[#This Row],[Categoría]]&amp;"-"&amp;Categorias[[#This Row],[Id_categoría]]</f>
        <v>Lotus-140106029</v>
      </c>
      <c r="K3072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72" s="9" t="str">
        <f t="shared" si="447"/>
        <v>140106029lotus</v>
      </c>
      <c r="M3072" s="39" t="str">
        <f t="shared" si="448"/>
        <v>INSERT INTO categoria VALUES (140106029,'Lotus','Lotus-140106029','Lotus-140106029 | Prod: -140106 | Sector: Deporte | Industria: DEPORTE - 14',140106);</v>
      </c>
    </row>
    <row r="3073" spans="1:13" ht="30.6" x14ac:dyDescent="0.3">
      <c r="A3073" s="12">
        <f t="shared" si="443"/>
        <v>14</v>
      </c>
      <c r="B3073" s="8" t="str">
        <f>+VLOOKUP(A3073,Industria[],2,0)</f>
        <v>Deporte y ocio</v>
      </c>
      <c r="C3073" s="12">
        <f t="shared" si="444"/>
        <v>1401</v>
      </c>
      <c r="D3073" s="8" t="str">
        <f>+VLOOKUP(C3073,Sector[[Id_sector]:[Codigo]],3,0)</f>
        <v>Deporte y fitness</v>
      </c>
      <c r="E3073" s="12">
        <f t="shared" si="445"/>
        <v>140106</v>
      </c>
      <c r="F3073" s="8" t="str">
        <f>+VLOOKUP(E3073,Productos[[Id_producto]:[Codigo]],3,0)</f>
        <v>Marcas del Rubro Deporte y Fitness</v>
      </c>
      <c r="G3073" s="13">
        <f t="shared" si="446"/>
        <v>140106030</v>
      </c>
      <c r="H3073" s="7">
        <v>30</v>
      </c>
      <c r="I3073" s="8" t="s">
        <v>3390</v>
      </c>
      <c r="J3073" s="37" t="str">
        <f>+Categorias[[#This Row],[Categoría]]&amp;"-"&amp;Categorias[[#This Row],[Id_categoría]]</f>
        <v>Ford-140106030</v>
      </c>
      <c r="K3073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73" s="9" t="str">
        <f t="shared" si="447"/>
        <v>140106030ford</v>
      </c>
      <c r="M3073" s="39" t="str">
        <f t="shared" si="448"/>
        <v>INSERT INTO categoria VALUES (140106030,'Ford','Ford-140106030','Ford-140106030 | Prod: -140106 | Sector: Deporte | Industria: DEPORTE - 14',140106);</v>
      </c>
    </row>
    <row r="3074" spans="1:13" ht="30.6" x14ac:dyDescent="0.3">
      <c r="A3074" s="12">
        <f t="shared" si="443"/>
        <v>14</v>
      </c>
      <c r="B3074" s="8" t="str">
        <f>+VLOOKUP(A3074,Industria[],2,0)</f>
        <v>Deporte y ocio</v>
      </c>
      <c r="C3074" s="12">
        <f t="shared" si="444"/>
        <v>1401</v>
      </c>
      <c r="D3074" s="8" t="str">
        <f>+VLOOKUP(C3074,Sector[[Id_sector]:[Codigo]],3,0)</f>
        <v>Deporte y fitness</v>
      </c>
      <c r="E3074" s="12">
        <f t="shared" si="445"/>
        <v>140106</v>
      </c>
      <c r="F3074" s="8" t="str">
        <f>+VLOOKUP(E3074,Productos[[Id_producto]:[Codigo]],3,0)</f>
        <v>Marcas del Rubro Deporte y Fitness</v>
      </c>
      <c r="G3074" s="13">
        <f t="shared" si="446"/>
        <v>140106031</v>
      </c>
      <c r="H3074" s="7">
        <v>31</v>
      </c>
      <c r="I3074" s="8" t="s">
        <v>3391</v>
      </c>
      <c r="J3074" s="37" t="str">
        <f>+Categorias[[#This Row],[Categoría]]&amp;"-"&amp;Categorias[[#This Row],[Id_categoría]]</f>
        <v>Porsche-140106031</v>
      </c>
      <c r="K3074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74" s="9" t="str">
        <f t="shared" si="447"/>
        <v>140106031porsche</v>
      </c>
      <c r="M3074" s="39" t="str">
        <f t="shared" si="448"/>
        <v>INSERT INTO categoria VALUES (140106031,'Porsche','Porsche-140106031','Porsche-140106031 | Prod: -140106 | Sector: Deporte | Industria: DEPORTE - 14',140106);</v>
      </c>
    </row>
    <row r="3075" spans="1:13" ht="30.6" x14ac:dyDescent="0.3">
      <c r="A3075" s="12">
        <f t="shared" si="443"/>
        <v>14</v>
      </c>
      <c r="B3075" s="8" t="str">
        <f>+VLOOKUP(A3075,Industria[],2,0)</f>
        <v>Deporte y ocio</v>
      </c>
      <c r="C3075" s="12">
        <f t="shared" si="444"/>
        <v>1401</v>
      </c>
      <c r="D3075" s="8" t="str">
        <f>+VLOOKUP(C3075,Sector[[Id_sector]:[Codigo]],3,0)</f>
        <v>Deporte y fitness</v>
      </c>
      <c r="E3075" s="12">
        <f t="shared" si="445"/>
        <v>140106</v>
      </c>
      <c r="F3075" s="8" t="str">
        <f>+VLOOKUP(E3075,Productos[[Id_producto]:[Codigo]],3,0)</f>
        <v>Marcas del Rubro Deporte y Fitness</v>
      </c>
      <c r="G3075" s="13">
        <f t="shared" si="446"/>
        <v>140106032</v>
      </c>
      <c r="H3075" s="7">
        <v>32</v>
      </c>
      <c r="I3075" s="8" t="s">
        <v>3392</v>
      </c>
      <c r="J3075" s="37" t="str">
        <f>+Categorias[[#This Row],[Categoría]]&amp;"-"&amp;Categorias[[#This Row],[Id_categoría]]</f>
        <v>Honda-140106032</v>
      </c>
      <c r="K3075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75" s="9" t="str">
        <f t="shared" si="447"/>
        <v>140106032honda</v>
      </c>
      <c r="M3075" s="39" t="str">
        <f t="shared" si="448"/>
        <v>INSERT INTO categoria VALUES (140106032,'Honda','Honda-140106032','Honda-140106032 | Prod: -140106 | Sector: Deporte | Industria: DEPORTE - 14',140106);</v>
      </c>
    </row>
    <row r="3076" spans="1:13" ht="30.6" x14ac:dyDescent="0.3">
      <c r="A3076" s="12">
        <f t="shared" si="443"/>
        <v>14</v>
      </c>
      <c r="B3076" s="8" t="str">
        <f>+VLOOKUP(A3076,Industria[],2,0)</f>
        <v>Deporte y ocio</v>
      </c>
      <c r="C3076" s="12">
        <f t="shared" si="444"/>
        <v>1401</v>
      </c>
      <c r="D3076" s="8" t="str">
        <f>+VLOOKUP(C3076,Sector[[Id_sector]:[Codigo]],3,0)</f>
        <v>Deporte y fitness</v>
      </c>
      <c r="E3076" s="12">
        <f t="shared" si="445"/>
        <v>140106</v>
      </c>
      <c r="F3076" s="8" t="str">
        <f>+VLOOKUP(E3076,Productos[[Id_producto]:[Codigo]],3,0)</f>
        <v>Marcas del Rubro Deporte y Fitness</v>
      </c>
      <c r="G3076" s="13">
        <f t="shared" si="446"/>
        <v>140106033</v>
      </c>
      <c r="H3076" s="7">
        <v>33</v>
      </c>
      <c r="I3076" s="8" t="s">
        <v>3393</v>
      </c>
      <c r="J3076" s="37" t="str">
        <f>+Categorias[[#This Row],[Categoría]]&amp;"-"&amp;Categorias[[#This Row],[Id_categoría]]</f>
        <v>McLaren-140106033</v>
      </c>
      <c r="K3076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76" s="9" t="str">
        <f t="shared" si="447"/>
        <v>140106033mclaren</v>
      </c>
      <c r="M3076" s="39" t="str">
        <f t="shared" si="448"/>
        <v>INSERT INTO categoria VALUES (140106033,'McLaren','McLaren-140106033','McLaren-140106033 | Prod: -140106 | Sector: Deporte | Industria: DEPORTE - 14',140106);</v>
      </c>
    </row>
    <row r="3077" spans="1:13" ht="30.6" x14ac:dyDescent="0.3">
      <c r="A3077" s="12">
        <f t="shared" si="443"/>
        <v>14</v>
      </c>
      <c r="B3077" s="8" t="str">
        <f>+VLOOKUP(A3077,Industria[],2,0)</f>
        <v>Deporte y ocio</v>
      </c>
      <c r="C3077" s="12">
        <f t="shared" si="444"/>
        <v>1401</v>
      </c>
      <c r="D3077" s="8" t="str">
        <f>+VLOOKUP(C3077,Sector[[Id_sector]:[Codigo]],3,0)</f>
        <v>Deporte y fitness</v>
      </c>
      <c r="E3077" s="12">
        <f t="shared" si="445"/>
        <v>140106</v>
      </c>
      <c r="F3077" s="8" t="str">
        <f>+VLOOKUP(E3077,Productos[[Id_producto]:[Codigo]],3,0)</f>
        <v>Marcas del Rubro Deporte y Fitness</v>
      </c>
      <c r="G3077" s="13">
        <f t="shared" si="446"/>
        <v>140106034</v>
      </c>
      <c r="H3077" s="7">
        <v>34</v>
      </c>
      <c r="I3077" s="8" t="s">
        <v>3394</v>
      </c>
      <c r="J3077" s="37" t="str">
        <f>+Categorias[[#This Row],[Categoría]]&amp;"-"&amp;Categorias[[#This Row],[Id_categoría]]</f>
        <v>Lamborghini-140106034</v>
      </c>
      <c r="K3077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77" s="9" t="str">
        <f t="shared" si="447"/>
        <v>140106034lamborghini</v>
      </c>
      <c r="M3077" s="39" t="str">
        <f t="shared" si="448"/>
        <v>INSERT INTO categoria VALUES (140106034,'Lamborghini','Lamborghini-140106034','Lamborghini-140106034 | Prod: -140106 | Sector: Deporte | Industria: DEPORTE - 14',140106);</v>
      </c>
    </row>
    <row r="3078" spans="1:13" ht="30.6" x14ac:dyDescent="0.3">
      <c r="A3078" s="12">
        <f t="shared" si="443"/>
        <v>14</v>
      </c>
      <c r="B3078" s="8" t="str">
        <f>+VLOOKUP(A3078,Industria[],2,0)</f>
        <v>Deporte y ocio</v>
      </c>
      <c r="C3078" s="12">
        <f t="shared" si="444"/>
        <v>1401</v>
      </c>
      <c r="D3078" s="8" t="str">
        <f>+VLOOKUP(C3078,Sector[[Id_sector]:[Codigo]],3,0)</f>
        <v>Deporte y fitness</v>
      </c>
      <c r="E3078" s="12">
        <f t="shared" si="445"/>
        <v>140106</v>
      </c>
      <c r="F3078" s="8" t="str">
        <f>+VLOOKUP(E3078,Productos[[Id_producto]:[Codigo]],3,0)</f>
        <v>Marcas del Rubro Deporte y Fitness</v>
      </c>
      <c r="G3078" s="13">
        <f t="shared" si="446"/>
        <v>140106035</v>
      </c>
      <c r="H3078" s="7">
        <v>35</v>
      </c>
      <c r="I3078" s="8" t="s">
        <v>3395</v>
      </c>
      <c r="J3078" s="37" t="str">
        <f>+Categorias[[#This Row],[Categoría]]&amp;"-"&amp;Categorias[[#This Row],[Id_categoría]]</f>
        <v>BMW-140106035</v>
      </c>
      <c r="K3078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78" s="9" t="str">
        <f t="shared" si="447"/>
        <v>140106035bmw</v>
      </c>
      <c r="M3078" s="39" t="str">
        <f t="shared" si="448"/>
        <v>INSERT INTO categoria VALUES (140106035,'BMW','BMW-140106035','BMW-140106035 | Prod: -140106 | Sector: Deporte | Industria: DEPORTE - 14',140106);</v>
      </c>
    </row>
    <row r="3079" spans="1:13" ht="30.6" x14ac:dyDescent="0.3">
      <c r="A3079" s="12">
        <f t="shared" si="443"/>
        <v>14</v>
      </c>
      <c r="B3079" s="8" t="str">
        <f>+VLOOKUP(A3079,Industria[],2,0)</f>
        <v>Deporte y ocio</v>
      </c>
      <c r="C3079" s="12">
        <f t="shared" si="444"/>
        <v>1401</v>
      </c>
      <c r="D3079" s="8" t="str">
        <f>+VLOOKUP(C3079,Sector[[Id_sector]:[Codigo]],3,0)</f>
        <v>Deporte y fitness</v>
      </c>
      <c r="E3079" s="12">
        <f t="shared" si="445"/>
        <v>140106</v>
      </c>
      <c r="F3079" s="8" t="str">
        <f>+VLOOKUP(E3079,Productos[[Id_producto]:[Codigo]],3,0)</f>
        <v>Marcas del Rubro Deporte y Fitness</v>
      </c>
      <c r="G3079" s="13">
        <f t="shared" si="446"/>
        <v>140106036</v>
      </c>
      <c r="H3079" s="7">
        <v>36</v>
      </c>
      <c r="I3079" s="8" t="s">
        <v>3396</v>
      </c>
      <c r="J3079" s="37" t="str">
        <f>+Categorias[[#This Row],[Categoría]]&amp;"-"&amp;Categorias[[#This Row],[Id_categoría]]</f>
        <v>Peugeot-140106036</v>
      </c>
      <c r="K3079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79" s="9" t="str">
        <f t="shared" si="447"/>
        <v>140106036peugeot</v>
      </c>
      <c r="M3079" s="39" t="str">
        <f t="shared" si="448"/>
        <v>INSERT INTO categoria VALUES (140106036,'Peugeot','Peugeot-140106036','Peugeot-140106036 | Prod: -140106 | Sector: Deporte | Industria: DEPORTE - 14',140106);</v>
      </c>
    </row>
    <row r="3080" spans="1:13" ht="30.6" x14ac:dyDescent="0.3">
      <c r="A3080" s="12">
        <f t="shared" si="443"/>
        <v>14</v>
      </c>
      <c r="B3080" s="8" t="str">
        <f>+VLOOKUP(A3080,Industria[],2,0)</f>
        <v>Deporte y ocio</v>
      </c>
      <c r="C3080" s="12">
        <f t="shared" si="444"/>
        <v>1401</v>
      </c>
      <c r="D3080" s="8" t="str">
        <f>+VLOOKUP(C3080,Sector[[Id_sector]:[Codigo]],3,0)</f>
        <v>Deporte y fitness</v>
      </c>
      <c r="E3080" s="12">
        <f t="shared" si="445"/>
        <v>140106</v>
      </c>
      <c r="F3080" s="8" t="str">
        <f>+VLOOKUP(E3080,Productos[[Id_producto]:[Codigo]],3,0)</f>
        <v>Marcas del Rubro Deporte y Fitness</v>
      </c>
      <c r="G3080" s="13">
        <f t="shared" si="446"/>
        <v>140106037</v>
      </c>
      <c r="H3080" s="7">
        <v>37</v>
      </c>
      <c r="I3080" s="8" t="s">
        <v>3397</v>
      </c>
      <c r="J3080" s="37" t="str">
        <f>+Categorias[[#This Row],[Categoría]]&amp;"-"&amp;Categorias[[#This Row],[Id_categoría]]</f>
        <v>Brabham-140106037</v>
      </c>
      <c r="K3080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80" s="9" t="str">
        <f t="shared" si="447"/>
        <v>140106037brabham</v>
      </c>
      <c r="M3080" s="39" t="str">
        <f t="shared" si="448"/>
        <v>INSERT INTO categoria VALUES (140106037,'Brabham','Brabham-140106037','Brabham-140106037 | Prod: -140106 | Sector: Deporte | Industria: DEPORTE - 14',140106);</v>
      </c>
    </row>
    <row r="3081" spans="1:13" ht="30.6" x14ac:dyDescent="0.3">
      <c r="A3081" s="12">
        <f t="shared" si="443"/>
        <v>14</v>
      </c>
      <c r="B3081" s="8" t="str">
        <f>+VLOOKUP(A3081,Industria[],2,0)</f>
        <v>Deporte y ocio</v>
      </c>
      <c r="C3081" s="12">
        <f t="shared" si="444"/>
        <v>1401</v>
      </c>
      <c r="D3081" s="8" t="str">
        <f>+VLOOKUP(C3081,Sector[[Id_sector]:[Codigo]],3,0)</f>
        <v>Deporte y fitness</v>
      </c>
      <c r="E3081" s="12">
        <f t="shared" si="445"/>
        <v>140106</v>
      </c>
      <c r="F3081" s="8" t="str">
        <f>+VLOOKUP(E3081,Productos[[Id_producto]:[Codigo]],3,0)</f>
        <v>Marcas del Rubro Deporte y Fitness</v>
      </c>
      <c r="G3081" s="13">
        <f t="shared" si="446"/>
        <v>140106038</v>
      </c>
      <c r="H3081" s="7">
        <v>38</v>
      </c>
      <c r="I3081" s="8" t="s">
        <v>3398</v>
      </c>
      <c r="J3081" s="37" t="str">
        <f>+Categorias[[#This Row],[Categoría]]&amp;"-"&amp;Categorias[[#This Row],[Id_categoría]]</f>
        <v>Ferrari-140106038</v>
      </c>
      <c r="K3081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81" s="9" t="str">
        <f t="shared" si="447"/>
        <v>140106038ferrari</v>
      </c>
      <c r="M3081" s="39" t="str">
        <f t="shared" si="448"/>
        <v>INSERT INTO categoria VALUES (140106038,'Ferrari','Ferrari-140106038','Ferrari-140106038 | Prod: -140106 | Sector: Deporte | Industria: DEPORTE - 14',140106);</v>
      </c>
    </row>
    <row r="3082" spans="1:13" ht="30.6" x14ac:dyDescent="0.3">
      <c r="A3082" s="12">
        <f t="shared" si="443"/>
        <v>14</v>
      </c>
      <c r="B3082" s="8" t="str">
        <f>+VLOOKUP(A3082,Industria[],2,0)</f>
        <v>Deporte y ocio</v>
      </c>
      <c r="C3082" s="12">
        <f t="shared" si="444"/>
        <v>1401</v>
      </c>
      <c r="D3082" s="8" t="str">
        <f>+VLOOKUP(C3082,Sector[[Id_sector]:[Codigo]],3,0)</f>
        <v>Deporte y fitness</v>
      </c>
      <c r="E3082" s="12">
        <f t="shared" si="445"/>
        <v>140106</v>
      </c>
      <c r="F3082" s="8" t="str">
        <f>+VLOOKUP(E3082,Productos[[Id_producto]:[Codigo]],3,0)</f>
        <v>Marcas del Rubro Deporte y Fitness</v>
      </c>
      <c r="G3082" s="13">
        <f t="shared" si="446"/>
        <v>140106039</v>
      </c>
      <c r="H3082" s="7">
        <v>39</v>
      </c>
      <c r="I3082" s="8" t="s">
        <v>3399</v>
      </c>
      <c r="J3082" s="37" t="str">
        <f>+Categorias[[#This Row],[Categoría]]&amp;"-"&amp;Categorias[[#This Row],[Id_categoría]]</f>
        <v>Otras Empresas-140106039</v>
      </c>
      <c r="K3082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82" s="9" t="str">
        <f t="shared" si="447"/>
        <v>140106039otras_empresas</v>
      </c>
      <c r="M3082" s="39" t="str">
        <f t="shared" si="448"/>
        <v>INSERT INTO categoria VALUES (140106039,'Otras Empresas','Otras Empresas-140106039','Otras Empresas-140106039 | Prod: -140106 | Sector: Deporte | Industria: DEPORTE - 14',140106);</v>
      </c>
    </row>
    <row r="3083" spans="1:13" ht="40.200000000000003" customHeight="1" x14ac:dyDescent="0.3">
      <c r="A3083" s="12">
        <f t="shared" si="443"/>
        <v>14</v>
      </c>
      <c r="B3083" s="8" t="str">
        <f>+VLOOKUP(A3083,Industria[],2,0)</f>
        <v>Deporte y ocio</v>
      </c>
      <c r="C3083" s="12">
        <f t="shared" si="444"/>
        <v>1401</v>
      </c>
      <c r="D3083" s="8" t="str">
        <f>+VLOOKUP(C3083,Sector[[Id_sector]:[Codigo]],3,0)</f>
        <v>Deporte y fitness</v>
      </c>
      <c r="E3083" s="12">
        <f t="shared" si="445"/>
        <v>140106</v>
      </c>
      <c r="F3083" s="8" t="str">
        <f>+VLOOKUP(E3083,Productos[[Id_producto]:[Codigo]],3,0)</f>
        <v>Marcas del Rubro Deporte y Fitness</v>
      </c>
      <c r="G3083" s="13">
        <f t="shared" si="446"/>
        <v>140106040</v>
      </c>
      <c r="H3083" s="7">
        <v>40</v>
      </c>
      <c r="I3083" s="8" t="s">
        <v>3400</v>
      </c>
      <c r="J3083" s="37" t="str">
        <f>+Categorias[[#This Row],[Categoría]]&amp;"-"&amp;Categorias[[#This Row],[Id_categoría]]</f>
        <v>Ganancias Relacionadas al Deporte-140106040</v>
      </c>
      <c r="K3083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83" s="9" t="str">
        <f t="shared" si="447"/>
        <v>140106040ganancias_relacionadas_al_deporte</v>
      </c>
      <c r="M3083" s="39" t="str">
        <f t="shared" si="448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84" spans="1:13" ht="30.6" x14ac:dyDescent="0.3">
      <c r="A3084" s="12">
        <f t="shared" si="443"/>
        <v>14</v>
      </c>
      <c r="B3084" s="8" t="str">
        <f>+VLOOKUP(A3084,Industria[],2,0)</f>
        <v>Deporte y ocio</v>
      </c>
      <c r="C3084" s="12">
        <v>1402</v>
      </c>
      <c r="D3084" s="8" t="str">
        <f>+VLOOKUP(C3084,Sector[[Id_sector]:[Codigo]],3,0)</f>
        <v>Juegos de azar</v>
      </c>
      <c r="E3084" s="12">
        <v>140201</v>
      </c>
      <c r="F3084" s="8" t="str">
        <f>+VLOOKUP(E3084,Productos[[Id_producto]:[Codigo]],3,0)</f>
        <v>Casinos</v>
      </c>
      <c r="G3084" s="13">
        <f t="shared" si="446"/>
        <v>140201001</v>
      </c>
      <c r="H3084" s="7">
        <v>1</v>
      </c>
      <c r="I3084" s="8" t="s">
        <v>413</v>
      </c>
      <c r="J3084" s="37" t="str">
        <f>+Categorias[[#This Row],[Categoría]]&amp;"-"&amp;Categorias[[#This Row],[Id_categoría]]</f>
        <v>Casinos-140201001</v>
      </c>
      <c r="K3084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84" s="9" t="str">
        <f t="shared" si="447"/>
        <v>140201001casinos</v>
      </c>
      <c r="M3084" s="39" t="str">
        <f t="shared" si="448"/>
        <v>INSERT INTO categoria VALUES (140201001,'Casinos','Casinos-140201001','Casinos-140201001 | Prod: Juego Azar-140201 | Sector: Azar | Industria: DEPORTE - 14',140201);</v>
      </c>
    </row>
    <row r="3085" spans="1:13" ht="30.6" x14ac:dyDescent="0.3">
      <c r="A3085" s="12">
        <f t="shared" si="443"/>
        <v>14</v>
      </c>
      <c r="B3085" s="8" t="str">
        <f>+VLOOKUP(A3085,Industria[],2,0)</f>
        <v>Deporte y ocio</v>
      </c>
      <c r="C3085" s="12">
        <f t="shared" si="444"/>
        <v>1402</v>
      </c>
      <c r="D3085" s="8" t="str">
        <f>+VLOOKUP(C3085,Sector[[Id_sector]:[Codigo]],3,0)</f>
        <v>Juegos de azar</v>
      </c>
      <c r="E3085" s="12">
        <f t="shared" si="445"/>
        <v>140201</v>
      </c>
      <c r="F3085" s="8" t="str">
        <f>+VLOOKUP(E3085,Productos[[Id_producto]:[Codigo]],3,0)</f>
        <v>Casinos</v>
      </c>
      <c r="G3085" s="13">
        <f t="shared" si="446"/>
        <v>140201002</v>
      </c>
      <c r="H3085" s="7">
        <v>2</v>
      </c>
      <c r="I3085" s="8" t="s">
        <v>3401</v>
      </c>
      <c r="J3085" s="37" t="str">
        <f>+Categorias[[#This Row],[Categoría]]&amp;"-"&amp;Categorias[[#This Row],[Id_categoría]]</f>
        <v>Sitio Web de Apuestas-140201002</v>
      </c>
      <c r="K3085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85" s="9" t="str">
        <f t="shared" si="447"/>
        <v>140201002sitio_web_de_apuestas</v>
      </c>
      <c r="M3085" s="39" t="str">
        <f t="shared" si="448"/>
        <v>INSERT INTO categoria VALUES (140201002,'Sitio Web de Apuestas','Sitio Web de Apuestas-140201002','Sitio Web de Apuestas-140201002 | Prod: Juego Azar-140201 | Sector: Azar | Industria: DEPORTE - 14',140201);</v>
      </c>
    </row>
    <row r="3086" spans="1:13" ht="30.6" x14ac:dyDescent="0.3">
      <c r="A3086" s="12">
        <f t="shared" si="443"/>
        <v>14</v>
      </c>
      <c r="B3086" s="8" t="str">
        <f>+VLOOKUP(A3086,Industria[],2,0)</f>
        <v>Deporte y ocio</v>
      </c>
      <c r="C3086" s="12">
        <f t="shared" si="444"/>
        <v>1402</v>
      </c>
      <c r="D3086" s="8" t="str">
        <f>+VLOOKUP(C3086,Sector[[Id_sector]:[Codigo]],3,0)</f>
        <v>Juegos de azar</v>
      </c>
      <c r="E3086" s="12">
        <f t="shared" si="445"/>
        <v>140202</v>
      </c>
      <c r="F3086" s="8" t="str">
        <f>+VLOOKUP(E3086,Productos[[Id_producto]:[Codigo]],3,0)</f>
        <v>Tipos de Juegos</v>
      </c>
      <c r="G3086" s="13">
        <f t="shared" si="446"/>
        <v>140202001</v>
      </c>
      <c r="H3086" s="7">
        <v>1</v>
      </c>
      <c r="I3086" s="8" t="s">
        <v>3402</v>
      </c>
      <c r="J3086" s="37" t="str">
        <f>+Categorias[[#This Row],[Categoría]]&amp;"-"&amp;Categorias[[#This Row],[Id_categoría]]</f>
        <v>Ruleta Europea-140202001</v>
      </c>
      <c r="K3086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86" s="9" t="str">
        <f t="shared" si="447"/>
        <v>140202001ruleta_europea</v>
      </c>
      <c r="M3086" s="39" t="str">
        <f t="shared" si="448"/>
        <v>INSERT INTO categoria VALUES (140202001,'Ruleta Europea','Ruleta Europea-140202001','Ruleta Europea-140202001 | Prod: Juegos-140202 | Sector: Azar | Industria: DEPORTE - 14',140202);</v>
      </c>
    </row>
    <row r="3087" spans="1:13" ht="30.6" x14ac:dyDescent="0.3">
      <c r="A3087" s="12">
        <f t="shared" si="443"/>
        <v>14</v>
      </c>
      <c r="B3087" s="8" t="str">
        <f>+VLOOKUP(A3087,Industria[],2,0)</f>
        <v>Deporte y ocio</v>
      </c>
      <c r="C3087" s="12">
        <f t="shared" si="444"/>
        <v>1402</v>
      </c>
      <c r="D3087" s="8" t="str">
        <f>+VLOOKUP(C3087,Sector[[Id_sector]:[Codigo]],3,0)</f>
        <v>Juegos de azar</v>
      </c>
      <c r="E3087" s="12">
        <f t="shared" si="445"/>
        <v>140202</v>
      </c>
      <c r="F3087" s="8" t="str">
        <f>+VLOOKUP(E3087,Productos[[Id_producto]:[Codigo]],3,0)</f>
        <v>Tipos de Juegos</v>
      </c>
      <c r="G3087" s="13">
        <f t="shared" si="446"/>
        <v>140202002</v>
      </c>
      <c r="H3087" s="7">
        <v>2</v>
      </c>
      <c r="I3087" s="8" t="s">
        <v>3403</v>
      </c>
      <c r="J3087" s="37" t="str">
        <f>+Categorias[[#This Row],[Categoría]]&amp;"-"&amp;Categorias[[#This Row],[Id_categoría]]</f>
        <v>Ruleta Americana-140202002</v>
      </c>
      <c r="K3087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87" s="9" t="str">
        <f t="shared" si="447"/>
        <v>140202002ruleta_americana</v>
      </c>
      <c r="M3087" s="39" t="str">
        <f t="shared" si="448"/>
        <v>INSERT INTO categoria VALUES (140202002,'Ruleta Americana','Ruleta Americana-140202002','Ruleta Americana-140202002 | Prod: Juegos-140202 | Sector: Azar | Industria: DEPORTE - 14',140202);</v>
      </c>
    </row>
    <row r="3088" spans="1:13" ht="30.6" x14ac:dyDescent="0.3">
      <c r="A3088" s="12">
        <f t="shared" si="443"/>
        <v>14</v>
      </c>
      <c r="B3088" s="8" t="str">
        <f>+VLOOKUP(A3088,Industria[],2,0)</f>
        <v>Deporte y ocio</v>
      </c>
      <c r="C3088" s="12">
        <f t="shared" si="444"/>
        <v>1402</v>
      </c>
      <c r="D3088" s="8" t="str">
        <f>+VLOOKUP(C3088,Sector[[Id_sector]:[Codigo]],3,0)</f>
        <v>Juegos de azar</v>
      </c>
      <c r="E3088" s="12">
        <f t="shared" si="445"/>
        <v>140202</v>
      </c>
      <c r="F3088" s="8" t="str">
        <f>+VLOOKUP(E3088,Productos[[Id_producto]:[Codigo]],3,0)</f>
        <v>Tipos de Juegos</v>
      </c>
      <c r="G3088" s="13">
        <f t="shared" si="446"/>
        <v>140202003</v>
      </c>
      <c r="H3088" s="7">
        <v>3</v>
      </c>
      <c r="I3088" s="8" t="s">
        <v>3404</v>
      </c>
      <c r="J3088" s="37" t="str">
        <f>+Categorias[[#This Row],[Categoría]]&amp;"-"&amp;Categorias[[#This Row],[Id_categoría]]</f>
        <v>Black Jack-140202003</v>
      </c>
      <c r="K3088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88" s="9" t="str">
        <f t="shared" si="447"/>
        <v>140202003black_jack</v>
      </c>
      <c r="M3088" s="39" t="str">
        <f t="shared" si="448"/>
        <v>INSERT INTO categoria VALUES (140202003,'Black Jack','Black Jack-140202003','Black Jack-140202003 | Prod: Juegos-140202 | Sector: Azar | Industria: DEPORTE - 14',140202);</v>
      </c>
    </row>
    <row r="3089" spans="1:13" ht="40.799999999999997" x14ac:dyDescent="0.3">
      <c r="A3089" s="12">
        <f t="shared" si="443"/>
        <v>14</v>
      </c>
      <c r="B3089" s="8" t="str">
        <f>+VLOOKUP(A3089,Industria[],2,0)</f>
        <v>Deporte y ocio</v>
      </c>
      <c r="C3089" s="12">
        <f t="shared" si="444"/>
        <v>1402</v>
      </c>
      <c r="D3089" s="8" t="str">
        <f>+VLOOKUP(C3089,Sector[[Id_sector]:[Codigo]],3,0)</f>
        <v>Juegos de azar</v>
      </c>
      <c r="E3089" s="12">
        <f t="shared" si="445"/>
        <v>140202</v>
      </c>
      <c r="F3089" s="8" t="str">
        <f>+VLOOKUP(E3089,Productos[[Id_producto]:[Codigo]],3,0)</f>
        <v>Tipos de Juegos</v>
      </c>
      <c r="G3089" s="13">
        <f t="shared" si="446"/>
        <v>140202004</v>
      </c>
      <c r="H3089" s="7">
        <v>4</v>
      </c>
      <c r="I3089" s="8" t="s">
        <v>3405</v>
      </c>
      <c r="J3089" s="37" t="str">
        <f>+Categorias[[#This Row],[Categoría]]&amp;"-"&amp;Categorias[[#This Row],[Id_categoría]]</f>
        <v>Máquinas Traga Monedas o Slots-140202004</v>
      </c>
      <c r="K3089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89" s="9" t="str">
        <f t="shared" si="447"/>
        <v>140202004maquinas_traga_monedas_o_slots</v>
      </c>
      <c r="M3089" s="39" t="str">
        <f t="shared" si="448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90" spans="1:13" ht="30.6" x14ac:dyDescent="0.3">
      <c r="A3090" s="12">
        <f t="shared" si="443"/>
        <v>14</v>
      </c>
      <c r="B3090" s="8" t="str">
        <f>+VLOOKUP(A3090,Industria[],2,0)</f>
        <v>Deporte y ocio</v>
      </c>
      <c r="C3090" s="12">
        <f t="shared" si="444"/>
        <v>1402</v>
      </c>
      <c r="D3090" s="8" t="str">
        <f>+VLOOKUP(C3090,Sector[[Id_sector]:[Codigo]],3,0)</f>
        <v>Juegos de azar</v>
      </c>
      <c r="E3090" s="12">
        <f t="shared" si="445"/>
        <v>140202</v>
      </c>
      <c r="F3090" s="8" t="str">
        <f>+VLOOKUP(E3090,Productos[[Id_producto]:[Codigo]],3,0)</f>
        <v>Tipos de Juegos</v>
      </c>
      <c r="G3090" s="13">
        <f t="shared" si="446"/>
        <v>140202005</v>
      </c>
      <c r="H3090" s="7">
        <v>5</v>
      </c>
      <c r="I3090" s="8" t="s">
        <v>3406</v>
      </c>
      <c r="J3090" s="37" t="str">
        <f>+Categorias[[#This Row],[Categoría]]&amp;"-"&amp;Categorias[[#This Row],[Id_categoría]]</f>
        <v>Poker -140202005</v>
      </c>
      <c r="K3090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90" s="9" t="str">
        <f t="shared" si="447"/>
        <v>140202005poker_</v>
      </c>
      <c r="M3090" s="39" t="str">
        <f t="shared" si="448"/>
        <v>INSERT INTO categoria VALUES (140202005,'Poker ','Poker -140202005','Poker -140202005 | Prod: Juegos-140202 | Sector: Azar | Industria: DEPORTE - 14',140202);</v>
      </c>
    </row>
    <row r="3091" spans="1:13" ht="30.6" x14ac:dyDescent="0.3">
      <c r="A3091" s="12">
        <f t="shared" si="443"/>
        <v>14</v>
      </c>
      <c r="B3091" s="8" t="str">
        <f>+VLOOKUP(A3091,Industria[],2,0)</f>
        <v>Deporte y ocio</v>
      </c>
      <c r="C3091" s="12">
        <f t="shared" si="444"/>
        <v>1402</v>
      </c>
      <c r="D3091" s="8" t="str">
        <f>+VLOOKUP(C3091,Sector[[Id_sector]:[Codigo]],3,0)</f>
        <v>Juegos de azar</v>
      </c>
      <c r="E3091" s="12">
        <f t="shared" si="445"/>
        <v>140202</v>
      </c>
      <c r="F3091" s="8" t="str">
        <f>+VLOOKUP(E3091,Productos[[Id_producto]:[Codigo]],3,0)</f>
        <v>Tipos de Juegos</v>
      </c>
      <c r="G3091" s="13">
        <f t="shared" si="446"/>
        <v>140202006</v>
      </c>
      <c r="H3091" s="7">
        <v>6</v>
      </c>
      <c r="I3091" s="8" t="s">
        <v>3407</v>
      </c>
      <c r="J3091" s="37" t="str">
        <f>+Categorias[[#This Row],[Categoría]]&amp;"-"&amp;Categorias[[#This Row],[Id_categoría]]</f>
        <v>Dados-140202006</v>
      </c>
      <c r="K3091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91" s="9" t="str">
        <f t="shared" si="447"/>
        <v>140202006dados</v>
      </c>
      <c r="M3091" s="39" t="str">
        <f t="shared" si="448"/>
        <v>INSERT INTO categoria VALUES (140202006,'Dados','Dados-140202006','Dados-140202006 | Prod: Juegos-140202 | Sector: Azar | Industria: DEPORTE - 14',140202);</v>
      </c>
    </row>
    <row r="3092" spans="1:13" ht="30.6" x14ac:dyDescent="0.3">
      <c r="A3092" s="12">
        <f t="shared" si="443"/>
        <v>14</v>
      </c>
      <c r="B3092" s="8" t="str">
        <f>+VLOOKUP(A3092,Industria[],2,0)</f>
        <v>Deporte y ocio</v>
      </c>
      <c r="C3092" s="12">
        <f t="shared" si="444"/>
        <v>1402</v>
      </c>
      <c r="D3092" s="8" t="str">
        <f>+VLOOKUP(C3092,Sector[[Id_sector]:[Codigo]],3,0)</f>
        <v>Juegos de azar</v>
      </c>
      <c r="E3092" s="12">
        <f t="shared" si="445"/>
        <v>140202</v>
      </c>
      <c r="F3092" s="8" t="str">
        <f>+VLOOKUP(E3092,Productos[[Id_producto]:[Codigo]],3,0)</f>
        <v>Tipos de Juegos</v>
      </c>
      <c r="G3092" s="13">
        <f t="shared" si="446"/>
        <v>140202007</v>
      </c>
      <c r="H3092" s="7">
        <v>7</v>
      </c>
      <c r="I3092" s="8" t="s">
        <v>3408</v>
      </c>
      <c r="J3092" s="37" t="str">
        <f>+Categorias[[#This Row],[Categoría]]&amp;"-"&amp;Categorias[[#This Row],[Id_categoría]]</f>
        <v>Otros Juegos de Azar-140202007</v>
      </c>
      <c r="K3092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92" s="9" t="str">
        <f t="shared" si="447"/>
        <v>140202007otros_juegos_de_azar</v>
      </c>
      <c r="M3092" s="39" t="str">
        <f t="shared" si="448"/>
        <v>INSERT INTO categoria VALUES (140202007,'Otros Juegos de Azar','Otros Juegos de Azar-140202007','Otros Juegos de Azar-140202007 | Prod: Juegos-140202 | Sector: Azar | Industria: DEPORTE - 14',140202);</v>
      </c>
    </row>
    <row r="3093" spans="1:13" ht="30.6" x14ac:dyDescent="0.3">
      <c r="A3093" s="12">
        <f t="shared" si="443"/>
        <v>14</v>
      </c>
      <c r="B3093" s="8" t="str">
        <f>+VLOOKUP(A3093,Industria[],2,0)</f>
        <v>Deporte y ocio</v>
      </c>
      <c r="C3093" s="12">
        <f t="shared" si="444"/>
        <v>1402</v>
      </c>
      <c r="D3093" s="8" t="str">
        <f>+VLOOKUP(C3093,Sector[[Id_sector]:[Codigo]],3,0)</f>
        <v>Juegos de azar</v>
      </c>
      <c r="E3093" s="12">
        <f t="shared" si="445"/>
        <v>140203</v>
      </c>
      <c r="F3093" s="8" t="str">
        <f>+VLOOKUP(E3093,Productos[[Id_producto]:[Codigo]],3,0)</f>
        <v>Finanzas</v>
      </c>
      <c r="G3093" s="13">
        <f t="shared" si="446"/>
        <v>140203001</v>
      </c>
      <c r="H3093" s="7">
        <v>1</v>
      </c>
      <c r="I3093" s="8" t="s">
        <v>3409</v>
      </c>
      <c r="J3093" s="37" t="str">
        <f>+Categorias[[#This Row],[Categoría]]&amp;"-"&amp;Categorias[[#This Row],[Id_categoría]]</f>
        <v>Ganancias-140203001</v>
      </c>
      <c r="K3093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93" s="9" t="str">
        <f t="shared" si="447"/>
        <v>140203001ganancias</v>
      </c>
      <c r="M3093" s="39" t="str">
        <f t="shared" si="448"/>
        <v>INSERT INTO categoria VALUES (140203001,'Ganancias','Ganancias-140203001','Ganancias-140203001 | Prod: Finanzas Juegos Azar-140203 | Sector: Azar | Industria: DEPORTE - 14',140203);</v>
      </c>
    </row>
    <row r="3094" spans="1:13" ht="40.799999999999997" x14ac:dyDescent="0.3">
      <c r="A3094" s="12">
        <f t="shared" si="443"/>
        <v>14</v>
      </c>
      <c r="B3094" s="8" t="str">
        <f>+VLOOKUP(A3094,Industria[],2,0)</f>
        <v>Deporte y ocio</v>
      </c>
      <c r="C3094" s="12">
        <f t="shared" si="444"/>
        <v>1402</v>
      </c>
      <c r="D3094" s="8" t="str">
        <f>+VLOOKUP(C3094,Sector[[Id_sector]:[Codigo]],3,0)</f>
        <v>Juegos de azar</v>
      </c>
      <c r="E3094" s="12">
        <f t="shared" si="445"/>
        <v>140203</v>
      </c>
      <c r="F3094" s="8" t="str">
        <f>+VLOOKUP(E3094,Productos[[Id_producto]:[Codigo]],3,0)</f>
        <v>Finanzas</v>
      </c>
      <c r="G3094" s="13">
        <f t="shared" si="446"/>
        <v>140203002</v>
      </c>
      <c r="H3094" s="7">
        <v>2</v>
      </c>
      <c r="I3094" s="8" t="s">
        <v>3410</v>
      </c>
      <c r="J3094" s="37" t="str">
        <f>+Categorias[[#This Row],[Categoría]]&amp;"-"&amp;Categorias[[#This Row],[Id_categoría]]</f>
        <v>Ingresos por Impuestos-140203002</v>
      </c>
      <c r="K3094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94" s="9" t="str">
        <f t="shared" si="447"/>
        <v>140203002ingresos_por_impuestos</v>
      </c>
      <c r="M3094" s="39" t="str">
        <f t="shared" si="448"/>
        <v>INSERT INTO categoria VALUES (140203002,'Ingresos por Impuestos','Ingresos por Impuestos-140203002','Ingresos por Impuestos-140203002 | Prod: Finanzas Juegos Azar-140203 | Sector: Azar | Industria: DEPORTE - 14',140203);</v>
      </c>
    </row>
    <row r="3095" spans="1:13" ht="30.6" x14ac:dyDescent="0.3">
      <c r="A3095" s="12">
        <f t="shared" si="443"/>
        <v>14</v>
      </c>
      <c r="B3095" s="8" t="str">
        <f>+VLOOKUP(A3095,Industria[],2,0)</f>
        <v>Deporte y ocio</v>
      </c>
      <c r="C3095" s="12">
        <f t="shared" si="444"/>
        <v>1402</v>
      </c>
      <c r="D3095" s="8" t="str">
        <f>+VLOOKUP(C3095,Sector[[Id_sector]:[Codigo]],3,0)</f>
        <v>Juegos de azar</v>
      </c>
      <c r="E3095" s="12">
        <f t="shared" si="445"/>
        <v>140203</v>
      </c>
      <c r="F3095" s="8" t="str">
        <f>+VLOOKUP(E3095,Productos[[Id_producto]:[Codigo]],3,0)</f>
        <v>Finanzas</v>
      </c>
      <c r="G3095" s="13">
        <f t="shared" si="446"/>
        <v>140203003</v>
      </c>
      <c r="H3095" s="7">
        <v>3</v>
      </c>
      <c r="I3095" s="8" t="s">
        <v>3411</v>
      </c>
      <c r="J3095" s="37" t="str">
        <f>+Categorias[[#This Row],[Categoría]]&amp;"-"&amp;Categorias[[#This Row],[Id_categoría]]</f>
        <v>Flujo de Caja-140203003</v>
      </c>
      <c r="K3095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95" s="9" t="str">
        <f t="shared" si="447"/>
        <v>140203003flujo_de_caja</v>
      </c>
      <c r="M3095" s="39" t="str">
        <f t="shared" si="448"/>
        <v>INSERT INTO categoria VALUES (140203003,'Flujo de Caja','Flujo de Caja-140203003','Flujo de Caja-140203003 | Prod: Finanzas Juegos Azar-140203 | Sector: Azar | Industria: DEPORTE - 14',140203);</v>
      </c>
    </row>
    <row r="3096" spans="1:13" ht="40.799999999999997" x14ac:dyDescent="0.3">
      <c r="A3096" s="12">
        <f t="shared" ref="A3096:A3120" si="449">+A3095</f>
        <v>14</v>
      </c>
      <c r="B3096" s="8" t="str">
        <f>+VLOOKUP(A3096,Industria[],2,0)</f>
        <v>Deporte y ocio</v>
      </c>
      <c r="C3096" s="12">
        <f t="shared" ref="C3096:C3120" si="450">+C3095</f>
        <v>1402</v>
      </c>
      <c r="D3096" s="8" t="str">
        <f>+VLOOKUP(C3096,Sector[[Id_sector]:[Codigo]],3,0)</f>
        <v>Juegos de azar</v>
      </c>
      <c r="E3096" s="12">
        <f t="shared" ref="E3096:E3108" si="451">+IF(H3096=1,E3095+1,E3095)</f>
        <v>140203</v>
      </c>
      <c r="F3096" s="8" t="str">
        <f>+VLOOKUP(E3096,Productos[[Id_producto]:[Codigo]],3,0)</f>
        <v>Finanzas</v>
      </c>
      <c r="G3096" s="13">
        <f t="shared" ref="G3096:G3108" si="452">+E3096*1000+H3096</f>
        <v>140203004</v>
      </c>
      <c r="H3096" s="7">
        <v>4</v>
      </c>
      <c r="I3096" s="8" t="s">
        <v>3412</v>
      </c>
      <c r="J3096" s="37" t="str">
        <f>+Categorias[[#This Row],[Categoría]]&amp;"-"&amp;Categorias[[#This Row],[Id_categoría]]</f>
        <v>Gasto Promedio por Jugador-140203004</v>
      </c>
      <c r="K3096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96" s="9" t="str">
        <f t="shared" ref="L3096:L3108" si="453">+SUBSTITUTE(G3096&amp;LOWER(SUBSTITUTE( SUBSTITUTE( SUBSTITUTE( SUBSTITUTE( SUBSTITUTE( SUBSTITUTE( SUBSTITUTE( SUBSTITUTE( SUBSTITUTE( SUBSTITUTE(I3096, "á", "a"), "é", "e"), "í", "i"), "ó", "o"), "ú", "u"), "Á", "A"), "É", "E"), "Í", "I"), "Ó", "O"), "Ú", "U"))," ","_")</f>
        <v>140203004gasto_promedio_por_jugador</v>
      </c>
      <c r="M3096" s="39" t="str">
        <f t="shared" ref="M3096:M3108" si="454">+"INSERT INTO categoria VALUES ("&amp;G3096&amp;",'"&amp;I3096&amp;"','"&amp;J3096&amp;"','"&amp;K3096&amp;"',"&amp;E3096&amp;");"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97" spans="1:13" ht="30.6" x14ac:dyDescent="0.3">
      <c r="A3097" s="12">
        <f t="shared" si="449"/>
        <v>14</v>
      </c>
      <c r="B3097" s="8" t="str">
        <f>+VLOOKUP(A3097,Industria[],2,0)</f>
        <v>Deporte y ocio</v>
      </c>
      <c r="C3097" s="12">
        <f t="shared" si="450"/>
        <v>1402</v>
      </c>
      <c r="D3097" s="8" t="str">
        <f>+VLOOKUP(C3097,Sector[[Id_sector]:[Codigo]],3,0)</f>
        <v>Juegos de azar</v>
      </c>
      <c r="E3097" s="12">
        <f t="shared" si="451"/>
        <v>140204</v>
      </c>
      <c r="F3097" s="8" t="str">
        <f>+VLOOKUP(E3097,Productos[[Id_producto]:[Codigo]],3,0)</f>
        <v>Recursos Humanos</v>
      </c>
      <c r="G3097" s="13">
        <f t="shared" si="452"/>
        <v>140204001</v>
      </c>
      <c r="H3097" s="7">
        <v>1</v>
      </c>
      <c r="I3097" s="8" t="s">
        <v>256</v>
      </c>
      <c r="J3097" s="37" t="str">
        <f>+Categorias[[#This Row],[Categoría]]&amp;"-"&amp;Categorias[[#This Row],[Id_categoría]]</f>
        <v>Empleo-140204001</v>
      </c>
      <c r="K3097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97" s="9" t="str">
        <f t="shared" si="453"/>
        <v>140204001empleo</v>
      </c>
      <c r="M3097" s="39" t="str">
        <f t="shared" si="454"/>
        <v>INSERT INTO categoria VALUES (140204001,'Empleo','Empleo-140204001','Empleo-140204001 | Prod: Recursos Humanos Juegos Azar-140204 | Sector: Azar | Industria: DEPORTE - 14',140204);</v>
      </c>
    </row>
    <row r="3098" spans="1:13" ht="30.6" x14ac:dyDescent="0.3">
      <c r="A3098" s="12">
        <f t="shared" si="449"/>
        <v>14</v>
      </c>
      <c r="B3098" s="8" t="str">
        <f>+VLOOKUP(A3098,Industria[],2,0)</f>
        <v>Deporte y ocio</v>
      </c>
      <c r="C3098" s="12">
        <f t="shared" si="450"/>
        <v>1402</v>
      </c>
      <c r="D3098" s="8" t="str">
        <f>+VLOOKUP(C3098,Sector[[Id_sector]:[Codigo]],3,0)</f>
        <v>Juegos de azar</v>
      </c>
      <c r="E3098" s="12">
        <f t="shared" si="451"/>
        <v>140204</v>
      </c>
      <c r="F3098" s="8" t="str">
        <f>+VLOOKUP(E3098,Productos[[Id_producto]:[Codigo]],3,0)</f>
        <v>Recursos Humanos</v>
      </c>
      <c r="G3098" s="13">
        <f t="shared" si="452"/>
        <v>140204002</v>
      </c>
      <c r="H3098" s="7">
        <v>2</v>
      </c>
      <c r="I3098" s="8" t="s">
        <v>3413</v>
      </c>
      <c r="J3098" s="37" t="str">
        <f>+Categorias[[#This Row],[Categoría]]&amp;"-"&amp;Categorias[[#This Row],[Id_categoría]]</f>
        <v>Chippi-140204002</v>
      </c>
      <c r="K3098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98" s="9" t="str">
        <f t="shared" si="453"/>
        <v>140204002chippi</v>
      </c>
      <c r="M3098" s="39" t="str">
        <f t="shared" si="454"/>
        <v>INSERT INTO categoria VALUES (140204002,'Chippi','Chippi-140204002','Chippi-140204002 | Prod: Recursos Humanos Juegos Azar-140204 | Sector: Azar | Industria: DEPORTE - 14',140204);</v>
      </c>
    </row>
    <row r="3099" spans="1:13" ht="30.6" x14ac:dyDescent="0.3">
      <c r="A3099" s="12">
        <f t="shared" si="449"/>
        <v>14</v>
      </c>
      <c r="B3099" s="8" t="str">
        <f>+VLOOKUP(A3099,Industria[],2,0)</f>
        <v>Deporte y ocio</v>
      </c>
      <c r="C3099" s="12">
        <f t="shared" si="450"/>
        <v>1402</v>
      </c>
      <c r="D3099" s="8" t="str">
        <f>+VLOOKUP(C3099,Sector[[Id_sector]:[Codigo]],3,0)</f>
        <v>Juegos de azar</v>
      </c>
      <c r="E3099" s="12">
        <f t="shared" si="451"/>
        <v>140204</v>
      </c>
      <c r="F3099" s="8" t="str">
        <f>+VLOOKUP(E3099,Productos[[Id_producto]:[Codigo]],3,0)</f>
        <v>Recursos Humanos</v>
      </c>
      <c r="G3099" s="13">
        <f t="shared" si="452"/>
        <v>140204003</v>
      </c>
      <c r="H3099" s="7">
        <v>3</v>
      </c>
      <c r="I3099" s="8" t="s">
        <v>3414</v>
      </c>
      <c r="J3099" s="37" t="str">
        <f>+Categorias[[#This Row],[Categoría]]&amp;"-"&amp;Categorias[[#This Row],[Id_categoría]]</f>
        <v>Croupier-140204003</v>
      </c>
      <c r="K3099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99" s="9" t="str">
        <f t="shared" si="453"/>
        <v>140204003croupier</v>
      </c>
      <c r="M3099" s="39" t="str">
        <f t="shared" si="454"/>
        <v>INSERT INTO categoria VALUES (140204003,'Croupier','Croupier-140204003','Croupier-140204003 | Prod: Recursos Humanos Juegos Azar-140204 | Sector: Azar | Industria: DEPORTE - 14',140204);</v>
      </c>
    </row>
    <row r="3100" spans="1:13" ht="30.6" x14ac:dyDescent="0.3">
      <c r="A3100" s="12">
        <f t="shared" si="449"/>
        <v>14</v>
      </c>
      <c r="B3100" s="8" t="str">
        <f>+VLOOKUP(A3100,Industria[],2,0)</f>
        <v>Deporte y ocio</v>
      </c>
      <c r="C3100" s="12">
        <f t="shared" si="450"/>
        <v>1402</v>
      </c>
      <c r="D3100" s="8" t="str">
        <f>+VLOOKUP(C3100,Sector[[Id_sector]:[Codigo]],3,0)</f>
        <v>Juegos de azar</v>
      </c>
      <c r="E3100" s="12">
        <f t="shared" si="451"/>
        <v>140204</v>
      </c>
      <c r="F3100" s="8" t="str">
        <f>+VLOOKUP(E3100,Productos[[Id_producto]:[Codigo]],3,0)</f>
        <v>Recursos Humanos</v>
      </c>
      <c r="G3100" s="13">
        <f t="shared" si="452"/>
        <v>140204004</v>
      </c>
      <c r="H3100" s="7">
        <v>4</v>
      </c>
      <c r="I3100" s="8" t="s">
        <v>3415</v>
      </c>
      <c r="J3100" s="37" t="str">
        <f>+Categorias[[#This Row],[Categoría]]&amp;"-"&amp;Categorias[[#This Row],[Id_categoría]]</f>
        <v>Jefe de Mesa-140204004</v>
      </c>
      <c r="K3100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100" s="9" t="str">
        <f t="shared" si="453"/>
        <v>140204004jefe_de_mesa</v>
      </c>
      <c r="M3100" s="39" t="str">
        <f t="shared" si="454"/>
        <v>INSERT INTO categoria VALUES (140204004,'Jefe de Mesa','Jefe de Mesa-140204004','Jefe de Mesa-140204004 | Prod: Recursos Humanos Juegos Azar-140204 | Sector: Azar | Industria: DEPORTE - 14',140204);</v>
      </c>
    </row>
    <row r="3101" spans="1:13" ht="30.6" x14ac:dyDescent="0.3">
      <c r="A3101" s="12">
        <f t="shared" si="449"/>
        <v>14</v>
      </c>
      <c r="B3101" s="8" t="str">
        <f>+VLOOKUP(A3101,Industria[],2,0)</f>
        <v>Deporte y ocio</v>
      </c>
      <c r="C3101" s="12">
        <f t="shared" si="450"/>
        <v>1402</v>
      </c>
      <c r="D3101" s="8" t="str">
        <f>+VLOOKUP(C3101,Sector[[Id_sector]:[Codigo]],3,0)</f>
        <v>Juegos de azar</v>
      </c>
      <c r="E3101" s="12">
        <f t="shared" si="451"/>
        <v>140204</v>
      </c>
      <c r="F3101" s="8" t="str">
        <f>+VLOOKUP(E3101,Productos[[Id_producto]:[Codigo]],3,0)</f>
        <v>Recursos Humanos</v>
      </c>
      <c r="G3101" s="13">
        <f t="shared" si="452"/>
        <v>140204005</v>
      </c>
      <c r="H3101" s="7">
        <v>5</v>
      </c>
      <c r="I3101" s="8" t="s">
        <v>3416</v>
      </c>
      <c r="J3101" s="37" t="str">
        <f>+Categorias[[#This Row],[Categoría]]&amp;"-"&amp;Categorias[[#This Row],[Id_categoría]]</f>
        <v>Jefe de Sector-140204005</v>
      </c>
      <c r="K3101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101" s="9" t="str">
        <f t="shared" si="453"/>
        <v>140204005jefe_de_sector</v>
      </c>
      <c r="M3101" s="39" t="str">
        <f t="shared" si="454"/>
        <v>INSERT INTO categoria VALUES (140204005,'Jefe de Sector','Jefe de Sector-140204005','Jefe de Sector-140204005 | Prod: Recursos Humanos Juegos Azar-140204 | Sector: Azar | Industria: DEPORTE - 14',140204);</v>
      </c>
    </row>
    <row r="3102" spans="1:13" ht="40.799999999999997" x14ac:dyDescent="0.3">
      <c r="A3102" s="12">
        <f t="shared" si="449"/>
        <v>14</v>
      </c>
      <c r="B3102" s="8" t="str">
        <f>+VLOOKUP(A3102,Industria[],2,0)</f>
        <v>Deporte y ocio</v>
      </c>
      <c r="C3102" s="12">
        <f t="shared" si="450"/>
        <v>1402</v>
      </c>
      <c r="D3102" s="8" t="str">
        <f>+VLOOKUP(C3102,Sector[[Id_sector]:[Codigo]],3,0)</f>
        <v>Juegos de azar</v>
      </c>
      <c r="E3102" s="12">
        <f t="shared" si="451"/>
        <v>140204</v>
      </c>
      <c r="F3102" s="8" t="str">
        <f>+VLOOKUP(E3102,Productos[[Id_producto]:[Codigo]],3,0)</f>
        <v>Recursos Humanos</v>
      </c>
      <c r="G3102" s="13">
        <f t="shared" si="452"/>
        <v>140204006</v>
      </c>
      <c r="H3102" s="7">
        <v>6</v>
      </c>
      <c r="I3102" s="8" t="s">
        <v>3417</v>
      </c>
      <c r="J3102" s="37" t="str">
        <f>+Categorias[[#This Row],[Categoría]]&amp;"-"&amp;Categorias[[#This Row],[Id_categoría]]</f>
        <v>Sub Director de Juego-140204006</v>
      </c>
      <c r="K3102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102" s="9" t="str">
        <f t="shared" si="453"/>
        <v>140204006sub_director_de_juego</v>
      </c>
      <c r="M3102" s="39" t="str">
        <f t="shared" si="454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103" spans="1:13" ht="40.799999999999997" x14ac:dyDescent="0.3">
      <c r="A3103" s="12">
        <f t="shared" si="449"/>
        <v>14</v>
      </c>
      <c r="B3103" s="8" t="str">
        <f>+VLOOKUP(A3103,Industria[],2,0)</f>
        <v>Deporte y ocio</v>
      </c>
      <c r="C3103" s="12">
        <f t="shared" si="450"/>
        <v>1402</v>
      </c>
      <c r="D3103" s="8" t="str">
        <f>+VLOOKUP(C3103,Sector[[Id_sector]:[Codigo]],3,0)</f>
        <v>Juegos de azar</v>
      </c>
      <c r="E3103" s="12">
        <f t="shared" si="451"/>
        <v>140204</v>
      </c>
      <c r="F3103" s="8" t="str">
        <f>+VLOOKUP(E3103,Productos[[Id_producto]:[Codigo]],3,0)</f>
        <v>Recursos Humanos</v>
      </c>
      <c r="G3103" s="13">
        <f t="shared" si="452"/>
        <v>140204007</v>
      </c>
      <c r="H3103" s="7">
        <v>7</v>
      </c>
      <c r="I3103" s="8" t="s">
        <v>3418</v>
      </c>
      <c r="J3103" s="37" t="str">
        <f>+Categorias[[#This Row],[Categoría]]&amp;"-"&amp;Categorias[[#This Row],[Id_categoría]]</f>
        <v>Supervisor de Casino-140204007</v>
      </c>
      <c r="K3103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103" s="9" t="str">
        <f t="shared" si="453"/>
        <v>140204007supervisor_de_casino</v>
      </c>
      <c r="M3103" s="39" t="str">
        <f t="shared" si="454"/>
        <v>INSERT INTO categoria VALUES (140204007,'Supervisor de Casino','Supervisor de Casino-140204007','Supervisor de Casino-140204007 | Prod: Recursos Humanos Juegos Azar-140204 | Sector: Azar | Industria: DEPORTE - 14',140204);</v>
      </c>
    </row>
    <row r="3104" spans="1:13" ht="30.6" x14ac:dyDescent="0.3">
      <c r="A3104" s="12">
        <f t="shared" si="449"/>
        <v>14</v>
      </c>
      <c r="B3104" s="8" t="str">
        <f>+VLOOKUP(A3104,Industria[],2,0)</f>
        <v>Deporte y ocio</v>
      </c>
      <c r="C3104" s="12">
        <f t="shared" si="450"/>
        <v>1402</v>
      </c>
      <c r="D3104" s="8" t="str">
        <f>+VLOOKUP(C3104,Sector[[Id_sector]:[Codigo]],3,0)</f>
        <v>Juegos de azar</v>
      </c>
      <c r="E3104" s="12">
        <f t="shared" si="451"/>
        <v>140204</v>
      </c>
      <c r="F3104" s="8" t="str">
        <f>+VLOOKUP(E3104,Productos[[Id_producto]:[Codigo]],3,0)</f>
        <v>Recursos Humanos</v>
      </c>
      <c r="G3104" s="13">
        <f t="shared" si="452"/>
        <v>140204008</v>
      </c>
      <c r="H3104" s="7">
        <v>8</v>
      </c>
      <c r="I3104" s="8" t="s">
        <v>2556</v>
      </c>
      <c r="J3104" s="37" t="str">
        <f>+Categorias[[#This Row],[Categoría]]&amp;"-"&amp;Categorias[[#This Row],[Id_categoría]]</f>
        <v>Auxiliar de Aseo-140204008</v>
      </c>
      <c r="K3104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104" s="9" t="str">
        <f t="shared" si="453"/>
        <v>140204008auxiliar_de_aseo</v>
      </c>
      <c r="M3104" s="39" t="str">
        <f t="shared" si="454"/>
        <v>INSERT INTO categoria VALUES (140204008,'Auxiliar de Aseo','Auxiliar de Aseo-140204008','Auxiliar de Aseo-140204008 | Prod: Recursos Humanos Juegos Azar-140204 | Sector: Azar | Industria: DEPORTE - 14',140204);</v>
      </c>
    </row>
    <row r="3105" spans="1:13" ht="40.799999999999997" x14ac:dyDescent="0.3">
      <c r="A3105" s="12">
        <f t="shared" si="449"/>
        <v>14</v>
      </c>
      <c r="B3105" s="8" t="str">
        <f>+VLOOKUP(A3105,Industria[],2,0)</f>
        <v>Deporte y ocio</v>
      </c>
      <c r="C3105" s="12">
        <f t="shared" si="450"/>
        <v>1402</v>
      </c>
      <c r="D3105" s="8" t="str">
        <f>+VLOOKUP(C3105,Sector[[Id_sector]:[Codigo]],3,0)</f>
        <v>Juegos de azar</v>
      </c>
      <c r="E3105" s="12">
        <f t="shared" si="451"/>
        <v>140204</v>
      </c>
      <c r="F3105" s="8" t="str">
        <f>+VLOOKUP(E3105,Productos[[Id_producto]:[Codigo]],3,0)</f>
        <v>Recursos Humanos</v>
      </c>
      <c r="G3105" s="13">
        <f t="shared" si="452"/>
        <v>140204009</v>
      </c>
      <c r="H3105" s="7">
        <v>9</v>
      </c>
      <c r="I3105" s="8" t="s">
        <v>3419</v>
      </c>
      <c r="J3105" s="37" t="str">
        <f>+Categorias[[#This Row],[Categoría]]&amp;"-"&amp;Categorias[[#This Row],[Id_categoría]]</f>
        <v>Guardia de Seguridad-140204009</v>
      </c>
      <c r="K3105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105" s="9" t="str">
        <f t="shared" si="453"/>
        <v>140204009guardia_de_seguridad</v>
      </c>
      <c r="M3105" s="39" t="str">
        <f t="shared" si="454"/>
        <v>INSERT INTO categoria VALUES (140204009,'Guardia de Seguridad','Guardia de Seguridad-140204009','Guardia de Seguridad-140204009 | Prod: Recursos Humanos Juegos Azar-140204 | Sector: Azar | Industria: DEPORTE - 14',140204);</v>
      </c>
    </row>
    <row r="3106" spans="1:13" ht="30.6" x14ac:dyDescent="0.3">
      <c r="A3106" s="12">
        <f t="shared" si="449"/>
        <v>14</v>
      </c>
      <c r="B3106" s="8" t="str">
        <f>+VLOOKUP(A3106,Industria[],2,0)</f>
        <v>Deporte y ocio</v>
      </c>
      <c r="C3106" s="12">
        <f t="shared" si="450"/>
        <v>1402</v>
      </c>
      <c r="D3106" s="8" t="str">
        <f>+VLOOKUP(C3106,Sector[[Id_sector]:[Codigo]],3,0)</f>
        <v>Juegos de azar</v>
      </c>
      <c r="E3106" s="12">
        <f t="shared" si="451"/>
        <v>140204</v>
      </c>
      <c r="F3106" s="8" t="str">
        <f>+VLOOKUP(E3106,Productos[[Id_producto]:[Codigo]],3,0)</f>
        <v>Recursos Humanos</v>
      </c>
      <c r="G3106" s="13">
        <f t="shared" si="452"/>
        <v>140204010</v>
      </c>
      <c r="H3106" s="7">
        <v>10</v>
      </c>
      <c r="I3106" s="8" t="s">
        <v>3420</v>
      </c>
      <c r="J3106" s="37" t="str">
        <f>+Categorias[[#This Row],[Categoría]]&amp;"-"&amp;Categorias[[#This Row],[Id_categoría]]</f>
        <v>Cajeros-140204010</v>
      </c>
      <c r="K3106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106" s="9" t="str">
        <f t="shared" si="453"/>
        <v>140204010cajeros</v>
      </c>
      <c r="M3106" s="39" t="str">
        <f t="shared" si="454"/>
        <v>INSERT INTO categoria VALUES (140204010,'Cajeros','Cajeros-140204010','Cajeros-140204010 | Prod: Recursos Humanos Juegos Azar-140204 | Sector: Azar | Industria: DEPORTE - 14',140204);</v>
      </c>
    </row>
    <row r="3107" spans="1:13" ht="30.6" x14ac:dyDescent="0.3">
      <c r="A3107" s="12">
        <f t="shared" si="449"/>
        <v>14</v>
      </c>
      <c r="B3107" s="8" t="str">
        <f>+VLOOKUP(A3107,Industria[],2,0)</f>
        <v>Deporte y ocio</v>
      </c>
      <c r="C3107" s="12">
        <f t="shared" si="450"/>
        <v>1402</v>
      </c>
      <c r="D3107" s="8" t="str">
        <f>+VLOOKUP(C3107,Sector[[Id_sector]:[Codigo]],3,0)</f>
        <v>Juegos de azar</v>
      </c>
      <c r="E3107" s="12">
        <f t="shared" si="451"/>
        <v>140204</v>
      </c>
      <c r="F3107" s="8" t="str">
        <f>+VLOOKUP(E3107,Productos[[Id_producto]:[Codigo]],3,0)</f>
        <v>Recursos Humanos</v>
      </c>
      <c r="G3107" s="13">
        <f t="shared" si="452"/>
        <v>140204011</v>
      </c>
      <c r="H3107" s="7">
        <v>11</v>
      </c>
      <c r="I3107" s="8" t="s">
        <v>3421</v>
      </c>
      <c r="J3107" s="37" t="str">
        <f>+Categorias[[#This Row],[Categoría]]&amp;"-"&amp;Categorias[[#This Row],[Id_categoría]]</f>
        <v>Bartenders-140204011</v>
      </c>
      <c r="K3107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107" s="9" t="str">
        <f t="shared" si="453"/>
        <v>140204011bartenders</v>
      </c>
      <c r="M3107" s="39" t="str">
        <f t="shared" si="454"/>
        <v>INSERT INTO categoria VALUES (140204011,'Bartenders','Bartenders-140204011','Bartenders-140204011 | Prod: Recursos Humanos Juegos Azar-140204 | Sector: Azar | Industria: DEPORTE - 14',140204);</v>
      </c>
    </row>
    <row r="3108" spans="1:13" ht="30.6" x14ac:dyDescent="0.3">
      <c r="A3108" s="12">
        <f t="shared" si="449"/>
        <v>14</v>
      </c>
      <c r="B3108" s="8" t="str">
        <f>+VLOOKUP(A3108,Industria[],2,0)</f>
        <v>Deporte y ocio</v>
      </c>
      <c r="C3108" s="12">
        <f t="shared" si="450"/>
        <v>1402</v>
      </c>
      <c r="D3108" s="8" t="str">
        <f>+VLOOKUP(C3108,Sector[[Id_sector]:[Codigo]],3,0)</f>
        <v>Juegos de azar</v>
      </c>
      <c r="E3108" s="12">
        <f t="shared" si="451"/>
        <v>140204</v>
      </c>
      <c r="F3108" s="8" t="str">
        <f>+VLOOKUP(E3108,Productos[[Id_producto]:[Codigo]],3,0)</f>
        <v>Recursos Humanos</v>
      </c>
      <c r="G3108" s="13">
        <f t="shared" si="452"/>
        <v>140204012</v>
      </c>
      <c r="H3108" s="7">
        <v>12</v>
      </c>
      <c r="I3108" s="8" t="s">
        <v>3422</v>
      </c>
      <c r="J3108" s="37" t="str">
        <f>+Categorias[[#This Row],[Categoría]]&amp;"-"&amp;Categorias[[#This Row],[Id_categoría]]</f>
        <v>Camarero-140204012</v>
      </c>
      <c r="K3108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108" s="9" t="str">
        <f t="shared" si="453"/>
        <v>140204012camarero</v>
      </c>
      <c r="M3108" s="39" t="str">
        <f t="shared" si="454"/>
        <v>INSERT INTO categoria VALUES (140204012,'Camarero','Camarero-140204012','Camarero-140204012 | Prod: Recursos Humanos Juegos Azar-140204 | Sector: Azar | Industria: DEPORTE - 14',140204);</v>
      </c>
    </row>
    <row r="3109" spans="1:13" ht="40.799999999999997" x14ac:dyDescent="0.3">
      <c r="A3109" s="12">
        <f t="shared" si="449"/>
        <v>14</v>
      </c>
      <c r="B3109" s="8" t="str">
        <f>+VLOOKUP(A3109,Industria[],2,0)</f>
        <v>Deporte y ocio</v>
      </c>
      <c r="C3109" s="12">
        <v>1403</v>
      </c>
      <c r="D3109" s="8" t="str">
        <f>+VLOOKUP(C3109,Sector[[Id_sector]:[Codigo]],3,0)</f>
        <v>Arte y cultura</v>
      </c>
      <c r="E3109" s="12">
        <v>140301</v>
      </c>
      <c r="F3109" s="8" t="str">
        <f>+VLOOKUP(E3109,Productos[[Id_producto]:[Codigo]],3,0)</f>
        <v>Eventos Culturales</v>
      </c>
      <c r="G3109" s="13">
        <f t="shared" ref="G3109:G3120" si="455">+E3109*1000+H3109</f>
        <v>140301001</v>
      </c>
      <c r="H3109" s="7">
        <v>1</v>
      </c>
      <c r="I3109" s="8" t="s">
        <v>3423</v>
      </c>
      <c r="J3109" s="37" t="str">
        <f>+Categorias[[#This Row],[Categoría]]&amp;"-"&amp;Categorias[[#This Row],[Id_categoría]]</f>
        <v>Inauguraciones de Centros Culturales-140301001</v>
      </c>
      <c r="K3109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109" s="9" t="str">
        <f t="shared" ref="L3109:L3120" si="456">+SUBSTITUTE(G3109&amp;LOWER(SUBSTITUTE( SUBSTITUTE( SUBSTITUTE( SUBSTITUTE( SUBSTITUTE( SUBSTITUTE( SUBSTITUTE( SUBSTITUTE( SUBSTITUTE( SUBSTITUTE(I3109, "á", "a"), "é", "e"), "í", "i"), "ó", "o"), "ú", "u"), "Á", "A"), "É", "E"), "Í", "I"), "Ó", "O"), "Ú", "U"))," ","_")</f>
        <v>140301001inauguraciones_de_centros_culturales</v>
      </c>
      <c r="M3109" s="39" t="str">
        <f t="shared" ref="M3109:M3120" si="457">+"INSERT INTO categoria VALUES ("&amp;G3109&amp;",'"&amp;I3109&amp;"','"&amp;J3109&amp;"','"&amp;K3109&amp;"',"&amp;E3109&amp;");"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110" spans="1:13" ht="40.799999999999997" x14ac:dyDescent="0.3">
      <c r="A3110" s="12">
        <f t="shared" si="449"/>
        <v>14</v>
      </c>
      <c r="B3110" s="8" t="str">
        <f>+VLOOKUP(A3110,Industria[],2,0)</f>
        <v>Deporte y ocio</v>
      </c>
      <c r="C3110" s="12">
        <f t="shared" si="450"/>
        <v>1403</v>
      </c>
      <c r="D3110" s="8" t="str">
        <f>+VLOOKUP(C3110,Sector[[Id_sector]:[Codigo]],3,0)</f>
        <v>Arte y cultura</v>
      </c>
      <c r="E3110" s="12">
        <f t="shared" ref="E3110:E3120" si="458">+IF(H3110=1,E3109+1,E3109)</f>
        <v>140301</v>
      </c>
      <c r="F3110" s="8" t="str">
        <f>+VLOOKUP(E3110,Productos[[Id_producto]:[Codigo]],3,0)</f>
        <v>Eventos Culturales</v>
      </c>
      <c r="G3110" s="13">
        <f t="shared" si="455"/>
        <v>140301002</v>
      </c>
      <c r="H3110" s="7">
        <v>2</v>
      </c>
      <c r="I3110" s="8" t="s">
        <v>3424</v>
      </c>
      <c r="J3110" s="37" t="str">
        <f>+Categorias[[#This Row],[Categoría]]&amp;"-"&amp;Categorias[[#This Row],[Id_categoría]]</f>
        <v>Exposiciones de Obras Artísticas-140301002</v>
      </c>
      <c r="K3110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110" s="9" t="str">
        <f t="shared" si="456"/>
        <v>140301002exposiciones_de_obras_artisticas</v>
      </c>
      <c r="M3110" s="39" t="str">
        <f t="shared" si="457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111" spans="1:13" ht="30.6" x14ac:dyDescent="0.3">
      <c r="A3111" s="12">
        <f t="shared" si="449"/>
        <v>14</v>
      </c>
      <c r="B3111" s="8" t="str">
        <f>+VLOOKUP(A3111,Industria[],2,0)</f>
        <v>Deporte y ocio</v>
      </c>
      <c r="C3111" s="12">
        <f t="shared" si="450"/>
        <v>1403</v>
      </c>
      <c r="D3111" s="8" t="str">
        <f>+VLOOKUP(C3111,Sector[[Id_sector]:[Codigo]],3,0)</f>
        <v>Arte y cultura</v>
      </c>
      <c r="E3111" s="12">
        <f t="shared" si="458"/>
        <v>140301</v>
      </c>
      <c r="F3111" s="8" t="str">
        <f>+VLOOKUP(E3111,Productos[[Id_producto]:[Codigo]],3,0)</f>
        <v>Eventos Culturales</v>
      </c>
      <c r="G3111" s="13">
        <f t="shared" si="455"/>
        <v>140301003</v>
      </c>
      <c r="H3111" s="7">
        <v>3</v>
      </c>
      <c r="I3111" s="8" t="s">
        <v>3425</v>
      </c>
      <c r="J3111" s="37" t="str">
        <f>+Categorias[[#This Row],[Categoría]]&amp;"-"&amp;Categorias[[#This Row],[Id_categoría]]</f>
        <v>Festivales Culturales-140301003</v>
      </c>
      <c r="K3111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111" s="9" t="str">
        <f t="shared" si="456"/>
        <v>140301003festivales_culturales</v>
      </c>
      <c r="M3111" s="39" t="str">
        <f t="shared" si="457"/>
        <v>INSERT INTO categoria VALUES (140301003,'Festivales Culturales','Festivales Culturales-140301003','Festivales Culturales-140301003 | Prod: Cultura-140301 | Sector: Cultura | Industria: DEPORTE - 14',140301);</v>
      </c>
    </row>
    <row r="3112" spans="1:13" ht="40.799999999999997" x14ac:dyDescent="0.3">
      <c r="A3112" s="12">
        <f t="shared" si="449"/>
        <v>14</v>
      </c>
      <c r="B3112" s="8" t="str">
        <f>+VLOOKUP(A3112,Industria[],2,0)</f>
        <v>Deporte y ocio</v>
      </c>
      <c r="C3112" s="12">
        <f t="shared" si="450"/>
        <v>1403</v>
      </c>
      <c r="D3112" s="8" t="str">
        <f>+VLOOKUP(C3112,Sector[[Id_sector]:[Codigo]],3,0)</f>
        <v>Arte y cultura</v>
      </c>
      <c r="E3112" s="12">
        <f t="shared" si="458"/>
        <v>140301</v>
      </c>
      <c r="F3112" s="8" t="str">
        <f>+VLOOKUP(E3112,Productos[[Id_producto]:[Codigo]],3,0)</f>
        <v>Eventos Culturales</v>
      </c>
      <c r="G3112" s="13">
        <f t="shared" si="455"/>
        <v>140301004</v>
      </c>
      <c r="H3112" s="7">
        <v>4</v>
      </c>
      <c r="I3112" s="8" t="s">
        <v>3426</v>
      </c>
      <c r="J3112" s="37" t="str">
        <f>+Categorias[[#This Row],[Categoría]]&amp;"-"&amp;Categorias[[#This Row],[Id_categoría]]</f>
        <v>Espectáculos Callejeros-140301004</v>
      </c>
      <c r="K3112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112" s="9" t="str">
        <f t="shared" si="456"/>
        <v>140301004espectaculos_callejeros</v>
      </c>
      <c r="M3112" s="39" t="str">
        <f t="shared" si="457"/>
        <v>INSERT INTO categoria VALUES (140301004,'Espectáculos Callejeros','Espectáculos Callejeros-140301004','Espectáculos Callejeros-140301004 | Prod: Cultura-140301 | Sector: Cultura | Industria: DEPORTE - 14',140301);</v>
      </c>
    </row>
    <row r="3113" spans="1:13" ht="30.6" x14ac:dyDescent="0.3">
      <c r="A3113" s="12">
        <f t="shared" si="449"/>
        <v>14</v>
      </c>
      <c r="B3113" s="8" t="str">
        <f>+VLOOKUP(A3113,Industria[],2,0)</f>
        <v>Deporte y ocio</v>
      </c>
      <c r="C3113" s="12">
        <f t="shared" si="450"/>
        <v>1403</v>
      </c>
      <c r="D3113" s="8" t="str">
        <f>+VLOOKUP(C3113,Sector[[Id_sector]:[Codigo]],3,0)</f>
        <v>Arte y cultura</v>
      </c>
      <c r="E3113" s="12">
        <f t="shared" si="458"/>
        <v>140301</v>
      </c>
      <c r="F3113" s="8" t="str">
        <f>+VLOOKUP(E3113,Productos[[Id_producto]:[Codigo]],3,0)</f>
        <v>Eventos Culturales</v>
      </c>
      <c r="G3113" s="13">
        <f t="shared" si="455"/>
        <v>140301005</v>
      </c>
      <c r="H3113" s="7">
        <v>5</v>
      </c>
      <c r="I3113" s="8" t="s">
        <v>3427</v>
      </c>
      <c r="J3113" s="37" t="str">
        <f>+Categorias[[#This Row],[Categoría]]&amp;"-"&amp;Categorias[[#This Row],[Id_categoría]]</f>
        <v>Cursos Artísticos-140301005</v>
      </c>
      <c r="K3113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13" s="9" t="str">
        <f t="shared" si="456"/>
        <v>140301005cursos_artisticos</v>
      </c>
      <c r="M3113" s="39" t="str">
        <f t="shared" si="457"/>
        <v>INSERT INTO categoria VALUES (140301005,'Cursos Artísticos','Cursos Artísticos-140301005','Cursos Artísticos-140301005 | Prod: Cultura-140301 | Sector: Cultura | Industria: DEPORTE - 14',140301);</v>
      </c>
    </row>
    <row r="3114" spans="1:13" ht="30.6" x14ac:dyDescent="0.3">
      <c r="A3114" s="12">
        <f t="shared" si="449"/>
        <v>14</v>
      </c>
      <c r="B3114" s="8" t="str">
        <f>+VLOOKUP(A3114,Industria[],2,0)</f>
        <v>Deporte y ocio</v>
      </c>
      <c r="C3114" s="12">
        <f t="shared" si="450"/>
        <v>1403</v>
      </c>
      <c r="D3114" s="8" t="str">
        <f>+VLOOKUP(C3114,Sector[[Id_sector]:[Codigo]],3,0)</f>
        <v>Arte y cultura</v>
      </c>
      <c r="E3114" s="12">
        <f t="shared" si="458"/>
        <v>140301</v>
      </c>
      <c r="F3114" s="8" t="str">
        <f>+VLOOKUP(E3114,Productos[[Id_producto]:[Codigo]],3,0)</f>
        <v>Eventos Culturales</v>
      </c>
      <c r="G3114" s="13">
        <f t="shared" si="455"/>
        <v>140301006</v>
      </c>
      <c r="H3114" s="7">
        <v>6</v>
      </c>
      <c r="I3114" s="8" t="s">
        <v>3428</v>
      </c>
      <c r="J3114" s="37" t="str">
        <f>+Categorias[[#This Row],[Categoría]]&amp;"-"&amp;Categorias[[#This Row],[Id_categoría]]</f>
        <v>Carnavales-140301006</v>
      </c>
      <c r="K3114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14" s="9" t="str">
        <f t="shared" si="456"/>
        <v>140301006carnavales</v>
      </c>
      <c r="M3114" s="39" t="str">
        <f t="shared" si="457"/>
        <v>INSERT INTO categoria VALUES (140301006,'Carnavales','Carnavales-140301006','Carnavales-140301006 | Prod: Cultura-140301 | Sector: Cultura | Industria: DEPORTE - 14',140301);</v>
      </c>
    </row>
    <row r="3115" spans="1:13" ht="30.6" x14ac:dyDescent="0.3">
      <c r="A3115" s="12">
        <f t="shared" si="449"/>
        <v>14</v>
      </c>
      <c r="B3115" s="8" t="str">
        <f>+VLOOKUP(A3115,Industria[],2,0)</f>
        <v>Deporte y ocio</v>
      </c>
      <c r="C3115" s="12">
        <f t="shared" si="450"/>
        <v>1403</v>
      </c>
      <c r="D3115" s="8" t="str">
        <f>+VLOOKUP(C3115,Sector[[Id_sector]:[Codigo]],3,0)</f>
        <v>Arte y cultura</v>
      </c>
      <c r="E3115" s="12">
        <f t="shared" si="458"/>
        <v>140302</v>
      </c>
      <c r="F3115" s="8" t="str">
        <f>+VLOOKUP(E3115,Productos[[Id_producto]:[Codigo]],3,0)</f>
        <v>Eventos Educativos</v>
      </c>
      <c r="G3115" s="13">
        <f t="shared" si="455"/>
        <v>140302001</v>
      </c>
      <c r="H3115" s="7">
        <v>1</v>
      </c>
      <c r="I3115" s="8" t="s">
        <v>3429</v>
      </c>
      <c r="J3115" s="37" t="str">
        <f>+Categorias[[#This Row],[Categoría]]&amp;"-"&amp;Categorias[[#This Row],[Id_categoría]]</f>
        <v>Simposios-140302001</v>
      </c>
      <c r="K3115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15" s="9" t="str">
        <f t="shared" si="456"/>
        <v>140302001simposios</v>
      </c>
      <c r="M3115" s="39" t="str">
        <f t="shared" si="457"/>
        <v>INSERT INTO categoria VALUES (140302001,'Simposios','Simposios-140302001','Simposios-140302001 | Prod: Educación-140302 | Sector: Cultura | Industria: DEPORTE - 14',140302);</v>
      </c>
    </row>
    <row r="3116" spans="1:13" ht="30.6" x14ac:dyDescent="0.3">
      <c r="A3116" s="12">
        <f t="shared" si="449"/>
        <v>14</v>
      </c>
      <c r="B3116" s="8" t="str">
        <f>+VLOOKUP(A3116,Industria[],2,0)</f>
        <v>Deporte y ocio</v>
      </c>
      <c r="C3116" s="12">
        <f t="shared" si="450"/>
        <v>1403</v>
      </c>
      <c r="D3116" s="8" t="str">
        <f>+VLOOKUP(C3116,Sector[[Id_sector]:[Codigo]],3,0)</f>
        <v>Arte y cultura</v>
      </c>
      <c r="E3116" s="12">
        <f t="shared" si="458"/>
        <v>140302</v>
      </c>
      <c r="F3116" s="8" t="str">
        <f>+VLOOKUP(E3116,Productos[[Id_producto]:[Codigo]],3,0)</f>
        <v>Eventos Educativos</v>
      </c>
      <c r="G3116" s="13">
        <f t="shared" si="455"/>
        <v>140302002</v>
      </c>
      <c r="H3116" s="7">
        <v>2</v>
      </c>
      <c r="I3116" s="8" t="s">
        <v>3430</v>
      </c>
      <c r="J3116" s="37" t="str">
        <f>+Categorias[[#This Row],[Categoría]]&amp;"-"&amp;Categorias[[#This Row],[Id_categoría]]</f>
        <v>Congresos-140302002</v>
      </c>
      <c r="K3116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16" s="9" t="str">
        <f t="shared" si="456"/>
        <v>140302002congresos</v>
      </c>
      <c r="M3116" s="39" t="str">
        <f t="shared" si="457"/>
        <v>INSERT INTO categoria VALUES (140302002,'Congresos','Congresos-140302002','Congresos-140302002 | Prod: Educación-140302 | Sector: Cultura | Industria: DEPORTE - 14',140302);</v>
      </c>
    </row>
    <row r="3117" spans="1:13" ht="30.6" x14ac:dyDescent="0.3">
      <c r="A3117" s="12">
        <f t="shared" si="449"/>
        <v>14</v>
      </c>
      <c r="B3117" s="8" t="str">
        <f>+VLOOKUP(A3117,Industria[],2,0)</f>
        <v>Deporte y ocio</v>
      </c>
      <c r="C3117" s="12">
        <f t="shared" si="450"/>
        <v>1403</v>
      </c>
      <c r="D3117" s="8" t="str">
        <f>+VLOOKUP(C3117,Sector[[Id_sector]:[Codigo]],3,0)</f>
        <v>Arte y cultura</v>
      </c>
      <c r="E3117" s="12">
        <f t="shared" si="458"/>
        <v>140302</v>
      </c>
      <c r="F3117" s="8" t="str">
        <f>+VLOOKUP(E3117,Productos[[Id_producto]:[Codigo]],3,0)</f>
        <v>Eventos Educativos</v>
      </c>
      <c r="G3117" s="13">
        <f t="shared" si="455"/>
        <v>140302003</v>
      </c>
      <c r="H3117" s="7">
        <v>3</v>
      </c>
      <c r="I3117" s="8" t="s">
        <v>3431</v>
      </c>
      <c r="J3117" s="37" t="str">
        <f>+Categorias[[#This Row],[Categoría]]&amp;"-"&amp;Categorias[[#This Row],[Id_categoría]]</f>
        <v>Foros-140302003</v>
      </c>
      <c r="K3117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17" s="9" t="str">
        <f t="shared" si="456"/>
        <v>140302003foros</v>
      </c>
      <c r="M3117" s="39" t="str">
        <f t="shared" si="457"/>
        <v>INSERT INTO categoria VALUES (140302003,'Foros','Foros-140302003','Foros-140302003 | Prod: Educación-140302 | Sector: Cultura | Industria: DEPORTE - 14',140302);</v>
      </c>
    </row>
    <row r="3118" spans="1:13" ht="30.6" x14ac:dyDescent="0.3">
      <c r="A3118" s="12">
        <f t="shared" si="449"/>
        <v>14</v>
      </c>
      <c r="B3118" s="8" t="str">
        <f>+VLOOKUP(A3118,Industria[],2,0)</f>
        <v>Deporte y ocio</v>
      </c>
      <c r="C3118" s="12">
        <f t="shared" si="450"/>
        <v>1403</v>
      </c>
      <c r="D3118" s="8" t="str">
        <f>+VLOOKUP(C3118,Sector[[Id_sector]:[Codigo]],3,0)</f>
        <v>Arte y cultura</v>
      </c>
      <c r="E3118" s="12">
        <f t="shared" si="458"/>
        <v>140302</v>
      </c>
      <c r="F3118" s="8" t="str">
        <f>+VLOOKUP(E3118,Productos[[Id_producto]:[Codigo]],3,0)</f>
        <v>Eventos Educativos</v>
      </c>
      <c r="G3118" s="13">
        <f t="shared" si="455"/>
        <v>140302004</v>
      </c>
      <c r="H3118" s="7">
        <v>4</v>
      </c>
      <c r="I3118" s="8" t="s">
        <v>3432</v>
      </c>
      <c r="J3118" s="37" t="str">
        <f>+Categorias[[#This Row],[Categoría]]&amp;"-"&amp;Categorias[[#This Row],[Id_categoría]]</f>
        <v>Talleres-140302004</v>
      </c>
      <c r="K3118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18" s="9" t="str">
        <f t="shared" si="456"/>
        <v>140302004talleres</v>
      </c>
      <c r="M3118" s="39" t="str">
        <f t="shared" si="457"/>
        <v>INSERT INTO categoria VALUES (140302004,'Talleres','Talleres-140302004','Talleres-140302004 | Prod: Educación-140302 | Sector: Cultura | Industria: DEPORTE - 14',140302);</v>
      </c>
    </row>
    <row r="3119" spans="1:13" ht="30.6" x14ac:dyDescent="0.3">
      <c r="A3119" s="12">
        <f t="shared" si="449"/>
        <v>14</v>
      </c>
      <c r="B3119" s="8" t="str">
        <f>+VLOOKUP(A3119,Industria[],2,0)</f>
        <v>Deporte y ocio</v>
      </c>
      <c r="C3119" s="12">
        <f t="shared" si="450"/>
        <v>1403</v>
      </c>
      <c r="D3119" s="8" t="str">
        <f>+VLOOKUP(C3119,Sector[[Id_sector]:[Codigo]],3,0)</f>
        <v>Arte y cultura</v>
      </c>
      <c r="E3119" s="12">
        <f t="shared" si="458"/>
        <v>140302</v>
      </c>
      <c r="F3119" s="8" t="str">
        <f>+VLOOKUP(E3119,Productos[[Id_producto]:[Codigo]],3,0)</f>
        <v>Eventos Educativos</v>
      </c>
      <c r="G3119" s="13">
        <f t="shared" si="455"/>
        <v>140302005</v>
      </c>
      <c r="H3119" s="7">
        <v>5</v>
      </c>
      <c r="I3119" s="8" t="s">
        <v>3433</v>
      </c>
      <c r="J3119" s="37" t="str">
        <f>+Categorias[[#This Row],[Categoría]]&amp;"-"&amp;Categorias[[#This Row],[Id_categoría]]</f>
        <v>Convenciones-140302005</v>
      </c>
      <c r="K3119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19" s="9" t="str">
        <f t="shared" si="456"/>
        <v>140302005convenciones</v>
      </c>
      <c r="M3119" s="39" t="str">
        <f t="shared" si="457"/>
        <v>INSERT INTO categoria VALUES (140302005,'Convenciones','Convenciones-140302005','Convenciones-140302005 | Prod: Educación-140302 | Sector: Cultura | Industria: DEPORTE - 14',140302);</v>
      </c>
    </row>
    <row r="3120" spans="1:13" ht="30.6" x14ac:dyDescent="0.3">
      <c r="A3120" s="12">
        <f t="shared" si="449"/>
        <v>14</v>
      </c>
      <c r="B3120" s="8" t="str">
        <f>+VLOOKUP(A3120,Industria[],2,0)</f>
        <v>Deporte y ocio</v>
      </c>
      <c r="C3120" s="12">
        <f t="shared" si="450"/>
        <v>1403</v>
      </c>
      <c r="D3120" s="8" t="str">
        <f>+VLOOKUP(C3120,Sector[[Id_sector]:[Codigo]],3,0)</f>
        <v>Arte y cultura</v>
      </c>
      <c r="E3120" s="12">
        <f t="shared" si="458"/>
        <v>140302</v>
      </c>
      <c r="F3120" s="8" t="str">
        <f>+VLOOKUP(E3120,Productos[[Id_producto]:[Codigo]],3,0)</f>
        <v>Eventos Educativos</v>
      </c>
      <c r="G3120" s="13">
        <f t="shared" si="455"/>
        <v>140302006</v>
      </c>
      <c r="H3120" s="7">
        <v>6</v>
      </c>
      <c r="I3120" s="8" t="s">
        <v>3434</v>
      </c>
      <c r="J3120" s="37" t="str">
        <f>+Categorias[[#This Row],[Categoría]]&amp;"-"&amp;Categorias[[#This Row],[Id_categoría]]</f>
        <v>Seminarios-140302006</v>
      </c>
      <c r="K3120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20" s="9" t="str">
        <f t="shared" si="456"/>
        <v>140302006seminarios</v>
      </c>
      <c r="M3120" s="39" t="str">
        <f t="shared" si="457"/>
        <v>INSERT INTO categoria VALUES (140302006,'Seminarios','Seminarios-140302006','Seminarios-140302006 | Prod: Educación-140302 | Sector: Cultura | Industria: DEPORTE - 14',140302);</v>
      </c>
    </row>
    <row r="3121" spans="1:13" ht="30.6" x14ac:dyDescent="0.3">
      <c r="A3121" s="12">
        <f t="shared" ref="A3121:A3153" si="459">+A3120</f>
        <v>14</v>
      </c>
      <c r="B3121" s="8" t="str">
        <f>+VLOOKUP(A3121,Industria[],2,0)</f>
        <v>Deporte y ocio</v>
      </c>
      <c r="C3121" s="12">
        <f t="shared" ref="C3121:C3153" si="460">+C3120</f>
        <v>1403</v>
      </c>
      <c r="D3121" s="8" t="str">
        <f>+VLOOKUP(C3121,Sector[[Id_sector]:[Codigo]],3,0)</f>
        <v>Arte y cultura</v>
      </c>
      <c r="E3121" s="12">
        <f t="shared" ref="E3121:E3153" si="461">+IF(H3121=1,E3120+1,E3120)</f>
        <v>140303</v>
      </c>
      <c r="F3121" s="8" t="str">
        <f>+VLOOKUP(E3121,Productos[[Id_producto]:[Codigo]],3,0)</f>
        <v>Tipos de Arte</v>
      </c>
      <c r="G3121" s="13">
        <f t="shared" ref="G3121:G3153" si="462">+E3121*1000+H3121</f>
        <v>140303001</v>
      </c>
      <c r="H3121" s="7">
        <v>1</v>
      </c>
      <c r="I3121" s="8" t="s">
        <v>3435</v>
      </c>
      <c r="J3121" s="37" t="str">
        <f>+Categorias[[#This Row],[Categoría]]&amp;"-"&amp;Categorias[[#This Row],[Id_categoría]]</f>
        <v>Pintura-140303001</v>
      </c>
      <c r="K3121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21" s="9" t="str">
        <f t="shared" ref="L3121:L3153" si="463">+SUBSTITUTE(G3121&amp;LOWER(SUBSTITUTE( SUBSTITUTE( SUBSTITUTE( SUBSTITUTE( SUBSTITUTE( SUBSTITUTE( SUBSTITUTE( SUBSTITUTE( SUBSTITUTE( SUBSTITUTE(I3121, "á", "a"), "é", "e"), "í", "i"), "ó", "o"), "ú", "u"), "Á", "A"), "É", "E"), "Í", "I"), "Ó", "O"), "Ú", "U"))," ","_")</f>
        <v>140303001pintura</v>
      </c>
      <c r="M3121" s="39" t="str">
        <f t="shared" ref="M3121:M3153" si="464">+"INSERT INTO categoria VALUES ("&amp;G3121&amp;",'"&amp;I3121&amp;"','"&amp;J3121&amp;"','"&amp;K3121&amp;"',"&amp;E3121&amp;");"</f>
        <v>INSERT INTO categoria VALUES (140303001,'Pintura','Pintura-140303001','Pintura-140303001 | Prod: Arte-140303 | Sector: Cultura | Industria: DEPORTE - 14',140303);</v>
      </c>
    </row>
    <row r="3122" spans="1:13" ht="30.6" x14ac:dyDescent="0.3">
      <c r="A3122" s="12">
        <f t="shared" si="459"/>
        <v>14</v>
      </c>
      <c r="B3122" s="8" t="str">
        <f>+VLOOKUP(A3122,Industria[],2,0)</f>
        <v>Deporte y ocio</v>
      </c>
      <c r="C3122" s="12">
        <f t="shared" si="460"/>
        <v>1403</v>
      </c>
      <c r="D3122" s="8" t="str">
        <f>+VLOOKUP(C3122,Sector[[Id_sector]:[Codigo]],3,0)</f>
        <v>Arte y cultura</v>
      </c>
      <c r="E3122" s="12">
        <f t="shared" si="461"/>
        <v>140303</v>
      </c>
      <c r="F3122" s="8" t="str">
        <f>+VLOOKUP(E3122,Productos[[Id_producto]:[Codigo]],3,0)</f>
        <v>Tipos de Arte</v>
      </c>
      <c r="G3122" s="13">
        <f t="shared" si="462"/>
        <v>140303002</v>
      </c>
      <c r="H3122" s="7">
        <v>2</v>
      </c>
      <c r="I3122" s="8" t="s">
        <v>3436</v>
      </c>
      <c r="J3122" s="37" t="str">
        <f>+Categorias[[#This Row],[Categoría]]&amp;"-"&amp;Categorias[[#This Row],[Id_categoría]]</f>
        <v>Escultura-140303002</v>
      </c>
      <c r="K3122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22" s="9" t="str">
        <f t="shared" si="463"/>
        <v>140303002escultura</v>
      </c>
      <c r="M3122" s="39" t="str">
        <f t="shared" si="464"/>
        <v>INSERT INTO categoria VALUES (140303002,'Escultura','Escultura-140303002','Escultura-140303002 | Prod: Arte-140303 | Sector: Cultura | Industria: DEPORTE - 14',140303);</v>
      </c>
    </row>
    <row r="3123" spans="1:13" ht="30.6" x14ac:dyDescent="0.3">
      <c r="A3123" s="12">
        <f t="shared" si="459"/>
        <v>14</v>
      </c>
      <c r="B3123" s="8" t="str">
        <f>+VLOOKUP(A3123,Industria[],2,0)</f>
        <v>Deporte y ocio</v>
      </c>
      <c r="C3123" s="12">
        <f t="shared" si="460"/>
        <v>1403</v>
      </c>
      <c r="D3123" s="8" t="str">
        <f>+VLOOKUP(C3123,Sector[[Id_sector]:[Codigo]],3,0)</f>
        <v>Arte y cultura</v>
      </c>
      <c r="E3123" s="12">
        <f t="shared" si="461"/>
        <v>140303</v>
      </c>
      <c r="F3123" s="8" t="str">
        <f>+VLOOKUP(E3123,Productos[[Id_producto]:[Codigo]],3,0)</f>
        <v>Tipos de Arte</v>
      </c>
      <c r="G3123" s="13">
        <f t="shared" si="462"/>
        <v>140303003</v>
      </c>
      <c r="H3123" s="7">
        <v>3</v>
      </c>
      <c r="I3123" s="8" t="s">
        <v>2845</v>
      </c>
      <c r="J3123" s="37" t="str">
        <f>+Categorias[[#This Row],[Categoría]]&amp;"-"&amp;Categorias[[#This Row],[Id_categoría]]</f>
        <v>Arquitectura-140303003</v>
      </c>
      <c r="K3123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23" s="9" t="str">
        <f t="shared" si="463"/>
        <v>140303003arquitectura</v>
      </c>
      <c r="M3123" s="39" t="str">
        <f t="shared" si="464"/>
        <v>INSERT INTO categoria VALUES (140303003,'Arquitectura','Arquitectura-140303003','Arquitectura-140303003 | Prod: Arte-140303 | Sector: Cultura | Industria: DEPORTE - 14',140303);</v>
      </c>
    </row>
    <row r="3124" spans="1:13" ht="30.6" x14ac:dyDescent="0.3">
      <c r="A3124" s="12">
        <f t="shared" si="459"/>
        <v>14</v>
      </c>
      <c r="B3124" s="8" t="str">
        <f>+VLOOKUP(A3124,Industria[],2,0)</f>
        <v>Deporte y ocio</v>
      </c>
      <c r="C3124" s="12">
        <f t="shared" si="460"/>
        <v>1403</v>
      </c>
      <c r="D3124" s="8" t="str">
        <f>+VLOOKUP(C3124,Sector[[Id_sector]:[Codigo]],3,0)</f>
        <v>Arte y cultura</v>
      </c>
      <c r="E3124" s="12">
        <f t="shared" si="461"/>
        <v>140303</v>
      </c>
      <c r="F3124" s="8" t="str">
        <f>+VLOOKUP(E3124,Productos[[Id_producto]:[Codigo]],3,0)</f>
        <v>Tipos de Arte</v>
      </c>
      <c r="G3124" s="13">
        <f t="shared" si="462"/>
        <v>140303004</v>
      </c>
      <c r="H3124" s="7">
        <v>4</v>
      </c>
      <c r="I3124" s="8" t="s">
        <v>3437</v>
      </c>
      <c r="J3124" s="37" t="str">
        <f>+Categorias[[#This Row],[Categoría]]&amp;"-"&amp;Categorias[[#This Row],[Id_categoría]]</f>
        <v>Danza-140303004</v>
      </c>
      <c r="K3124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24" s="9" t="str">
        <f t="shared" si="463"/>
        <v>140303004danza</v>
      </c>
      <c r="M3124" s="39" t="str">
        <f t="shared" si="464"/>
        <v>INSERT INTO categoria VALUES (140303004,'Danza','Danza-140303004','Danza-140303004 | Prod: Arte-140303 | Sector: Cultura | Industria: DEPORTE - 14',140303);</v>
      </c>
    </row>
    <row r="3125" spans="1:13" ht="30.6" x14ac:dyDescent="0.3">
      <c r="A3125" s="12">
        <f t="shared" si="459"/>
        <v>14</v>
      </c>
      <c r="B3125" s="8" t="str">
        <f>+VLOOKUP(A3125,Industria[],2,0)</f>
        <v>Deporte y ocio</v>
      </c>
      <c r="C3125" s="12">
        <f t="shared" si="460"/>
        <v>1403</v>
      </c>
      <c r="D3125" s="8" t="str">
        <f>+VLOOKUP(C3125,Sector[[Id_sector]:[Codigo]],3,0)</f>
        <v>Arte y cultura</v>
      </c>
      <c r="E3125" s="12">
        <f t="shared" si="461"/>
        <v>140303</v>
      </c>
      <c r="F3125" s="8" t="str">
        <f>+VLOOKUP(E3125,Productos[[Id_producto]:[Codigo]],3,0)</f>
        <v>Tipos de Arte</v>
      </c>
      <c r="G3125" s="13">
        <f t="shared" si="462"/>
        <v>140303005</v>
      </c>
      <c r="H3125" s="7">
        <v>5</v>
      </c>
      <c r="I3125" s="8" t="s">
        <v>426</v>
      </c>
      <c r="J3125" s="37" t="str">
        <f>+Categorias[[#This Row],[Categoría]]&amp;"-"&amp;Categorias[[#This Row],[Id_categoría]]</f>
        <v>Música-140303005</v>
      </c>
      <c r="K3125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25" s="9" t="str">
        <f t="shared" si="463"/>
        <v>140303005musica</v>
      </c>
      <c r="M3125" s="39" t="str">
        <f t="shared" si="464"/>
        <v>INSERT INTO categoria VALUES (140303005,'Música','Música-140303005','Música-140303005 | Prod: Arte-140303 | Sector: Cultura | Industria: DEPORTE - 14',140303);</v>
      </c>
    </row>
    <row r="3126" spans="1:13" ht="30.6" x14ac:dyDescent="0.3">
      <c r="A3126" s="12">
        <f t="shared" si="459"/>
        <v>14</v>
      </c>
      <c r="B3126" s="8" t="str">
        <f>+VLOOKUP(A3126,Industria[],2,0)</f>
        <v>Deporte y ocio</v>
      </c>
      <c r="C3126" s="12">
        <f t="shared" si="460"/>
        <v>1403</v>
      </c>
      <c r="D3126" s="8" t="str">
        <f>+VLOOKUP(C3126,Sector[[Id_sector]:[Codigo]],3,0)</f>
        <v>Arte y cultura</v>
      </c>
      <c r="E3126" s="12">
        <f t="shared" si="461"/>
        <v>140303</v>
      </c>
      <c r="F3126" s="8" t="str">
        <f>+VLOOKUP(E3126,Productos[[Id_producto]:[Codigo]],3,0)</f>
        <v>Tipos de Arte</v>
      </c>
      <c r="G3126" s="13">
        <f t="shared" si="462"/>
        <v>140303006</v>
      </c>
      <c r="H3126" s="7">
        <v>6</v>
      </c>
      <c r="I3126" s="8" t="s">
        <v>3438</v>
      </c>
      <c r="J3126" s="37" t="str">
        <f>+Categorias[[#This Row],[Categoría]]&amp;"-"&amp;Categorias[[#This Row],[Id_categoría]]</f>
        <v>Literatura-140303006</v>
      </c>
      <c r="K3126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26" s="9" t="str">
        <f t="shared" si="463"/>
        <v>140303006literatura</v>
      </c>
      <c r="M3126" s="39" t="str">
        <f t="shared" si="464"/>
        <v>INSERT INTO categoria VALUES (140303006,'Literatura','Literatura-140303006','Literatura-140303006 | Prod: Arte-140303 | Sector: Cultura | Industria: DEPORTE - 14',140303);</v>
      </c>
    </row>
    <row r="3127" spans="1:13" ht="30.6" x14ac:dyDescent="0.3">
      <c r="A3127" s="12">
        <f t="shared" si="459"/>
        <v>14</v>
      </c>
      <c r="B3127" s="8" t="str">
        <f>+VLOOKUP(A3127,Industria[],2,0)</f>
        <v>Deporte y ocio</v>
      </c>
      <c r="C3127" s="12">
        <f t="shared" si="460"/>
        <v>1403</v>
      </c>
      <c r="D3127" s="8" t="str">
        <f>+VLOOKUP(C3127,Sector[[Id_sector]:[Codigo]],3,0)</f>
        <v>Arte y cultura</v>
      </c>
      <c r="E3127" s="12">
        <f t="shared" si="461"/>
        <v>140303</v>
      </c>
      <c r="F3127" s="8" t="str">
        <f>+VLOOKUP(E3127,Productos[[Id_producto]:[Codigo]],3,0)</f>
        <v>Tipos de Arte</v>
      </c>
      <c r="G3127" s="13">
        <f t="shared" si="462"/>
        <v>140303007</v>
      </c>
      <c r="H3127" s="7">
        <v>7</v>
      </c>
      <c r="I3127" s="8" t="s">
        <v>3439</v>
      </c>
      <c r="J3127" s="37" t="str">
        <f>+Categorias[[#This Row],[Categoría]]&amp;"-"&amp;Categorias[[#This Row],[Id_categoría]]</f>
        <v>Cine-140303007</v>
      </c>
      <c r="K3127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27" s="9" t="str">
        <f t="shared" si="463"/>
        <v>140303007cine</v>
      </c>
      <c r="M3127" s="39" t="str">
        <f t="shared" si="464"/>
        <v>INSERT INTO categoria VALUES (140303007,'Cine','Cine-140303007','Cine-140303007 | Prod: Arte-140303 | Sector: Cultura | Industria: DEPORTE - 14',140303);</v>
      </c>
    </row>
    <row r="3128" spans="1:13" ht="30.6" x14ac:dyDescent="0.3">
      <c r="A3128" s="12">
        <f t="shared" si="459"/>
        <v>14</v>
      </c>
      <c r="B3128" s="8" t="str">
        <f>+VLOOKUP(A3128,Industria[],2,0)</f>
        <v>Deporte y ocio</v>
      </c>
      <c r="C3128" s="12">
        <f t="shared" si="460"/>
        <v>1403</v>
      </c>
      <c r="D3128" s="8" t="str">
        <f>+VLOOKUP(C3128,Sector[[Id_sector]:[Codigo]],3,0)</f>
        <v>Arte y cultura</v>
      </c>
      <c r="E3128" s="12">
        <f t="shared" si="461"/>
        <v>140303</v>
      </c>
      <c r="F3128" s="8" t="str">
        <f>+VLOOKUP(E3128,Productos[[Id_producto]:[Codigo]],3,0)</f>
        <v>Tipos de Arte</v>
      </c>
      <c r="G3128" s="13">
        <f t="shared" si="462"/>
        <v>140303008</v>
      </c>
      <c r="H3128" s="7">
        <v>8</v>
      </c>
      <c r="I3128" s="8" t="s">
        <v>3440</v>
      </c>
      <c r="J3128" s="37" t="str">
        <f>+Categorias[[#This Row],[Categoría]]&amp;"-"&amp;Categorias[[#This Row],[Id_categoría]]</f>
        <v>Fotografía-140303008</v>
      </c>
      <c r="K3128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28" s="9" t="str">
        <f t="shared" si="463"/>
        <v>140303008fotografia</v>
      </c>
      <c r="M3128" s="39" t="str">
        <f t="shared" si="464"/>
        <v>INSERT INTO categoria VALUES (140303008,'Fotografía','Fotografía-140303008','Fotografía-140303008 | Prod: Arte-140303 | Sector: Cultura | Industria: DEPORTE - 14',140303);</v>
      </c>
    </row>
    <row r="3129" spans="1:13" ht="30.6" x14ac:dyDescent="0.3">
      <c r="A3129" s="12">
        <f t="shared" si="459"/>
        <v>14</v>
      </c>
      <c r="B3129" s="8" t="str">
        <f>+VLOOKUP(A3129,Industria[],2,0)</f>
        <v>Deporte y ocio</v>
      </c>
      <c r="C3129" s="12">
        <f t="shared" si="460"/>
        <v>1403</v>
      </c>
      <c r="D3129" s="8" t="str">
        <f>+VLOOKUP(C3129,Sector[[Id_sector]:[Codigo]],3,0)</f>
        <v>Arte y cultura</v>
      </c>
      <c r="E3129" s="12">
        <f t="shared" si="461"/>
        <v>140303</v>
      </c>
      <c r="F3129" s="8" t="str">
        <f>+VLOOKUP(E3129,Productos[[Id_producto]:[Codigo]],3,0)</f>
        <v>Tipos de Arte</v>
      </c>
      <c r="G3129" s="13">
        <f t="shared" si="462"/>
        <v>140303009</v>
      </c>
      <c r="H3129" s="7">
        <v>9</v>
      </c>
      <c r="I3129" s="8" t="s">
        <v>3441</v>
      </c>
      <c r="J3129" s="37" t="str">
        <f>+Categorias[[#This Row],[Categoría]]&amp;"-"&amp;Categorias[[#This Row],[Id_categoría]]</f>
        <v>Cómic-140303009</v>
      </c>
      <c r="K3129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29" s="9" t="str">
        <f t="shared" si="463"/>
        <v>140303009comic</v>
      </c>
      <c r="M3129" s="39" t="str">
        <f t="shared" si="464"/>
        <v>INSERT INTO categoria VALUES (140303009,'Cómic','Cómic-140303009','Cómic-140303009 | Prod: Arte-140303 | Sector: Cultura | Industria: DEPORTE - 14',140303);</v>
      </c>
    </row>
    <row r="3130" spans="1:13" ht="30.6" x14ac:dyDescent="0.3">
      <c r="A3130" s="12">
        <f t="shared" si="459"/>
        <v>14</v>
      </c>
      <c r="B3130" s="8" t="str">
        <f>+VLOOKUP(A3130,Industria[],2,0)</f>
        <v>Deporte y ocio</v>
      </c>
      <c r="C3130" s="12">
        <f t="shared" si="460"/>
        <v>1403</v>
      </c>
      <c r="D3130" s="8" t="str">
        <f>+VLOOKUP(C3130,Sector[[Id_sector]:[Codigo]],3,0)</f>
        <v>Arte y cultura</v>
      </c>
      <c r="E3130" s="12">
        <f t="shared" si="461"/>
        <v>140303</v>
      </c>
      <c r="F3130" s="8" t="str">
        <f>+VLOOKUP(E3130,Productos[[Id_producto]:[Codigo]],3,0)</f>
        <v>Tipos de Arte</v>
      </c>
      <c r="G3130" s="13">
        <f t="shared" si="462"/>
        <v>140303010</v>
      </c>
      <c r="H3130" s="7">
        <v>10</v>
      </c>
      <c r="I3130" s="8" t="s">
        <v>3442</v>
      </c>
      <c r="J3130" s="37" t="str">
        <f>+Categorias[[#This Row],[Categoría]]&amp;"-"&amp;Categorias[[#This Row],[Id_categoría]]</f>
        <v>Videojuegos-140303010</v>
      </c>
      <c r="K3130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30" s="9" t="str">
        <f t="shared" si="463"/>
        <v>140303010videojuegos</v>
      </c>
      <c r="M3130" s="39" t="str">
        <f t="shared" si="464"/>
        <v>INSERT INTO categoria VALUES (140303010,'Videojuegos','Videojuegos-140303010','Videojuegos-140303010 | Prod: Arte-140303 | Sector: Cultura | Industria: DEPORTE - 14',140303);</v>
      </c>
    </row>
    <row r="3131" spans="1:13" ht="30.6" x14ac:dyDescent="0.3">
      <c r="A3131" s="12">
        <f>+A3130</f>
        <v>14</v>
      </c>
      <c r="B3131" s="8" t="str">
        <f>+VLOOKUP(A3131,Industria[],2,0)</f>
        <v>Deporte y ocio</v>
      </c>
      <c r="C3131" s="12">
        <f>+C3130</f>
        <v>1403</v>
      </c>
      <c r="D3131" s="8" t="str">
        <f>+VLOOKUP(C3131,Sector[[Id_sector]:[Codigo]],3,0)</f>
        <v>Arte y cultura</v>
      </c>
      <c r="E3131" s="12">
        <f>+IF(H3131=1,E3130+1,E3130)</f>
        <v>140303</v>
      </c>
      <c r="F3131" s="8" t="str">
        <f>+VLOOKUP(E3131,Productos[[Id_producto]:[Codigo]],3,0)</f>
        <v>Tipos de Arte</v>
      </c>
      <c r="G3131" s="13">
        <f>+E3131*1000+H3131</f>
        <v>140303011</v>
      </c>
      <c r="H3131" s="7">
        <v>11</v>
      </c>
      <c r="I3131" s="8" t="s">
        <v>3443</v>
      </c>
      <c r="J3131" s="37" t="str">
        <f>+Categorias[[#This Row],[Categoría]]&amp;"-"&amp;Categorias[[#This Row],[Id_categoría]]</f>
        <v>Obras de Arte-140303011</v>
      </c>
      <c r="K3131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31" s="9" t="str">
        <f>+SUBSTITUTE(G3131&amp;LOWER(SUBSTITUTE( SUBSTITUTE( SUBSTITUTE( SUBSTITUTE( SUBSTITUTE( SUBSTITUTE( SUBSTITUTE( SUBSTITUTE( SUBSTITUTE( SUBSTITUTE(I3131, "á", "a"), "é", "e"), "í", "i"), "ó", "o"), "ú", "u"), "Á", "A"), "É", "E"), "Í", "I"), "Ó", "O"), "Ú", "U"))," ","_")</f>
        <v>140303011obras_de_arte</v>
      </c>
      <c r="M3131" s="39" t="str">
        <f>+"INSERT INTO categoria VALUES ("&amp;G3131&amp;",'"&amp;I3131&amp;"','"&amp;J3131&amp;"','"&amp;K3131&amp;"',"&amp;E3131&amp;");"</f>
        <v>INSERT INTO categoria VALUES (140303011,'Obras de Arte','Obras de Arte-140303011','Obras de Arte-140303011 | Prod: Arte-140303 | Sector: Cultura | Industria: DEPORTE - 14',140303);</v>
      </c>
    </row>
    <row r="3132" spans="1:13" ht="40.799999999999997" x14ac:dyDescent="0.3">
      <c r="A3132" s="12">
        <f>+A3130</f>
        <v>14</v>
      </c>
      <c r="B3132" s="8" t="str">
        <f>+VLOOKUP(A3132,Industria[],2,0)</f>
        <v>Deporte y ocio</v>
      </c>
      <c r="C3132" s="12">
        <f>+C3130</f>
        <v>1403</v>
      </c>
      <c r="D3132" s="8" t="str">
        <f>+VLOOKUP(C3132,Sector[[Id_sector]:[Codigo]],3,0)</f>
        <v>Arte y cultura</v>
      </c>
      <c r="E3132" s="12">
        <f>+IF(H3132=1,E3130+1,E3130)</f>
        <v>140304</v>
      </c>
      <c r="F3132" s="8" t="str">
        <f>+VLOOKUP(E3132,Productos[[Id_producto]:[Codigo]],3,0)</f>
        <v>Exhibiciones</v>
      </c>
      <c r="G3132" s="13">
        <f t="shared" si="462"/>
        <v>140304001</v>
      </c>
      <c r="H3132" s="7">
        <v>1</v>
      </c>
      <c r="I3132" s="8" t="s">
        <v>3444</v>
      </c>
      <c r="J3132" s="37" t="str">
        <f>+Categorias[[#This Row],[Categoría]]&amp;"-"&amp;Categorias[[#This Row],[Id_categoría]]</f>
        <v>Exhibiciones Permanentes-140304001</v>
      </c>
      <c r="K3132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32" s="9" t="str">
        <f t="shared" si="463"/>
        <v>140304001exhibiciones_permanentes</v>
      </c>
      <c r="M3132" s="39" t="str">
        <f t="shared" si="464"/>
        <v>INSERT INTO categoria VALUES (140304001,'Exhibiciones Permanentes','Exhibiciones Permanentes-140304001','Exhibiciones Permanentes-140304001 | Prod: Exhibiciones-140304 | Sector: Cultura | Industria: DEPORTE - 14',140304);</v>
      </c>
    </row>
    <row r="3133" spans="1:13" ht="40.799999999999997" x14ac:dyDescent="0.3">
      <c r="A3133" s="12">
        <f t="shared" si="459"/>
        <v>14</v>
      </c>
      <c r="B3133" s="8" t="str">
        <f>+VLOOKUP(A3133,Industria[],2,0)</f>
        <v>Deporte y ocio</v>
      </c>
      <c r="C3133" s="12">
        <f t="shared" si="460"/>
        <v>1403</v>
      </c>
      <c r="D3133" s="8" t="str">
        <f>+VLOOKUP(C3133,Sector[[Id_sector]:[Codigo]],3,0)</f>
        <v>Arte y cultura</v>
      </c>
      <c r="E3133" s="12">
        <f t="shared" si="461"/>
        <v>140304</v>
      </c>
      <c r="F3133" s="8" t="str">
        <f>+VLOOKUP(E3133,Productos[[Id_producto]:[Codigo]],3,0)</f>
        <v>Exhibiciones</v>
      </c>
      <c r="G3133" s="13">
        <f t="shared" si="462"/>
        <v>140304002</v>
      </c>
      <c r="H3133" s="7">
        <v>2</v>
      </c>
      <c r="I3133" s="8" t="s">
        <v>3445</v>
      </c>
      <c r="J3133" s="37" t="str">
        <f>+Categorias[[#This Row],[Categoría]]&amp;"-"&amp;Categorias[[#This Row],[Id_categoría]]</f>
        <v>Exhibiciones Temporales-140304002</v>
      </c>
      <c r="K3133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33" s="9" t="str">
        <f t="shared" si="463"/>
        <v>140304002exhibiciones_temporales</v>
      </c>
      <c r="M3133" s="39" t="str">
        <f t="shared" si="464"/>
        <v>INSERT INTO categoria VALUES (140304002,'Exhibiciones Temporales','Exhibiciones Temporales-140304002','Exhibiciones Temporales-140304002 | Prod: Exhibiciones-140304 | Sector: Cultura | Industria: DEPORTE - 14',140304);</v>
      </c>
    </row>
    <row r="3134" spans="1:13" ht="40.799999999999997" x14ac:dyDescent="0.3">
      <c r="A3134" s="12">
        <f t="shared" si="459"/>
        <v>14</v>
      </c>
      <c r="B3134" s="8" t="str">
        <f>+VLOOKUP(A3134,Industria[],2,0)</f>
        <v>Deporte y ocio</v>
      </c>
      <c r="C3134" s="12">
        <f t="shared" si="460"/>
        <v>1403</v>
      </c>
      <c r="D3134" s="8" t="str">
        <f>+VLOOKUP(C3134,Sector[[Id_sector]:[Codigo]],3,0)</f>
        <v>Arte y cultura</v>
      </c>
      <c r="E3134" s="12">
        <f t="shared" si="461"/>
        <v>140304</v>
      </c>
      <c r="F3134" s="8" t="str">
        <f>+VLOOKUP(E3134,Productos[[Id_producto]:[Codigo]],3,0)</f>
        <v>Exhibiciones</v>
      </c>
      <c r="G3134" s="13">
        <f t="shared" si="462"/>
        <v>140304003</v>
      </c>
      <c r="H3134" s="7">
        <v>3</v>
      </c>
      <c r="I3134" s="8" t="s">
        <v>3446</v>
      </c>
      <c r="J3134" s="37" t="str">
        <f>+Categorias[[#This Row],[Categoría]]&amp;"-"&amp;Categorias[[#This Row],[Id_categoría]]</f>
        <v>Exhibiciones Especiales y Puntuales-140304003</v>
      </c>
      <c r="K3134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34" s="9" t="str">
        <f t="shared" si="463"/>
        <v>140304003exhibiciones_especiales_y_puntuales</v>
      </c>
      <c r="M3134" s="39" t="str">
        <f t="shared" si="464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35" spans="1:13" ht="40.799999999999997" x14ac:dyDescent="0.3">
      <c r="A3135" s="12">
        <f t="shared" si="459"/>
        <v>14</v>
      </c>
      <c r="B3135" s="8" t="str">
        <f>+VLOOKUP(A3135,Industria[],2,0)</f>
        <v>Deporte y ocio</v>
      </c>
      <c r="C3135" s="12">
        <f t="shared" si="460"/>
        <v>1403</v>
      </c>
      <c r="D3135" s="8" t="str">
        <f>+VLOOKUP(C3135,Sector[[Id_sector]:[Codigo]],3,0)</f>
        <v>Arte y cultura</v>
      </c>
      <c r="E3135" s="12">
        <f t="shared" si="461"/>
        <v>140304</v>
      </c>
      <c r="F3135" s="8" t="str">
        <f>+VLOOKUP(E3135,Productos[[Id_producto]:[Codigo]],3,0)</f>
        <v>Exhibiciones</v>
      </c>
      <c r="G3135" s="13">
        <f t="shared" si="462"/>
        <v>140304004</v>
      </c>
      <c r="H3135" s="7">
        <v>4</v>
      </c>
      <c r="I3135" s="8" t="s">
        <v>3447</v>
      </c>
      <c r="J3135" s="37" t="str">
        <f>+Categorias[[#This Row],[Categoría]]&amp;"-"&amp;Categorias[[#This Row],[Id_categoría]]</f>
        <v>Exhibiciones Itinerantes-140304004</v>
      </c>
      <c r="K3135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35" s="9" t="str">
        <f t="shared" si="463"/>
        <v>140304004exhibiciones_itinerantes</v>
      </c>
      <c r="M3135" s="39" t="str">
        <f t="shared" si="464"/>
        <v>INSERT INTO categoria VALUES (140304004,'Exhibiciones Itinerantes','Exhibiciones Itinerantes-140304004','Exhibiciones Itinerantes-140304004 | Prod: Exhibiciones-140304 | Sector: Cultura | Industria: DEPORTE - 14',140304);</v>
      </c>
    </row>
    <row r="3136" spans="1:13" ht="40.799999999999997" x14ac:dyDescent="0.3">
      <c r="A3136" s="12">
        <f t="shared" si="459"/>
        <v>14</v>
      </c>
      <c r="B3136" s="8" t="str">
        <f>+VLOOKUP(A3136,Industria[],2,0)</f>
        <v>Deporte y ocio</v>
      </c>
      <c r="C3136" s="12">
        <f t="shared" si="460"/>
        <v>1403</v>
      </c>
      <c r="D3136" s="8" t="str">
        <f>+VLOOKUP(C3136,Sector[[Id_sector]:[Codigo]],3,0)</f>
        <v>Arte y cultura</v>
      </c>
      <c r="E3136" s="12">
        <f t="shared" si="461"/>
        <v>140304</v>
      </c>
      <c r="F3136" s="8" t="str">
        <f>+VLOOKUP(E3136,Productos[[Id_producto]:[Codigo]],3,0)</f>
        <v>Exhibiciones</v>
      </c>
      <c r="G3136" s="13">
        <f t="shared" si="462"/>
        <v>140304005</v>
      </c>
      <c r="H3136" s="7">
        <v>5</v>
      </c>
      <c r="I3136" s="8" t="s">
        <v>3448</v>
      </c>
      <c r="J3136" s="37" t="str">
        <f>+Categorias[[#This Row],[Categoría]]&amp;"-"&amp;Categorias[[#This Row],[Id_categoría]]</f>
        <v>Exhibiciones Portátiles-140304005</v>
      </c>
      <c r="K3136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36" s="9" t="str">
        <f t="shared" si="463"/>
        <v>140304005exhibiciones_portatiles</v>
      </c>
      <c r="M3136" s="39" t="str">
        <f t="shared" si="464"/>
        <v>INSERT INTO categoria VALUES (140304005,'Exhibiciones Portátiles','Exhibiciones Portátiles-140304005','Exhibiciones Portátiles-140304005 | Prod: Exhibiciones-140304 | Sector: Cultura | Industria: DEPORTE - 14',140304);</v>
      </c>
    </row>
    <row r="3137" spans="1:13" ht="40.799999999999997" x14ac:dyDescent="0.3">
      <c r="A3137" s="12">
        <f t="shared" si="459"/>
        <v>14</v>
      </c>
      <c r="B3137" s="8" t="str">
        <f>+VLOOKUP(A3137,Industria[],2,0)</f>
        <v>Deporte y ocio</v>
      </c>
      <c r="C3137" s="12">
        <f t="shared" si="460"/>
        <v>1403</v>
      </c>
      <c r="D3137" s="8" t="str">
        <f>+VLOOKUP(C3137,Sector[[Id_sector]:[Codigo]],3,0)</f>
        <v>Arte y cultura</v>
      </c>
      <c r="E3137" s="12">
        <f t="shared" si="461"/>
        <v>140304</v>
      </c>
      <c r="F3137" s="8" t="str">
        <f>+VLOOKUP(E3137,Productos[[Id_producto]:[Codigo]],3,0)</f>
        <v>Exhibiciones</v>
      </c>
      <c r="G3137" s="13">
        <f t="shared" si="462"/>
        <v>140304006</v>
      </c>
      <c r="H3137" s="7">
        <v>6</v>
      </c>
      <c r="I3137" s="8" t="s">
        <v>3449</v>
      </c>
      <c r="J3137" s="37" t="str">
        <f>+Categorias[[#This Row],[Categoría]]&amp;"-"&amp;Categorias[[#This Row],[Id_categoría]]</f>
        <v>Exhibiciones Móviles-140304006</v>
      </c>
      <c r="K3137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37" s="9" t="str">
        <f t="shared" si="463"/>
        <v>140304006exhibiciones_moviles</v>
      </c>
      <c r="M3137" s="39" t="str">
        <f t="shared" si="464"/>
        <v>INSERT INTO categoria VALUES (140304006,'Exhibiciones Móviles','Exhibiciones Móviles-140304006','Exhibiciones Móviles-140304006 | Prod: Exhibiciones-140304 | Sector: Cultura | Industria: DEPORTE - 14',140304);</v>
      </c>
    </row>
    <row r="3138" spans="1:13" ht="40.799999999999997" x14ac:dyDescent="0.3">
      <c r="A3138" s="12">
        <f t="shared" si="459"/>
        <v>14</v>
      </c>
      <c r="B3138" s="8" t="str">
        <f>+VLOOKUP(A3138,Industria[],2,0)</f>
        <v>Deporte y ocio</v>
      </c>
      <c r="C3138" s="12">
        <f t="shared" si="460"/>
        <v>1403</v>
      </c>
      <c r="D3138" s="8" t="str">
        <f>+VLOOKUP(C3138,Sector[[Id_sector]:[Codigo]],3,0)</f>
        <v>Arte y cultura</v>
      </c>
      <c r="E3138" s="12">
        <f t="shared" si="461"/>
        <v>140304</v>
      </c>
      <c r="F3138" s="8" t="str">
        <f>+VLOOKUP(E3138,Productos[[Id_producto]:[Codigo]],3,0)</f>
        <v>Exhibiciones</v>
      </c>
      <c r="G3138" s="13">
        <f t="shared" si="462"/>
        <v>140304007</v>
      </c>
      <c r="H3138" s="7">
        <v>7</v>
      </c>
      <c r="I3138" s="8" t="s">
        <v>3450</v>
      </c>
      <c r="J3138" s="37" t="str">
        <f>+Categorias[[#This Row],[Categoría]]&amp;"-"&amp;Categorias[[#This Row],[Id_categoría]]</f>
        <v>Exhibiciones Lineales-140304007</v>
      </c>
      <c r="K3138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38" s="9" t="str">
        <f t="shared" si="463"/>
        <v>140304007exhibiciones_lineales</v>
      </c>
      <c r="M3138" s="39" t="str">
        <f t="shared" si="464"/>
        <v>INSERT INTO categoria VALUES (140304007,'Exhibiciones Lineales','Exhibiciones Lineales-140304007','Exhibiciones Lineales-140304007 | Prod: Exhibiciones-140304 | Sector: Cultura | Industria: DEPORTE - 14',140304);</v>
      </c>
    </row>
    <row r="3139" spans="1:13" ht="40.799999999999997" x14ac:dyDescent="0.3">
      <c r="A3139" s="12">
        <f t="shared" si="459"/>
        <v>14</v>
      </c>
      <c r="B3139" s="8" t="str">
        <f>+VLOOKUP(A3139,Industria[],2,0)</f>
        <v>Deporte y ocio</v>
      </c>
      <c r="C3139" s="12">
        <f t="shared" si="460"/>
        <v>1403</v>
      </c>
      <c r="D3139" s="8" t="str">
        <f>+VLOOKUP(C3139,Sector[[Id_sector]:[Codigo]],3,0)</f>
        <v>Arte y cultura</v>
      </c>
      <c r="E3139" s="12">
        <f t="shared" si="461"/>
        <v>140304</v>
      </c>
      <c r="F3139" s="8" t="str">
        <f>+VLOOKUP(E3139,Productos[[Id_producto]:[Codigo]],3,0)</f>
        <v>Exhibiciones</v>
      </c>
      <c r="G3139" s="13">
        <f t="shared" si="462"/>
        <v>140304008</v>
      </c>
      <c r="H3139" s="7">
        <v>8</v>
      </c>
      <c r="I3139" s="8" t="s">
        <v>3451</v>
      </c>
      <c r="J3139" s="37" t="str">
        <f>+Categorias[[#This Row],[Categoría]]&amp;"-"&amp;Categorias[[#This Row],[Id_categoría]]</f>
        <v>Exhibiciones Poéticas-140304008</v>
      </c>
      <c r="K3139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39" s="9" t="str">
        <f t="shared" si="463"/>
        <v>140304008exhibiciones_poeticas</v>
      </c>
      <c r="M3139" s="39" t="str">
        <f t="shared" si="464"/>
        <v>INSERT INTO categoria VALUES (140304008,'Exhibiciones Poéticas','Exhibiciones Poéticas-140304008','Exhibiciones Poéticas-140304008 | Prod: Exhibiciones-140304 | Sector: Cultura | Industria: DEPORTE - 14',140304);</v>
      </c>
    </row>
    <row r="3140" spans="1:13" ht="30.6" x14ac:dyDescent="0.3">
      <c r="A3140" s="12">
        <f t="shared" si="459"/>
        <v>14</v>
      </c>
      <c r="B3140" s="8" t="str">
        <f>+VLOOKUP(A3140,Industria[],2,0)</f>
        <v>Deporte y ocio</v>
      </c>
      <c r="C3140" s="12">
        <f t="shared" si="460"/>
        <v>1403</v>
      </c>
      <c r="D3140" s="8" t="str">
        <f>+VLOOKUP(C3140,Sector[[Id_sector]:[Codigo]],3,0)</f>
        <v>Arte y cultura</v>
      </c>
      <c r="E3140" s="12">
        <f t="shared" si="461"/>
        <v>140304</v>
      </c>
      <c r="F3140" s="8" t="str">
        <f>+VLOOKUP(E3140,Productos[[Id_producto]:[Codigo]],3,0)</f>
        <v>Exhibiciones</v>
      </c>
      <c r="G3140" s="13">
        <f t="shared" si="462"/>
        <v>140304009</v>
      </c>
      <c r="H3140" s="7">
        <v>9</v>
      </c>
      <c r="I3140" s="8" t="s">
        <v>3452</v>
      </c>
      <c r="J3140" s="37" t="str">
        <f>+Categorias[[#This Row],[Categoría]]&amp;"-"&amp;Categorias[[#This Row],[Id_categoría]]</f>
        <v>Exhibiciones de Arte-140304009</v>
      </c>
      <c r="K3140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40" s="9" t="str">
        <f t="shared" si="463"/>
        <v>140304009exhibiciones_de_arte</v>
      </c>
      <c r="M3140" s="39" t="str">
        <f t="shared" si="464"/>
        <v>INSERT INTO categoria VALUES (140304009,'Exhibiciones de Arte','Exhibiciones de Arte-140304009','Exhibiciones de Arte-140304009 | Prod: Exhibiciones-140304 | Sector: Cultura | Industria: DEPORTE - 14',140304);</v>
      </c>
    </row>
    <row r="3141" spans="1:13" ht="40.799999999999997" x14ac:dyDescent="0.3">
      <c r="A3141" s="12">
        <f t="shared" si="459"/>
        <v>14</v>
      </c>
      <c r="B3141" s="8" t="str">
        <f>+VLOOKUP(A3141,Industria[],2,0)</f>
        <v>Deporte y ocio</v>
      </c>
      <c r="C3141" s="12">
        <f t="shared" si="460"/>
        <v>1403</v>
      </c>
      <c r="D3141" s="8" t="str">
        <f>+VLOOKUP(C3141,Sector[[Id_sector]:[Codigo]],3,0)</f>
        <v>Arte y cultura</v>
      </c>
      <c r="E3141" s="12">
        <f t="shared" si="461"/>
        <v>140304</v>
      </c>
      <c r="F3141" s="8" t="str">
        <f>+VLOOKUP(E3141,Productos[[Id_producto]:[Codigo]],3,0)</f>
        <v>Exhibiciones</v>
      </c>
      <c r="G3141" s="13">
        <f t="shared" si="462"/>
        <v>140304010</v>
      </c>
      <c r="H3141" s="7">
        <v>10</v>
      </c>
      <c r="I3141" s="8" t="s">
        <v>3453</v>
      </c>
      <c r="J3141" s="37" t="str">
        <f>+Categorias[[#This Row],[Categoría]]&amp;"-"&amp;Categorias[[#This Row],[Id_categoría]]</f>
        <v>Exhibiciones Temáticas-140304010</v>
      </c>
      <c r="K3141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41" s="9" t="str">
        <f t="shared" si="463"/>
        <v>140304010exhibiciones_tematicas</v>
      </c>
      <c r="M3141" s="39" t="str">
        <f t="shared" si="464"/>
        <v>INSERT INTO categoria VALUES (140304010,'Exhibiciones Temáticas','Exhibiciones Temáticas-140304010','Exhibiciones Temáticas-140304010 | Prod: Exhibiciones-140304 | Sector: Cultura | Industria: DEPORTE - 14',140304);</v>
      </c>
    </row>
    <row r="3142" spans="1:13" ht="40.799999999999997" x14ac:dyDescent="0.3">
      <c r="A3142" s="12">
        <f t="shared" si="459"/>
        <v>14</v>
      </c>
      <c r="B3142" s="8" t="str">
        <f>+VLOOKUP(A3142,Industria[],2,0)</f>
        <v>Deporte y ocio</v>
      </c>
      <c r="C3142" s="12">
        <f t="shared" si="460"/>
        <v>1403</v>
      </c>
      <c r="D3142" s="8" t="str">
        <f>+VLOOKUP(C3142,Sector[[Id_sector]:[Codigo]],3,0)</f>
        <v>Arte y cultura</v>
      </c>
      <c r="E3142" s="12">
        <f t="shared" si="461"/>
        <v>140304</v>
      </c>
      <c r="F3142" s="8" t="str">
        <f>+VLOOKUP(E3142,Productos[[Id_producto]:[Codigo]],3,0)</f>
        <v>Exhibiciones</v>
      </c>
      <c r="G3142" s="13">
        <f t="shared" si="462"/>
        <v>140304011</v>
      </c>
      <c r="H3142" s="7">
        <v>11</v>
      </c>
      <c r="I3142" s="8" t="s">
        <v>3454</v>
      </c>
      <c r="J3142" s="37" t="str">
        <f>+Categorias[[#This Row],[Categoría]]&amp;"-"&amp;Categorias[[#This Row],[Id_categoría]]</f>
        <v>Exhibiciones Antológicas-140304011</v>
      </c>
      <c r="K3142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42" s="9" t="str">
        <f t="shared" si="463"/>
        <v>140304011exhibiciones_antologicas</v>
      </c>
      <c r="M3142" s="39" t="str">
        <f t="shared" si="464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43" spans="1:13" ht="40.799999999999997" x14ac:dyDescent="0.3">
      <c r="A3143" s="12">
        <f t="shared" si="459"/>
        <v>14</v>
      </c>
      <c r="B3143" s="8" t="str">
        <f>+VLOOKUP(A3143,Industria[],2,0)</f>
        <v>Deporte y ocio</v>
      </c>
      <c r="C3143" s="12">
        <f t="shared" si="460"/>
        <v>1403</v>
      </c>
      <c r="D3143" s="8" t="str">
        <f>+VLOOKUP(C3143,Sector[[Id_sector]:[Codigo]],3,0)</f>
        <v>Arte y cultura</v>
      </c>
      <c r="E3143" s="12">
        <f t="shared" si="461"/>
        <v>140304</v>
      </c>
      <c r="F3143" s="8" t="str">
        <f>+VLOOKUP(E3143,Productos[[Id_producto]:[Codigo]],3,0)</f>
        <v>Exhibiciones</v>
      </c>
      <c r="G3143" s="13">
        <f t="shared" si="462"/>
        <v>140304012</v>
      </c>
      <c r="H3143" s="7">
        <v>12</v>
      </c>
      <c r="I3143" s="8" t="s">
        <v>3455</v>
      </c>
      <c r="J3143" s="37" t="str">
        <f>+Categorias[[#This Row],[Categoría]]&amp;"-"&amp;Categorias[[#This Row],[Id_categoría]]</f>
        <v>Exhibiciones Monográficas-140304012</v>
      </c>
      <c r="K3143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43" s="9" t="str">
        <f t="shared" si="463"/>
        <v>140304012exhibiciones_monograficas</v>
      </c>
      <c r="M3143" s="39" t="str">
        <f t="shared" si="464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44" spans="1:13" ht="40.799999999999997" x14ac:dyDescent="0.3">
      <c r="A3144" s="12">
        <f t="shared" si="459"/>
        <v>14</v>
      </c>
      <c r="B3144" s="8" t="str">
        <f>+VLOOKUP(A3144,Industria[],2,0)</f>
        <v>Deporte y ocio</v>
      </c>
      <c r="C3144" s="12">
        <f t="shared" si="460"/>
        <v>1403</v>
      </c>
      <c r="D3144" s="8" t="str">
        <f>+VLOOKUP(C3144,Sector[[Id_sector]:[Codigo]],3,0)</f>
        <v>Arte y cultura</v>
      </c>
      <c r="E3144" s="12">
        <f t="shared" si="461"/>
        <v>140304</v>
      </c>
      <c r="F3144" s="8" t="str">
        <f>+VLOOKUP(E3144,Productos[[Id_producto]:[Codigo]],3,0)</f>
        <v>Exhibiciones</v>
      </c>
      <c r="G3144" s="13">
        <f t="shared" si="462"/>
        <v>140304013</v>
      </c>
      <c r="H3144" s="7">
        <v>13</v>
      </c>
      <c r="I3144" s="8" t="s">
        <v>3456</v>
      </c>
      <c r="J3144" s="37" t="str">
        <f>+Categorias[[#This Row],[Categoría]]&amp;"-"&amp;Categorias[[#This Row],[Id_categoría]]</f>
        <v>Exhibiciones Expo-colección-140304013</v>
      </c>
      <c r="K3144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44" s="9" t="str">
        <f t="shared" si="463"/>
        <v>140304013exhibiciones_expo-coleccion</v>
      </c>
      <c r="M3144" s="39" t="str">
        <f t="shared" si="464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45" spans="1:13" ht="40.799999999999997" x14ac:dyDescent="0.3">
      <c r="A3145" s="12">
        <f t="shared" si="459"/>
        <v>14</v>
      </c>
      <c r="B3145" s="8" t="str">
        <f>+VLOOKUP(A3145,Industria[],2,0)</f>
        <v>Deporte y ocio</v>
      </c>
      <c r="C3145" s="12">
        <f t="shared" si="460"/>
        <v>1403</v>
      </c>
      <c r="D3145" s="8" t="str">
        <f>+VLOOKUP(C3145,Sector[[Id_sector]:[Codigo]],3,0)</f>
        <v>Arte y cultura</v>
      </c>
      <c r="E3145" s="12">
        <f t="shared" si="461"/>
        <v>140304</v>
      </c>
      <c r="F3145" s="8" t="str">
        <f>+VLOOKUP(E3145,Productos[[Id_producto]:[Codigo]],3,0)</f>
        <v>Exhibiciones</v>
      </c>
      <c r="G3145" s="13">
        <f t="shared" si="462"/>
        <v>140304014</v>
      </c>
      <c r="H3145" s="7">
        <v>14</v>
      </c>
      <c r="I3145" s="8" t="s">
        <v>3457</v>
      </c>
      <c r="J3145" s="37" t="str">
        <f>+Categorias[[#This Row],[Categoría]]&amp;"-"&amp;Categorias[[#This Row],[Id_categoría]]</f>
        <v>Exhibiciones Conmemorativas-140304014</v>
      </c>
      <c r="K3145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45" s="9" t="str">
        <f t="shared" si="463"/>
        <v>140304014exhibiciones_conmemorativas</v>
      </c>
      <c r="M3145" s="39" t="str">
        <f t="shared" si="464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46" spans="1:13" ht="40.799999999999997" x14ac:dyDescent="0.3">
      <c r="A3146" s="12">
        <f t="shared" si="459"/>
        <v>14</v>
      </c>
      <c r="B3146" s="8" t="str">
        <f>+VLOOKUP(A3146,Industria[],2,0)</f>
        <v>Deporte y ocio</v>
      </c>
      <c r="C3146" s="12">
        <f t="shared" si="460"/>
        <v>1403</v>
      </c>
      <c r="D3146" s="8" t="str">
        <f>+VLOOKUP(C3146,Sector[[Id_sector]:[Codigo]],3,0)</f>
        <v>Arte y cultura</v>
      </c>
      <c r="E3146" s="12">
        <f t="shared" si="461"/>
        <v>140304</v>
      </c>
      <c r="F3146" s="8" t="str">
        <f>+VLOOKUP(E3146,Productos[[Id_producto]:[Codigo]],3,0)</f>
        <v>Exhibiciones</v>
      </c>
      <c r="G3146" s="13">
        <f t="shared" si="462"/>
        <v>140304015</v>
      </c>
      <c r="H3146" s="7">
        <v>15</v>
      </c>
      <c r="I3146" s="8" t="s">
        <v>3458</v>
      </c>
      <c r="J3146" s="37" t="str">
        <f>+Categorias[[#This Row],[Categoría]]&amp;"-"&amp;Categorias[[#This Row],[Id_categoría]]</f>
        <v>Exhibiciones Homenaje-140304015</v>
      </c>
      <c r="K3146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46" s="9" t="str">
        <f t="shared" si="463"/>
        <v>140304015exhibiciones_homenaje</v>
      </c>
      <c r="M3146" s="39" t="str">
        <f t="shared" si="464"/>
        <v>INSERT INTO categoria VALUES (140304015,'Exhibiciones Homenaje','Exhibiciones Homenaje-140304015','Exhibiciones Homenaje-140304015 | Prod: Exhibiciones-140304 | Sector: Cultura | Industria: DEPORTE - 14',140304);</v>
      </c>
    </row>
    <row r="3147" spans="1:13" ht="40.799999999999997" x14ac:dyDescent="0.3">
      <c r="A3147" s="12">
        <f t="shared" si="459"/>
        <v>14</v>
      </c>
      <c r="B3147" s="8" t="str">
        <f>+VLOOKUP(A3147,Industria[],2,0)</f>
        <v>Deporte y ocio</v>
      </c>
      <c r="C3147" s="12">
        <f t="shared" si="460"/>
        <v>1403</v>
      </c>
      <c r="D3147" s="8" t="str">
        <f>+VLOOKUP(C3147,Sector[[Id_sector]:[Codigo]],3,0)</f>
        <v>Arte y cultura</v>
      </c>
      <c r="E3147" s="12">
        <f t="shared" si="461"/>
        <v>140304</v>
      </c>
      <c r="F3147" s="8" t="str">
        <f>+VLOOKUP(E3147,Productos[[Id_producto]:[Codigo]],3,0)</f>
        <v>Exhibiciones</v>
      </c>
      <c r="G3147" s="13">
        <f t="shared" si="462"/>
        <v>140304016</v>
      </c>
      <c r="H3147" s="7">
        <v>16</v>
      </c>
      <c r="I3147" s="8" t="s">
        <v>3459</v>
      </c>
      <c r="J3147" s="37" t="str">
        <f>+Categorias[[#This Row],[Categoría]]&amp;"-"&amp;Categorias[[#This Row],[Id_categoría]]</f>
        <v>Exhibiciones Talleres-140304016</v>
      </c>
      <c r="K3147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47" s="9" t="str">
        <f t="shared" si="463"/>
        <v>140304016exhibiciones_talleres</v>
      </c>
      <c r="M3147" s="39" t="str">
        <f t="shared" si="464"/>
        <v>INSERT INTO categoria VALUES (140304016,'Exhibiciones Talleres','Exhibiciones Talleres-140304016','Exhibiciones Talleres-140304016 | Prod: Exhibiciones-140304 | Sector: Cultura | Industria: DEPORTE - 14',140304);</v>
      </c>
    </row>
    <row r="3148" spans="1:13" ht="30.6" x14ac:dyDescent="0.3">
      <c r="A3148" s="12">
        <f t="shared" si="459"/>
        <v>14</v>
      </c>
      <c r="B3148" s="8" t="str">
        <f>+VLOOKUP(A3148,Industria[],2,0)</f>
        <v>Deporte y ocio</v>
      </c>
      <c r="C3148" s="12">
        <f t="shared" si="460"/>
        <v>1403</v>
      </c>
      <c r="D3148" s="8" t="str">
        <f>+VLOOKUP(C3148,Sector[[Id_sector]:[Codigo]],3,0)</f>
        <v>Arte y cultura</v>
      </c>
      <c r="E3148" s="12">
        <f t="shared" si="461"/>
        <v>140305</v>
      </c>
      <c r="F3148" s="8" t="str">
        <f>+VLOOKUP(E3148,Productos[[Id_producto]:[Codigo]],3,0)</f>
        <v>Eventos Musicales</v>
      </c>
      <c r="G3148" s="13">
        <f t="shared" si="462"/>
        <v>140305001</v>
      </c>
      <c r="H3148" s="7">
        <v>1</v>
      </c>
      <c r="I3148" s="8" t="s">
        <v>3460</v>
      </c>
      <c r="J3148" s="37" t="str">
        <f>+Categorias[[#This Row],[Categoría]]&amp;"-"&amp;Categorias[[#This Row],[Id_categoría]]</f>
        <v>Conciertos-140305001</v>
      </c>
      <c r="K3148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48" s="9" t="str">
        <f t="shared" si="463"/>
        <v>140305001conciertos</v>
      </c>
      <c r="M3148" s="39" t="str">
        <f t="shared" si="464"/>
        <v>INSERT INTO categoria VALUES (140305001,'Conciertos','Conciertos-140305001','Conciertos-140305001 | Prod: Música-140305 | Sector: Cultura | Industria: DEPORTE - 14',140305);</v>
      </c>
    </row>
    <row r="3149" spans="1:13" ht="30.6" x14ac:dyDescent="0.3">
      <c r="A3149" s="12">
        <f t="shared" si="459"/>
        <v>14</v>
      </c>
      <c r="B3149" s="8" t="str">
        <f>+VLOOKUP(A3149,Industria[],2,0)</f>
        <v>Deporte y ocio</v>
      </c>
      <c r="C3149" s="12">
        <f t="shared" si="460"/>
        <v>1403</v>
      </c>
      <c r="D3149" s="8" t="str">
        <f>+VLOOKUP(C3149,Sector[[Id_sector]:[Codigo]],3,0)</f>
        <v>Arte y cultura</v>
      </c>
      <c r="E3149" s="12">
        <f t="shared" si="461"/>
        <v>140305</v>
      </c>
      <c r="F3149" s="8" t="str">
        <f>+VLOOKUP(E3149,Productos[[Id_producto]:[Codigo]],3,0)</f>
        <v>Eventos Musicales</v>
      </c>
      <c r="G3149" s="13">
        <f t="shared" si="462"/>
        <v>140305002</v>
      </c>
      <c r="H3149" s="7">
        <v>2</v>
      </c>
      <c r="I3149" s="8" t="s">
        <v>3461</v>
      </c>
      <c r="J3149" s="37" t="str">
        <f>+Categorias[[#This Row],[Categoría]]&amp;"-"&amp;Categorias[[#This Row],[Id_categoría]]</f>
        <v>Festivales Musicales-140305002</v>
      </c>
      <c r="K3149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49" s="9" t="str">
        <f t="shared" si="463"/>
        <v>140305002festivales_musicales</v>
      </c>
      <c r="M3149" s="39" t="str">
        <f t="shared" si="464"/>
        <v>INSERT INTO categoria VALUES (140305002,'Festivales Musicales','Festivales Musicales-140305002','Festivales Musicales-140305002 | Prod: Música-140305 | Sector: Cultura | Industria: DEPORTE - 14',140305);</v>
      </c>
    </row>
    <row r="3150" spans="1:13" ht="30.6" x14ac:dyDescent="0.3">
      <c r="A3150" s="12">
        <f t="shared" si="459"/>
        <v>14</v>
      </c>
      <c r="B3150" s="8" t="str">
        <f>+VLOOKUP(A3150,Industria[],2,0)</f>
        <v>Deporte y ocio</v>
      </c>
      <c r="C3150" s="12">
        <f t="shared" si="460"/>
        <v>1403</v>
      </c>
      <c r="D3150" s="8" t="str">
        <f>+VLOOKUP(C3150,Sector[[Id_sector]:[Codigo]],3,0)</f>
        <v>Arte y cultura</v>
      </c>
      <c r="E3150" s="12">
        <f t="shared" si="461"/>
        <v>140305</v>
      </c>
      <c r="F3150" s="8" t="str">
        <f>+VLOOKUP(E3150,Productos[[Id_producto]:[Codigo]],3,0)</f>
        <v>Eventos Musicales</v>
      </c>
      <c r="G3150" s="13">
        <f t="shared" si="462"/>
        <v>140305003</v>
      </c>
      <c r="H3150" s="7">
        <v>3</v>
      </c>
      <c r="I3150" s="8" t="s">
        <v>3462</v>
      </c>
      <c r="J3150" s="37" t="str">
        <f>+Categorias[[#This Row],[Categoría]]&amp;"-"&amp;Categorias[[#This Row],[Id_categoría]]</f>
        <v>Tocatas-140305003</v>
      </c>
      <c r="K3150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50" s="9" t="str">
        <f t="shared" si="463"/>
        <v>140305003tocatas</v>
      </c>
      <c r="M3150" s="39" t="str">
        <f t="shared" si="464"/>
        <v>INSERT INTO categoria VALUES (140305003,'Tocatas','Tocatas-140305003','Tocatas-140305003 | Prod: Música-140305 | Sector: Cultura | Industria: DEPORTE - 14',140305);</v>
      </c>
    </row>
    <row r="3151" spans="1:13" ht="30.6" x14ac:dyDescent="0.3">
      <c r="A3151" s="12">
        <f t="shared" si="459"/>
        <v>14</v>
      </c>
      <c r="B3151" s="8" t="str">
        <f>+VLOOKUP(A3151,Industria[],2,0)</f>
        <v>Deporte y ocio</v>
      </c>
      <c r="C3151" s="12">
        <f t="shared" si="460"/>
        <v>1403</v>
      </c>
      <c r="D3151" s="8" t="str">
        <f>+VLOOKUP(C3151,Sector[[Id_sector]:[Codigo]],3,0)</f>
        <v>Arte y cultura</v>
      </c>
      <c r="E3151" s="12">
        <f t="shared" si="461"/>
        <v>140305</v>
      </c>
      <c r="F3151" s="8" t="str">
        <f>+VLOOKUP(E3151,Productos[[Id_producto]:[Codigo]],3,0)</f>
        <v>Eventos Musicales</v>
      </c>
      <c r="G3151" s="13">
        <f t="shared" si="462"/>
        <v>140305004</v>
      </c>
      <c r="H3151" s="7">
        <v>4</v>
      </c>
      <c r="I3151" s="8" t="s">
        <v>3463</v>
      </c>
      <c r="J3151" s="37" t="str">
        <f>+Categorias[[#This Row],[Categoría]]&amp;"-"&amp;Categorias[[#This Row],[Id_categoría]]</f>
        <v>Obras Musicales-140305004</v>
      </c>
      <c r="K3151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51" s="9" t="str">
        <f t="shared" si="463"/>
        <v>140305004obras_musicales</v>
      </c>
      <c r="M3151" s="39" t="str">
        <f t="shared" si="464"/>
        <v>INSERT INTO categoria VALUES (140305004,'Obras Musicales','Obras Musicales-140305004','Obras Musicales-140305004 | Prod: Música-140305 | Sector: Cultura | Industria: DEPORTE - 14',140305);</v>
      </c>
    </row>
    <row r="3152" spans="1:13" ht="30.6" x14ac:dyDescent="0.3">
      <c r="A3152" s="12">
        <f t="shared" si="459"/>
        <v>14</v>
      </c>
      <c r="B3152" s="8" t="str">
        <f>+VLOOKUP(A3152,Industria[],2,0)</f>
        <v>Deporte y ocio</v>
      </c>
      <c r="C3152" s="12">
        <f t="shared" si="460"/>
        <v>1403</v>
      </c>
      <c r="D3152" s="8" t="str">
        <f>+VLOOKUP(C3152,Sector[[Id_sector]:[Codigo]],3,0)</f>
        <v>Arte y cultura</v>
      </c>
      <c r="E3152" s="12">
        <f t="shared" si="461"/>
        <v>140305</v>
      </c>
      <c r="F3152" s="8" t="str">
        <f>+VLOOKUP(E3152,Productos[[Id_producto]:[Codigo]],3,0)</f>
        <v>Eventos Musicales</v>
      </c>
      <c r="G3152" s="13">
        <f t="shared" si="462"/>
        <v>140305005</v>
      </c>
      <c r="H3152" s="7">
        <v>5</v>
      </c>
      <c r="I3152" s="8" t="s">
        <v>3464</v>
      </c>
      <c r="J3152" s="37" t="str">
        <f>+Categorias[[#This Row],[Categoría]]&amp;"-"&amp;Categorias[[#This Row],[Id_categoría]]</f>
        <v>Óperas-140305005</v>
      </c>
      <c r="K3152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52" s="9" t="str">
        <f t="shared" si="463"/>
        <v>140305005operas</v>
      </c>
      <c r="M3152" s="39" t="str">
        <f t="shared" si="464"/>
        <v>INSERT INTO categoria VALUES (140305005,'Óperas','Óperas-140305005','Óperas-140305005 | Prod: Música-140305 | Sector: Cultura | Industria: DEPORTE - 14',140305);</v>
      </c>
    </row>
    <row r="3153" spans="1:13" ht="30.6" x14ac:dyDescent="0.3">
      <c r="A3153" s="12">
        <f t="shared" si="459"/>
        <v>14</v>
      </c>
      <c r="B3153" s="8" t="str">
        <f>+VLOOKUP(A3153,Industria[],2,0)</f>
        <v>Deporte y ocio</v>
      </c>
      <c r="C3153" s="12">
        <f t="shared" si="460"/>
        <v>1403</v>
      </c>
      <c r="D3153" s="8" t="str">
        <f>+VLOOKUP(C3153,Sector[[Id_sector]:[Codigo]],3,0)</f>
        <v>Arte y cultura</v>
      </c>
      <c r="E3153" s="12">
        <f t="shared" si="461"/>
        <v>140305</v>
      </c>
      <c r="F3153" s="8" t="str">
        <f>+VLOOKUP(E3153,Productos[[Id_producto]:[Codigo]],3,0)</f>
        <v>Eventos Musicales</v>
      </c>
      <c r="G3153" s="13">
        <f t="shared" si="462"/>
        <v>140305006</v>
      </c>
      <c r="H3153" s="7">
        <v>6</v>
      </c>
      <c r="I3153" s="8" t="s">
        <v>3465</v>
      </c>
      <c r="J3153" s="37" t="str">
        <f>+Categorias[[#This Row],[Categoría]]&amp;"-"&amp;Categorias[[#This Row],[Id_categoría]]</f>
        <v>Conciertos Sinfónicos-140305006</v>
      </c>
      <c r="K3153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53" s="9" t="str">
        <f t="shared" si="463"/>
        <v>140305006conciertos_sinfonicos</v>
      </c>
      <c r="M3153" s="39" t="str">
        <f t="shared" si="464"/>
        <v>INSERT INTO categoria VALUES (140305006,'Conciertos Sinfónicos','Conciertos Sinfónicos-140305006','Conciertos Sinfónicos-140305006 | Prod: Música-140305 | Sector: Cultura | Industria: DEPORTE - 14',140305);</v>
      </c>
    </row>
    <row r="3154" spans="1:13" ht="30.6" x14ac:dyDescent="0.3">
      <c r="A3154" s="12">
        <f t="shared" ref="A3154:A3185" si="465">+A3153</f>
        <v>14</v>
      </c>
      <c r="B3154" s="8" t="str">
        <f>+VLOOKUP(A3154,Industria[],2,0)</f>
        <v>Deporte y ocio</v>
      </c>
      <c r="C3154" s="12">
        <f t="shared" ref="C3154:C3185" si="466">+C3153</f>
        <v>1403</v>
      </c>
      <c r="D3154" s="8" t="str">
        <f>+VLOOKUP(C3154,Sector[[Id_sector]:[Codigo]],3,0)</f>
        <v>Arte y cultura</v>
      </c>
      <c r="E3154" s="12">
        <f t="shared" ref="E3154:E3185" si="467">+IF(H3154=1,E3153+1,E3153)</f>
        <v>140305</v>
      </c>
      <c r="F3154" s="8" t="str">
        <f>+VLOOKUP(E3154,Productos[[Id_producto]:[Codigo]],3,0)</f>
        <v>Eventos Musicales</v>
      </c>
      <c r="G3154" s="13">
        <f t="shared" ref="G3154:G3185" si="468">+E3154*1000+H3154</f>
        <v>140305007</v>
      </c>
      <c r="H3154" s="7">
        <v>7</v>
      </c>
      <c r="I3154" s="8" t="s">
        <v>3466</v>
      </c>
      <c r="J3154" s="37" t="str">
        <f>+Categorias[[#This Row],[Categoría]]&amp;"-"&amp;Categorias[[#This Row],[Id_categoría]]</f>
        <v>Recitales-140305007</v>
      </c>
      <c r="K3154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54" s="9" t="str">
        <f t="shared" ref="L3154:L3185" si="469">+SUBSTITUTE(G3154&amp;LOWER(SUBSTITUTE( SUBSTITUTE( SUBSTITUTE( SUBSTITUTE( SUBSTITUTE( SUBSTITUTE( SUBSTITUTE( SUBSTITUTE( SUBSTITUTE( SUBSTITUTE(I3154, "á", "a"), "é", "e"), "í", "i"), "ó", "o"), "ú", "u"), "Á", "A"), "É", "E"), "Í", "I"), "Ó", "O"), "Ú", "U"))," ","_")</f>
        <v>140305007recitales</v>
      </c>
      <c r="M3154" s="39" t="str">
        <f t="shared" ref="M3154:M3185" si="470">+"INSERT INTO categoria VALUES ("&amp;G3154&amp;",'"&amp;I3154&amp;"','"&amp;J3154&amp;"','"&amp;K3154&amp;"',"&amp;E3154&amp;");"</f>
        <v>INSERT INTO categoria VALUES (140305007,'Recitales','Recitales-140305007','Recitales-140305007 | Prod: Música-140305 | Sector: Cultura | Industria: DEPORTE - 14',140305);</v>
      </c>
    </row>
    <row r="3155" spans="1:13" ht="30.6" x14ac:dyDescent="0.3">
      <c r="A3155" s="12">
        <f t="shared" si="465"/>
        <v>14</v>
      </c>
      <c r="B3155" s="8" t="str">
        <f>+VLOOKUP(A3155,Industria[],2,0)</f>
        <v>Deporte y ocio</v>
      </c>
      <c r="C3155" s="12">
        <f t="shared" si="466"/>
        <v>1403</v>
      </c>
      <c r="D3155" s="8" t="str">
        <f>+VLOOKUP(C3155,Sector[[Id_sector]:[Codigo]],3,0)</f>
        <v>Arte y cultura</v>
      </c>
      <c r="E3155" s="12">
        <f t="shared" si="467"/>
        <v>140305</v>
      </c>
      <c r="F3155" s="8" t="str">
        <f>+VLOOKUP(E3155,Productos[[Id_producto]:[Codigo]],3,0)</f>
        <v>Eventos Musicales</v>
      </c>
      <c r="G3155" s="13">
        <f t="shared" si="468"/>
        <v>140305008</v>
      </c>
      <c r="H3155" s="7">
        <v>8</v>
      </c>
      <c r="I3155" s="8" t="s">
        <v>3467</v>
      </c>
      <c r="J3155" s="37" t="str">
        <f>+Categorias[[#This Row],[Categoría]]&amp;"-"&amp;Categorias[[#This Row],[Id_categoría]]</f>
        <v>Batallas de Rap-140305008</v>
      </c>
      <c r="K3155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55" s="9" t="str">
        <f t="shared" si="469"/>
        <v>140305008batallas_de_rap</v>
      </c>
      <c r="M3155" s="39" t="str">
        <f t="shared" si="470"/>
        <v>INSERT INTO categoria VALUES (140305008,'Batallas de Rap','Batallas de Rap-140305008','Batallas de Rap-140305008 | Prod: Música-140305 | Sector: Cultura | Industria: DEPORTE - 14',140305);</v>
      </c>
    </row>
    <row r="3156" spans="1:13" ht="30.6" x14ac:dyDescent="0.3">
      <c r="A3156" s="12">
        <f t="shared" si="465"/>
        <v>14</v>
      </c>
      <c r="B3156" s="8" t="str">
        <f>+VLOOKUP(A3156,Industria[],2,0)</f>
        <v>Deporte y ocio</v>
      </c>
      <c r="C3156" s="12">
        <f t="shared" si="466"/>
        <v>1403</v>
      </c>
      <c r="D3156" s="8" t="str">
        <f>+VLOOKUP(C3156,Sector[[Id_sector]:[Codigo]],3,0)</f>
        <v>Arte y cultura</v>
      </c>
      <c r="E3156" s="12">
        <f t="shared" si="467"/>
        <v>140305</v>
      </c>
      <c r="F3156" s="8" t="str">
        <f>+VLOOKUP(E3156,Productos[[Id_producto]:[Codigo]],3,0)</f>
        <v>Eventos Musicales</v>
      </c>
      <c r="G3156" s="13">
        <f t="shared" si="468"/>
        <v>140305009</v>
      </c>
      <c r="H3156" s="7">
        <v>9</v>
      </c>
      <c r="I3156" s="8" t="s">
        <v>3468</v>
      </c>
      <c r="J3156" s="37" t="str">
        <f>+Categorias[[#This Row],[Categoría]]&amp;"-"&amp;Categorias[[#This Row],[Id_categoría]]</f>
        <v>Conciertos Online-140305009</v>
      </c>
      <c r="K3156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56" s="9" t="str">
        <f t="shared" si="469"/>
        <v>140305009conciertos_online</v>
      </c>
      <c r="M3156" s="39" t="str">
        <f t="shared" si="470"/>
        <v>INSERT INTO categoria VALUES (140305009,'Conciertos Online','Conciertos Online-140305009','Conciertos Online-140305009 | Prod: Música-140305 | Sector: Cultura | Industria: DEPORTE - 14',140305);</v>
      </c>
    </row>
    <row r="3157" spans="1:13" ht="30.6" x14ac:dyDescent="0.3">
      <c r="A3157" s="12">
        <f t="shared" si="465"/>
        <v>14</v>
      </c>
      <c r="B3157" s="8" t="str">
        <f>+VLOOKUP(A3157,Industria[],2,0)</f>
        <v>Deporte y ocio</v>
      </c>
      <c r="C3157" s="12">
        <f t="shared" si="466"/>
        <v>1403</v>
      </c>
      <c r="D3157" s="8" t="str">
        <f>+VLOOKUP(C3157,Sector[[Id_sector]:[Codigo]],3,0)</f>
        <v>Arte y cultura</v>
      </c>
      <c r="E3157" s="12">
        <f t="shared" si="467"/>
        <v>140305</v>
      </c>
      <c r="F3157" s="8" t="str">
        <f>+VLOOKUP(E3157,Productos[[Id_producto]:[Codigo]],3,0)</f>
        <v>Eventos Musicales</v>
      </c>
      <c r="G3157" s="13">
        <f t="shared" si="468"/>
        <v>140305010</v>
      </c>
      <c r="H3157" s="7">
        <v>10</v>
      </c>
      <c r="I3157" s="8" t="s">
        <v>3469</v>
      </c>
      <c r="J3157" s="37" t="str">
        <f>+Categorias[[#This Row],[Categoría]]&amp;"-"&amp;Categorias[[#This Row],[Id_categoría]]</f>
        <v>Festivales Online-140305010</v>
      </c>
      <c r="K3157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57" s="9" t="str">
        <f t="shared" si="469"/>
        <v>140305010festivales_online</v>
      </c>
      <c r="M3157" s="39" t="str">
        <f t="shared" si="470"/>
        <v>INSERT INTO categoria VALUES (140305010,'Festivales Online','Festivales Online-140305010','Festivales Online-140305010 | Prod: Música-140305 | Sector: Cultura | Industria: DEPORTE - 14',140305);</v>
      </c>
    </row>
    <row r="3158" spans="1:13" ht="30.6" x14ac:dyDescent="0.3">
      <c r="A3158" s="12">
        <f t="shared" si="465"/>
        <v>14</v>
      </c>
      <c r="B3158" s="8" t="str">
        <f>+VLOOKUP(A3158,Industria[],2,0)</f>
        <v>Deporte y ocio</v>
      </c>
      <c r="C3158" s="12">
        <f t="shared" si="466"/>
        <v>1403</v>
      </c>
      <c r="D3158" s="8" t="str">
        <f>+VLOOKUP(C3158,Sector[[Id_sector]:[Codigo]],3,0)</f>
        <v>Arte y cultura</v>
      </c>
      <c r="E3158" s="12">
        <f t="shared" si="467"/>
        <v>140305</v>
      </c>
      <c r="F3158" s="8" t="str">
        <f>+VLOOKUP(E3158,Productos[[Id_producto]:[Codigo]],3,0)</f>
        <v>Eventos Musicales</v>
      </c>
      <c r="G3158" s="13">
        <f t="shared" si="468"/>
        <v>140305011</v>
      </c>
      <c r="H3158" s="7">
        <v>11</v>
      </c>
      <c r="I3158" s="8" t="s">
        <v>3470</v>
      </c>
      <c r="J3158" s="37" t="str">
        <f>+Categorias[[#This Row],[Categoría]]&amp;"-"&amp;Categorias[[#This Row],[Id_categoría]]</f>
        <v>Otros eventos musicales-140305011</v>
      </c>
      <c r="K3158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58" s="9" t="str">
        <f t="shared" si="469"/>
        <v>140305011otros_eventos_musicales</v>
      </c>
      <c r="M3158" s="39" t="str">
        <f t="shared" si="470"/>
        <v>INSERT INTO categoria VALUES (140305011,'Otros eventos musicales','Otros eventos musicales-140305011','Otros eventos musicales-140305011 | Prod: Música-140305 | Sector: Cultura | Industria: DEPORTE - 14',140305);</v>
      </c>
    </row>
    <row r="3159" spans="1:13" ht="40.799999999999997" x14ac:dyDescent="0.3">
      <c r="A3159" s="12">
        <f t="shared" si="465"/>
        <v>14</v>
      </c>
      <c r="B3159" s="8" t="str">
        <f>+VLOOKUP(A3159,Industria[],2,0)</f>
        <v>Deporte y ocio</v>
      </c>
      <c r="C3159" s="12">
        <f t="shared" si="466"/>
        <v>1403</v>
      </c>
      <c r="D3159" s="8" t="str">
        <f>+VLOOKUP(C3159,Sector[[Id_sector]:[Codigo]],3,0)</f>
        <v>Arte y cultura</v>
      </c>
      <c r="E3159" s="12">
        <f t="shared" si="467"/>
        <v>140306</v>
      </c>
      <c r="F3159" s="8" t="str">
        <f>+VLOOKUP(E3159,Productos[[Id_producto]:[Codigo]],3,0)</f>
        <v>Finanzas del Rubro del Arte y la Cultura</v>
      </c>
      <c r="G3159" s="13">
        <f t="shared" si="468"/>
        <v>140306001</v>
      </c>
      <c r="H3159" s="7">
        <v>1</v>
      </c>
      <c r="I3159" s="8" t="s">
        <v>3471</v>
      </c>
      <c r="J3159" s="37" t="str">
        <f>+Categorias[[#This Row],[Categoría]]&amp;"-"&amp;Categorias[[#This Row],[Id_categoría]]</f>
        <v>Ganancias por Eventos Musicales-140306001</v>
      </c>
      <c r="K3159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59" s="9" t="str">
        <f t="shared" si="469"/>
        <v>140306001ganancias_por_eventos_musicales</v>
      </c>
      <c r="M3159" s="39" t="str">
        <f t="shared" si="470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60" spans="1:13" ht="40.799999999999997" x14ac:dyDescent="0.3">
      <c r="A3160" s="12">
        <f t="shared" si="465"/>
        <v>14</v>
      </c>
      <c r="B3160" s="8" t="str">
        <f>+VLOOKUP(A3160,Industria[],2,0)</f>
        <v>Deporte y ocio</v>
      </c>
      <c r="C3160" s="12">
        <f t="shared" si="466"/>
        <v>1403</v>
      </c>
      <c r="D3160" s="8" t="str">
        <f>+VLOOKUP(C3160,Sector[[Id_sector]:[Codigo]],3,0)</f>
        <v>Arte y cultura</v>
      </c>
      <c r="E3160" s="12">
        <f t="shared" si="467"/>
        <v>140306</v>
      </c>
      <c r="F3160" s="8" t="str">
        <f>+VLOOKUP(E3160,Productos[[Id_producto]:[Codigo]],3,0)</f>
        <v>Finanzas del Rubro del Arte y la Cultura</v>
      </c>
      <c r="G3160" s="13">
        <f t="shared" si="468"/>
        <v>140306002</v>
      </c>
      <c r="H3160" s="7">
        <v>2</v>
      </c>
      <c r="I3160" s="8" t="s">
        <v>3472</v>
      </c>
      <c r="J3160" s="37" t="str">
        <f>+Categorias[[#This Row],[Categoría]]&amp;"-"&amp;Categorias[[#This Row],[Id_categoría]]</f>
        <v>Ganancias por Eventos Culturales-140306002</v>
      </c>
      <c r="K3160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60" s="9" t="str">
        <f t="shared" si="469"/>
        <v>140306002ganancias_por_eventos_culturales</v>
      </c>
      <c r="M3160" s="39" t="str">
        <f t="shared" si="470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61" spans="1:13" ht="40.799999999999997" x14ac:dyDescent="0.3">
      <c r="A3161" s="12">
        <f t="shared" si="465"/>
        <v>14</v>
      </c>
      <c r="B3161" s="8" t="str">
        <f>+VLOOKUP(A3161,Industria[],2,0)</f>
        <v>Deporte y ocio</v>
      </c>
      <c r="C3161" s="12">
        <f t="shared" si="466"/>
        <v>1403</v>
      </c>
      <c r="D3161" s="8" t="str">
        <f>+VLOOKUP(C3161,Sector[[Id_sector]:[Codigo]],3,0)</f>
        <v>Arte y cultura</v>
      </c>
      <c r="E3161" s="12">
        <f t="shared" si="467"/>
        <v>140306</v>
      </c>
      <c r="F3161" s="8" t="str">
        <f>+VLOOKUP(E3161,Productos[[Id_producto]:[Codigo]],3,0)</f>
        <v>Finanzas del Rubro del Arte y la Cultura</v>
      </c>
      <c r="G3161" s="13">
        <f t="shared" si="468"/>
        <v>140306003</v>
      </c>
      <c r="H3161" s="7">
        <v>3</v>
      </c>
      <c r="I3161" s="8" t="s">
        <v>3473</v>
      </c>
      <c r="J3161" s="37" t="str">
        <f>+Categorias[[#This Row],[Categoría]]&amp;"-"&amp;Categorias[[#This Row],[Id_categoría]]</f>
        <v>Ganancias por Venta de Arte-140306003</v>
      </c>
      <c r="K3161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61" s="9" t="str">
        <f t="shared" si="469"/>
        <v>140306003ganancias_por_venta_de_arte</v>
      </c>
      <c r="M3161" s="39" t="str">
        <f t="shared" si="470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62" spans="1:13" ht="51" x14ac:dyDescent="0.3">
      <c r="A3162" s="12">
        <f t="shared" si="465"/>
        <v>14</v>
      </c>
      <c r="B3162" s="8" t="str">
        <f>+VLOOKUP(A3162,Industria[],2,0)</f>
        <v>Deporte y ocio</v>
      </c>
      <c r="C3162" s="12">
        <f t="shared" si="466"/>
        <v>1403</v>
      </c>
      <c r="D3162" s="8" t="str">
        <f>+VLOOKUP(C3162,Sector[[Id_sector]:[Codigo]],3,0)</f>
        <v>Arte y cultura</v>
      </c>
      <c r="E3162" s="12">
        <f t="shared" si="467"/>
        <v>140306</v>
      </c>
      <c r="F3162" s="8" t="str">
        <f>+VLOOKUP(E3162,Productos[[Id_producto]:[Codigo]],3,0)</f>
        <v>Finanzas del Rubro del Arte y la Cultura</v>
      </c>
      <c r="G3162" s="13">
        <f t="shared" si="468"/>
        <v>140306004</v>
      </c>
      <c r="H3162" s="7">
        <v>4</v>
      </c>
      <c r="I3162" s="8" t="s">
        <v>3474</v>
      </c>
      <c r="J3162" s="37" t="str">
        <f>+Categorias[[#This Row],[Categoría]]&amp;"-"&amp;Categorias[[#This Row],[Id_categoría]]</f>
        <v>Exportaciones de Bienes y Servicios Culturales-140306004</v>
      </c>
      <c r="K3162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62" s="9" t="str">
        <f t="shared" si="469"/>
        <v>140306004exportaciones_de_bienes_y_servicios_culturales</v>
      </c>
      <c r="M3162" s="39" t="str">
        <f t="shared" si="470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63" spans="1:13" ht="40.799999999999997" x14ac:dyDescent="0.3">
      <c r="A3163" s="12">
        <f t="shared" si="465"/>
        <v>14</v>
      </c>
      <c r="B3163" s="8" t="str">
        <f>+VLOOKUP(A3163,Industria[],2,0)</f>
        <v>Deporte y ocio</v>
      </c>
      <c r="C3163" s="12">
        <f t="shared" si="466"/>
        <v>1403</v>
      </c>
      <c r="D3163" s="8" t="str">
        <f>+VLOOKUP(C3163,Sector[[Id_sector]:[Codigo]],3,0)</f>
        <v>Arte y cultura</v>
      </c>
      <c r="E3163" s="12">
        <f t="shared" si="467"/>
        <v>140306</v>
      </c>
      <c r="F3163" s="8" t="str">
        <f>+VLOOKUP(E3163,Productos[[Id_producto]:[Codigo]],3,0)</f>
        <v>Finanzas del Rubro del Arte y la Cultura</v>
      </c>
      <c r="G3163" s="13">
        <f t="shared" si="468"/>
        <v>140306005</v>
      </c>
      <c r="H3163" s="7">
        <v>5</v>
      </c>
      <c r="I3163" s="8" t="s">
        <v>3475</v>
      </c>
      <c r="J3163" s="37" t="str">
        <f>+Categorias[[#This Row],[Categoría]]&amp;"-"&amp;Categorias[[#This Row],[Id_categoría]]</f>
        <v>Exportaciones de Servicios Culturales-140306005</v>
      </c>
      <c r="K3163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63" s="9" t="str">
        <f t="shared" si="469"/>
        <v>140306005exportaciones_de_servicios_culturales</v>
      </c>
      <c r="M3163" s="39" t="str">
        <f t="shared" si="470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64" spans="1:13" ht="51" x14ac:dyDescent="0.3">
      <c r="A3164" s="12">
        <f t="shared" si="465"/>
        <v>14</v>
      </c>
      <c r="B3164" s="8" t="str">
        <f>+VLOOKUP(A3164,Industria[],2,0)</f>
        <v>Deporte y ocio</v>
      </c>
      <c r="C3164" s="12">
        <f t="shared" si="466"/>
        <v>1403</v>
      </c>
      <c r="D3164" s="8" t="str">
        <f>+VLOOKUP(C3164,Sector[[Id_sector]:[Codigo]],3,0)</f>
        <v>Arte y cultura</v>
      </c>
      <c r="E3164" s="12">
        <f t="shared" si="467"/>
        <v>140306</v>
      </c>
      <c r="F3164" s="8" t="str">
        <f>+VLOOKUP(E3164,Productos[[Id_producto]:[Codigo]],3,0)</f>
        <v>Finanzas del Rubro del Arte y la Cultura</v>
      </c>
      <c r="G3164" s="13">
        <f t="shared" si="468"/>
        <v>140306006</v>
      </c>
      <c r="H3164" s="7">
        <v>6</v>
      </c>
      <c r="I3164" s="8" t="s">
        <v>3476</v>
      </c>
      <c r="J3164" s="37" t="str">
        <f>+Categorias[[#This Row],[Categoría]]&amp;"-"&amp;Categorias[[#This Row],[Id_categoría]]</f>
        <v>Presupuesto Público Destinado a Cultura y Tiempo Libre-140306006</v>
      </c>
      <c r="K3164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64" s="9" t="str">
        <f t="shared" si="469"/>
        <v>140306006presupuesto_publico_destinado_a_cultura_y_tiempo_libre</v>
      </c>
      <c r="M3164" s="39" t="str">
        <f t="shared" si="470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65" spans="1:13" ht="30.6" x14ac:dyDescent="0.3">
      <c r="A3165" s="12">
        <f t="shared" si="465"/>
        <v>14</v>
      </c>
      <c r="B3165" s="8" t="str">
        <f>+VLOOKUP(A3165,Industria[],2,0)</f>
        <v>Deporte y ocio</v>
      </c>
      <c r="C3165" s="12">
        <f t="shared" si="466"/>
        <v>1403</v>
      </c>
      <c r="D3165" s="8" t="str">
        <f>+VLOOKUP(C3165,Sector[[Id_sector]:[Codigo]],3,0)</f>
        <v>Arte y cultura</v>
      </c>
      <c r="E3165" s="12">
        <f t="shared" si="467"/>
        <v>140306</v>
      </c>
      <c r="F3165" s="8" t="str">
        <f>+VLOOKUP(E3165,Productos[[Id_producto]:[Codigo]],3,0)</f>
        <v>Finanzas del Rubro del Arte y la Cultura</v>
      </c>
      <c r="G3165" s="13">
        <f t="shared" si="468"/>
        <v>140306007</v>
      </c>
      <c r="H3165" s="7">
        <v>7</v>
      </c>
      <c r="I3165" s="8" t="s">
        <v>3477</v>
      </c>
      <c r="J3165" s="37" t="str">
        <f>+Categorias[[#This Row],[Categoría]]&amp;"-"&amp;Categorias[[#This Row],[Id_categoría]]</f>
        <v>Subastas de Arte-140306007</v>
      </c>
      <c r="K3165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65" s="9" t="str">
        <f t="shared" si="469"/>
        <v>140306007subastas_de_arte</v>
      </c>
      <c r="M3165" s="39" t="str">
        <f t="shared" si="470"/>
        <v>INSERT INTO categoria VALUES (140306007,'Subastas de Arte','Subastas de Arte-140306007','Subastas de Arte-140306007 | Prod: Finanzas Arte Cultura-140306 | Sector: Cultura | Industria: DEPORTE - 14',140306);</v>
      </c>
    </row>
    <row r="3166" spans="1:13" ht="40.799999999999997" x14ac:dyDescent="0.3">
      <c r="A3166" s="12">
        <f t="shared" si="465"/>
        <v>14</v>
      </c>
      <c r="B3166" s="8" t="str">
        <f>+VLOOKUP(A3166,Industria[],2,0)</f>
        <v>Deporte y ocio</v>
      </c>
      <c r="C3166" s="12">
        <f t="shared" si="466"/>
        <v>1403</v>
      </c>
      <c r="D3166" s="8" t="str">
        <f>+VLOOKUP(C3166,Sector[[Id_sector]:[Codigo]],3,0)</f>
        <v>Arte y cultura</v>
      </c>
      <c r="E3166" s="12">
        <f t="shared" si="467"/>
        <v>140306</v>
      </c>
      <c r="F3166" s="8" t="str">
        <f>+VLOOKUP(E3166,Productos[[Id_producto]:[Codigo]],3,0)</f>
        <v>Finanzas del Rubro del Arte y la Cultura</v>
      </c>
      <c r="G3166" s="13">
        <f t="shared" si="468"/>
        <v>140306008</v>
      </c>
      <c r="H3166" s="7">
        <v>8</v>
      </c>
      <c r="I3166" s="8" t="s">
        <v>3478</v>
      </c>
      <c r="J3166" s="37" t="str">
        <f>+Categorias[[#This Row],[Categoría]]&amp;"-"&amp;Categorias[[#This Row],[Id_categoría]]</f>
        <v>Mercado Negro del Arte-140306008</v>
      </c>
      <c r="K3166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66" s="9" t="str">
        <f t="shared" si="469"/>
        <v>140306008mercado_negro_del_arte</v>
      </c>
      <c r="M3166" s="39" t="str">
        <f t="shared" si="470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67" spans="1:13" ht="40.799999999999997" x14ac:dyDescent="0.3">
      <c r="A3167" s="12">
        <f t="shared" si="465"/>
        <v>14</v>
      </c>
      <c r="B3167" s="8" t="str">
        <f>+VLOOKUP(A3167,Industria[],2,0)</f>
        <v>Deporte y ocio</v>
      </c>
      <c r="C3167" s="12">
        <f t="shared" si="466"/>
        <v>1403</v>
      </c>
      <c r="D3167" s="8" t="str">
        <f>+VLOOKUP(C3167,Sector[[Id_sector]:[Codigo]],3,0)</f>
        <v>Arte y cultura</v>
      </c>
      <c r="E3167" s="12">
        <f t="shared" si="467"/>
        <v>140306</v>
      </c>
      <c r="F3167" s="8" t="str">
        <f>+VLOOKUP(E3167,Productos[[Id_producto]:[Codigo]],3,0)</f>
        <v>Finanzas del Rubro del Arte y la Cultura</v>
      </c>
      <c r="G3167" s="13">
        <f t="shared" si="468"/>
        <v>140306009</v>
      </c>
      <c r="H3167" s="7">
        <v>9</v>
      </c>
      <c r="I3167" s="8" t="s">
        <v>3479</v>
      </c>
      <c r="J3167" s="37" t="str">
        <f>+Categorias[[#This Row],[Categoría]]&amp;"-"&amp;Categorias[[#This Row],[Id_categoría]]</f>
        <v>Mercado Negro de la Música-140306009</v>
      </c>
      <c r="K3167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67" s="9" t="str">
        <f t="shared" si="469"/>
        <v>140306009mercado_negro_de_la_musica</v>
      </c>
      <c r="M3167" s="39" t="str">
        <f t="shared" si="470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68" spans="1:13" ht="40.799999999999997" x14ac:dyDescent="0.3">
      <c r="A3168" s="12">
        <f t="shared" si="465"/>
        <v>14</v>
      </c>
      <c r="B3168" s="8" t="str">
        <f>+VLOOKUP(A3168,Industria[],2,0)</f>
        <v>Deporte y ocio</v>
      </c>
      <c r="C3168" s="12">
        <f t="shared" si="466"/>
        <v>1403</v>
      </c>
      <c r="D3168" s="8" t="str">
        <f>+VLOOKUP(C3168,Sector[[Id_sector]:[Codigo]],3,0)</f>
        <v>Arte y cultura</v>
      </c>
      <c r="E3168" s="12">
        <f t="shared" si="467"/>
        <v>140307</v>
      </c>
      <c r="F3168" s="8" t="str">
        <f>+VLOOKUP(E3168,Productos[[Id_producto]:[Codigo]],3,0)</f>
        <v>Estadísticas</v>
      </c>
      <c r="G3168" s="13">
        <f t="shared" si="468"/>
        <v>140307001</v>
      </c>
      <c r="H3168" s="7">
        <v>1</v>
      </c>
      <c r="I3168" s="8" t="s">
        <v>3480</v>
      </c>
      <c r="J3168" s="37" t="str">
        <f>+Categorias[[#This Row],[Categoría]]&amp;"-"&amp;Categorias[[#This Row],[Id_categoría]]</f>
        <v>Empresas del Rubro del Arte y la Cultura-140307001</v>
      </c>
      <c r="K3168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68" s="9" t="str">
        <f t="shared" si="469"/>
        <v>140307001empresas_del_rubro_del_arte_y_la_cultura</v>
      </c>
      <c r="M3168" s="39" t="str">
        <f t="shared" si="470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69" spans="1:13" ht="40.799999999999997" x14ac:dyDescent="0.3">
      <c r="A3169" s="12">
        <f t="shared" si="465"/>
        <v>14</v>
      </c>
      <c r="B3169" s="8" t="str">
        <f>+VLOOKUP(A3169,Industria[],2,0)</f>
        <v>Deporte y ocio</v>
      </c>
      <c r="C3169" s="12">
        <f t="shared" si="466"/>
        <v>1403</v>
      </c>
      <c r="D3169" s="8" t="str">
        <f>+VLOOKUP(C3169,Sector[[Id_sector]:[Codigo]],3,0)</f>
        <v>Arte y cultura</v>
      </c>
      <c r="E3169" s="12">
        <f t="shared" si="467"/>
        <v>140307</v>
      </c>
      <c r="F3169" s="8" t="str">
        <f>+VLOOKUP(E3169,Productos[[Id_producto]:[Codigo]],3,0)</f>
        <v>Estadísticas</v>
      </c>
      <c r="G3169" s="13">
        <f t="shared" si="468"/>
        <v>140307002</v>
      </c>
      <c r="H3169" s="7">
        <v>2</v>
      </c>
      <c r="I3169" s="8" t="s">
        <v>3481</v>
      </c>
      <c r="J3169" s="37" t="str">
        <f>+Categorias[[#This Row],[Categoría]]&amp;"-"&amp;Categorias[[#This Row],[Id_categoría]]</f>
        <v>Empleos del Rubro del Arte y la Cultura-140307002</v>
      </c>
      <c r="K3169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69" s="9" t="str">
        <f t="shared" si="469"/>
        <v>140307002empleos_del_rubro_del_arte_y_la_cultura</v>
      </c>
      <c r="M3169" s="39" t="str">
        <f t="shared" si="470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70" spans="1:13" ht="51" x14ac:dyDescent="0.3">
      <c r="A3170" s="12">
        <f t="shared" si="465"/>
        <v>14</v>
      </c>
      <c r="B3170" s="8" t="str">
        <f>+VLOOKUP(A3170,Industria[],2,0)</f>
        <v>Deporte y ocio</v>
      </c>
      <c r="C3170" s="12">
        <f t="shared" si="466"/>
        <v>1403</v>
      </c>
      <c r="D3170" s="8" t="str">
        <f>+VLOOKUP(C3170,Sector[[Id_sector]:[Codigo]],3,0)</f>
        <v>Arte y cultura</v>
      </c>
      <c r="E3170" s="12">
        <f t="shared" si="467"/>
        <v>140307</v>
      </c>
      <c r="F3170" s="8" t="str">
        <f>+VLOOKUP(E3170,Productos[[Id_producto]:[Codigo]],3,0)</f>
        <v>Estadísticas</v>
      </c>
      <c r="G3170" s="13">
        <f t="shared" si="468"/>
        <v>140307003</v>
      </c>
      <c r="H3170" s="7">
        <v>3</v>
      </c>
      <c r="I3170" s="8" t="s">
        <v>3482</v>
      </c>
      <c r="J3170" s="37" t="str">
        <f>+Categorias[[#This Row],[Categoría]]&amp;"-"&amp;Categorias[[#This Row],[Id_categoría]]</f>
        <v>Proyectos del Arte y la Cultura Seleccionados-140307003</v>
      </c>
      <c r="K3170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70" s="9" t="str">
        <f t="shared" si="469"/>
        <v>140307003proyectos_del_arte_y_la_cultura_seleccionados</v>
      </c>
      <c r="M3170" s="39" t="str">
        <f t="shared" si="470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71" spans="1:13" ht="51" x14ac:dyDescent="0.3">
      <c r="A3171" s="12">
        <f t="shared" si="465"/>
        <v>14</v>
      </c>
      <c r="B3171" s="8" t="str">
        <f>+VLOOKUP(A3171,Industria[],2,0)</f>
        <v>Deporte y ocio</v>
      </c>
      <c r="C3171" s="12">
        <f t="shared" si="466"/>
        <v>1403</v>
      </c>
      <c r="D3171" s="8" t="str">
        <f>+VLOOKUP(C3171,Sector[[Id_sector]:[Codigo]],3,0)</f>
        <v>Arte y cultura</v>
      </c>
      <c r="E3171" s="12">
        <f t="shared" si="467"/>
        <v>140307</v>
      </c>
      <c r="F3171" s="8" t="str">
        <f>+VLOOKUP(E3171,Productos[[Id_producto]:[Codigo]],3,0)</f>
        <v>Estadísticas</v>
      </c>
      <c r="G3171" s="13">
        <f t="shared" si="468"/>
        <v>140307004</v>
      </c>
      <c r="H3171" s="7">
        <v>4</v>
      </c>
      <c r="I3171" s="8" t="s">
        <v>3483</v>
      </c>
      <c r="J3171" s="37" t="str">
        <f>+Categorias[[#This Row],[Categoría]]&amp;"-"&amp;Categorias[[#This Row],[Id_categoría]]</f>
        <v>Proyectos del Arte y la Cultura Postulados-140307004</v>
      </c>
      <c r="K3171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71" s="9" t="str">
        <f t="shared" si="469"/>
        <v>140307004proyectos_del_arte_y_la_cultura_postulados</v>
      </c>
      <c r="M3171" s="39" t="str">
        <f t="shared" si="470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72" spans="1:13" ht="30.6" x14ac:dyDescent="0.3">
      <c r="A3172" s="12">
        <f t="shared" si="465"/>
        <v>14</v>
      </c>
      <c r="B3172" s="8" t="str">
        <f>+VLOOKUP(A3172,Industria[],2,0)</f>
        <v>Deporte y ocio</v>
      </c>
      <c r="C3172" s="12">
        <v>1404</v>
      </c>
      <c r="D3172" s="8" t="str">
        <f>+VLOOKUP(C3172,Sector[[Id_sector]:[Codigo]],3,0)</f>
        <v>Parques y actividades al aire libre</v>
      </c>
      <c r="E3172" s="12">
        <v>140401</v>
      </c>
      <c r="F3172" s="8" t="str">
        <f>+VLOOKUP(E3172,Productos[[Id_producto]:[Codigo]],3,0)</f>
        <v>Parques</v>
      </c>
      <c r="G3172" s="13">
        <f t="shared" si="468"/>
        <v>140401001</v>
      </c>
      <c r="H3172" s="7">
        <v>1</v>
      </c>
      <c r="I3172" s="8" t="s">
        <v>431</v>
      </c>
      <c r="J3172" s="37" t="str">
        <f>+Categorias[[#This Row],[Categoría]]&amp;"-"&amp;Categorias[[#This Row],[Id_categoría]]</f>
        <v>Parques-140401001</v>
      </c>
      <c r="K3172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72" s="9" t="str">
        <f t="shared" si="469"/>
        <v>140401001parques</v>
      </c>
      <c r="M3172" s="39" t="str">
        <f t="shared" si="470"/>
        <v>INSERT INTO categoria VALUES (140401001,'Parques','Parques-140401001','Parques-140401001 | Prod: Parques-140401 | Sector: Aire Libre | Industria: DEPORTE - 14',140401);</v>
      </c>
    </row>
    <row r="3173" spans="1:13" ht="30.6" x14ac:dyDescent="0.3">
      <c r="A3173" s="12">
        <f t="shared" si="465"/>
        <v>14</v>
      </c>
      <c r="B3173" s="8" t="str">
        <f>+VLOOKUP(A3173,Industria[],2,0)</f>
        <v>Deporte y ocio</v>
      </c>
      <c r="C3173" s="12">
        <f t="shared" si="466"/>
        <v>1404</v>
      </c>
      <c r="D3173" s="8" t="str">
        <f>+VLOOKUP(C3173,Sector[[Id_sector]:[Codigo]],3,0)</f>
        <v>Parques y actividades al aire libre</v>
      </c>
      <c r="E3173" s="12">
        <f t="shared" si="467"/>
        <v>140401</v>
      </c>
      <c r="F3173" s="8" t="str">
        <f>+VLOOKUP(E3173,Productos[[Id_producto]:[Codigo]],3,0)</f>
        <v>Parques</v>
      </c>
      <c r="G3173" s="13">
        <f t="shared" si="468"/>
        <v>140401002</v>
      </c>
      <c r="H3173" s="7">
        <v>2</v>
      </c>
      <c r="I3173" s="8" t="s">
        <v>3484</v>
      </c>
      <c r="J3173" s="37" t="str">
        <f>+Categorias[[#This Row],[Categoría]]&amp;"-"&amp;Categorias[[#This Row],[Id_categoría]]</f>
        <v>Áreas Verdes en Parques-140401002</v>
      </c>
      <c r="K3173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73" s="9" t="str">
        <f t="shared" si="469"/>
        <v>140401002areas_verdes_en_parques</v>
      </c>
      <c r="M3173" s="39" t="str">
        <f t="shared" si="470"/>
        <v>INSERT INTO categoria VALUES (140401002,'Áreas Verdes en Parques','Áreas Verdes en Parques-140401002','Áreas Verdes en Parques-140401002 | Prod: Parques-140401 | Sector: Aire Libre | Industria: DEPORTE - 14',140401);</v>
      </c>
    </row>
    <row r="3174" spans="1:13" ht="40.799999999999997" x14ac:dyDescent="0.3">
      <c r="A3174" s="12">
        <f t="shared" si="465"/>
        <v>14</v>
      </c>
      <c r="B3174" s="8" t="str">
        <f>+VLOOKUP(A3174,Industria[],2,0)</f>
        <v>Deporte y ocio</v>
      </c>
      <c r="C3174" s="12">
        <f t="shared" si="466"/>
        <v>1404</v>
      </c>
      <c r="D3174" s="8" t="str">
        <f>+VLOOKUP(C3174,Sector[[Id_sector]:[Codigo]],3,0)</f>
        <v>Parques y actividades al aire libre</v>
      </c>
      <c r="E3174" s="12">
        <f t="shared" si="467"/>
        <v>140401</v>
      </c>
      <c r="F3174" s="8" t="str">
        <f>+VLOOKUP(E3174,Productos[[Id_producto]:[Codigo]],3,0)</f>
        <v>Parques</v>
      </c>
      <c r="G3174" s="13">
        <f t="shared" si="468"/>
        <v>140401003</v>
      </c>
      <c r="H3174" s="7">
        <v>3</v>
      </c>
      <c r="I3174" s="8" t="s">
        <v>3485</v>
      </c>
      <c r="J3174" s="37" t="str">
        <f>+Categorias[[#This Row],[Categoría]]&amp;"-"&amp;Categorias[[#This Row],[Id_categoría]]</f>
        <v>Áreas Construidas en Parques-140401003</v>
      </c>
      <c r="K3174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74" s="9" t="str">
        <f t="shared" si="469"/>
        <v>140401003areas_construidas_en_parques</v>
      </c>
      <c r="M3174" s="39" t="str">
        <f t="shared" si="470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75" spans="1:13" ht="30.6" x14ac:dyDescent="0.3">
      <c r="A3175" s="12">
        <f t="shared" si="465"/>
        <v>14</v>
      </c>
      <c r="B3175" s="8" t="str">
        <f>+VLOOKUP(A3175,Industria[],2,0)</f>
        <v>Deporte y ocio</v>
      </c>
      <c r="C3175" s="12">
        <f t="shared" si="466"/>
        <v>1404</v>
      </c>
      <c r="D3175" s="8" t="str">
        <f>+VLOOKUP(C3175,Sector[[Id_sector]:[Codigo]],3,0)</f>
        <v>Parques y actividades al aire libre</v>
      </c>
      <c r="E3175" s="12">
        <f t="shared" si="467"/>
        <v>140401</v>
      </c>
      <c r="F3175" s="8" t="str">
        <f>+VLOOKUP(E3175,Productos[[Id_producto]:[Codigo]],3,0)</f>
        <v>Parques</v>
      </c>
      <c r="G3175" s="13">
        <f t="shared" si="468"/>
        <v>140401004</v>
      </c>
      <c r="H3175" s="7">
        <v>4</v>
      </c>
      <c r="I3175" s="8" t="s">
        <v>3486</v>
      </c>
      <c r="J3175" s="37" t="str">
        <f>+Categorias[[#This Row],[Categoría]]&amp;"-"&amp;Categorias[[#This Row],[Id_categoría]]</f>
        <v>Visitantes de Parques-140401004</v>
      </c>
      <c r="K3175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75" s="9" t="str">
        <f t="shared" si="469"/>
        <v>140401004visitantes_de_parques</v>
      </c>
      <c r="M3175" s="39" t="str">
        <f t="shared" si="470"/>
        <v>INSERT INTO categoria VALUES (140401004,'Visitantes de Parques','Visitantes de Parques-140401004','Visitantes de Parques-140401004 | Prod: Parques-140401 | Sector: Aire Libre | Industria: DEPORTE - 14',140401);</v>
      </c>
    </row>
    <row r="3176" spans="1:13" ht="40.799999999999997" x14ac:dyDescent="0.3">
      <c r="A3176" s="12">
        <f t="shared" si="465"/>
        <v>14</v>
      </c>
      <c r="B3176" s="8" t="str">
        <f>+VLOOKUP(A3176,Industria[],2,0)</f>
        <v>Deporte y ocio</v>
      </c>
      <c r="C3176" s="12">
        <f t="shared" si="466"/>
        <v>1404</v>
      </c>
      <c r="D3176" s="8" t="str">
        <f>+VLOOKUP(C3176,Sector[[Id_sector]:[Codigo]],3,0)</f>
        <v>Parques y actividades al aire libre</v>
      </c>
      <c r="E3176" s="12">
        <f t="shared" si="467"/>
        <v>140401</v>
      </c>
      <c r="F3176" s="8" t="str">
        <f>+VLOOKUP(E3176,Productos[[Id_producto]:[Codigo]],3,0)</f>
        <v>Parques</v>
      </c>
      <c r="G3176" s="13">
        <f t="shared" si="468"/>
        <v>140401005</v>
      </c>
      <c r="H3176" s="7">
        <v>5</v>
      </c>
      <c r="I3176" s="8" t="s">
        <v>3487</v>
      </c>
      <c r="J3176" s="37" t="str">
        <f>+Categorias[[#This Row],[Categoría]]&amp;"-"&amp;Categorias[[#This Row],[Id_categoría]]</f>
        <v>Trabajadores en Parques-140401005</v>
      </c>
      <c r="K3176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76" s="9" t="str">
        <f t="shared" si="469"/>
        <v>140401005trabajadores_en_parques</v>
      </c>
      <c r="M3176" s="39" t="str">
        <f t="shared" si="470"/>
        <v>INSERT INTO categoria VALUES (140401005,'Trabajadores en Parques','Trabajadores en Parques-140401005','Trabajadores en Parques-140401005 | Prod: Parques-140401 | Sector: Aire Libre | Industria: DEPORTE - 14',140401);</v>
      </c>
    </row>
    <row r="3177" spans="1:13" ht="30.6" x14ac:dyDescent="0.3">
      <c r="A3177" s="12">
        <f t="shared" si="465"/>
        <v>14</v>
      </c>
      <c r="B3177" s="8" t="str">
        <f>+VLOOKUP(A3177,Industria[],2,0)</f>
        <v>Deporte y ocio</v>
      </c>
      <c r="C3177" s="12">
        <f t="shared" si="466"/>
        <v>1404</v>
      </c>
      <c r="D3177" s="8" t="str">
        <f>+VLOOKUP(C3177,Sector[[Id_sector]:[Codigo]],3,0)</f>
        <v>Parques y actividades al aire libre</v>
      </c>
      <c r="E3177" s="12">
        <f t="shared" si="467"/>
        <v>140401</v>
      </c>
      <c r="F3177" s="8" t="str">
        <f>+VLOOKUP(E3177,Productos[[Id_producto]:[Codigo]],3,0)</f>
        <v>Parques</v>
      </c>
      <c r="G3177" s="13">
        <f t="shared" si="468"/>
        <v>140401006</v>
      </c>
      <c r="H3177" s="7">
        <v>6</v>
      </c>
      <c r="I3177" s="8" t="s">
        <v>3488</v>
      </c>
      <c r="J3177" s="37" t="str">
        <f>+Categorias[[#This Row],[Categoría]]&amp;"-"&amp;Categorias[[#This Row],[Id_categoría]]</f>
        <v>Empresas de Parques-140401006</v>
      </c>
      <c r="K3177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77" s="9" t="str">
        <f t="shared" si="469"/>
        <v>140401006empresas_de_parques</v>
      </c>
      <c r="M3177" s="39" t="str">
        <f t="shared" si="470"/>
        <v>INSERT INTO categoria VALUES (140401006,'Empresas de Parques','Empresas de Parques-140401006','Empresas de Parques-140401006 | Prod: Parques-140401 | Sector: Aire Libre | Industria: DEPORTE - 14',140401);</v>
      </c>
    </row>
    <row r="3178" spans="1:13" ht="30.6" x14ac:dyDescent="0.3">
      <c r="A3178" s="12">
        <f t="shared" si="465"/>
        <v>14</v>
      </c>
      <c r="B3178" s="8" t="str">
        <f>+VLOOKUP(A3178,Industria[],2,0)</f>
        <v>Deporte y ocio</v>
      </c>
      <c r="C3178" s="12">
        <f t="shared" si="466"/>
        <v>1404</v>
      </c>
      <c r="D3178" s="8" t="str">
        <f>+VLOOKUP(C3178,Sector[[Id_sector]:[Codigo]],3,0)</f>
        <v>Parques y actividades al aire libre</v>
      </c>
      <c r="E3178" s="12">
        <f t="shared" si="467"/>
        <v>140402</v>
      </c>
      <c r="F3178" s="8" t="str">
        <f>+VLOOKUP(E3178,Productos[[Id_producto]:[Codigo]],3,0)</f>
        <v>Tipos de Parques</v>
      </c>
      <c r="G3178" s="13">
        <f t="shared" si="468"/>
        <v>140402001</v>
      </c>
      <c r="H3178" s="7">
        <v>1</v>
      </c>
      <c r="I3178" s="8" t="s">
        <v>3489</v>
      </c>
      <c r="J3178" s="37" t="str">
        <f>+Categorias[[#This Row],[Categoría]]&amp;"-"&amp;Categorias[[#This Row],[Id_categoría]]</f>
        <v>Parques Urbanos-140402001</v>
      </c>
      <c r="K3178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78" s="9" t="str">
        <f t="shared" si="469"/>
        <v>140402001parques_urbanos</v>
      </c>
      <c r="M3178" s="39" t="str">
        <f t="shared" si="470"/>
        <v>INSERT INTO categoria VALUES (140402001,'Parques Urbanos','Parques Urbanos-140402001','Parques Urbanos-140402001 | Prod: Parques-140402 | Sector: Aire Libre | Industria: DEPORTE - 14',140402);</v>
      </c>
    </row>
    <row r="3179" spans="1:13" ht="30.6" x14ac:dyDescent="0.3">
      <c r="A3179" s="12">
        <f t="shared" si="465"/>
        <v>14</v>
      </c>
      <c r="B3179" s="8" t="str">
        <f>+VLOOKUP(A3179,Industria[],2,0)</f>
        <v>Deporte y ocio</v>
      </c>
      <c r="C3179" s="12">
        <f t="shared" si="466"/>
        <v>1404</v>
      </c>
      <c r="D3179" s="8" t="str">
        <f>+VLOOKUP(C3179,Sector[[Id_sector]:[Codigo]],3,0)</f>
        <v>Parques y actividades al aire libre</v>
      </c>
      <c r="E3179" s="12">
        <f t="shared" si="467"/>
        <v>140402</v>
      </c>
      <c r="F3179" s="8" t="str">
        <f>+VLOOKUP(E3179,Productos[[Id_producto]:[Codigo]],3,0)</f>
        <v>Tipos de Parques</v>
      </c>
      <c r="G3179" s="13">
        <f t="shared" si="468"/>
        <v>140402002</v>
      </c>
      <c r="H3179" s="7">
        <v>2</v>
      </c>
      <c r="I3179" s="8" t="s">
        <v>3490</v>
      </c>
      <c r="J3179" s="37" t="str">
        <f>+Categorias[[#This Row],[Categoría]]&amp;"-"&amp;Categorias[[#This Row],[Id_categoría]]</f>
        <v>Parques Nacionales-140402002</v>
      </c>
      <c r="K3179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79" s="9" t="str">
        <f t="shared" si="469"/>
        <v>140402002parques_nacionales</v>
      </c>
      <c r="M3179" s="39" t="str">
        <f t="shared" si="470"/>
        <v>INSERT INTO categoria VALUES (140402002,'Parques Nacionales','Parques Nacionales-140402002','Parques Nacionales-140402002 | Prod: Parques-140402 | Sector: Aire Libre | Industria: DEPORTE - 14',140402);</v>
      </c>
    </row>
    <row r="3180" spans="1:13" ht="30.6" x14ac:dyDescent="0.3">
      <c r="A3180" s="12">
        <f t="shared" si="465"/>
        <v>14</v>
      </c>
      <c r="B3180" s="8" t="str">
        <f>+VLOOKUP(A3180,Industria[],2,0)</f>
        <v>Deporte y ocio</v>
      </c>
      <c r="C3180" s="12">
        <f t="shared" si="466"/>
        <v>1404</v>
      </c>
      <c r="D3180" s="8" t="str">
        <f>+VLOOKUP(C3180,Sector[[Id_sector]:[Codigo]],3,0)</f>
        <v>Parques y actividades al aire libre</v>
      </c>
      <c r="E3180" s="12">
        <f t="shared" si="467"/>
        <v>140402</v>
      </c>
      <c r="F3180" s="8" t="str">
        <f>+VLOOKUP(E3180,Productos[[Id_producto]:[Codigo]],3,0)</f>
        <v>Tipos de Parques</v>
      </c>
      <c r="G3180" s="13">
        <f t="shared" si="468"/>
        <v>140402003</v>
      </c>
      <c r="H3180" s="7">
        <v>3</v>
      </c>
      <c r="I3180" s="8" t="s">
        <v>3491</v>
      </c>
      <c r="J3180" s="37" t="str">
        <f>+Categorias[[#This Row],[Categoría]]&amp;"-"&amp;Categorias[[#This Row],[Id_categoría]]</f>
        <v>Parques Zoológicos-140402003</v>
      </c>
      <c r="K3180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80" s="9" t="str">
        <f t="shared" si="469"/>
        <v>140402003parques_zoologicos</v>
      </c>
      <c r="M3180" s="39" t="str">
        <f t="shared" si="470"/>
        <v>INSERT INTO categoria VALUES (140402003,'Parques Zoológicos','Parques Zoológicos-140402003','Parques Zoológicos-140402003 | Prod: Parques-140402 | Sector: Aire Libre | Industria: DEPORTE - 14',140402);</v>
      </c>
    </row>
    <row r="3181" spans="1:13" ht="30.6" x14ac:dyDescent="0.3">
      <c r="A3181" s="12">
        <f t="shared" si="465"/>
        <v>14</v>
      </c>
      <c r="B3181" s="8" t="str">
        <f>+VLOOKUP(A3181,Industria[],2,0)</f>
        <v>Deporte y ocio</v>
      </c>
      <c r="C3181" s="12">
        <f t="shared" si="466"/>
        <v>1404</v>
      </c>
      <c r="D3181" s="8" t="str">
        <f>+VLOOKUP(C3181,Sector[[Id_sector]:[Codigo]],3,0)</f>
        <v>Parques y actividades al aire libre</v>
      </c>
      <c r="E3181" s="12">
        <f t="shared" si="467"/>
        <v>140402</v>
      </c>
      <c r="F3181" s="8" t="str">
        <f>+VLOOKUP(E3181,Productos[[Id_producto]:[Codigo]],3,0)</f>
        <v>Tipos de Parques</v>
      </c>
      <c r="G3181" s="13">
        <f t="shared" si="468"/>
        <v>140402004</v>
      </c>
      <c r="H3181" s="7">
        <v>4</v>
      </c>
      <c r="I3181" s="8" t="s">
        <v>3492</v>
      </c>
      <c r="J3181" s="37" t="str">
        <f>+Categorias[[#This Row],[Categoría]]&amp;"-"&amp;Categorias[[#This Row],[Id_categoría]]</f>
        <v>Parques Temáticos-140402004</v>
      </c>
      <c r="K3181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81" s="9" t="str">
        <f t="shared" si="469"/>
        <v>140402004parques_tematicos</v>
      </c>
      <c r="M3181" s="39" t="str">
        <f t="shared" si="470"/>
        <v>INSERT INTO categoria VALUES (140402004,'Parques Temáticos','Parques Temáticos-140402004','Parques Temáticos-140402004 | Prod: Parques-140402 | Sector: Aire Libre | Industria: DEPORTE - 14',140402);</v>
      </c>
    </row>
    <row r="3182" spans="1:13" ht="30.6" x14ac:dyDescent="0.3">
      <c r="A3182" s="12">
        <f t="shared" si="465"/>
        <v>14</v>
      </c>
      <c r="B3182" s="8" t="str">
        <f>+VLOOKUP(A3182,Industria[],2,0)</f>
        <v>Deporte y ocio</v>
      </c>
      <c r="C3182" s="12">
        <f t="shared" si="466"/>
        <v>1404</v>
      </c>
      <c r="D3182" s="8" t="str">
        <f>+VLOOKUP(C3182,Sector[[Id_sector]:[Codigo]],3,0)</f>
        <v>Parques y actividades al aire libre</v>
      </c>
      <c r="E3182" s="12">
        <f t="shared" si="467"/>
        <v>140402</v>
      </c>
      <c r="F3182" s="8" t="str">
        <f>+VLOOKUP(E3182,Productos[[Id_producto]:[Codigo]],3,0)</f>
        <v>Tipos de Parques</v>
      </c>
      <c r="G3182" s="13">
        <f t="shared" si="468"/>
        <v>140402005</v>
      </c>
      <c r="H3182" s="7">
        <v>5</v>
      </c>
      <c r="I3182" s="8" t="s">
        <v>3493</v>
      </c>
      <c r="J3182" s="37" t="str">
        <f>+Categorias[[#This Row],[Categoría]]&amp;"-"&amp;Categorias[[#This Row],[Id_categoría]]</f>
        <v>Parques Acuáticos-140402005</v>
      </c>
      <c r="K3182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82" s="9" t="str">
        <f t="shared" si="469"/>
        <v>140402005parques_acuaticos</v>
      </c>
      <c r="M3182" s="39" t="str">
        <f t="shared" si="470"/>
        <v>INSERT INTO categoria VALUES (140402005,'Parques Acuáticos','Parques Acuáticos-140402005','Parques Acuáticos-140402005 | Prod: Parques-140402 | Sector: Aire Libre | Industria: DEPORTE - 14',140402);</v>
      </c>
    </row>
    <row r="3183" spans="1:13" ht="40.799999999999997" x14ac:dyDescent="0.3">
      <c r="A3183" s="12">
        <f t="shared" si="465"/>
        <v>14</v>
      </c>
      <c r="B3183" s="8" t="str">
        <f>+VLOOKUP(A3183,Industria[],2,0)</f>
        <v>Deporte y ocio</v>
      </c>
      <c r="C3183" s="12">
        <f t="shared" si="466"/>
        <v>1404</v>
      </c>
      <c r="D3183" s="8" t="str">
        <f>+VLOOKUP(C3183,Sector[[Id_sector]:[Codigo]],3,0)</f>
        <v>Parques y actividades al aire libre</v>
      </c>
      <c r="E3183" s="12">
        <f t="shared" si="467"/>
        <v>140402</v>
      </c>
      <c r="F3183" s="8" t="str">
        <f>+VLOOKUP(E3183,Productos[[Id_producto]:[Codigo]],3,0)</f>
        <v>Tipos de Parques</v>
      </c>
      <c r="G3183" s="13">
        <f t="shared" si="468"/>
        <v>140402006</v>
      </c>
      <c r="H3183" s="7">
        <v>6</v>
      </c>
      <c r="I3183" s="8" t="s">
        <v>3494</v>
      </c>
      <c r="J3183" s="37" t="str">
        <f>+Categorias[[#This Row],[Categoría]]&amp;"-"&amp;Categorias[[#This Row],[Id_categoría]]</f>
        <v>Parques de Diversiones o Atracciones-140402006</v>
      </c>
      <c r="K3183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83" s="9" t="str">
        <f t="shared" si="469"/>
        <v>140402006parques_de_diversiones_o_atracciones</v>
      </c>
      <c r="M3183" s="39" t="str">
        <f t="shared" si="470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84" spans="1:13" ht="30.6" x14ac:dyDescent="0.3">
      <c r="A3184" s="12">
        <f t="shared" si="465"/>
        <v>14</v>
      </c>
      <c r="B3184" s="8" t="str">
        <f>+VLOOKUP(A3184,Industria[],2,0)</f>
        <v>Deporte y ocio</v>
      </c>
      <c r="C3184" s="12">
        <f t="shared" si="466"/>
        <v>1404</v>
      </c>
      <c r="D3184" s="8" t="str">
        <f>+VLOOKUP(C3184,Sector[[Id_sector]:[Codigo]],3,0)</f>
        <v>Parques y actividades al aire libre</v>
      </c>
      <c r="E3184" s="12">
        <f t="shared" si="467"/>
        <v>140403</v>
      </c>
      <c r="F3184" s="8" t="str">
        <f>+VLOOKUP(E3184,Productos[[Id_producto]:[Codigo]],3,0)</f>
        <v>Parques Más Famosos</v>
      </c>
      <c r="G3184" s="13">
        <f t="shared" si="468"/>
        <v>140403001</v>
      </c>
      <c r="H3184" s="7">
        <v>1</v>
      </c>
      <c r="I3184" s="8" t="s">
        <v>3495</v>
      </c>
      <c r="J3184" s="37" t="str">
        <f>+Categorias[[#This Row],[Categoría]]&amp;"-"&amp;Categorias[[#This Row],[Id_categoría]]</f>
        <v>Disneyland-140403001</v>
      </c>
      <c r="K3184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84" s="9" t="str">
        <f t="shared" si="469"/>
        <v>140403001disneyland</v>
      </c>
      <c r="M3184" s="39" t="str">
        <f t="shared" si="470"/>
        <v>INSERT INTO categoria VALUES (140403001,'Disneyland','Disneyland-140403001','Disneyland-140403001 | Prod: Parques Populares-140403 | Sector: Aire Libre | Industria: DEPORTE - 14',140403);</v>
      </c>
    </row>
    <row r="3185" spans="1:13" ht="30.6" x14ac:dyDescent="0.3">
      <c r="A3185" s="12">
        <f t="shared" si="465"/>
        <v>14</v>
      </c>
      <c r="B3185" s="8" t="str">
        <f>+VLOOKUP(A3185,Industria[],2,0)</f>
        <v>Deporte y ocio</v>
      </c>
      <c r="C3185" s="12">
        <f t="shared" si="466"/>
        <v>1404</v>
      </c>
      <c r="D3185" s="8" t="str">
        <f>+VLOOKUP(C3185,Sector[[Id_sector]:[Codigo]],3,0)</f>
        <v>Parques y actividades al aire libre</v>
      </c>
      <c r="E3185" s="12">
        <f t="shared" si="467"/>
        <v>140403</v>
      </c>
      <c r="F3185" s="8" t="str">
        <f>+VLOOKUP(E3185,Productos[[Id_producto]:[Codigo]],3,0)</f>
        <v>Parques Más Famosos</v>
      </c>
      <c r="G3185" s="13">
        <f t="shared" si="468"/>
        <v>140403002</v>
      </c>
      <c r="H3185" s="7">
        <v>2</v>
      </c>
      <c r="I3185" s="8" t="s">
        <v>3496</v>
      </c>
      <c r="J3185" s="37" t="str">
        <f>+Categorias[[#This Row],[Categoría]]&amp;"-"&amp;Categorias[[#This Row],[Id_categoría]]</f>
        <v>Disney World-140403002</v>
      </c>
      <c r="K3185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85" s="9" t="str">
        <f t="shared" si="469"/>
        <v>140403002disney_world</v>
      </c>
      <c r="M3185" s="39" t="str">
        <f t="shared" si="470"/>
        <v>INSERT INTO categoria VALUES (140403002,'Disney World','Disney World-140403002','Disney World-140403002 | Prod: Parques Populares-140403 | Sector: Aire Libre | Industria: DEPORTE - 14',140403);</v>
      </c>
    </row>
    <row r="3186" spans="1:13" ht="30.6" x14ac:dyDescent="0.3">
      <c r="A3186" s="12">
        <f t="shared" ref="A3186:A3217" si="471">+A3185</f>
        <v>14</v>
      </c>
      <c r="B3186" s="8" t="str">
        <f>+VLOOKUP(A3186,Industria[],2,0)</f>
        <v>Deporte y ocio</v>
      </c>
      <c r="C3186" s="12">
        <f t="shared" ref="C3186:C3217" si="472">+C3185</f>
        <v>1404</v>
      </c>
      <c r="D3186" s="8" t="str">
        <f>+VLOOKUP(C3186,Sector[[Id_sector]:[Codigo]],3,0)</f>
        <v>Parques y actividades al aire libre</v>
      </c>
      <c r="E3186" s="12">
        <f t="shared" ref="E3186:E3217" si="473">+IF(H3186=1,E3185+1,E3185)</f>
        <v>140403</v>
      </c>
      <c r="F3186" s="8" t="str">
        <f>+VLOOKUP(E3186,Productos[[Id_producto]:[Codigo]],3,0)</f>
        <v>Parques Más Famosos</v>
      </c>
      <c r="G3186" s="13">
        <f t="shared" ref="G3186:G3217" si="474">+E3186*1000+H3186</f>
        <v>140403003</v>
      </c>
      <c r="H3186" s="7">
        <v>3</v>
      </c>
      <c r="I3186" s="8" t="s">
        <v>3497</v>
      </c>
      <c r="J3186" s="37" t="str">
        <f>+Categorias[[#This Row],[Categoría]]&amp;"-"&amp;Categorias[[#This Row],[Id_categoría]]</f>
        <v>Legoland-140403003</v>
      </c>
      <c r="K3186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86" s="9" t="str">
        <f t="shared" ref="L3186:L3217" si="475">+SUBSTITUTE(G3186&amp;LOWER(SUBSTITUTE( SUBSTITUTE( SUBSTITUTE( SUBSTITUTE( SUBSTITUTE( SUBSTITUTE( SUBSTITUTE( SUBSTITUTE( SUBSTITUTE( SUBSTITUTE(I3186, "á", "a"), "é", "e"), "í", "i"), "ó", "o"), "ú", "u"), "Á", "A"), "É", "E"), "Í", "I"), "Ó", "O"), "Ú", "U"))," ","_")</f>
        <v>140403003legoland</v>
      </c>
      <c r="M3186" s="39" t="str">
        <f t="shared" ref="M3186:M3217" si="476">+"INSERT INTO categoria VALUES ("&amp;G3186&amp;",'"&amp;I3186&amp;"','"&amp;J3186&amp;"','"&amp;K3186&amp;"',"&amp;E3186&amp;");"</f>
        <v>INSERT INTO categoria VALUES (140403003,'Legoland','Legoland-140403003','Legoland-140403003 | Prod: Parques Populares-140403 | Sector: Aire Libre | Industria: DEPORTE - 14',140403);</v>
      </c>
    </row>
    <row r="3187" spans="1:13" ht="30.6" x14ac:dyDescent="0.3">
      <c r="A3187" s="12">
        <f t="shared" si="471"/>
        <v>14</v>
      </c>
      <c r="B3187" s="8" t="str">
        <f>+VLOOKUP(A3187,Industria[],2,0)</f>
        <v>Deporte y ocio</v>
      </c>
      <c r="C3187" s="12">
        <f t="shared" si="472"/>
        <v>1404</v>
      </c>
      <c r="D3187" s="8" t="str">
        <f>+VLOOKUP(C3187,Sector[[Id_sector]:[Codigo]],3,0)</f>
        <v>Parques y actividades al aire libre</v>
      </c>
      <c r="E3187" s="12">
        <f t="shared" si="473"/>
        <v>140403</v>
      </c>
      <c r="F3187" s="8" t="str">
        <f>+VLOOKUP(E3187,Productos[[Id_producto]:[Codigo]],3,0)</f>
        <v>Parques Más Famosos</v>
      </c>
      <c r="G3187" s="13">
        <f t="shared" si="474"/>
        <v>140403004</v>
      </c>
      <c r="H3187" s="7">
        <v>4</v>
      </c>
      <c r="I3187" s="8" t="s">
        <v>3498</v>
      </c>
      <c r="J3187" s="37" t="str">
        <f>+Categorias[[#This Row],[Categoría]]&amp;"-"&amp;Categorias[[#This Row],[Id_categoría]]</f>
        <v>SuperMario Land-140403004</v>
      </c>
      <c r="K3187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87" s="9" t="str">
        <f t="shared" si="475"/>
        <v>140403004supermario_land</v>
      </c>
      <c r="M3187" s="39" t="str">
        <f t="shared" si="476"/>
        <v>INSERT INTO categoria VALUES (140403004,'SuperMario Land','SuperMario Land-140403004','SuperMario Land-140403004 | Prod: Parques Populares-140403 | Sector: Aire Libre | Industria: DEPORTE - 14',140403);</v>
      </c>
    </row>
    <row r="3188" spans="1:13" ht="30.6" x14ac:dyDescent="0.3">
      <c r="A3188" s="12">
        <f t="shared" si="471"/>
        <v>14</v>
      </c>
      <c r="B3188" s="8" t="str">
        <f>+VLOOKUP(A3188,Industria[],2,0)</f>
        <v>Deporte y ocio</v>
      </c>
      <c r="C3188" s="12">
        <f t="shared" si="472"/>
        <v>1404</v>
      </c>
      <c r="D3188" s="8" t="str">
        <f>+VLOOKUP(C3188,Sector[[Id_sector]:[Codigo]],3,0)</f>
        <v>Parques y actividades al aire libre</v>
      </c>
      <c r="E3188" s="12">
        <f t="shared" si="473"/>
        <v>140403</v>
      </c>
      <c r="F3188" s="8" t="str">
        <f>+VLOOKUP(E3188,Productos[[Id_producto]:[Codigo]],3,0)</f>
        <v>Parques Más Famosos</v>
      </c>
      <c r="G3188" s="13">
        <f t="shared" si="474"/>
        <v>140403005</v>
      </c>
      <c r="H3188" s="7">
        <v>5</v>
      </c>
      <c r="I3188" s="8" t="s">
        <v>3499</v>
      </c>
      <c r="J3188" s="37" t="str">
        <f>+Categorias[[#This Row],[Categoría]]&amp;"-"&amp;Categorias[[#This Row],[Id_categoría]]</f>
        <v>Central Park-140403005</v>
      </c>
      <c r="K3188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88" s="9" t="str">
        <f t="shared" si="475"/>
        <v>140403005central_park</v>
      </c>
      <c r="M3188" s="39" t="str">
        <f t="shared" si="476"/>
        <v>INSERT INTO categoria VALUES (140403005,'Central Park','Central Park-140403005','Central Park-140403005 | Prod: Parques Populares-140403 | Sector: Aire Libre | Industria: DEPORTE - 14',140403);</v>
      </c>
    </row>
    <row r="3189" spans="1:13" ht="30.6" x14ac:dyDescent="0.3">
      <c r="A3189" s="12">
        <f t="shared" si="471"/>
        <v>14</v>
      </c>
      <c r="B3189" s="8" t="str">
        <f>+VLOOKUP(A3189,Industria[],2,0)</f>
        <v>Deporte y ocio</v>
      </c>
      <c r="C3189" s="12">
        <f t="shared" si="472"/>
        <v>1404</v>
      </c>
      <c r="D3189" s="8" t="str">
        <f>+VLOOKUP(C3189,Sector[[Id_sector]:[Codigo]],3,0)</f>
        <v>Parques y actividades al aire libre</v>
      </c>
      <c r="E3189" s="12">
        <f t="shared" si="473"/>
        <v>140403</v>
      </c>
      <c r="F3189" s="8" t="str">
        <f>+VLOOKUP(E3189,Productos[[Id_producto]:[Codigo]],3,0)</f>
        <v>Parques Más Famosos</v>
      </c>
      <c r="G3189" s="13">
        <f t="shared" si="474"/>
        <v>140403006</v>
      </c>
      <c r="H3189" s="7">
        <v>6</v>
      </c>
      <c r="I3189" s="8" t="s">
        <v>3500</v>
      </c>
      <c r="J3189" s="37" t="str">
        <f>+Categorias[[#This Row],[Categoría]]&amp;"-"&amp;Categorias[[#This Row],[Id_categoría]]</f>
        <v>Hyde Park-140403006</v>
      </c>
      <c r="K3189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89" s="9" t="str">
        <f t="shared" si="475"/>
        <v>140403006hyde_park</v>
      </c>
      <c r="M3189" s="39" t="str">
        <f t="shared" si="476"/>
        <v>INSERT INTO categoria VALUES (140403006,'Hyde Park','Hyde Park-140403006','Hyde Park-140403006 | Prod: Parques Populares-140403 | Sector: Aire Libre | Industria: DEPORTE - 14',140403);</v>
      </c>
    </row>
    <row r="3190" spans="1:13" ht="30.6" x14ac:dyDescent="0.3">
      <c r="A3190" s="12">
        <f t="shared" si="471"/>
        <v>14</v>
      </c>
      <c r="B3190" s="8" t="str">
        <f>+VLOOKUP(A3190,Industria[],2,0)</f>
        <v>Deporte y ocio</v>
      </c>
      <c r="C3190" s="12">
        <f t="shared" si="472"/>
        <v>1404</v>
      </c>
      <c r="D3190" s="8" t="str">
        <f>+VLOOKUP(C3190,Sector[[Id_sector]:[Codigo]],3,0)</f>
        <v>Parques y actividades al aire libre</v>
      </c>
      <c r="E3190" s="12">
        <f t="shared" si="473"/>
        <v>140403</v>
      </c>
      <c r="F3190" s="8" t="str">
        <f>+VLOOKUP(E3190,Productos[[Id_producto]:[Codigo]],3,0)</f>
        <v>Parques Más Famosos</v>
      </c>
      <c r="G3190" s="13">
        <f t="shared" si="474"/>
        <v>140403007</v>
      </c>
      <c r="H3190" s="7">
        <v>7</v>
      </c>
      <c r="I3190" s="8" t="s">
        <v>3501</v>
      </c>
      <c r="J3190" s="37" t="str">
        <f>+Categorias[[#This Row],[Categoría]]&amp;"-"&amp;Categorias[[#This Row],[Id_categoría]]</f>
        <v>Tiegarten-140403007</v>
      </c>
      <c r="K3190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90" s="9" t="str">
        <f t="shared" si="475"/>
        <v>140403007tiegarten</v>
      </c>
      <c r="M3190" s="39" t="str">
        <f t="shared" si="476"/>
        <v>INSERT INTO categoria VALUES (140403007,'Tiegarten','Tiegarten-140403007','Tiegarten-140403007 | Prod: Parques Populares-140403 | Sector: Aire Libre | Industria: DEPORTE - 14',140403);</v>
      </c>
    </row>
    <row r="3191" spans="1:13" ht="30.6" x14ac:dyDescent="0.3">
      <c r="A3191" s="12">
        <f t="shared" si="471"/>
        <v>14</v>
      </c>
      <c r="B3191" s="8" t="str">
        <f>+VLOOKUP(A3191,Industria[],2,0)</f>
        <v>Deporte y ocio</v>
      </c>
      <c r="C3191" s="12">
        <f t="shared" si="472"/>
        <v>1404</v>
      </c>
      <c r="D3191" s="8" t="str">
        <f>+VLOOKUP(C3191,Sector[[Id_sector]:[Codigo]],3,0)</f>
        <v>Parques y actividades al aire libre</v>
      </c>
      <c r="E3191" s="12">
        <f t="shared" si="473"/>
        <v>140403</v>
      </c>
      <c r="F3191" s="8" t="str">
        <f>+VLOOKUP(E3191,Productos[[Id_producto]:[Codigo]],3,0)</f>
        <v>Parques Más Famosos</v>
      </c>
      <c r="G3191" s="13">
        <f t="shared" si="474"/>
        <v>140403008</v>
      </c>
      <c r="H3191" s="7">
        <v>8</v>
      </c>
      <c r="I3191" s="8" t="s">
        <v>3502</v>
      </c>
      <c r="J3191" s="37" t="str">
        <f>+Categorias[[#This Row],[Categoría]]&amp;"-"&amp;Categorias[[#This Row],[Id_categoría]]</f>
        <v>Englischer Garten-140403008</v>
      </c>
      <c r="K3191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91" s="9" t="str">
        <f t="shared" si="475"/>
        <v>140403008englischer_garten</v>
      </c>
      <c r="M3191" s="39" t="str">
        <f t="shared" si="476"/>
        <v>INSERT INTO categoria VALUES (140403008,'Englischer Garten','Englischer Garten-140403008','Englischer Garten-140403008 | Prod: Parques Populares-140403 | Sector: Aire Libre | Industria: DEPORTE - 14',140403);</v>
      </c>
    </row>
    <row r="3192" spans="1:13" ht="40.799999999999997" x14ac:dyDescent="0.3">
      <c r="A3192" s="12">
        <f t="shared" si="471"/>
        <v>14</v>
      </c>
      <c r="B3192" s="8" t="str">
        <f>+VLOOKUP(A3192,Industria[],2,0)</f>
        <v>Deporte y ocio</v>
      </c>
      <c r="C3192" s="12">
        <f t="shared" si="472"/>
        <v>1404</v>
      </c>
      <c r="D3192" s="8" t="str">
        <f>+VLOOKUP(C3192,Sector[[Id_sector]:[Codigo]],3,0)</f>
        <v>Parques y actividades al aire libre</v>
      </c>
      <c r="E3192" s="12">
        <f t="shared" si="473"/>
        <v>140403</v>
      </c>
      <c r="F3192" s="8" t="str">
        <f>+VLOOKUP(E3192,Productos[[Id_producto]:[Codigo]],3,0)</f>
        <v>Parques Más Famosos</v>
      </c>
      <c r="G3192" s="13">
        <f t="shared" si="474"/>
        <v>140403009</v>
      </c>
      <c r="H3192" s="7">
        <v>9</v>
      </c>
      <c r="I3192" s="8" t="s">
        <v>3503</v>
      </c>
      <c r="J3192" s="37" t="str">
        <f>+Categorias[[#This Row],[Categoría]]&amp;"-"&amp;Categorias[[#This Row],[Id_categoría]]</f>
        <v>Jardines de Luxemburgo-140403009</v>
      </c>
      <c r="K3192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92" s="9" t="str">
        <f t="shared" si="475"/>
        <v>140403009jardines_de_luxemburgo</v>
      </c>
      <c r="M3192" s="39" t="str">
        <f t="shared" si="476"/>
        <v>INSERT INTO categoria VALUES (140403009,'Jardines de Luxemburgo','Jardines de Luxemburgo-140403009','Jardines de Luxemburgo-140403009 | Prod: Parques Populares-140403 | Sector: Aire Libre | Industria: DEPORTE - 14',140403);</v>
      </c>
    </row>
    <row r="3193" spans="1:13" ht="30.6" x14ac:dyDescent="0.3">
      <c r="A3193" s="12">
        <f t="shared" si="471"/>
        <v>14</v>
      </c>
      <c r="B3193" s="8" t="str">
        <f>+VLOOKUP(A3193,Industria[],2,0)</f>
        <v>Deporte y ocio</v>
      </c>
      <c r="C3193" s="12">
        <f t="shared" si="472"/>
        <v>1404</v>
      </c>
      <c r="D3193" s="8" t="str">
        <f>+VLOOKUP(C3193,Sector[[Id_sector]:[Codigo]],3,0)</f>
        <v>Parques y actividades al aire libre</v>
      </c>
      <c r="E3193" s="12">
        <f t="shared" si="473"/>
        <v>140403</v>
      </c>
      <c r="F3193" s="8" t="str">
        <f>+VLOOKUP(E3193,Productos[[Id_producto]:[Codigo]],3,0)</f>
        <v>Parques Más Famosos</v>
      </c>
      <c r="G3193" s="13">
        <f t="shared" si="474"/>
        <v>140403010</v>
      </c>
      <c r="H3193" s="7">
        <v>10</v>
      </c>
      <c r="I3193" s="8" t="s">
        <v>3504</v>
      </c>
      <c r="J3193" s="37" t="str">
        <f>+Categorias[[#This Row],[Categoría]]&amp;"-"&amp;Categorias[[#This Row],[Id_categoría]]</f>
        <v>Parque del Retiro-140403010</v>
      </c>
      <c r="K3193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93" s="9" t="str">
        <f t="shared" si="475"/>
        <v>140403010parque_del_retiro</v>
      </c>
      <c r="M3193" s="39" t="str">
        <f t="shared" si="476"/>
        <v>INSERT INTO categoria VALUES (140403010,'Parque del Retiro','Parque del Retiro-140403010','Parque del Retiro-140403010 | Prod: Parques Populares-140403 | Sector: Aire Libre | Industria: DEPORTE - 14',140403);</v>
      </c>
    </row>
    <row r="3194" spans="1:13" ht="40.799999999999997" x14ac:dyDescent="0.3">
      <c r="A3194" s="12">
        <f t="shared" si="471"/>
        <v>14</v>
      </c>
      <c r="B3194" s="8" t="str">
        <f>+VLOOKUP(A3194,Industria[],2,0)</f>
        <v>Deporte y ocio</v>
      </c>
      <c r="C3194" s="12">
        <f t="shared" si="472"/>
        <v>1404</v>
      </c>
      <c r="D3194" s="8" t="str">
        <f>+VLOOKUP(C3194,Sector[[Id_sector]:[Codigo]],3,0)</f>
        <v>Parques y actividades al aire libre</v>
      </c>
      <c r="E3194" s="12">
        <f t="shared" si="473"/>
        <v>140403</v>
      </c>
      <c r="F3194" s="8" t="str">
        <f>+VLOOKUP(E3194,Productos[[Id_producto]:[Codigo]],3,0)</f>
        <v>Parques Más Famosos</v>
      </c>
      <c r="G3194" s="13">
        <f t="shared" si="474"/>
        <v>140403011</v>
      </c>
      <c r="H3194" s="7">
        <v>11</v>
      </c>
      <c r="I3194" s="8" t="s">
        <v>3505</v>
      </c>
      <c r="J3194" s="37" t="str">
        <f>+Categorias[[#This Row],[Categoría]]&amp;"-"&amp;Categorias[[#This Row],[Id_categoría]]</f>
        <v>Parque Metropolitano de Santiago de Chile-140403011</v>
      </c>
      <c r="K3194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94" s="9" t="str">
        <f t="shared" si="475"/>
        <v>140403011parque_metropolitano_de_santiago_de_chile</v>
      </c>
      <c r="M3194" s="39" t="str">
        <f t="shared" si="476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95" spans="1:13" ht="30.6" x14ac:dyDescent="0.3">
      <c r="A3195" s="12">
        <f t="shared" si="471"/>
        <v>14</v>
      </c>
      <c r="B3195" s="8" t="str">
        <f>+VLOOKUP(A3195,Industria[],2,0)</f>
        <v>Deporte y ocio</v>
      </c>
      <c r="C3195" s="12">
        <f t="shared" si="472"/>
        <v>1404</v>
      </c>
      <c r="D3195" s="8" t="str">
        <f>+VLOOKUP(C3195,Sector[[Id_sector]:[Codigo]],3,0)</f>
        <v>Parques y actividades al aire libre</v>
      </c>
      <c r="E3195" s="12">
        <f t="shared" si="473"/>
        <v>140403</v>
      </c>
      <c r="F3195" s="8" t="str">
        <f>+VLOOKUP(E3195,Productos[[Id_producto]:[Codigo]],3,0)</f>
        <v>Parques Más Famosos</v>
      </c>
      <c r="G3195" s="13">
        <f t="shared" si="474"/>
        <v>140403012</v>
      </c>
      <c r="H3195" s="7">
        <v>12</v>
      </c>
      <c r="I3195" s="8" t="s">
        <v>3506</v>
      </c>
      <c r="J3195" s="37" t="str">
        <f>+Categorias[[#This Row],[Categoría]]&amp;"-"&amp;Categorias[[#This Row],[Id_categoría]]</f>
        <v>Parque de Chapultepec-140403012</v>
      </c>
      <c r="K3195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95" s="9" t="str">
        <f t="shared" si="475"/>
        <v>140403012parque_de_chapultepec</v>
      </c>
      <c r="M3195" s="39" t="str">
        <f t="shared" si="476"/>
        <v>INSERT INTO categoria VALUES (140403012,'Parque de Chapultepec','Parque de Chapultepec-140403012','Parque de Chapultepec-140403012 | Prod: Parques Populares-140403 | Sector: Aire Libre | Industria: DEPORTE - 14',140403);</v>
      </c>
    </row>
    <row r="3196" spans="1:13" ht="30.6" x14ac:dyDescent="0.3">
      <c r="A3196" s="12">
        <f t="shared" si="471"/>
        <v>14</v>
      </c>
      <c r="B3196" s="8" t="str">
        <f>+VLOOKUP(A3196,Industria[],2,0)</f>
        <v>Deporte y ocio</v>
      </c>
      <c r="C3196" s="12">
        <f t="shared" si="472"/>
        <v>1404</v>
      </c>
      <c r="D3196" s="8" t="str">
        <f>+VLOOKUP(C3196,Sector[[Id_sector]:[Codigo]],3,0)</f>
        <v>Parques y actividades al aire libre</v>
      </c>
      <c r="E3196" s="12">
        <f t="shared" si="473"/>
        <v>140403</v>
      </c>
      <c r="F3196" s="8" t="str">
        <f>+VLOOKUP(E3196,Productos[[Id_producto]:[Codigo]],3,0)</f>
        <v>Parques Más Famosos</v>
      </c>
      <c r="G3196" s="13">
        <f t="shared" si="474"/>
        <v>140403013</v>
      </c>
      <c r="H3196" s="7">
        <v>13</v>
      </c>
      <c r="I3196" s="8" t="s">
        <v>3507</v>
      </c>
      <c r="J3196" s="37" t="str">
        <f>+Categorias[[#This Row],[Categoría]]&amp;"-"&amp;Categorias[[#This Row],[Id_categoría]]</f>
        <v>Parque de Yoyogi-140403013</v>
      </c>
      <c r="K3196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96" s="9" t="str">
        <f t="shared" si="475"/>
        <v>140403013parque_de_yoyogi</v>
      </c>
      <c r="M3196" s="39" t="str">
        <f t="shared" si="476"/>
        <v>INSERT INTO categoria VALUES (140403013,'Parque de Yoyogi','Parque de Yoyogi-140403013','Parque de Yoyogi-140403013 | Prod: Parques Populares-140403 | Sector: Aire Libre | Industria: DEPORTE - 14',140403);</v>
      </c>
    </row>
    <row r="3197" spans="1:13" ht="40.799999999999997" x14ac:dyDescent="0.3">
      <c r="A3197" s="12">
        <f t="shared" si="471"/>
        <v>14</v>
      </c>
      <c r="B3197" s="8" t="str">
        <f>+VLOOKUP(A3197,Industria[],2,0)</f>
        <v>Deporte y ocio</v>
      </c>
      <c r="C3197" s="12">
        <f t="shared" si="472"/>
        <v>1404</v>
      </c>
      <c r="D3197" s="8" t="str">
        <f>+VLOOKUP(C3197,Sector[[Id_sector]:[Codigo]],3,0)</f>
        <v>Parques y actividades al aire libre</v>
      </c>
      <c r="E3197" s="12">
        <f t="shared" si="473"/>
        <v>140403</v>
      </c>
      <c r="F3197" s="8" t="str">
        <f>+VLOOKUP(E3197,Productos[[Id_producto]:[Codigo]],3,0)</f>
        <v>Parques Más Famosos</v>
      </c>
      <c r="G3197" s="13">
        <f t="shared" si="474"/>
        <v>140403014</v>
      </c>
      <c r="H3197" s="7">
        <v>14</v>
      </c>
      <c r="I3197" s="8" t="s">
        <v>3508</v>
      </c>
      <c r="J3197" s="37" t="str">
        <f>+Categorias[[#This Row],[Categoría]]&amp;"-"&amp;Categorias[[#This Row],[Id_categoría]]</f>
        <v>Universal Studios de Orlando-140403014</v>
      </c>
      <c r="K3197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97" s="9" t="str">
        <f t="shared" si="475"/>
        <v>140403014universal_studios_de_orlando</v>
      </c>
      <c r="M3197" s="39" t="str">
        <f t="shared" si="476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98" spans="1:13" ht="30.6" x14ac:dyDescent="0.3">
      <c r="A3198" s="12">
        <f t="shared" si="471"/>
        <v>14</v>
      </c>
      <c r="B3198" s="8" t="str">
        <f>+VLOOKUP(A3198,Industria[],2,0)</f>
        <v>Deporte y ocio</v>
      </c>
      <c r="C3198" s="12">
        <f t="shared" si="472"/>
        <v>1404</v>
      </c>
      <c r="D3198" s="8" t="str">
        <f>+VLOOKUP(C3198,Sector[[Id_sector]:[Codigo]],3,0)</f>
        <v>Parques y actividades al aire libre</v>
      </c>
      <c r="E3198" s="12">
        <f t="shared" si="473"/>
        <v>140403</v>
      </c>
      <c r="F3198" s="8" t="str">
        <f>+VLOOKUP(E3198,Productos[[Id_producto]:[Codigo]],3,0)</f>
        <v>Parques Más Famosos</v>
      </c>
      <c r="G3198" s="13">
        <f t="shared" si="474"/>
        <v>140403015</v>
      </c>
      <c r="H3198" s="7">
        <v>15</v>
      </c>
      <c r="I3198" s="8" t="s">
        <v>3509</v>
      </c>
      <c r="J3198" s="37" t="str">
        <f>+Categorias[[#This Row],[Categoría]]&amp;"-"&amp;Categorias[[#This Row],[Id_categoría]]</f>
        <v>Parque Güell-140403015</v>
      </c>
      <c r="K3198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98" s="9" t="str">
        <f t="shared" si="475"/>
        <v>140403015parque_güell</v>
      </c>
      <c r="M3198" s="39" t="str">
        <f t="shared" si="476"/>
        <v>INSERT INTO categoria VALUES (140403015,'Parque Güell','Parque Güell-140403015','Parque Güell-140403015 | Prod: Parques Populares-140403 | Sector: Aire Libre | Industria: DEPORTE - 14',140403);</v>
      </c>
    </row>
    <row r="3199" spans="1:13" ht="30.6" x14ac:dyDescent="0.3">
      <c r="A3199" s="12">
        <f t="shared" si="471"/>
        <v>14</v>
      </c>
      <c r="B3199" s="8" t="str">
        <f>+VLOOKUP(A3199,Industria[],2,0)</f>
        <v>Deporte y ocio</v>
      </c>
      <c r="C3199" s="12">
        <f t="shared" si="472"/>
        <v>1404</v>
      </c>
      <c r="D3199" s="8" t="str">
        <f>+VLOOKUP(C3199,Sector[[Id_sector]:[Codigo]],3,0)</f>
        <v>Parques y actividades al aire libre</v>
      </c>
      <c r="E3199" s="12">
        <f t="shared" si="473"/>
        <v>140403</v>
      </c>
      <c r="F3199" s="8" t="str">
        <f>+VLOOKUP(E3199,Productos[[Id_producto]:[Codigo]],3,0)</f>
        <v>Parques Más Famosos</v>
      </c>
      <c r="G3199" s="13">
        <f t="shared" si="474"/>
        <v>140403016</v>
      </c>
      <c r="H3199" s="7">
        <v>16</v>
      </c>
      <c r="I3199" s="8" t="s">
        <v>3510</v>
      </c>
      <c r="J3199" s="37" t="str">
        <f>+Categorias[[#This Row],[Categoría]]&amp;"-"&amp;Categorias[[#This Row],[Id_categoría]]</f>
        <v>Six Flags-140403016</v>
      </c>
      <c r="K3199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99" s="9" t="str">
        <f t="shared" si="475"/>
        <v>140403016six_flags</v>
      </c>
      <c r="M3199" s="39" t="str">
        <f t="shared" si="476"/>
        <v>INSERT INTO categoria VALUES (140403016,'Six Flags','Six Flags-140403016','Six Flags-140403016 | Prod: Parques Populares-140403 | Sector: Aire Libre | Industria: DEPORTE - 14',140403);</v>
      </c>
    </row>
    <row r="3200" spans="1:13" ht="30.6" x14ac:dyDescent="0.3">
      <c r="A3200" s="12">
        <f t="shared" si="471"/>
        <v>14</v>
      </c>
      <c r="B3200" s="8" t="str">
        <f>+VLOOKUP(A3200,Industria[],2,0)</f>
        <v>Deporte y ocio</v>
      </c>
      <c r="C3200" s="12">
        <f t="shared" si="472"/>
        <v>1404</v>
      </c>
      <c r="D3200" s="8" t="str">
        <f>+VLOOKUP(C3200,Sector[[Id_sector]:[Codigo]],3,0)</f>
        <v>Parques y actividades al aire libre</v>
      </c>
      <c r="E3200" s="12">
        <f t="shared" si="473"/>
        <v>140403</v>
      </c>
      <c r="F3200" s="8" t="str">
        <f>+VLOOKUP(E3200,Productos[[Id_producto]:[Codigo]],3,0)</f>
        <v>Parques Más Famosos</v>
      </c>
      <c r="G3200" s="13">
        <f t="shared" si="474"/>
        <v>140403017</v>
      </c>
      <c r="H3200" s="7">
        <v>17</v>
      </c>
      <c r="I3200" s="8" t="s">
        <v>3511</v>
      </c>
      <c r="J3200" s="37" t="str">
        <f>+Categorias[[#This Row],[Categoría]]&amp;"-"&amp;Categorias[[#This Row],[Id_categoría]]</f>
        <v>Europa Park-140403017</v>
      </c>
      <c r="K3200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200" s="9" t="str">
        <f t="shared" si="475"/>
        <v>140403017europa_park</v>
      </c>
      <c r="M3200" s="39" t="str">
        <f t="shared" si="476"/>
        <v>INSERT INTO categoria VALUES (140403017,'Europa Park','Europa Park-140403017','Europa Park-140403017 | Prod: Parques Populares-140403 | Sector: Aire Libre | Industria: DEPORTE - 14',140403);</v>
      </c>
    </row>
    <row r="3201" spans="1:13" ht="30.6" x14ac:dyDescent="0.3">
      <c r="A3201" s="12">
        <f t="shared" si="471"/>
        <v>14</v>
      </c>
      <c r="B3201" s="8" t="str">
        <f>+VLOOKUP(A3201,Industria[],2,0)</f>
        <v>Deporte y ocio</v>
      </c>
      <c r="C3201" s="12">
        <f t="shared" si="472"/>
        <v>1404</v>
      </c>
      <c r="D3201" s="8" t="str">
        <f>+VLOOKUP(C3201,Sector[[Id_sector]:[Codigo]],3,0)</f>
        <v>Parques y actividades al aire libre</v>
      </c>
      <c r="E3201" s="12">
        <f t="shared" si="473"/>
        <v>140403</v>
      </c>
      <c r="F3201" s="8" t="str">
        <f>+VLOOKUP(E3201,Productos[[Id_producto]:[Codigo]],3,0)</f>
        <v>Parques Más Famosos</v>
      </c>
      <c r="G3201" s="13">
        <f t="shared" si="474"/>
        <v>140403018</v>
      </c>
      <c r="H3201" s="7">
        <v>18</v>
      </c>
      <c r="I3201" s="8" t="s">
        <v>3512</v>
      </c>
      <c r="J3201" s="37" t="str">
        <f>+Categorias[[#This Row],[Categoría]]&amp;"-"&amp;Categorias[[#This Row],[Id_categoría]]</f>
        <v>Everland-140403018</v>
      </c>
      <c r="K3201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201" s="9" t="str">
        <f t="shared" si="475"/>
        <v>140403018everland</v>
      </c>
      <c r="M3201" s="39" t="str">
        <f t="shared" si="476"/>
        <v>INSERT INTO categoria VALUES (140403018,'Everland','Everland-140403018','Everland-140403018 | Prod: Parques Populares-140403 | Sector: Aire Libre | Industria: DEPORTE - 14',140403);</v>
      </c>
    </row>
    <row r="3202" spans="1:13" ht="30.6" x14ac:dyDescent="0.3">
      <c r="A3202" s="12">
        <f t="shared" si="471"/>
        <v>14</v>
      </c>
      <c r="B3202" s="8" t="str">
        <f>+VLOOKUP(A3202,Industria[],2,0)</f>
        <v>Deporte y ocio</v>
      </c>
      <c r="C3202" s="12">
        <f t="shared" si="472"/>
        <v>1404</v>
      </c>
      <c r="D3202" s="8" t="str">
        <f>+VLOOKUP(C3202,Sector[[Id_sector]:[Codigo]],3,0)</f>
        <v>Parques y actividades al aire libre</v>
      </c>
      <c r="E3202" s="12">
        <f t="shared" si="473"/>
        <v>140403</v>
      </c>
      <c r="F3202" s="8" t="str">
        <f>+VLOOKUP(E3202,Productos[[Id_producto]:[Codigo]],3,0)</f>
        <v>Parques Más Famosos</v>
      </c>
      <c r="G3202" s="13">
        <f t="shared" si="474"/>
        <v>140403019</v>
      </c>
      <c r="H3202" s="7">
        <v>19</v>
      </c>
      <c r="I3202" s="8" t="s">
        <v>3513</v>
      </c>
      <c r="J3202" s="37" t="str">
        <f>+Categorias[[#This Row],[Categoría]]&amp;"-"&amp;Categorias[[#This Row],[Id_categoría]]</f>
        <v>Aquatica-140403019</v>
      </c>
      <c r="K3202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202" s="9" t="str">
        <f t="shared" si="475"/>
        <v>140403019aquatica</v>
      </c>
      <c r="M3202" s="39" t="str">
        <f t="shared" si="476"/>
        <v>INSERT INTO categoria VALUES (140403019,'Aquatica','Aquatica-140403019','Aquatica-140403019 | Prod: Parques Populares-140403 | Sector: Aire Libre | Industria: DEPORTE - 14',140403);</v>
      </c>
    </row>
    <row r="3203" spans="1:13" ht="30.6" x14ac:dyDescent="0.3">
      <c r="A3203" s="12">
        <f t="shared" si="471"/>
        <v>14</v>
      </c>
      <c r="B3203" s="8" t="str">
        <f>+VLOOKUP(A3203,Industria[],2,0)</f>
        <v>Deporte y ocio</v>
      </c>
      <c r="C3203" s="12">
        <f t="shared" si="472"/>
        <v>1404</v>
      </c>
      <c r="D3203" s="8" t="str">
        <f>+VLOOKUP(C3203,Sector[[Id_sector]:[Codigo]],3,0)</f>
        <v>Parques y actividades al aire libre</v>
      </c>
      <c r="E3203" s="12">
        <f t="shared" si="473"/>
        <v>140403</v>
      </c>
      <c r="F3203" s="8" t="str">
        <f>+VLOOKUP(E3203,Productos[[Id_producto]:[Codigo]],3,0)</f>
        <v>Parques Más Famosos</v>
      </c>
      <c r="G3203" s="13">
        <f t="shared" si="474"/>
        <v>140403020</v>
      </c>
      <c r="H3203" s="7">
        <v>20</v>
      </c>
      <c r="I3203" s="8" t="s">
        <v>3514</v>
      </c>
      <c r="J3203" s="37" t="str">
        <f>+Categorias[[#This Row],[Categoría]]&amp;"-"&amp;Categorias[[#This Row],[Id_categoría]]</f>
        <v>Beach Park-140403020</v>
      </c>
      <c r="K3203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203" s="9" t="str">
        <f t="shared" si="475"/>
        <v>140403020beach_park</v>
      </c>
      <c r="M3203" s="39" t="str">
        <f t="shared" si="476"/>
        <v>INSERT INTO categoria VALUES (140403020,'Beach Park','Beach Park-140403020','Beach Park-140403020 | Prod: Parques Populares-140403 | Sector: Aire Libre | Industria: DEPORTE - 14',140403);</v>
      </c>
    </row>
    <row r="3204" spans="1:13" ht="40.799999999999997" x14ac:dyDescent="0.3">
      <c r="A3204" s="12">
        <f t="shared" si="471"/>
        <v>14</v>
      </c>
      <c r="B3204" s="8" t="str">
        <f>+VLOOKUP(A3204,Industria[],2,0)</f>
        <v>Deporte y ocio</v>
      </c>
      <c r="C3204" s="12">
        <f t="shared" si="472"/>
        <v>1404</v>
      </c>
      <c r="D3204" s="8" t="str">
        <f>+VLOOKUP(C3204,Sector[[Id_sector]:[Codigo]],3,0)</f>
        <v>Parques y actividades al aire libre</v>
      </c>
      <c r="E3204" s="12">
        <f t="shared" si="473"/>
        <v>140403</v>
      </c>
      <c r="F3204" s="8" t="str">
        <f>+VLOOKUP(E3204,Productos[[Id_producto]:[Codigo]],3,0)</f>
        <v>Parques Más Famosos</v>
      </c>
      <c r="G3204" s="13">
        <f t="shared" si="474"/>
        <v>140403021</v>
      </c>
      <c r="H3204" s="7">
        <v>21</v>
      </c>
      <c r="I3204" s="8" t="s">
        <v>3515</v>
      </c>
      <c r="J3204" s="37" t="str">
        <f>+Categorias[[#This Row],[Categoría]]&amp;"-"&amp;Categorias[[#This Row],[Id_categoría]]</f>
        <v>Parque Nacional de Iguazú-140403021</v>
      </c>
      <c r="K3204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204" s="9" t="str">
        <f t="shared" si="475"/>
        <v>140403021parque_nacional_de_iguazu</v>
      </c>
      <c r="M3204" s="39" t="str">
        <f t="shared" si="476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205" spans="1:13" ht="40.799999999999997" x14ac:dyDescent="0.3">
      <c r="A3205" s="12">
        <f t="shared" si="471"/>
        <v>14</v>
      </c>
      <c r="B3205" s="8" t="str">
        <f>+VLOOKUP(A3205,Industria[],2,0)</f>
        <v>Deporte y ocio</v>
      </c>
      <c r="C3205" s="12">
        <f t="shared" si="472"/>
        <v>1404</v>
      </c>
      <c r="D3205" s="8" t="str">
        <f>+VLOOKUP(C3205,Sector[[Id_sector]:[Codigo]],3,0)</f>
        <v>Parques y actividades al aire libre</v>
      </c>
      <c r="E3205" s="12">
        <f t="shared" si="473"/>
        <v>140403</v>
      </c>
      <c r="F3205" s="8" t="str">
        <f>+VLOOKUP(E3205,Productos[[Id_producto]:[Codigo]],3,0)</f>
        <v>Parques Más Famosos</v>
      </c>
      <c r="G3205" s="13">
        <f t="shared" si="474"/>
        <v>140403022</v>
      </c>
      <c r="H3205" s="7">
        <v>22</v>
      </c>
      <c r="I3205" s="8" t="s">
        <v>3516</v>
      </c>
      <c r="J3205" s="37" t="str">
        <f>+Categorias[[#This Row],[Categoría]]&amp;"-"&amp;Categorias[[#This Row],[Id_categoría]]</f>
        <v>Parque Nacional Vatnajökull-140403022</v>
      </c>
      <c r="K3205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205" s="9" t="str">
        <f t="shared" si="475"/>
        <v>140403022parque_nacional_vatnajökull</v>
      </c>
      <c r="M3205" s="39" t="str">
        <f t="shared" si="476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206" spans="1:13" ht="40.799999999999997" x14ac:dyDescent="0.3">
      <c r="A3206" s="12">
        <f t="shared" si="471"/>
        <v>14</v>
      </c>
      <c r="B3206" s="8" t="str">
        <f>+VLOOKUP(A3206,Industria[],2,0)</f>
        <v>Deporte y ocio</v>
      </c>
      <c r="C3206" s="12">
        <f t="shared" si="472"/>
        <v>1404</v>
      </c>
      <c r="D3206" s="8" t="str">
        <f>+VLOOKUP(C3206,Sector[[Id_sector]:[Codigo]],3,0)</f>
        <v>Parques y actividades al aire libre</v>
      </c>
      <c r="E3206" s="12">
        <f t="shared" si="473"/>
        <v>140403</v>
      </c>
      <c r="F3206" s="8" t="str">
        <f>+VLOOKUP(E3206,Productos[[Id_producto]:[Codigo]],3,0)</f>
        <v>Parques Más Famosos</v>
      </c>
      <c r="G3206" s="13">
        <f t="shared" si="474"/>
        <v>140403023</v>
      </c>
      <c r="H3206" s="7">
        <v>23</v>
      </c>
      <c r="I3206" s="8" t="s">
        <v>3517</v>
      </c>
      <c r="J3206" s="37" t="str">
        <f>+Categorias[[#This Row],[Categoría]]&amp;"-"&amp;Categorias[[#This Row],[Id_categoría]]</f>
        <v>Parque Nacional Corcovado-140403023</v>
      </c>
      <c r="K3206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206" s="9" t="str">
        <f t="shared" si="475"/>
        <v>140403023parque_nacional_corcovado</v>
      </c>
      <c r="M3206" s="39" t="str">
        <f t="shared" si="476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207" spans="1:13" ht="40.799999999999997" x14ac:dyDescent="0.3">
      <c r="A3207" s="12">
        <f t="shared" si="471"/>
        <v>14</v>
      </c>
      <c r="B3207" s="8" t="str">
        <f>+VLOOKUP(A3207,Industria[],2,0)</f>
        <v>Deporte y ocio</v>
      </c>
      <c r="C3207" s="12">
        <f t="shared" si="472"/>
        <v>1404</v>
      </c>
      <c r="D3207" s="8" t="str">
        <f>+VLOOKUP(C3207,Sector[[Id_sector]:[Codigo]],3,0)</f>
        <v>Parques y actividades al aire libre</v>
      </c>
      <c r="E3207" s="12">
        <f t="shared" si="473"/>
        <v>140403</v>
      </c>
      <c r="F3207" s="8" t="str">
        <f>+VLOOKUP(E3207,Productos[[Id_producto]:[Codigo]],3,0)</f>
        <v>Parques Más Famosos</v>
      </c>
      <c r="G3207" s="13">
        <f t="shared" si="474"/>
        <v>140403024</v>
      </c>
      <c r="H3207" s="7">
        <v>24</v>
      </c>
      <c r="I3207" s="8" t="s">
        <v>3518</v>
      </c>
      <c r="J3207" s="37" t="str">
        <f>+Categorias[[#This Row],[Categoría]]&amp;"-"&amp;Categorias[[#This Row],[Id_categoría]]</f>
        <v>Parque Nacional de los Glaciares-140403024</v>
      </c>
      <c r="K3207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207" s="9" t="str">
        <f t="shared" si="475"/>
        <v>140403024parque_nacional_de_los_glaciares</v>
      </c>
      <c r="M3207" s="39" t="str">
        <f t="shared" si="476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208" spans="1:13" ht="40.799999999999997" x14ac:dyDescent="0.3">
      <c r="A3208" s="12">
        <f t="shared" si="471"/>
        <v>14</v>
      </c>
      <c r="B3208" s="8" t="str">
        <f>+VLOOKUP(A3208,Industria[],2,0)</f>
        <v>Deporte y ocio</v>
      </c>
      <c r="C3208" s="12">
        <f t="shared" si="472"/>
        <v>1404</v>
      </c>
      <c r="D3208" s="8" t="str">
        <f>+VLOOKUP(C3208,Sector[[Id_sector]:[Codigo]],3,0)</f>
        <v>Parques y actividades al aire libre</v>
      </c>
      <c r="E3208" s="12">
        <f t="shared" si="473"/>
        <v>140403</v>
      </c>
      <c r="F3208" s="8" t="str">
        <f>+VLOOKUP(E3208,Productos[[Id_producto]:[Codigo]],3,0)</f>
        <v>Parques Más Famosos</v>
      </c>
      <c r="G3208" s="13">
        <f t="shared" si="474"/>
        <v>140403025</v>
      </c>
      <c r="H3208" s="7">
        <v>25</v>
      </c>
      <c r="I3208" s="8" t="s">
        <v>3519</v>
      </c>
      <c r="J3208" s="37" t="str">
        <f>+Categorias[[#This Row],[Categoría]]&amp;"-"&amp;Categorias[[#This Row],[Id_categoría]]</f>
        <v>Parque Nacional del Komodo-140403025</v>
      </c>
      <c r="K3208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208" s="9" t="str">
        <f t="shared" si="475"/>
        <v>140403025parque_nacional_del_komodo</v>
      </c>
      <c r="M3208" s="39" t="str">
        <f t="shared" si="476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209" spans="1:13" ht="40.799999999999997" x14ac:dyDescent="0.3">
      <c r="A3209" s="12">
        <f t="shared" si="471"/>
        <v>14</v>
      </c>
      <c r="B3209" s="8" t="str">
        <f>+VLOOKUP(A3209,Industria[],2,0)</f>
        <v>Deporte y ocio</v>
      </c>
      <c r="C3209" s="12">
        <f t="shared" si="472"/>
        <v>1404</v>
      </c>
      <c r="D3209" s="8" t="str">
        <f>+VLOOKUP(C3209,Sector[[Id_sector]:[Codigo]],3,0)</f>
        <v>Parques y actividades al aire libre</v>
      </c>
      <c r="E3209" s="12">
        <f t="shared" si="473"/>
        <v>140403</v>
      </c>
      <c r="F3209" s="8" t="str">
        <f>+VLOOKUP(E3209,Productos[[Id_producto]:[Codigo]],3,0)</f>
        <v>Parques Más Famosos</v>
      </c>
      <c r="G3209" s="13">
        <f t="shared" si="474"/>
        <v>140403026</v>
      </c>
      <c r="H3209" s="7">
        <v>26</v>
      </c>
      <c r="I3209" s="8" t="s">
        <v>3520</v>
      </c>
      <c r="J3209" s="37" t="str">
        <f>+Categorias[[#This Row],[Categoría]]&amp;"-"&amp;Categorias[[#This Row],[Id_categoría]]</f>
        <v>Parque Nacional de los Lagos de Plitvice-140403026</v>
      </c>
      <c r="K3209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209" s="9" t="str">
        <f t="shared" si="475"/>
        <v>140403026parque_nacional_de_los_lagos_de_plitvice</v>
      </c>
      <c r="M3209" s="39" t="str">
        <f t="shared" si="476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210" spans="1:13" ht="40.799999999999997" x14ac:dyDescent="0.3">
      <c r="A3210" s="12">
        <f t="shared" si="471"/>
        <v>14</v>
      </c>
      <c r="B3210" s="8" t="str">
        <f>+VLOOKUP(A3210,Industria[],2,0)</f>
        <v>Deporte y ocio</v>
      </c>
      <c r="C3210" s="12">
        <f t="shared" si="472"/>
        <v>1404</v>
      </c>
      <c r="D3210" s="8" t="str">
        <f>+VLOOKUP(C3210,Sector[[Id_sector]:[Codigo]],3,0)</f>
        <v>Parques y actividades al aire libre</v>
      </c>
      <c r="E3210" s="12">
        <f t="shared" si="473"/>
        <v>140403</v>
      </c>
      <c r="F3210" s="8" t="str">
        <f>+VLOOKUP(E3210,Productos[[Id_producto]:[Codigo]],3,0)</f>
        <v>Parques Más Famosos</v>
      </c>
      <c r="G3210" s="13">
        <f t="shared" si="474"/>
        <v>140403027</v>
      </c>
      <c r="H3210" s="7">
        <v>27</v>
      </c>
      <c r="I3210" s="8" t="s">
        <v>3521</v>
      </c>
      <c r="J3210" s="37" t="str">
        <f>+Categorias[[#This Row],[Categoría]]&amp;"-"&amp;Categorias[[#This Row],[Id_categoría]]</f>
        <v>Parque Nacional Banff-140403027</v>
      </c>
      <c r="K3210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210" s="9" t="str">
        <f t="shared" si="475"/>
        <v>140403027parque_nacional_banff</v>
      </c>
      <c r="M3210" s="39" t="str">
        <f t="shared" si="476"/>
        <v>INSERT INTO categoria VALUES (140403027,'Parque Nacional Banff','Parque Nacional Banff-140403027','Parque Nacional Banff-140403027 | Prod: Parques Populares-140403 | Sector: Aire Libre | Industria: DEPORTE - 14',140403);</v>
      </c>
    </row>
    <row r="3211" spans="1:13" ht="40.799999999999997" x14ac:dyDescent="0.3">
      <c r="A3211" s="12">
        <f t="shared" si="471"/>
        <v>14</v>
      </c>
      <c r="B3211" s="8" t="str">
        <f>+VLOOKUP(A3211,Industria[],2,0)</f>
        <v>Deporte y ocio</v>
      </c>
      <c r="C3211" s="12">
        <f t="shared" si="472"/>
        <v>1404</v>
      </c>
      <c r="D3211" s="8" t="str">
        <f>+VLOOKUP(C3211,Sector[[Id_sector]:[Codigo]],3,0)</f>
        <v>Parques y actividades al aire libre</v>
      </c>
      <c r="E3211" s="12">
        <f t="shared" si="473"/>
        <v>140403</v>
      </c>
      <c r="F3211" s="8" t="str">
        <f>+VLOOKUP(E3211,Productos[[Id_producto]:[Codigo]],3,0)</f>
        <v>Parques Más Famosos</v>
      </c>
      <c r="G3211" s="13">
        <f t="shared" si="474"/>
        <v>140403028</v>
      </c>
      <c r="H3211" s="7">
        <v>28</v>
      </c>
      <c r="I3211" s="8" t="s">
        <v>3522</v>
      </c>
      <c r="J3211" s="37" t="str">
        <f>+Categorias[[#This Row],[Categoría]]&amp;"-"&amp;Categorias[[#This Row],[Id_categoría]]</f>
        <v>Parque Nacional de la Torres del Paine-140403028</v>
      </c>
      <c r="K3211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211" s="9" t="str">
        <f t="shared" si="475"/>
        <v>140403028parque_nacional_de_la_torres_del_paine</v>
      </c>
      <c r="M3211" s="39" t="str">
        <f t="shared" si="476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212" spans="1:13" ht="51" x14ac:dyDescent="0.3">
      <c r="A3212" s="12">
        <f t="shared" si="471"/>
        <v>14</v>
      </c>
      <c r="B3212" s="8" t="str">
        <f>+VLOOKUP(A3212,Industria[],2,0)</f>
        <v>Deporte y ocio</v>
      </c>
      <c r="C3212" s="12">
        <f t="shared" si="472"/>
        <v>1404</v>
      </c>
      <c r="D3212" s="8" t="str">
        <f>+VLOOKUP(C3212,Sector[[Id_sector]:[Codigo]],3,0)</f>
        <v>Parques y actividades al aire libre</v>
      </c>
      <c r="E3212" s="12">
        <f t="shared" si="473"/>
        <v>140403</v>
      </c>
      <c r="F3212" s="8" t="str">
        <f>+VLOOKUP(E3212,Productos[[Id_producto]:[Codigo]],3,0)</f>
        <v>Parques Más Famosos</v>
      </c>
      <c r="G3212" s="13">
        <f t="shared" si="474"/>
        <v>140403029</v>
      </c>
      <c r="H3212" s="7">
        <v>29</v>
      </c>
      <c r="I3212" s="8" t="s">
        <v>3523</v>
      </c>
      <c r="J3212" s="37" t="str">
        <f>+Categorias[[#This Row],[Categoría]]&amp;"-"&amp;Categorias[[#This Row],[Id_categoría]]</f>
        <v>Parque Nacional de Ordesa y Monte Perdido-140403029</v>
      </c>
      <c r="K3212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212" s="9" t="str">
        <f t="shared" si="475"/>
        <v>140403029parque_nacional_de_ordesa_y_monte_perdido</v>
      </c>
      <c r="M3212" s="39" t="str">
        <f t="shared" si="476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13" spans="1:13" ht="40.799999999999997" x14ac:dyDescent="0.3">
      <c r="A3213" s="12">
        <f t="shared" si="471"/>
        <v>14</v>
      </c>
      <c r="B3213" s="8" t="str">
        <f>+VLOOKUP(A3213,Industria[],2,0)</f>
        <v>Deporte y ocio</v>
      </c>
      <c r="C3213" s="12">
        <f t="shared" si="472"/>
        <v>1404</v>
      </c>
      <c r="D3213" s="8" t="str">
        <f>+VLOOKUP(C3213,Sector[[Id_sector]:[Codigo]],3,0)</f>
        <v>Parques y actividades al aire libre</v>
      </c>
      <c r="E3213" s="12">
        <f t="shared" si="473"/>
        <v>140403</v>
      </c>
      <c r="F3213" s="8" t="str">
        <f>+VLOOKUP(E3213,Productos[[Id_producto]:[Codigo]],3,0)</f>
        <v>Parques Más Famosos</v>
      </c>
      <c r="G3213" s="13">
        <f t="shared" si="474"/>
        <v>140403030</v>
      </c>
      <c r="H3213" s="7">
        <v>30</v>
      </c>
      <c r="I3213" s="8" t="s">
        <v>3524</v>
      </c>
      <c r="J3213" s="37" t="str">
        <f>+Categorias[[#This Row],[Categoría]]&amp;"-"&amp;Categorias[[#This Row],[Id_categoría]]</f>
        <v>Parque Nacional de Canaima-140403030</v>
      </c>
      <c r="K3213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13" s="9" t="str">
        <f t="shared" si="475"/>
        <v>140403030parque_nacional_de_canaima</v>
      </c>
      <c r="M3213" s="39" t="str">
        <f t="shared" si="476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14" spans="1:13" ht="40.799999999999997" x14ac:dyDescent="0.3">
      <c r="A3214" s="12">
        <f t="shared" si="471"/>
        <v>14</v>
      </c>
      <c r="B3214" s="8" t="str">
        <f>+VLOOKUP(A3214,Industria[],2,0)</f>
        <v>Deporte y ocio</v>
      </c>
      <c r="C3214" s="12">
        <f t="shared" si="472"/>
        <v>1404</v>
      </c>
      <c r="D3214" s="8" t="str">
        <f>+VLOOKUP(C3214,Sector[[Id_sector]:[Codigo]],3,0)</f>
        <v>Parques y actividades al aire libre</v>
      </c>
      <c r="E3214" s="12">
        <f t="shared" si="473"/>
        <v>140403</v>
      </c>
      <c r="F3214" s="8" t="str">
        <f>+VLOOKUP(E3214,Productos[[Id_producto]:[Codigo]],3,0)</f>
        <v>Parques Más Famosos</v>
      </c>
      <c r="G3214" s="13">
        <f t="shared" si="474"/>
        <v>140403031</v>
      </c>
      <c r="H3214" s="7">
        <v>31</v>
      </c>
      <c r="I3214" s="8" t="s">
        <v>3525</v>
      </c>
      <c r="J3214" s="37" t="str">
        <f>+Categorias[[#This Row],[Categoría]]&amp;"-"&amp;Categorias[[#This Row],[Id_categoría]]</f>
        <v>Parque Nacional de Galápagos-140403031</v>
      </c>
      <c r="K3214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14" s="9" t="str">
        <f t="shared" si="475"/>
        <v>140403031parque_nacional_de_galapagos</v>
      </c>
      <c r="M3214" s="39" t="str">
        <f t="shared" si="476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15" spans="1:13" ht="40.799999999999997" x14ac:dyDescent="0.3">
      <c r="A3215" s="12">
        <f t="shared" si="471"/>
        <v>14</v>
      </c>
      <c r="B3215" s="8" t="str">
        <f>+VLOOKUP(A3215,Industria[],2,0)</f>
        <v>Deporte y ocio</v>
      </c>
      <c r="C3215" s="12">
        <f t="shared" si="472"/>
        <v>1404</v>
      </c>
      <c r="D3215" s="8" t="str">
        <f>+VLOOKUP(C3215,Sector[[Id_sector]:[Codigo]],3,0)</f>
        <v>Parques y actividades al aire libre</v>
      </c>
      <c r="E3215" s="12">
        <f t="shared" si="473"/>
        <v>140403</v>
      </c>
      <c r="F3215" s="8" t="str">
        <f>+VLOOKUP(E3215,Productos[[Id_producto]:[Codigo]],3,0)</f>
        <v>Parques Más Famosos</v>
      </c>
      <c r="G3215" s="13">
        <f t="shared" si="474"/>
        <v>140403032</v>
      </c>
      <c r="H3215" s="7">
        <v>32</v>
      </c>
      <c r="I3215" s="8" t="s">
        <v>3526</v>
      </c>
      <c r="J3215" s="37" t="str">
        <f>+Categorias[[#This Row],[Categoría]]&amp;"-"&amp;Categorias[[#This Row],[Id_categoría]]</f>
        <v>Parque Nacional de Kruger-140403032</v>
      </c>
      <c r="K3215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15" s="9" t="str">
        <f t="shared" si="475"/>
        <v>140403032parque_nacional_de_kruger</v>
      </c>
      <c r="M3215" s="39" t="str">
        <f t="shared" si="476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16" spans="1:13" ht="40.799999999999997" x14ac:dyDescent="0.3">
      <c r="A3216" s="12">
        <f t="shared" si="471"/>
        <v>14</v>
      </c>
      <c r="B3216" s="8" t="str">
        <f>+VLOOKUP(A3216,Industria[],2,0)</f>
        <v>Deporte y ocio</v>
      </c>
      <c r="C3216" s="12">
        <f t="shared" si="472"/>
        <v>1404</v>
      </c>
      <c r="D3216" s="8" t="str">
        <f>+VLOOKUP(C3216,Sector[[Id_sector]:[Codigo]],3,0)</f>
        <v>Parques y actividades al aire libre</v>
      </c>
      <c r="E3216" s="12">
        <f t="shared" si="473"/>
        <v>140403</v>
      </c>
      <c r="F3216" s="8" t="str">
        <f>+VLOOKUP(E3216,Productos[[Id_producto]:[Codigo]],3,0)</f>
        <v>Parques Más Famosos</v>
      </c>
      <c r="G3216" s="13">
        <f t="shared" si="474"/>
        <v>140403033</v>
      </c>
      <c r="H3216" s="7">
        <v>33</v>
      </c>
      <c r="I3216" s="8" t="s">
        <v>3527</v>
      </c>
      <c r="J3216" s="37" t="str">
        <f>+Categorias[[#This Row],[Categoría]]&amp;"-"&amp;Categorias[[#This Row],[Id_categoría]]</f>
        <v>Parque Nacional Gran Paradiso-140403033</v>
      </c>
      <c r="K3216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16" s="9" t="str">
        <f t="shared" si="475"/>
        <v>140403033parque_nacional_gran_paradiso</v>
      </c>
      <c r="M3216" s="39" t="str">
        <f t="shared" si="476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17" spans="1:13" ht="40.799999999999997" x14ac:dyDescent="0.3">
      <c r="A3217" s="12">
        <f t="shared" si="471"/>
        <v>14</v>
      </c>
      <c r="B3217" s="8" t="str">
        <f>+VLOOKUP(A3217,Industria[],2,0)</f>
        <v>Deporte y ocio</v>
      </c>
      <c r="C3217" s="12">
        <f t="shared" si="472"/>
        <v>1404</v>
      </c>
      <c r="D3217" s="8" t="str">
        <f>+VLOOKUP(C3217,Sector[[Id_sector]:[Codigo]],3,0)</f>
        <v>Parques y actividades al aire libre</v>
      </c>
      <c r="E3217" s="12">
        <f t="shared" si="473"/>
        <v>140403</v>
      </c>
      <c r="F3217" s="8" t="str">
        <f>+VLOOKUP(E3217,Productos[[Id_producto]:[Codigo]],3,0)</f>
        <v>Parques Más Famosos</v>
      </c>
      <c r="G3217" s="13">
        <f t="shared" si="474"/>
        <v>140403034</v>
      </c>
      <c r="H3217" s="7">
        <v>34</v>
      </c>
      <c r="I3217" s="8" t="s">
        <v>3528</v>
      </c>
      <c r="J3217" s="37" t="str">
        <f>+Categorias[[#This Row],[Categoría]]&amp;"-"&amp;Categorias[[#This Row],[Id_categoría]]</f>
        <v>Parque Nacional de Oulanka-140403034</v>
      </c>
      <c r="K3217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17" s="9" t="str">
        <f t="shared" si="475"/>
        <v>140403034parque_nacional_de_oulanka</v>
      </c>
      <c r="M3217" s="39" t="str">
        <f t="shared" si="476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18" spans="1:13" ht="40.799999999999997" x14ac:dyDescent="0.3">
      <c r="A3218" s="12">
        <f t="shared" ref="A3218:A3239" si="477">+A3217</f>
        <v>14</v>
      </c>
      <c r="B3218" s="8" t="str">
        <f>+VLOOKUP(A3218,Industria[],2,0)</f>
        <v>Deporte y ocio</v>
      </c>
      <c r="C3218" s="12">
        <f t="shared" ref="C3218:C3239" si="478">+C3217</f>
        <v>1404</v>
      </c>
      <c r="D3218" s="8" t="str">
        <f>+VLOOKUP(C3218,Sector[[Id_sector]:[Codigo]],3,0)</f>
        <v>Parques y actividades al aire libre</v>
      </c>
      <c r="E3218" s="12">
        <f t="shared" ref="E3218:E3239" si="479">+IF(H3218=1,E3217+1,E3217)</f>
        <v>140403</v>
      </c>
      <c r="F3218" s="8" t="str">
        <f>+VLOOKUP(E3218,Productos[[Id_producto]:[Codigo]],3,0)</f>
        <v>Parques Más Famosos</v>
      </c>
      <c r="G3218" s="13">
        <f t="shared" ref="G3218:G3239" si="480">+E3218*1000+H3218</f>
        <v>140403035</v>
      </c>
      <c r="H3218" s="7">
        <v>35</v>
      </c>
      <c r="I3218" s="8" t="s">
        <v>3529</v>
      </c>
      <c r="J3218" s="37" t="str">
        <f>+Categorias[[#This Row],[Categoría]]&amp;"-"&amp;Categorias[[#This Row],[Id_categoría]]</f>
        <v>Parque Nacional de Namib-Naukluft-140403035</v>
      </c>
      <c r="K3218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18" s="9" t="str">
        <f t="shared" ref="L3218:L3239" si="481">+SUBSTITUTE(G3218&amp;LOWER(SUBSTITUTE( SUBSTITUTE( SUBSTITUTE( SUBSTITUTE( SUBSTITUTE( SUBSTITUTE( SUBSTITUTE( SUBSTITUTE( SUBSTITUTE( SUBSTITUTE(I3218, "á", "a"), "é", "e"), "í", "i"), "ó", "o"), "ú", "u"), "Á", "A"), "É", "E"), "Í", "I"), "Ó", "O"), "Ú", "U"))," ","_")</f>
        <v>140403035parque_nacional_de_namib-naukluft</v>
      </c>
      <c r="M3218" s="39" t="str">
        <f t="shared" ref="M3218:M3239" si="482">+"INSERT INTO categoria VALUES ("&amp;G3218&amp;",'"&amp;I3218&amp;"','"&amp;J3218&amp;"','"&amp;K3218&amp;"',"&amp;E3218&amp;");"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19" spans="1:13" ht="40.799999999999997" x14ac:dyDescent="0.3">
      <c r="A3219" s="12">
        <f t="shared" si="477"/>
        <v>14</v>
      </c>
      <c r="B3219" s="8" t="str">
        <f>+VLOOKUP(A3219,Industria[],2,0)</f>
        <v>Deporte y ocio</v>
      </c>
      <c r="C3219" s="12">
        <f t="shared" si="478"/>
        <v>1404</v>
      </c>
      <c r="D3219" s="8" t="str">
        <f>+VLOOKUP(C3219,Sector[[Id_sector]:[Codigo]],3,0)</f>
        <v>Parques y actividades al aire libre</v>
      </c>
      <c r="E3219" s="12">
        <f t="shared" si="479"/>
        <v>140403</v>
      </c>
      <c r="F3219" s="8" t="str">
        <f>+VLOOKUP(E3219,Productos[[Id_producto]:[Codigo]],3,0)</f>
        <v>Parques Más Famosos</v>
      </c>
      <c r="G3219" s="13">
        <f t="shared" si="480"/>
        <v>140403036</v>
      </c>
      <c r="H3219" s="7">
        <v>36</v>
      </c>
      <c r="I3219" s="8" t="s">
        <v>3530</v>
      </c>
      <c r="J3219" s="37" t="str">
        <f>+Categorias[[#This Row],[Categoría]]&amp;"-"&amp;Categorias[[#This Row],[Id_categoría]]</f>
        <v>Parque Nacional Kalkalpen-140403036</v>
      </c>
      <c r="K3219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19" s="9" t="str">
        <f t="shared" si="481"/>
        <v>140403036parque_nacional_kalkalpen</v>
      </c>
      <c r="M3219" s="39" t="str">
        <f t="shared" si="482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20" spans="1:13" ht="40.799999999999997" x14ac:dyDescent="0.3">
      <c r="A3220" s="12">
        <f t="shared" si="477"/>
        <v>14</v>
      </c>
      <c r="B3220" s="8" t="str">
        <f>+VLOOKUP(A3220,Industria[],2,0)</f>
        <v>Deporte y ocio</v>
      </c>
      <c r="C3220" s="12">
        <f t="shared" si="478"/>
        <v>1404</v>
      </c>
      <c r="D3220" s="8" t="str">
        <f>+VLOOKUP(C3220,Sector[[Id_sector]:[Codigo]],3,0)</f>
        <v>Parques y actividades al aire libre</v>
      </c>
      <c r="E3220" s="12">
        <f t="shared" si="479"/>
        <v>140403</v>
      </c>
      <c r="F3220" s="8" t="str">
        <f>+VLOOKUP(E3220,Productos[[Id_producto]:[Codigo]],3,0)</f>
        <v>Parques Más Famosos</v>
      </c>
      <c r="G3220" s="13">
        <f t="shared" si="480"/>
        <v>140403037</v>
      </c>
      <c r="H3220" s="7">
        <v>37</v>
      </c>
      <c r="I3220" s="8" t="s">
        <v>3531</v>
      </c>
      <c r="J3220" s="37" t="str">
        <f>+Categorias[[#This Row],[Categoría]]&amp;"-"&amp;Categorias[[#This Row],[Id_categoría]]</f>
        <v>Parque Nacional de Jostedalsbreen-140403037</v>
      </c>
      <c r="K3220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20" s="9" t="str">
        <f t="shared" si="481"/>
        <v>140403037parque_nacional_de_jostedalsbreen</v>
      </c>
      <c r="M3220" s="39" t="str">
        <f t="shared" si="482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21" spans="1:13" ht="40.799999999999997" x14ac:dyDescent="0.3">
      <c r="A3221" s="12">
        <f t="shared" si="477"/>
        <v>14</v>
      </c>
      <c r="B3221" s="8" t="str">
        <f>+VLOOKUP(A3221,Industria[],2,0)</f>
        <v>Deporte y ocio</v>
      </c>
      <c r="C3221" s="12">
        <f t="shared" si="478"/>
        <v>1404</v>
      </c>
      <c r="D3221" s="8" t="str">
        <f>+VLOOKUP(C3221,Sector[[Id_sector]:[Codigo]],3,0)</f>
        <v>Parques y actividades al aire libre</v>
      </c>
      <c r="E3221" s="12">
        <f t="shared" si="479"/>
        <v>140403</v>
      </c>
      <c r="F3221" s="8" t="str">
        <f>+VLOOKUP(E3221,Productos[[Id_producto]:[Codigo]],3,0)</f>
        <v>Parques Más Famosos</v>
      </c>
      <c r="G3221" s="13">
        <f t="shared" si="480"/>
        <v>140403038</v>
      </c>
      <c r="H3221" s="7">
        <v>38</v>
      </c>
      <c r="I3221" s="8" t="s">
        <v>3532</v>
      </c>
      <c r="J3221" s="37" t="str">
        <f>+Categorias[[#This Row],[Categoría]]&amp;"-"&amp;Categorias[[#This Row],[Id_categoría]]</f>
        <v>Parque Nacional de las Montañas Azules-140403038</v>
      </c>
      <c r="K3221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21" s="9" t="str">
        <f t="shared" si="481"/>
        <v>140403038parque_nacional_de_las_montañas_azules</v>
      </c>
      <c r="M3221" s="39" t="str">
        <f t="shared" si="482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22" spans="1:13" ht="40.799999999999997" x14ac:dyDescent="0.3">
      <c r="A3222" s="12">
        <f t="shared" si="477"/>
        <v>14</v>
      </c>
      <c r="B3222" s="8" t="str">
        <f>+VLOOKUP(A3222,Industria[],2,0)</f>
        <v>Deporte y ocio</v>
      </c>
      <c r="C3222" s="12">
        <f t="shared" si="478"/>
        <v>1404</v>
      </c>
      <c r="D3222" s="8" t="str">
        <f>+VLOOKUP(C3222,Sector[[Id_sector]:[Codigo]],3,0)</f>
        <v>Parques y actividades al aire libre</v>
      </c>
      <c r="E3222" s="12">
        <f t="shared" si="479"/>
        <v>140403</v>
      </c>
      <c r="F3222" s="8" t="str">
        <f>+VLOOKUP(E3222,Productos[[Id_producto]:[Codigo]],3,0)</f>
        <v>Parques Más Famosos</v>
      </c>
      <c r="G3222" s="13">
        <f t="shared" si="480"/>
        <v>140403039</v>
      </c>
      <c r="H3222" s="7">
        <v>39</v>
      </c>
      <c r="I3222" s="8" t="s">
        <v>3533</v>
      </c>
      <c r="J3222" s="37" t="str">
        <f>+Categorias[[#This Row],[Categoría]]&amp;"-"&amp;Categorias[[#This Row],[Id_categoría]]</f>
        <v>Parque Nacional del Valle de Jiuzhaigou-140403039</v>
      </c>
      <c r="K3222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22" s="9" t="str">
        <f t="shared" si="481"/>
        <v>140403039parque_nacional_del_valle_de_jiuzhaigou</v>
      </c>
      <c r="M3222" s="39" t="str">
        <f t="shared" si="482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23" spans="1:13" ht="40.799999999999997" x14ac:dyDescent="0.3">
      <c r="A3223" s="12">
        <f t="shared" si="477"/>
        <v>14</v>
      </c>
      <c r="B3223" s="8" t="str">
        <f>+VLOOKUP(A3223,Industria[],2,0)</f>
        <v>Deporte y ocio</v>
      </c>
      <c r="C3223" s="12">
        <f t="shared" si="478"/>
        <v>1404</v>
      </c>
      <c r="D3223" s="8" t="str">
        <f>+VLOOKUP(C3223,Sector[[Id_sector]:[Codigo]],3,0)</f>
        <v>Parques y actividades al aire libre</v>
      </c>
      <c r="E3223" s="12">
        <f t="shared" si="479"/>
        <v>140403</v>
      </c>
      <c r="F3223" s="8" t="str">
        <f>+VLOOKUP(E3223,Productos[[Id_producto]:[Codigo]],3,0)</f>
        <v>Parques Más Famosos</v>
      </c>
      <c r="G3223" s="13">
        <f t="shared" si="480"/>
        <v>140403040</v>
      </c>
      <c r="H3223" s="7">
        <v>40</v>
      </c>
      <c r="I3223" s="8" t="s">
        <v>3534</v>
      </c>
      <c r="J3223" s="37" t="str">
        <f>+Categorias[[#This Row],[Categoría]]&amp;"-"&amp;Categorias[[#This Row],[Id_categoría]]</f>
        <v>Parque nacional Göreme-140403040</v>
      </c>
      <c r="K3223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23" s="9" t="str">
        <f t="shared" si="481"/>
        <v>140403040parque_nacional_göreme</v>
      </c>
      <c r="M3223" s="39" t="str">
        <f t="shared" si="482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24" spans="1:13" ht="40.799999999999997" x14ac:dyDescent="0.3">
      <c r="A3224" s="12">
        <f t="shared" si="477"/>
        <v>14</v>
      </c>
      <c r="B3224" s="8" t="str">
        <f>+VLOOKUP(A3224,Industria[],2,0)</f>
        <v>Deporte y ocio</v>
      </c>
      <c r="C3224" s="12">
        <f t="shared" si="478"/>
        <v>1404</v>
      </c>
      <c r="D3224" s="8" t="str">
        <f>+VLOOKUP(C3224,Sector[[Id_sector]:[Codigo]],3,0)</f>
        <v>Parques y actividades al aire libre</v>
      </c>
      <c r="E3224" s="12">
        <f t="shared" si="479"/>
        <v>140403</v>
      </c>
      <c r="F3224" s="8" t="str">
        <f>+VLOOKUP(E3224,Productos[[Id_producto]:[Codigo]],3,0)</f>
        <v>Parques Más Famosos</v>
      </c>
      <c r="G3224" s="13">
        <f t="shared" si="480"/>
        <v>140403041</v>
      </c>
      <c r="H3224" s="7">
        <v>41</v>
      </c>
      <c r="I3224" s="8" t="s">
        <v>3535</v>
      </c>
      <c r="J3224" s="37" t="str">
        <f>+Categorias[[#This Row],[Categoría]]&amp;"-"&amp;Categorias[[#This Row],[Id_categoría]]</f>
        <v>Parque Nacional Serengueti-140403041</v>
      </c>
      <c r="K3224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24" s="9" t="str">
        <f t="shared" si="481"/>
        <v>140403041parque_nacional_serengueti</v>
      </c>
      <c r="M3224" s="39" t="str">
        <f t="shared" si="482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25" spans="1:13" ht="40.799999999999997" x14ac:dyDescent="0.3">
      <c r="A3225" s="12">
        <f t="shared" si="477"/>
        <v>14</v>
      </c>
      <c r="B3225" s="8" t="str">
        <f>+VLOOKUP(A3225,Industria[],2,0)</f>
        <v>Deporte y ocio</v>
      </c>
      <c r="C3225" s="12">
        <f t="shared" si="478"/>
        <v>1404</v>
      </c>
      <c r="D3225" s="8" t="str">
        <f>+VLOOKUP(C3225,Sector[[Id_sector]:[Codigo]],3,0)</f>
        <v>Parques y actividades al aire libre</v>
      </c>
      <c r="E3225" s="12">
        <f t="shared" si="479"/>
        <v>140403</v>
      </c>
      <c r="F3225" s="8" t="str">
        <f>+VLOOKUP(E3225,Productos[[Id_producto]:[Codigo]],3,0)</f>
        <v>Parques Más Famosos</v>
      </c>
      <c r="G3225" s="13">
        <f t="shared" si="480"/>
        <v>140403042</v>
      </c>
      <c r="H3225" s="7">
        <v>42</v>
      </c>
      <c r="I3225" s="8" t="s">
        <v>3536</v>
      </c>
      <c r="J3225" s="37" t="str">
        <f>+Categorias[[#This Row],[Categoría]]&amp;"-"&amp;Categorias[[#This Row],[Id_categoría]]</f>
        <v>Parque Nacional de Cairngorms-140403042</v>
      </c>
      <c r="K3225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25" s="9" t="str">
        <f t="shared" si="481"/>
        <v>140403042parque_nacional_de_cairngorms</v>
      </c>
      <c r="M3225" s="39" t="str">
        <f t="shared" si="482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26" spans="1:13" ht="40.799999999999997" x14ac:dyDescent="0.3">
      <c r="A3226" s="12">
        <f t="shared" si="477"/>
        <v>14</v>
      </c>
      <c r="B3226" s="8" t="str">
        <f>+VLOOKUP(A3226,Industria[],2,0)</f>
        <v>Deporte y ocio</v>
      </c>
      <c r="C3226" s="12">
        <f t="shared" si="478"/>
        <v>1404</v>
      </c>
      <c r="D3226" s="8" t="str">
        <f>+VLOOKUP(C3226,Sector[[Id_sector]:[Codigo]],3,0)</f>
        <v>Parques y actividades al aire libre</v>
      </c>
      <c r="E3226" s="12">
        <f t="shared" si="479"/>
        <v>140403</v>
      </c>
      <c r="F3226" s="8" t="str">
        <f>+VLOOKUP(E3226,Productos[[Id_producto]:[Codigo]],3,0)</f>
        <v>Parques Más Famosos</v>
      </c>
      <c r="G3226" s="13">
        <f t="shared" si="480"/>
        <v>140403043</v>
      </c>
      <c r="H3226" s="7">
        <v>43</v>
      </c>
      <c r="I3226" s="8" t="s">
        <v>3537</v>
      </c>
      <c r="J3226" s="37" t="str">
        <f>+Categorias[[#This Row],[Categoría]]&amp;"-"&amp;Categorias[[#This Row],[Id_categoría]]</f>
        <v>Parque Nacional de Chitwan-140403043</v>
      </c>
      <c r="K3226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26" s="9" t="str">
        <f t="shared" si="481"/>
        <v>140403043parque_nacional_de_chitwan</v>
      </c>
      <c r="M3226" s="39" t="str">
        <f t="shared" si="482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27" spans="1:13" ht="40.799999999999997" x14ac:dyDescent="0.3">
      <c r="A3227" s="12">
        <f t="shared" si="477"/>
        <v>14</v>
      </c>
      <c r="B3227" s="8" t="str">
        <f>+VLOOKUP(A3227,Industria[],2,0)</f>
        <v>Deporte y ocio</v>
      </c>
      <c r="C3227" s="12">
        <f t="shared" si="478"/>
        <v>1404</v>
      </c>
      <c r="D3227" s="8" t="str">
        <f>+VLOOKUP(C3227,Sector[[Id_sector]:[Codigo]],3,0)</f>
        <v>Parques y actividades al aire libre</v>
      </c>
      <c r="E3227" s="12">
        <f t="shared" si="479"/>
        <v>140403</v>
      </c>
      <c r="F3227" s="8" t="str">
        <f>+VLOOKUP(E3227,Productos[[Id_producto]:[Codigo]],3,0)</f>
        <v>Parques Más Famosos</v>
      </c>
      <c r="G3227" s="13">
        <f t="shared" si="480"/>
        <v>140403044</v>
      </c>
      <c r="H3227" s="7">
        <v>44</v>
      </c>
      <c r="I3227" s="8" t="s">
        <v>3538</v>
      </c>
      <c r="J3227" s="37" t="str">
        <f>+Categorias[[#This Row],[Categoría]]&amp;"-"&amp;Categorias[[#This Row],[Id_categoría]]</f>
        <v>Parque Nacional Fiordland-140403044</v>
      </c>
      <c r="K3227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27" s="9" t="str">
        <f t="shared" si="481"/>
        <v>140403044parque_nacional_fiordland</v>
      </c>
      <c r="M3227" s="39" t="str">
        <f t="shared" si="482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28" spans="1:13" ht="51" x14ac:dyDescent="0.3">
      <c r="A3228" s="12">
        <f t="shared" si="477"/>
        <v>14</v>
      </c>
      <c r="B3228" s="8" t="str">
        <f>+VLOOKUP(A3228,Industria[],2,0)</f>
        <v>Deporte y ocio</v>
      </c>
      <c r="C3228" s="12">
        <f t="shared" si="478"/>
        <v>1404</v>
      </c>
      <c r="D3228" s="8" t="str">
        <f>+VLOOKUP(C3228,Sector[[Id_sector]:[Codigo]],3,0)</f>
        <v>Parques y actividades al aire libre</v>
      </c>
      <c r="E3228" s="12">
        <f t="shared" si="479"/>
        <v>140403</v>
      </c>
      <c r="F3228" s="8" t="str">
        <f>+VLOOKUP(E3228,Productos[[Id_producto]:[Codigo]],3,0)</f>
        <v>Parques Más Famosos</v>
      </c>
      <c r="G3228" s="13">
        <f t="shared" si="480"/>
        <v>140403045</v>
      </c>
      <c r="H3228" s="7">
        <v>45</v>
      </c>
      <c r="I3228" s="8" t="s">
        <v>3539</v>
      </c>
      <c r="J3228" s="37" t="str">
        <f>+Categorias[[#This Row],[Categoría]]&amp;"-"&amp;Categorias[[#This Row],[Id_categoría]]</f>
        <v>Parque Nacional de las Grandes Montañas Humeantes-140403045</v>
      </c>
      <c r="K3228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28" s="9" t="str">
        <f t="shared" si="481"/>
        <v>140403045parque_nacional_de_las_grandes_montañas_humeantes</v>
      </c>
      <c r="M3228" s="39" t="str">
        <f t="shared" si="482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29" spans="1:13" ht="40.799999999999997" x14ac:dyDescent="0.3">
      <c r="A3229" s="12">
        <f t="shared" si="477"/>
        <v>14</v>
      </c>
      <c r="B3229" s="8" t="str">
        <f>+VLOOKUP(A3229,Industria[],2,0)</f>
        <v>Deporte y ocio</v>
      </c>
      <c r="C3229" s="12">
        <f t="shared" si="478"/>
        <v>1404</v>
      </c>
      <c r="D3229" s="8" t="str">
        <f>+VLOOKUP(C3229,Sector[[Id_sector]:[Codigo]],3,0)</f>
        <v>Parques y actividades al aire libre</v>
      </c>
      <c r="E3229" s="12">
        <f t="shared" si="479"/>
        <v>140404</v>
      </c>
      <c r="F3229" s="8" t="str">
        <f>+VLOOKUP(E3229,Productos[[Id_producto]:[Codigo]],3,0)</f>
        <v>Finanzas del Rubro de Parques</v>
      </c>
      <c r="G3229" s="13">
        <f t="shared" si="480"/>
        <v>140404001</v>
      </c>
      <c r="H3229" s="7">
        <v>1</v>
      </c>
      <c r="I3229" s="8" t="s">
        <v>3540</v>
      </c>
      <c r="J3229" s="37" t="str">
        <f>+Categorias[[#This Row],[Categoría]]&amp;"-"&amp;Categorias[[#This Row],[Id_categoría]]</f>
        <v>Ganancias por Visitas a Parques-140404001</v>
      </c>
      <c r="K3229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29" s="9" t="str">
        <f t="shared" si="481"/>
        <v>140404001ganancias_por_visitas_a_parques</v>
      </c>
      <c r="M3229" s="39" t="str">
        <f t="shared" si="482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30" spans="1:13" ht="40.799999999999997" x14ac:dyDescent="0.3">
      <c r="A3230" s="12">
        <f t="shared" si="477"/>
        <v>14</v>
      </c>
      <c r="B3230" s="8" t="str">
        <f>+VLOOKUP(A3230,Industria[],2,0)</f>
        <v>Deporte y ocio</v>
      </c>
      <c r="C3230" s="12">
        <f t="shared" si="478"/>
        <v>1404</v>
      </c>
      <c r="D3230" s="8" t="str">
        <f>+VLOOKUP(C3230,Sector[[Id_sector]:[Codigo]],3,0)</f>
        <v>Parques y actividades al aire libre</v>
      </c>
      <c r="E3230" s="12">
        <f t="shared" si="479"/>
        <v>140404</v>
      </c>
      <c r="F3230" s="8" t="str">
        <f>+VLOOKUP(E3230,Productos[[Id_producto]:[Codigo]],3,0)</f>
        <v>Finanzas del Rubro de Parques</v>
      </c>
      <c r="G3230" s="13">
        <f t="shared" si="480"/>
        <v>140404002</v>
      </c>
      <c r="H3230" s="7">
        <v>2</v>
      </c>
      <c r="I3230" s="8" t="s">
        <v>3541</v>
      </c>
      <c r="J3230" s="37" t="str">
        <f>+Categorias[[#This Row],[Categoría]]&amp;"-"&amp;Categorias[[#This Row],[Id_categoría]]</f>
        <v>Benefactores de Parques-140404002</v>
      </c>
      <c r="K3230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30" s="9" t="str">
        <f t="shared" si="481"/>
        <v>140404002benefactores_de_parques</v>
      </c>
      <c r="M3230" s="39" t="str">
        <f t="shared" si="482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31" spans="1:13" ht="40.799999999999997" x14ac:dyDescent="0.3">
      <c r="A3231" s="12">
        <f t="shared" si="477"/>
        <v>14</v>
      </c>
      <c r="B3231" s="8" t="str">
        <f>+VLOOKUP(A3231,Industria[],2,0)</f>
        <v>Deporte y ocio</v>
      </c>
      <c r="C3231" s="12">
        <f t="shared" si="478"/>
        <v>1404</v>
      </c>
      <c r="D3231" s="8" t="str">
        <f>+VLOOKUP(C3231,Sector[[Id_sector]:[Codigo]],3,0)</f>
        <v>Parques y actividades al aire libre</v>
      </c>
      <c r="E3231" s="12">
        <f t="shared" si="479"/>
        <v>140404</v>
      </c>
      <c r="F3231" s="8" t="str">
        <f>+VLOOKUP(E3231,Productos[[Id_producto]:[Codigo]],3,0)</f>
        <v>Finanzas del Rubro de Parques</v>
      </c>
      <c r="G3231" s="13">
        <f t="shared" si="480"/>
        <v>140404003</v>
      </c>
      <c r="H3231" s="7">
        <v>3</v>
      </c>
      <c r="I3231" s="8" t="s">
        <v>3542</v>
      </c>
      <c r="J3231" s="37" t="str">
        <f>+Categorias[[#This Row],[Categoría]]&amp;"-"&amp;Categorias[[#This Row],[Id_categoría]]</f>
        <v>Gastos por Cuidado de Parques-140404003</v>
      </c>
      <c r="K3231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31" s="9" t="str">
        <f t="shared" si="481"/>
        <v>140404003gastos_por_cuidado_de_parques</v>
      </c>
      <c r="M3231" s="39" t="str">
        <f t="shared" si="482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32" spans="1:13" ht="40.799999999999997" x14ac:dyDescent="0.3">
      <c r="A3232" s="12">
        <f t="shared" si="477"/>
        <v>14</v>
      </c>
      <c r="B3232" s="8" t="str">
        <f>+VLOOKUP(A3232,Industria[],2,0)</f>
        <v>Deporte y ocio</v>
      </c>
      <c r="C3232" s="12">
        <f t="shared" si="478"/>
        <v>1404</v>
      </c>
      <c r="D3232" s="8" t="str">
        <f>+VLOOKUP(C3232,Sector[[Id_sector]:[Codigo]],3,0)</f>
        <v>Parques y actividades al aire libre</v>
      </c>
      <c r="E3232" s="12">
        <f t="shared" si="479"/>
        <v>140404</v>
      </c>
      <c r="F3232" s="8" t="str">
        <f>+VLOOKUP(E3232,Productos[[Id_producto]:[Codigo]],3,0)</f>
        <v>Finanzas del Rubro de Parques</v>
      </c>
      <c r="G3232" s="13">
        <f t="shared" si="480"/>
        <v>140404004</v>
      </c>
      <c r="H3232" s="7">
        <v>4</v>
      </c>
      <c r="I3232" s="8" t="s">
        <v>3543</v>
      </c>
      <c r="J3232" s="37" t="str">
        <f>+Categorias[[#This Row],[Categoría]]&amp;"-"&amp;Categorias[[#This Row],[Id_categoría]]</f>
        <v>Fondos Públicos para Parques-140404004</v>
      </c>
      <c r="K3232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32" s="9" t="str">
        <f t="shared" si="481"/>
        <v>140404004fondos_publicos_para_parques</v>
      </c>
      <c r="M3232" s="39" t="str">
        <f t="shared" si="482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33" spans="1:13" ht="40.799999999999997" x14ac:dyDescent="0.3">
      <c r="A3233" s="12">
        <f t="shared" si="477"/>
        <v>14</v>
      </c>
      <c r="B3233" s="8" t="str">
        <f>+VLOOKUP(A3233,Industria[],2,0)</f>
        <v>Deporte y ocio</v>
      </c>
      <c r="C3233" s="12">
        <f t="shared" si="478"/>
        <v>1404</v>
      </c>
      <c r="D3233" s="8" t="str">
        <f>+VLOOKUP(C3233,Sector[[Id_sector]:[Codigo]],3,0)</f>
        <v>Parques y actividades al aire libre</v>
      </c>
      <c r="E3233" s="12">
        <f t="shared" si="479"/>
        <v>140404</v>
      </c>
      <c r="F3233" s="8" t="str">
        <f>+VLOOKUP(E3233,Productos[[Id_producto]:[Codigo]],3,0)</f>
        <v>Finanzas del Rubro de Parques</v>
      </c>
      <c r="G3233" s="13">
        <f t="shared" si="480"/>
        <v>140404005</v>
      </c>
      <c r="H3233" s="7">
        <v>5</v>
      </c>
      <c r="I3233" s="8" t="s">
        <v>3544</v>
      </c>
      <c r="J3233" s="37" t="str">
        <f>+Categorias[[#This Row],[Categoría]]&amp;"-"&amp;Categorias[[#This Row],[Id_categoría]]</f>
        <v>Gastos por Mantención de Parques-140404005</v>
      </c>
      <c r="K3233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33" s="9" t="str">
        <f t="shared" si="481"/>
        <v>140404005gastos_por_mantencion_de_parques</v>
      </c>
      <c r="M3233" s="39" t="str">
        <f t="shared" si="482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34" spans="1:13" ht="40.799999999999997" x14ac:dyDescent="0.3">
      <c r="A3234" s="12">
        <f t="shared" si="477"/>
        <v>14</v>
      </c>
      <c r="B3234" s="8" t="str">
        <f>+VLOOKUP(A3234,Industria[],2,0)</f>
        <v>Deporte y ocio</v>
      </c>
      <c r="C3234" s="12">
        <f t="shared" si="478"/>
        <v>1404</v>
      </c>
      <c r="D3234" s="8" t="str">
        <f>+VLOOKUP(C3234,Sector[[Id_sector]:[Codigo]],3,0)</f>
        <v>Parques y actividades al aire libre</v>
      </c>
      <c r="E3234" s="12">
        <f t="shared" si="479"/>
        <v>140404</v>
      </c>
      <c r="F3234" s="8" t="str">
        <f>+VLOOKUP(E3234,Productos[[Id_producto]:[Codigo]],3,0)</f>
        <v>Finanzas del Rubro de Parques</v>
      </c>
      <c r="G3234" s="13">
        <f t="shared" si="480"/>
        <v>140404006</v>
      </c>
      <c r="H3234" s="7">
        <v>6</v>
      </c>
      <c r="I3234" s="8" t="s">
        <v>3545</v>
      </c>
      <c r="J3234" s="37" t="str">
        <f>+Categorias[[#This Row],[Categoría]]&amp;"-"&amp;Categorias[[#This Row],[Id_categoría]]</f>
        <v>Flujo de Visitantes en Parques-140404006</v>
      </c>
      <c r="K3234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34" s="9" t="str">
        <f t="shared" si="481"/>
        <v>140404006flujo_de_visitantes_en_parques</v>
      </c>
      <c r="M3234" s="39" t="str">
        <f t="shared" si="482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35" spans="1:13" ht="40.799999999999997" x14ac:dyDescent="0.3">
      <c r="A3235" s="12">
        <f t="shared" si="477"/>
        <v>14</v>
      </c>
      <c r="B3235" s="8" t="str">
        <f>+VLOOKUP(A3235,Industria[],2,0)</f>
        <v>Deporte y ocio</v>
      </c>
      <c r="C3235" s="12">
        <f t="shared" si="478"/>
        <v>1404</v>
      </c>
      <c r="D3235" s="8" t="str">
        <f>+VLOOKUP(C3235,Sector[[Id_sector]:[Codigo]],3,0)</f>
        <v>Parques y actividades al aire libre</v>
      </c>
      <c r="E3235" s="12">
        <f t="shared" si="479"/>
        <v>140404</v>
      </c>
      <c r="F3235" s="8" t="str">
        <f>+VLOOKUP(E3235,Productos[[Id_producto]:[Codigo]],3,0)</f>
        <v>Finanzas del Rubro de Parques</v>
      </c>
      <c r="G3235" s="13">
        <f t="shared" si="480"/>
        <v>140404007</v>
      </c>
      <c r="H3235" s="7">
        <v>7</v>
      </c>
      <c r="I3235" s="8" t="s">
        <v>3546</v>
      </c>
      <c r="J3235" s="37" t="str">
        <f>+Categorias[[#This Row],[Categoría]]&amp;"-"&amp;Categorias[[#This Row],[Id_categoría]]</f>
        <v>Empresas del Rubro de Parques-140404007</v>
      </c>
      <c r="K3235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35" s="9" t="str">
        <f t="shared" si="481"/>
        <v>140404007empresas_del_rubro_de_parques</v>
      </c>
      <c r="M3235" s="39" t="str">
        <f t="shared" si="482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36" spans="1:13" ht="40.799999999999997" x14ac:dyDescent="0.3">
      <c r="A3236" s="12">
        <f t="shared" si="477"/>
        <v>14</v>
      </c>
      <c r="B3236" s="8" t="str">
        <f>+VLOOKUP(A3236,Industria[],2,0)</f>
        <v>Deporte y ocio</v>
      </c>
      <c r="C3236" s="12">
        <f t="shared" si="478"/>
        <v>1404</v>
      </c>
      <c r="D3236" s="8" t="str">
        <f>+VLOOKUP(C3236,Sector[[Id_sector]:[Codigo]],3,0)</f>
        <v>Parques y actividades al aire libre</v>
      </c>
      <c r="E3236" s="12">
        <f t="shared" si="479"/>
        <v>140404</v>
      </c>
      <c r="F3236" s="8" t="str">
        <f>+VLOOKUP(E3236,Productos[[Id_producto]:[Codigo]],3,0)</f>
        <v>Finanzas del Rubro de Parques</v>
      </c>
      <c r="G3236" s="13">
        <f t="shared" si="480"/>
        <v>140404008</v>
      </c>
      <c r="H3236" s="7">
        <v>8</v>
      </c>
      <c r="I3236" s="8" t="s">
        <v>3547</v>
      </c>
      <c r="J3236" s="37" t="str">
        <f>+Categorias[[#This Row],[Categoría]]&amp;"-"&amp;Categorias[[#This Row],[Id_categoría]]</f>
        <v>Empleados del Rubro de Parques-140404008</v>
      </c>
      <c r="K3236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36" s="9" t="str">
        <f t="shared" si="481"/>
        <v>140404008empleados_del_rubro_de_parques</v>
      </c>
      <c r="M3236" s="39" t="str">
        <f t="shared" si="482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37" spans="1:13" ht="40.799999999999997" x14ac:dyDescent="0.3">
      <c r="A3237" s="12">
        <f t="shared" si="477"/>
        <v>14</v>
      </c>
      <c r="B3237" s="8" t="str">
        <f>+VLOOKUP(A3237,Industria[],2,0)</f>
        <v>Deporte y ocio</v>
      </c>
      <c r="C3237" s="12">
        <f t="shared" si="478"/>
        <v>1404</v>
      </c>
      <c r="D3237" s="8" t="str">
        <f>+VLOOKUP(C3237,Sector[[Id_sector]:[Codigo]],3,0)</f>
        <v>Parques y actividades al aire libre</v>
      </c>
      <c r="E3237" s="12">
        <f t="shared" si="479"/>
        <v>140404</v>
      </c>
      <c r="F3237" s="8" t="str">
        <f>+VLOOKUP(E3237,Productos[[Id_producto]:[Codigo]],3,0)</f>
        <v>Finanzas del Rubro de Parques</v>
      </c>
      <c r="G3237" s="13">
        <f t="shared" si="480"/>
        <v>140404009</v>
      </c>
      <c r="H3237" s="7">
        <v>9</v>
      </c>
      <c r="I3237" s="8" t="s">
        <v>3548</v>
      </c>
      <c r="J3237" s="37" t="str">
        <f>+Categorias[[#This Row],[Categoría]]&amp;"-"&amp;Categorias[[#This Row],[Id_categoría]]</f>
        <v>Donaciones a Parques-140404009</v>
      </c>
      <c r="K3237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37" s="9" t="str">
        <f t="shared" si="481"/>
        <v>140404009donaciones_a_parques</v>
      </c>
      <c r="M3237" s="39" t="str">
        <f t="shared" si="482"/>
        <v>INSERT INTO categoria VALUES (140404009,'Donaciones a Parques','Donaciones a Parques-140404009','Donaciones a Parques-140404009 | Prod: Finanzas Parques-140404 | Sector: Aire Libre | Industria: DEPORTE - 14',140404);</v>
      </c>
    </row>
    <row r="3238" spans="1:13" ht="40.799999999999997" x14ac:dyDescent="0.3">
      <c r="A3238" s="12">
        <f t="shared" si="477"/>
        <v>14</v>
      </c>
      <c r="B3238" s="8" t="str">
        <f>+VLOOKUP(A3238,Industria[],2,0)</f>
        <v>Deporte y ocio</v>
      </c>
      <c r="C3238" s="12">
        <f t="shared" si="478"/>
        <v>1404</v>
      </c>
      <c r="D3238" s="8" t="str">
        <f>+VLOOKUP(C3238,Sector[[Id_sector]:[Codigo]],3,0)</f>
        <v>Parques y actividades al aire libre</v>
      </c>
      <c r="E3238" s="12">
        <f t="shared" si="479"/>
        <v>140404</v>
      </c>
      <c r="F3238" s="8" t="str">
        <f>+VLOOKUP(E3238,Productos[[Id_producto]:[Codigo]],3,0)</f>
        <v>Finanzas del Rubro de Parques</v>
      </c>
      <c r="G3238" s="13">
        <f t="shared" si="480"/>
        <v>140404010</v>
      </c>
      <c r="H3238" s="7">
        <v>10</v>
      </c>
      <c r="I3238" s="8" t="s">
        <v>3549</v>
      </c>
      <c r="J3238" s="37" t="str">
        <f>+Categorias[[#This Row],[Categoría]]&amp;"-"&amp;Categorias[[#This Row],[Id_categoría]]</f>
        <v>Fundaciones Ambientales-140404010</v>
      </c>
      <c r="K3238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38" s="9" t="str">
        <f t="shared" si="481"/>
        <v>140404010fundaciones_ambientales</v>
      </c>
      <c r="M3238" s="39" t="str">
        <f t="shared" si="482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39" spans="1:13" ht="51" x14ac:dyDescent="0.3">
      <c r="A3239" s="12">
        <f t="shared" si="477"/>
        <v>14</v>
      </c>
      <c r="B3239" s="8" t="str">
        <f>+VLOOKUP(A3239,Industria[],2,0)</f>
        <v>Deporte y ocio</v>
      </c>
      <c r="C3239" s="12">
        <f t="shared" si="478"/>
        <v>1404</v>
      </c>
      <c r="D3239" s="8" t="str">
        <f>+VLOOKUP(C3239,Sector[[Id_sector]:[Codigo]],3,0)</f>
        <v>Parques y actividades al aire libre</v>
      </c>
      <c r="E3239" s="12">
        <f t="shared" si="479"/>
        <v>140404</v>
      </c>
      <c r="F3239" s="8" t="str">
        <f>+VLOOKUP(E3239,Productos[[Id_producto]:[Codigo]],3,0)</f>
        <v>Finanzas del Rubro de Parques</v>
      </c>
      <c r="G3239" s="13">
        <f t="shared" si="480"/>
        <v>140404011</v>
      </c>
      <c r="H3239" s="7">
        <v>11</v>
      </c>
      <c r="I3239" s="8" t="s">
        <v>3550</v>
      </c>
      <c r="J3239" s="37" t="str">
        <f>+Categorias[[#This Row],[Categoría]]&amp;"-"&amp;Categorias[[#This Row],[Id_categoría]]</f>
        <v>Fundaciones para Parques de Diversiones u otros-140404011</v>
      </c>
      <c r="K3239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39" s="9" t="str">
        <f t="shared" si="481"/>
        <v>140404011fundaciones_para_parques_de_diversiones_u_otros</v>
      </c>
      <c r="M3239" s="39" t="str">
        <f t="shared" si="482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66:E3239 E50:E62 E82:E165 E201:E236 E295:E315 E322:E331 E338:E347 E351:E406 E408:E462 E465:E1363 E10:E23 E26:E44 E64:E80 E171:E1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ColWidth="11.44140625" defaultRowHeight="14.4" x14ac:dyDescent="0.3"/>
  <cols>
    <col min="3" max="3" width="32.6640625" customWidth="1"/>
    <col min="4" max="4" width="46.33203125" customWidth="1"/>
  </cols>
  <sheetData>
    <row r="3" spans="3:4" x14ac:dyDescent="0.3">
      <c r="C3" t="s">
        <v>1228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3">
      <c r="C4" t="s">
        <v>1229</v>
      </c>
    </row>
    <row r="5" spans="3:4" x14ac:dyDescent="0.3">
      <c r="C5" t="s">
        <v>1230</v>
      </c>
    </row>
    <row r="6" spans="3:4" x14ac:dyDescent="0.3">
      <c r="C6" t="s">
        <v>1231</v>
      </c>
    </row>
    <row r="7" spans="3:4" x14ac:dyDescent="0.3">
      <c r="C7" t="s">
        <v>1232</v>
      </c>
    </row>
    <row r="8" spans="3:4" x14ac:dyDescent="0.3">
      <c r="C8" t="s">
        <v>1233</v>
      </c>
    </row>
    <row r="9" spans="3:4" x14ac:dyDescent="0.3">
      <c r="C9" t="s">
        <v>1234</v>
      </c>
    </row>
    <row r="10" spans="3:4" x14ac:dyDescent="0.3">
      <c r="C10" t="s">
        <v>1235</v>
      </c>
    </row>
    <row r="11" spans="3:4" x14ac:dyDescent="0.3">
      <c r="C11" t="s">
        <v>1236</v>
      </c>
    </row>
    <row r="12" spans="3:4" x14ac:dyDescent="0.3">
      <c r="C12" t="s">
        <v>1237</v>
      </c>
    </row>
    <row r="13" spans="3:4" x14ac:dyDescent="0.3">
      <c r="C13" t="s">
        <v>1238</v>
      </c>
    </row>
    <row r="14" spans="3:4" x14ac:dyDescent="0.3">
      <c r="C14" t="s">
        <v>1239</v>
      </c>
    </row>
    <row r="15" spans="3:4" x14ac:dyDescent="0.3">
      <c r="C15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2021-06-09T20:52:56Z</dcterms:modified>
  <cp:category/>
  <cp:contentStatus/>
</cp:coreProperties>
</file>